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LSZETO\Downloads\"/>
    </mc:Choice>
  </mc:AlternateContent>
  <xr:revisionPtr revIDLastSave="0" documentId="13_ncr:1_{71C03314-D3B4-476D-83E4-580B756AEE23}" xr6:coauthVersionLast="47" xr6:coauthVersionMax="47" xr10:uidLastSave="{00000000-0000-0000-0000-000000000000}"/>
  <bookViews>
    <workbookView xWindow="25080" yWindow="-120" windowWidth="25440" windowHeight="15390" tabRatio="674"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20.010" sheetId="13" r:id="rId14"/>
    <sheet name="20.020" sheetId="14" r:id="rId15"/>
    <sheet name="20.030" sheetId="15" r:id="rId16"/>
    <sheet name="30.010" sheetId="16" r:id="rId17"/>
    <sheet name="40.010" sheetId="17" r:id="rId18"/>
    <sheet name="40.020" sheetId="18" r:id="rId19"/>
    <sheet name="40.030" sheetId="19" r:id="rId20"/>
    <sheet name="40.040" sheetId="20" r:id="rId21"/>
    <sheet name="40.050" sheetId="21" r:id="rId22"/>
    <sheet name="40.060" sheetId="22" r:id="rId23"/>
    <sheet name="40.070" sheetId="23" r:id="rId24"/>
    <sheet name="40.080" sheetId="24" r:id="rId25"/>
    <sheet name="40.090" sheetId="25" r:id="rId26"/>
    <sheet name="40.100" sheetId="26" r:id="rId27"/>
    <sheet name="40.110" sheetId="27" r:id="rId28"/>
    <sheet name="40.120" sheetId="28" r:id="rId29"/>
    <sheet name="40.130" sheetId="29" r:id="rId30"/>
    <sheet name="40.140" sheetId="30" r:id="rId31"/>
    <sheet name="40.150" sheetId="31" r:id="rId32"/>
    <sheet name="40.160" sheetId="32" r:id="rId33"/>
    <sheet name="40.170" sheetId="33" r:id="rId34"/>
    <sheet name="40.180" sheetId="34" r:id="rId35"/>
    <sheet name="40.190" sheetId="35" r:id="rId36"/>
    <sheet name="40.200" sheetId="36" r:id="rId37"/>
    <sheet name="40.210" sheetId="37" r:id="rId38"/>
    <sheet name="40.220" sheetId="38" r:id="rId39"/>
    <sheet name="40.220a" sheetId="39" r:id="rId40"/>
    <sheet name="40.220b" sheetId="40" r:id="rId41"/>
    <sheet name="40.230" sheetId="41" r:id="rId42"/>
    <sheet name="40.240" sheetId="44" r:id="rId43"/>
    <sheet name="40.250" sheetId="42" r:id="rId44"/>
    <sheet name="40.260" sheetId="43" r:id="rId45"/>
    <sheet name="40.270" sheetId="45" r:id="rId46"/>
    <sheet name="40.280" sheetId="46" r:id="rId47"/>
    <sheet name="40.290" sheetId="47" r:id="rId48"/>
    <sheet name="60.010" sheetId="48" r:id="rId49"/>
    <sheet name="70.010" sheetId="49" r:id="rId50"/>
    <sheet name="50.010" sheetId="50" r:id="rId51"/>
    <sheet name="50.020" sheetId="51" r:id="rId52"/>
    <sheet name="50.030" sheetId="52" r:id="rId53"/>
    <sheet name="50.040" sheetId="53" r:id="rId54"/>
    <sheet name="50.050" sheetId="54" r:id="rId55"/>
    <sheet name="50.060" sheetId="55" r:id="rId56"/>
    <sheet name="50.070" sheetId="56" r:id="rId57"/>
    <sheet name="50.080" sheetId="57" r:id="rId58"/>
    <sheet name="50.090" sheetId="58" r:id="rId59"/>
    <sheet name="50.100" sheetId="59" r:id="rId60"/>
    <sheet name="50.110" sheetId="60" r:id="rId61"/>
    <sheet name="50.120" sheetId="61" r:id="rId62"/>
    <sheet name="50.130" sheetId="62" r:id="rId63"/>
    <sheet name="50.140" sheetId="63" r:id="rId64"/>
    <sheet name="50.150" sheetId="64" r:id="rId65"/>
    <sheet name="50.160" sheetId="65" r:id="rId66"/>
    <sheet name="50.170" sheetId="66" r:id="rId67"/>
    <sheet name="50.180" sheetId="67" r:id="rId68"/>
    <sheet name="50.190" sheetId="68" r:id="rId69"/>
    <sheet name="50.200" sheetId="69" r:id="rId70"/>
    <sheet name="50.210" sheetId="70" r:id="rId71"/>
    <sheet name="50.220" sheetId="71" r:id="rId72"/>
    <sheet name="50.230" sheetId="72" r:id="rId73"/>
    <sheet name="50.240" sheetId="73" r:id="rId74"/>
    <sheet name="50.250" sheetId="74" r:id="rId75"/>
    <sheet name="50.250a" sheetId="75" r:id="rId76"/>
    <sheet name="50.250b" sheetId="76" r:id="rId77"/>
    <sheet name="50.260" sheetId="77" r:id="rId78"/>
    <sheet name="50.270" sheetId="78" r:id="rId79"/>
    <sheet name="50.280" sheetId="79" r:id="rId80"/>
    <sheet name="50.290" sheetId="80" r:id="rId81"/>
    <sheet name="60.020" sheetId="81" r:id="rId82"/>
    <sheet name="60.030" sheetId="82" r:id="rId83"/>
    <sheet name="70.020" sheetId="83" r:id="rId84"/>
    <sheet name="70.030" sheetId="84" r:id="rId85"/>
    <sheet name="70.040" sheetId="85" r:id="rId86"/>
    <sheet name="80.010" sheetId="88" r:id="rId87"/>
    <sheet name="90.010" sheetId="89"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[1]table!#REF!</definedName>
    <definedName name="\Q">[1]table!#REF!</definedName>
    <definedName name="\R" localSheetId="0">[1]table!#REF!</definedName>
    <definedName name="\R">[1]table!#REF!</definedName>
    <definedName name="\Z" localSheetId="0">[1]table!#REF!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0">#N/A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0">'[4]50010'!#REF!</definedName>
    <definedName name="C_1_Ci">'[4]50010'!#REF!</definedName>
    <definedName name="C_1_Cii" localSheetId="0">'[4]50010'!#REF!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 localSheetId="0">#N/A</definedName>
    <definedName name="helen">#N/A</definedName>
    <definedName name="hj">'[2]Matrix (all or red_int) Test #1'!#REF!</definedName>
    <definedName name="ICS.Market.Corr">'[6]ICS.Market risk'!$P$12:$V$18</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'[4]25010'!#REF!</definedName>
    <definedName name="line_A_2B">'[4]25010'!#REF!</definedName>
    <definedName name="line_B_2B" localSheetId="0">'[4]25010'!#REF!</definedName>
    <definedName name="line_B_2B">'[4]25010'!#REF!</definedName>
    <definedName name="line_C_2B" localSheetId="0">'[4]25010'!#REF!</definedName>
    <definedName name="line_C_2B">'[4]25010'!#REF!</definedName>
    <definedName name="line_D_2B" localSheetId="0">'[4]25010'!#REF!</definedName>
    <definedName name="line_D_2B">'[4]25010'!#REF!</definedName>
    <definedName name="line_E_2B" localSheetId="0">'[4]25010'!#REF!</definedName>
    <definedName name="line_E_2B">'[4]25010'!#REF!</definedName>
    <definedName name="line_F_2B" localSheetId="0">'[4]25010'!#REF!</definedName>
    <definedName name="line_F_2B">'[4]25010'!#REF!</definedName>
    <definedName name="line_G_2B" localSheetId="0">'[4]25010'!#REF!</definedName>
    <definedName name="line_G_2B">'[4]25010'!#REF!</definedName>
    <definedName name="line_L" localSheetId="0">'[4]25010'!#REF!</definedName>
    <definedName name="line_L">'[4]25010'!#REF!</definedName>
    <definedName name="line_M" localSheetId="0">'[7]20.020'!#REF!</definedName>
    <definedName name="line_M">'[7]20.020'!#REF!</definedName>
    <definedName name="line_p" localSheetId="0">'[4]25010'!#REF!</definedName>
    <definedName name="line_p">'[4]25010'!#REF!</definedName>
    <definedName name="line_U" localSheetId="0">'[7]20.020'!#REF!</definedName>
    <definedName name="line_U">'[7]20.020'!#REF!</definedName>
    <definedName name="line_V" localSheetId="0">'[7]20.020'!#REF!</definedName>
    <definedName name="line_V">'[7]20.020'!#REF!</definedName>
    <definedName name="LongevityNP">#REF!</definedName>
    <definedName name="LYTB">'[8]Carry Forward'!#REF!</definedName>
    <definedName name="MODEL">'[8]Cover page:95000A'!$A$1:$V$242</definedName>
    <definedName name="morb_index" localSheetId="0">MATCH(Attestation!morb_req_comp,#REF!,1)</definedName>
    <definedName name="morb_index">MATCH([9]!morb_req_comp,#REF!,1)</definedName>
    <definedName name="morb_req_comp" localSheetId="0">#REF!</definedName>
    <definedName name="morb_req_comp">#REF!</definedName>
    <definedName name="mort_index" localSheetId="0">MATCH(Attestation!mort_req_comp,#REF!,1)</definedName>
    <definedName name="mort_index">MATCH([9]!mort_req_comp,#REF!,1)</definedName>
    <definedName name="mort_req_comp" localSheetId="0">#REF!+#REF!</definedName>
    <definedName name="mort_req_comp">#REF!+#REF!</definedName>
    <definedName name="MortalityNP">#REF!</definedName>
    <definedName name="nancy" localSheetId="0">MATCH(Attestation!mort_req_comp,#REF!,1)</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PriorLinks" localSheetId="0">#REF!</definedName>
    <definedName name="PriorLinks">#REF!</definedName>
    <definedName name="Quarter">[14]Input!$B$2</definedName>
    <definedName name="Ratio_and_ACM_Calculation">'[15]1 Ratio and ACM Cal''n'!$A$1</definedName>
    <definedName name="renee" localSheetId="0">#N/A</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 localSheetId="0">#REF!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 localSheetId="0">#REF!</definedName>
    <definedName name="Validation">#REF!</definedName>
    <definedName name="Version">'[6]Read-Me'!$A$1</definedName>
    <definedName name="ww">'[2]Matrix (all or red_int) Test #1'!#REF!</definedName>
    <definedName name="Year">[14]Input!$B$3</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57" i="51" l="1"/>
  <c r="H16" i="89"/>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I55" i="89"/>
  <c r="H26" i="89"/>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S241" i="84"/>
  <c r="S240" i="84"/>
  <c r="S239" i="84"/>
  <c r="S236" i="84"/>
  <c r="S235" i="84"/>
  <c r="S230" i="84"/>
  <c r="S217" i="84"/>
  <c r="S205" i="84"/>
  <c r="S203" i="84"/>
  <c r="S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272" i="13"/>
  <c r="J270" i="13"/>
  <c r="J266" i="13"/>
  <c r="J264" i="13"/>
  <c r="J260" i="13"/>
  <c r="J258" i="13"/>
  <c r="I247" i="13"/>
  <c r="I246" i="13"/>
  <c r="I245" i="13"/>
  <c r="I244" i="13"/>
  <c r="J242" i="13"/>
  <c r="J241" i="13"/>
  <c r="J240" i="13"/>
  <c r="J239" i="13"/>
  <c r="J238" i="13"/>
  <c r="J236" i="13"/>
  <c r="J233" i="13"/>
  <c r="I230" i="13"/>
  <c r="I229" i="13"/>
  <c r="J227" i="13"/>
  <c r="J226" i="13"/>
  <c r="I222" i="13"/>
  <c r="I216" i="13"/>
  <c r="I206" i="13"/>
  <c r="I205" i="13"/>
  <c r="I204" i="13"/>
  <c r="J202" i="13"/>
  <c r="J200" i="13"/>
  <c r="I197" i="13"/>
  <c r="I193" i="13"/>
  <c r="I189" i="13"/>
  <c r="I185" i="13"/>
  <c r="I181" i="13"/>
  <c r="J172" i="13"/>
  <c r="J171" i="13"/>
  <c r="J170" i="13"/>
  <c r="J165" i="13"/>
  <c r="J150" i="13"/>
  <c r="J143" i="13"/>
  <c r="J133" i="13"/>
  <c r="J131" i="13"/>
  <c r="J130" i="13"/>
  <c r="I118" i="13"/>
  <c r="I117" i="13"/>
  <c r="I116" i="13"/>
  <c r="J99" i="13"/>
  <c r="J97" i="13"/>
  <c r="J96" i="13"/>
  <c r="I93" i="13"/>
  <c r="I89" i="13"/>
  <c r="J70" i="13"/>
  <c r="I68" i="13"/>
  <c r="I67" i="13"/>
  <c r="J65" i="13"/>
  <c r="I63" i="13"/>
  <c r="I62" i="13"/>
  <c r="I61" i="13"/>
  <c r="J59" i="13"/>
  <c r="J57" i="13"/>
  <c r="J55"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<sst xmlns="http://schemas.openxmlformats.org/spreadsheetml/2006/main" count="13883" uniqueCount="4593">
  <si>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</si>
  <si>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</si>
  <si>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</si>
  <si>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</si>
  <si>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</si>
  <si>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</si>
  <si>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</si>
  <si>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</si>
  <si>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</si>
  <si>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</si>
  <si>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</si>
  <si>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</si>
  <si>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</si>
  <si>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</si>
  <si>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</si>
  <si>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</si>
  <si>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</si>
  <si>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</si>
  <si>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</si>
  <si>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</si>
  <si>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</si>
  <si>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</si>
  <si>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</si>
  <si>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</si>
  <si>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</si>
  <si>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</si>
  <si>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</si>
  <si>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</si>
  <si>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</si>
  <si>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</si>
  <si>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</si>
  <si>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</si>
  <si>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</si>
  <si>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</si>
  <si>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</si>
  <si>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</si>
  <si>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</si>
  <si>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</si>
  <si>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</si>
  <si>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</si>
  <si>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</si>
  <si>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</si>
  <si>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</si>
  <si>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</si>
  <si>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</si>
  <si>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</si>
  <si>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</si>
  <si>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</si>
  <si>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</si>
  <si>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</si>
  <si>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</si>
  <si>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</si>
  <si>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</si>
  <si>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</si>
  <si>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</si>
  <si>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</si>
  <si>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</si>
  <si>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</si>
  <si>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</si>
  <si>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</si>
  <si>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</si>
  <si>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</si>
  <si>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</si>
  <si>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</si>
  <si>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</si>
  <si>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</si>
  <si>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</si>
  <si>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</si>
  <si>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</si>
  <si>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</si>
  <si>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</si>
  <si>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</si>
  <si>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</si>
  <si>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</si>
  <si>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</si>
  <si>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</si>
  <si>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</si>
  <si>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</si>
  <si>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</si>
  <si>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</si>
  <si>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</si>
  <si>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</si>
  <si>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</si>
  <si>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</si>
  <si>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</si>
  <si>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</si>
  <si>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</si>
  <si>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</si>
  <si>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</si>
  <si>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</si>
  <si>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</si>
  <si>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</si>
  <si>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</si>
  <si>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</si>
  <si>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</si>
  <si>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</si>
  <si>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</si>
  <si>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</si>
  <si>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</si>
  <si>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</si>
  <si>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</si>
  <si>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</si>
  <si>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</si>
  <si>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</si>
  <si>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</si>
  <si>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</si>
  <si>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</si>
  <si>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</si>
  <si>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</si>
  <si>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</si>
  <si>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</si>
  <si>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</si>
  <si>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</si>
  <si>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</si>
  <si>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</si>
  <si>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</si>
  <si>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</si>
  <si>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</si>
  <si>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</si>
  <si>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</si>
  <si>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</si>
  <si>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</si>
  <si>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</si>
  <si>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</si>
  <si>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</si>
  <si>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</si>
  <si>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</si>
  <si>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</si>
  <si>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</si>
  <si>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</si>
  <si>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</si>
  <si>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</si>
  <si>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</si>
  <si>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</si>
  <si>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</si>
  <si>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</si>
  <si>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</si>
  <si>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</si>
  <si>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</si>
  <si>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</si>
  <si>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</si>
  <si>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</si>
  <si>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</si>
  <si>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</si>
  <si>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Ratios cibles internes de fonds propres de l’institution (toutes les institutions doivent remplir cette section)</t>
  </si>
  <si>
    <t>Ratio cible interne de fonds propres CET1 de l'institution (%)</t>
  </si>
  <si>
    <t>Ratio cible interne de fonds propres de catégorie 1 de l'institution (%)</t>
  </si>
  <si>
    <t>Ratio cible interne du total des fonds propres de l'institution (%)</t>
  </si>
  <si>
    <t>Ratio cible interne de TLAC de l'institution (%)</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</si>
  <si>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</si>
  <si>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</si>
  <si>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</si>
  <si>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</si>
  <si>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</si>
  <si>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</si>
  <si>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</si>
  <si>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</si>
  <si>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</si>
  <si>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</si>
  <si>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</si>
  <si>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</si>
  <si>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</si>
  <si>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</si>
  <si>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</si>
  <si>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</si>
  <si>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</si>
  <si>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</si>
  <si>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</si>
  <si>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</si>
  <si>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</si>
  <si>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</si>
  <si>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</si>
  <si>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</si>
  <si>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</si>
  <si>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</si>
  <si>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</si>
  <si>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</si>
  <si>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</si>
  <si>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</si>
  <si>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</si>
  <si>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</si>
  <si>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</si>
  <si>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</si>
  <si>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</si>
  <si>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</si>
  <si>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</si>
  <si>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</si>
  <si>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</si>
  <si>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</si>
  <si>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</si>
  <si>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</si>
  <si>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</si>
  <si>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</si>
  <si>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</si>
  <si>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</si>
  <si>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</si>
  <si>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</si>
  <si>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</si>
  <si>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</si>
  <si>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</si>
  <si>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</si>
  <si>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</si>
  <si>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</si>
  <si>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</si>
  <si>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</si>
  <si>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</si>
  <si>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</si>
  <si>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</si>
  <si>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</si>
  <si>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</si>
  <si>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</si>
  <si>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</si>
  <si>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</si>
  <si>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</si>
  <si>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</si>
  <si>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</si>
  <si>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</si>
  <si>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</si>
  <si>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</si>
  <si>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</si>
  <si>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</si>
  <si>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</si>
  <si>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</si>
  <si>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</si>
  <si>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</si>
  <si>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</si>
  <si>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</si>
  <si>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</si>
  <si>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</si>
  <si>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</si>
  <si>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</si>
  <si>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</si>
  <si>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</si>
  <si>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</si>
  <si>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</si>
  <si>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</si>
  <si>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</si>
  <si>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</si>
  <si>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</si>
  <si>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</si>
  <si>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</si>
  <si>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</si>
  <si>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</si>
  <si>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</si>
  <si>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</si>
  <si>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</si>
  <si>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</si>
  <si>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</si>
  <si>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</si>
  <si>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</si>
  <si>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</si>
  <si>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</si>
  <si>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</si>
  <si>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</si>
  <si>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</si>
  <si>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</si>
  <si>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</si>
  <si>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</si>
  <si>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</si>
  <si>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</si>
  <si>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</si>
  <si>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</si>
  <si>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</si>
  <si>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</si>
  <si>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</si>
  <si>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</si>
  <si>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</si>
  <si>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</si>
  <si>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</si>
  <si>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</si>
  <si>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</si>
  <si>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</si>
  <si>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</si>
  <si>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</si>
  <si>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</si>
  <si>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</si>
  <si>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</si>
  <si>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</si>
  <si>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</si>
  <si>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</si>
  <si>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</si>
  <si>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</si>
  <si>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</si>
  <si>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</si>
  <si>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</si>
  <si>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</si>
  <si>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</si>
  <si>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</si>
  <si>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</si>
  <si>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</si>
  <si>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</si>
  <si>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</si>
  <si>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</si>
  <si>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</si>
  <si>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</si>
  <si>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</si>
  <si>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</si>
  <si>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</si>
  <si>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</si>
  <si>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</si>
  <si>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</si>
  <si>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</si>
  <si>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</si>
  <si>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</si>
  <si>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</si>
  <si>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</si>
  <si>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</si>
  <si>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</si>
  <si>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</si>
  <si>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</si>
  <si>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</si>
  <si>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</si>
  <si>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</si>
  <si>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</si>
  <si>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</si>
  <si>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</si>
  <si>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</si>
  <si>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</si>
  <si>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</si>
  <si>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</si>
  <si>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</si>
  <si>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</si>
  <si>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</si>
  <si>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</si>
  <si>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</si>
  <si>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</si>
  <si>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</si>
  <si>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</si>
  <si>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</si>
  <si>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</si>
  <si>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</si>
  <si>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</si>
  <si>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</si>
  <si>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</si>
  <si>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</si>
  <si>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</si>
  <si>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</si>
  <si>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</si>
  <si>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</si>
  <si>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</si>
  <si>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</si>
  <si>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</si>
  <si>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</si>
  <si>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</si>
  <si>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</si>
  <si>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</si>
  <si>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</si>
  <si>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</si>
  <si>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</si>
  <si>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</si>
  <si>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</si>
  <si>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</si>
  <si>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</si>
  <si>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</si>
  <si>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</si>
  <si>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</si>
  <si>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</si>
  <si>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</si>
  <si>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</si>
  <si>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</si>
  <si>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</si>
  <si>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</si>
  <si>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</si>
  <si>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</si>
  <si>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</si>
  <si>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</si>
  <si>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</si>
  <si>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</si>
  <si>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</si>
  <si>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</si>
  <si>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</si>
  <si>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</si>
  <si>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</si>
  <si>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</si>
  <si>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</si>
  <si>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</si>
  <si>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</si>
  <si>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</si>
  <si>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</si>
  <si>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</si>
  <si>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</si>
  <si>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</si>
  <si>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</si>
  <si>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</si>
  <si>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</si>
  <si>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</si>
  <si>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</si>
  <si>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</si>
  <si>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</si>
  <si>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</si>
  <si>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</si>
  <si>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</si>
  <si>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</si>
  <si>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</si>
  <si>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</si>
  <si>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</si>
  <si>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</si>
  <si>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</si>
  <si>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</si>
  <si>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</si>
  <si>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</si>
  <si>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</si>
  <si>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</si>
  <si>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</si>
  <si>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</si>
  <si>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</si>
  <si>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</si>
  <si>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</si>
  <si>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</si>
  <si>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</si>
  <si>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</si>
  <si>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</si>
  <si>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</si>
  <si>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</si>
  <si>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</si>
  <si>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</si>
  <si>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</si>
  <si>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</si>
  <si>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</si>
  <si>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</si>
  <si>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</si>
  <si>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</si>
  <si>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</si>
  <si>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</si>
  <si>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</si>
  <si>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</si>
  <si>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</si>
  <si>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</si>
  <si>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</si>
  <si>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</si>
  <si>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</si>
  <si>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</si>
  <si>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</si>
  <si>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</si>
  <si>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</si>
  <si>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</si>
  <si>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</si>
  <si>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</si>
  <si>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</si>
  <si>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</si>
  <si>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</si>
  <si>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</si>
  <si>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</si>
  <si>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</si>
  <si>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</si>
  <si>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</si>
  <si>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</si>
  <si>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</si>
  <si>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</si>
  <si>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</si>
  <si>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</si>
  <si>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</si>
  <si>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</si>
  <si>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</si>
  <si>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</si>
  <si>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</si>
  <si>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</si>
  <si>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</si>
  <si>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</si>
  <si>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</si>
  <si>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</si>
  <si>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</si>
  <si>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</si>
  <si>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</si>
  <si>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</si>
  <si>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</si>
  <si>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</si>
  <si>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</si>
  <si>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</si>
  <si>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</si>
  <si>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</si>
  <si>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</si>
  <si>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</si>
  <si>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</si>
  <si>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</si>
  <si>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</si>
  <si>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</si>
  <si>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</si>
  <si>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</si>
  <si>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</si>
  <si>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</si>
  <si>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</si>
  <si>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</si>
  <si>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</si>
  <si>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</si>
  <si>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</si>
  <si>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</si>
  <si>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</si>
  <si>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</si>
  <si>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</si>
  <si>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</si>
  <si>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</si>
  <si>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</si>
  <si>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</si>
  <si>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</si>
  <si>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</si>
  <si>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</si>
  <si>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</si>
  <si>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</si>
  <si>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</si>
  <si>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</si>
  <si>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</si>
  <si>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</si>
  <si>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</si>
  <si>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</si>
  <si>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</si>
  <si>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</si>
  <si>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</si>
  <si>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</si>
  <si>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</si>
  <si>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</si>
  <si>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</si>
  <si>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</si>
  <si>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</si>
  <si>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</si>
  <si>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</si>
  <si>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</si>
  <si>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</si>
  <si>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</si>
  <si>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</si>
  <si>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</si>
  <si>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</si>
  <si>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</si>
  <si>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</si>
  <si>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</si>
  <si>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</si>
  <si>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</si>
  <si>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</si>
  <si>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</si>
  <si>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</si>
  <si>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</si>
  <si>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</si>
  <si>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</si>
  <si>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</si>
  <si>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</si>
  <si>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</si>
  <si>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</si>
  <si>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</si>
  <si>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</si>
  <si>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</si>
  <si>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</si>
  <si>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</si>
  <si>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</si>
  <si>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</si>
  <si>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</si>
  <si>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</si>
  <si>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</si>
  <si>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</si>
  <si>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</si>
  <si>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</si>
  <si>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</si>
  <si>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</si>
  <si>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</si>
  <si>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</si>
  <si>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</si>
  <si>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</si>
  <si>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</si>
  <si>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</si>
  <si>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</si>
  <si>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</si>
  <si>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</si>
  <si>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</si>
  <si>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</si>
  <si>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</si>
  <si>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</si>
  <si>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</si>
  <si>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</si>
  <si>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</si>
  <si>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</si>
  <si>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</si>
  <si>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</si>
  <si>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</si>
  <si>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</si>
  <si>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</si>
  <si>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</si>
  <si>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</si>
  <si>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</si>
  <si>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</si>
  <si>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</si>
  <si>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</si>
  <si>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</si>
  <si>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</si>
  <si>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</si>
  <si>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</si>
  <si>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</si>
  <si>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</si>
  <si>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</si>
  <si>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</si>
  <si>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</si>
  <si>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</si>
  <si>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</si>
  <si>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</si>
  <si>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</si>
  <si>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</si>
  <si>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</si>
  <si>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</si>
  <si>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</si>
  <si>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</si>
  <si>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</si>
  <si>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</si>
  <si>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</si>
  <si>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</si>
  <si>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</si>
  <si>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</si>
  <si>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</si>
  <si>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</si>
  <si>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</si>
  <si>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</si>
  <si>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</si>
  <si>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</si>
  <si>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</si>
  <si>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</si>
  <si>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</si>
  <si>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</si>
  <si>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</si>
  <si>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</si>
  <si>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</si>
  <si>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</si>
  <si>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</si>
  <si>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</si>
  <si>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</si>
  <si>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</si>
  <si>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</si>
  <si>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</si>
  <si>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</si>
  <si>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</si>
  <si>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</si>
  <si>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</si>
  <si>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</si>
  <si>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</si>
  <si>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</si>
  <si>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</si>
  <si>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</si>
  <si>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</si>
  <si>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</si>
  <si>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</si>
  <si>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</si>
  <si>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</si>
  <si>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</si>
  <si>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</si>
  <si>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</si>
  <si>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</si>
  <si>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</si>
  <si>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</si>
  <si>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</si>
  <si>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</si>
  <si>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</si>
  <si>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</si>
  <si>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</si>
  <si>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</si>
  <si>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</si>
  <si>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</si>
  <si>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</si>
  <si>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</si>
  <si>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</si>
  <si>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</si>
  <si>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</si>
  <si>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</si>
  <si>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</si>
  <si>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</si>
  <si>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</si>
  <si>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</si>
  <si>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</si>
  <si>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</si>
  <si>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</si>
  <si>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</si>
  <si>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</si>
  <si>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</si>
  <si>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</si>
  <si>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</si>
  <si>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</si>
  <si>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</si>
  <si>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</si>
  <si>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</si>
  <si>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</si>
  <si>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</si>
  <si>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</si>
  <si>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</si>
  <si>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</si>
  <si>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</si>
  <si>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</si>
  <si>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</si>
  <si>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</si>
  <si>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</si>
  <si>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</si>
  <si>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</si>
  <si>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</si>
  <si>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</si>
  <si>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</si>
  <si>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</si>
  <si>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</si>
  <si>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</si>
  <si>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</si>
  <si>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</si>
  <si>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</si>
  <si>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</si>
  <si>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</si>
  <si>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</si>
  <si>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</si>
  <si>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</si>
  <si>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</si>
  <si>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</si>
  <si>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</si>
  <si>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</si>
  <si>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</si>
  <si>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</si>
  <si>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</si>
  <si>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</si>
  <si>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</si>
  <si>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</si>
  <si>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</si>
  <si>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</si>
  <si>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</si>
  <si>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</si>
  <si>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</si>
  <si>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</si>
  <si>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</si>
  <si>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</si>
  <si>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</si>
  <si>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</si>
  <si>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</si>
  <si>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</si>
  <si>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</si>
  <si>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</si>
  <si>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</si>
  <si>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</si>
  <si>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</si>
  <si>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</si>
  <si>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</si>
  <si>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</si>
  <si>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</si>
  <si>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</si>
  <si>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</si>
  <si>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</si>
  <si>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</si>
  <si>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</si>
  <si>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</si>
  <si>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</si>
  <si>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</si>
  <si>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</si>
  <si>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</si>
  <si>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</si>
  <si>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</si>
  <si>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</si>
  <si>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</si>
  <si>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</si>
  <si>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</si>
  <si>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</si>
  <si>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</si>
  <si>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</si>
  <si>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</si>
  <si>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</si>
  <si>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</si>
  <si>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</si>
  <si>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</si>
  <si>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</si>
  <si>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</si>
  <si>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</si>
  <si>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</si>
  <si>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</si>
  <si>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</si>
  <si>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</si>
  <si>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</si>
  <si>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</si>
  <si>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</si>
  <si>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</si>
  <si>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</si>
  <si>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</si>
  <si>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</si>
  <si>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</si>
  <si>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</si>
  <si>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</si>
  <si>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</si>
  <si>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</si>
  <si>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</si>
  <si>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</si>
  <si>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</si>
  <si>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</si>
  <si>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</si>
  <si>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</si>
  <si>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</si>
  <si>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</si>
  <si>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</si>
  <si>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</si>
  <si>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</si>
  <si>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</si>
  <si>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</si>
  <si>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</si>
  <si>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</si>
  <si>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</si>
  <si>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</si>
  <si>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</si>
  <si>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</si>
  <si>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</si>
  <si>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</si>
  <si>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</si>
  <si>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</si>
  <si>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</si>
  <si>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</si>
  <si>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</si>
  <si>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</si>
  <si>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</si>
  <si>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</si>
  <si>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</si>
  <si>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</si>
  <si>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</si>
  <si>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</si>
  <si>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</si>
  <si>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</si>
  <si>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</si>
  <si>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</si>
  <si>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</si>
  <si>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</si>
  <si>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</si>
  <si>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</si>
  <si>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</si>
  <si>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</si>
  <si>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</si>
  <si>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</si>
  <si>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</si>
  <si>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</si>
  <si>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</si>
  <si>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</si>
  <si>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</si>
  <si>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</si>
  <si>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</si>
  <si>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</si>
  <si>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</si>
  <si>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</si>
  <si>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</si>
  <si>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</si>
  <si>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</si>
  <si>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</si>
  <si>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</si>
  <si>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</si>
  <si>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</si>
  <si>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</si>
  <si>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</si>
  <si>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</si>
  <si>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</si>
  <si>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</si>
  <si>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</si>
  <si>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</si>
  <si>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Fonds propres CET1 ajustés après l’affectation de la déduction liée à un seuil</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</si>
  <si>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</si>
  <si>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</si>
  <si>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</si>
  <si>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</si>
  <si>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</si>
  <si>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</si>
  <si>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</si>
  <si>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Total des déductions des fonds propres CET1 ajustés après l’attribution de la déduction liée à un seuil</t>
  </si>
  <si>
    <t>1546</t>
  </si>
  <si>
    <t>P</t>
  </si>
  <si>
    <t>Fonds propres CET1 ajustés après l'attribution de la déduction et la déduction individuelle liée à un seuil</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</si>
  <si>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</si>
  <si>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</si>
  <si>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</si>
  <si>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</si>
  <si>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</si>
  <si>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</si>
  <si>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 xml:space="preserve">Total des déductions des fonds propres CET1 ajustés après la déduction affectée et les déductions individuelles liées à un seuil </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</si>
  <si>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</si>
  <si>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</si>
  <si>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</si>
  <si>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</si>
  <si>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</si>
  <si>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</si>
  <si>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</si>
  <si>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</si>
  <si>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</si>
  <si>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</si>
  <si>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</si>
  <si>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</si>
  <si>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</si>
  <si>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</si>
  <si>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</si>
  <si>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</si>
  <si>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</si>
  <si>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</si>
  <si>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</si>
  <si>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</si>
  <si>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</si>
  <si>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</si>
  <si>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</si>
  <si>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</si>
  <si>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</si>
  <si>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</si>
  <si>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</si>
  <si>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</si>
  <si>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</si>
  <si>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</si>
  <si>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</si>
  <si>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</si>
  <si>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</si>
  <si>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</si>
  <si>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</si>
  <si>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</si>
  <si>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</si>
  <si>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</si>
  <si>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</si>
  <si>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</si>
  <si>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</si>
  <si>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</si>
  <si>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</si>
  <si>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</si>
  <si>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</si>
  <si>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</si>
  <si>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</si>
  <si>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</si>
  <si>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</si>
  <si>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</si>
  <si>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</si>
  <si>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</si>
  <si>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</si>
  <si>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</si>
  <si>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</si>
  <si>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</si>
  <si>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</si>
  <si>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</si>
  <si>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</si>
  <si>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</si>
  <si>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</si>
  <si>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</si>
  <si>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</si>
  <si>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</si>
  <si>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</si>
  <si>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</si>
  <si>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</si>
  <si>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</si>
  <si>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</si>
  <si>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</si>
  <si>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</si>
  <si>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</si>
  <si>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</si>
  <si>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</si>
  <si>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</si>
  <si>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</si>
  <si>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</si>
  <si>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</si>
  <si>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</si>
  <si>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</si>
  <si>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</si>
  <si>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</si>
  <si>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</si>
  <si>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</si>
  <si>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</si>
  <si>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</si>
  <si>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</si>
  <si>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</si>
  <si>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</si>
  <si>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</si>
  <si>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</si>
  <si>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</si>
  <si>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</si>
  <si>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</si>
  <si>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</si>
  <si>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</si>
  <si>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</si>
  <si>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</si>
  <si>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</si>
  <si>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</si>
  <si>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</si>
  <si>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</si>
  <si>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</si>
  <si>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</si>
  <si>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</si>
  <si>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</si>
  <si>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</si>
  <si>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</si>
  <si>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</si>
  <si>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</si>
  <si>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</si>
  <si>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</si>
  <si>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</si>
  <si>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</si>
  <si>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</si>
  <si>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</si>
  <si>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</si>
  <si>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</si>
  <si>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</si>
  <si>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</si>
  <si>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</si>
  <si>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</si>
  <si>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</si>
  <si>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</si>
  <si>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</si>
  <si>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</si>
  <si>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</si>
  <si>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</si>
  <si>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</si>
  <si>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</si>
  <si>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</si>
  <si>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</si>
  <si>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</si>
  <si>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</si>
  <si>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</si>
  <si>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</si>
  <si>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</si>
  <si>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</si>
  <si>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</si>
  <si>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</si>
  <si>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</si>
  <si>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</si>
  <si>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</si>
  <si>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</si>
  <si>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</si>
  <si>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</si>
  <si>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</si>
  <si>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</si>
  <si>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</si>
  <si>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</si>
  <si>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</si>
  <si>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</si>
  <si>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</si>
  <si>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</si>
  <si>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</si>
  <si>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</si>
  <si>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</si>
  <si>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</si>
  <si>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</si>
  <si>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</si>
  <si>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</si>
  <si>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</si>
  <si>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</si>
  <si>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</si>
  <si>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</si>
  <si>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</si>
  <si>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</si>
  <si>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</si>
  <si>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</si>
  <si>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</si>
  <si>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</si>
  <si>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</si>
  <si>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</si>
  <si>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</si>
  <si>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</si>
  <si>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</si>
  <si>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</si>
  <si>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</si>
  <si>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</si>
  <si>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</si>
  <si>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</si>
  <si>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</si>
  <si>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</si>
  <si>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</si>
  <si>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</si>
  <si>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</si>
  <si>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</si>
  <si>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</si>
  <si>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</si>
  <si>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</si>
  <si>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</si>
  <si>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</si>
  <si>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</si>
  <si>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</si>
  <si>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</si>
  <si>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</si>
  <si>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</si>
  <si>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</si>
  <si>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</si>
  <si>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</si>
  <si>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</si>
  <si>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</si>
  <si>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</si>
  <si>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</si>
  <si>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</si>
  <si>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</si>
  <si>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</si>
  <si>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</si>
  <si>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</si>
  <si>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</si>
  <si>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</si>
  <si>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</si>
  <si>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</si>
  <si>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</si>
  <si>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</si>
  <si>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</si>
  <si>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</si>
  <si>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</si>
  <si>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</si>
  <si>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</si>
  <si>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</si>
  <si>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</si>
  <si>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</si>
  <si>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</si>
  <si>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</si>
  <si>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</si>
  <si>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</si>
  <si>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</si>
  <si>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</si>
  <si>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</si>
  <si>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</si>
  <si>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</si>
  <si>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</si>
  <si>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</si>
  <si>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</si>
  <si>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</si>
  <si>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</si>
  <si>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</si>
  <si>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</si>
  <si>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</si>
  <si>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</si>
  <si>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</si>
  <si>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</si>
  <si>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</si>
  <si>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</si>
  <si>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</si>
  <si>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</si>
  <si>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</si>
  <si>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</si>
  <si>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</si>
  <si>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</si>
  <si>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</si>
  <si>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</si>
  <si>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</si>
  <si>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</si>
  <si>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</si>
  <si>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</si>
  <si>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</si>
  <si>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</si>
  <si>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</si>
  <si>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</si>
  <si>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</si>
  <si>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</si>
  <si>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</si>
  <si>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</si>
  <si>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</si>
  <si>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</si>
  <si>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</si>
  <si>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</si>
  <si>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</si>
  <si>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</si>
  <si>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</si>
  <si>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</si>
  <si>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</si>
  <si>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</si>
  <si>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</si>
  <si>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</si>
  <si>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</si>
  <si>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</si>
  <si>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</si>
  <si>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</si>
  <si>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</si>
  <si>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</si>
  <si>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</si>
  <si>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</si>
  <si>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</si>
  <si>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</si>
  <si>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</si>
  <si>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</si>
  <si>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</si>
  <si>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</si>
  <si>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</si>
  <si>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</si>
  <si>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</si>
  <si>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</si>
  <si>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</si>
  <si>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</si>
  <si>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</si>
  <si>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</si>
  <si>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</si>
  <si>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</si>
  <si>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</si>
  <si>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</si>
  <si>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</si>
  <si>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</si>
  <si>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</si>
  <si>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</si>
  <si>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</si>
  <si>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</si>
  <si>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</si>
  <si>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</si>
  <si>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</si>
  <si>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</si>
  <si>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</si>
  <si>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</si>
  <si>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</si>
  <si>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</si>
  <si>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</si>
  <si>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</si>
  <si>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</si>
  <si>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</si>
  <si>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</si>
  <si>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</si>
  <si>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</si>
  <si>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</si>
  <si>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</si>
  <si>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</si>
  <si>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</si>
  <si>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</si>
  <si>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</si>
  <si>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</si>
  <si>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</si>
  <si>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</si>
  <si>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</si>
  <si>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</si>
  <si>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</si>
  <si>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</si>
  <si>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</si>
  <si>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</si>
  <si>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</si>
  <si>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</si>
  <si>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</si>
  <si>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</si>
  <si>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</si>
  <si>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</si>
  <si>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</si>
  <si>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</si>
  <si>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</si>
  <si>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</si>
  <si>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</si>
  <si>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</si>
  <si>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</si>
  <si>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</si>
  <si>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</si>
  <si>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</si>
  <si>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</si>
  <si>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</si>
  <si>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</si>
  <si>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</si>
  <si>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</si>
  <si>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</si>
  <si>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</si>
  <si>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</si>
  <si>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</si>
  <si>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</si>
  <si>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</si>
  <si>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</si>
  <si>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</si>
  <si>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</si>
  <si>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</si>
  <si>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</si>
  <si>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</si>
  <si>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</si>
  <si>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</si>
  <si>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</si>
  <si>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</si>
  <si>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</si>
  <si>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</si>
  <si>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</si>
  <si>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</si>
  <si>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</si>
  <si>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</si>
  <si>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</si>
  <si>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</si>
  <si>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</si>
  <si>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</si>
  <si>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</si>
  <si>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</si>
  <si>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</si>
  <si>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</si>
  <si>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</si>
  <si>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</si>
  <si>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</si>
  <si>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</si>
  <si>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</si>
  <si>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</si>
  <si>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</si>
  <si>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</si>
  <si>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</si>
  <si>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</si>
  <si>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</si>
  <si>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</si>
  <si>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</si>
  <si>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</si>
  <si>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</si>
  <si>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</si>
  <si>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</si>
  <si>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</si>
  <si>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</si>
  <si>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</si>
  <si>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</si>
  <si>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</si>
  <si>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</si>
  <si>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</si>
  <si>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</si>
  <si>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</si>
  <si>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</si>
  <si>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</si>
  <si>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</si>
  <si>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</si>
  <si>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</si>
  <si>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</si>
  <si>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</si>
  <si>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</si>
  <si>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</si>
  <si>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</si>
  <si>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</si>
  <si>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</si>
  <si>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</si>
  <si>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</si>
  <si>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</si>
  <si>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</si>
  <si>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</si>
  <si>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</si>
  <si>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</si>
  <si>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</si>
  <si>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</si>
  <si>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</si>
  <si>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</si>
  <si>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</si>
  <si>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</si>
  <si>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</si>
  <si>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</si>
  <si>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</si>
  <si>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</si>
  <si>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</si>
  <si>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</si>
  <si>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</si>
  <si>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</si>
  <si>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</si>
  <si>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</si>
  <si>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</si>
  <si>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</si>
  <si>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</si>
  <si>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</si>
  <si>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</si>
  <si>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</si>
  <si>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</si>
  <si>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</si>
  <si>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</si>
  <si>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</si>
  <si>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</si>
  <si>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</si>
  <si>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</si>
  <si>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</si>
  <si>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</si>
  <si>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</si>
  <si>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</si>
  <si>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</si>
  <si>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</si>
  <si>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</si>
  <si>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</si>
  <si>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</si>
  <si>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</si>
  <si>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</si>
  <si>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</si>
  <si>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</si>
  <si>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</si>
  <si>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</si>
  <si>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</si>
  <si>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</si>
  <si>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</si>
  <si>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</si>
  <si>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</si>
  <si>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</si>
  <si>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</si>
  <si>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</si>
  <si>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</si>
  <si>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</si>
  <si>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</si>
  <si>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</si>
  <si>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</si>
  <si>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</si>
  <si>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</si>
  <si>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</si>
  <si>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</si>
  <si>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</si>
  <si>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</si>
  <si>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</si>
  <si>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</si>
  <si>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</si>
  <si>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</si>
  <si>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</si>
  <si>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</si>
  <si>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</si>
  <si>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</si>
  <si>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</si>
  <si>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</si>
  <si>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</si>
  <si>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</si>
  <si>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</si>
  <si>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</si>
  <si>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</si>
  <si>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</si>
  <si>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</si>
  <si>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</si>
  <si>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</si>
  <si>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</si>
  <si>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</si>
  <si>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</si>
  <si>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</si>
  <si>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</si>
  <si>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</si>
  <si>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</si>
  <si>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</si>
  <si>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</si>
  <si>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</si>
  <si>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</si>
  <si>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</si>
  <si>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</si>
  <si>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</si>
  <si>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</si>
  <si>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</si>
  <si>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</si>
  <si>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</si>
  <si>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</si>
  <si>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</si>
  <si>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</si>
  <si>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</si>
  <si>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</si>
  <si>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</si>
  <si>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</si>
  <si>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</si>
  <si>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</si>
  <si>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</si>
  <si>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</si>
  <si>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</si>
  <si>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</si>
  <si>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</si>
  <si>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</si>
  <si>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</si>
  <si>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</si>
  <si>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</si>
  <si>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</si>
  <si>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</si>
  <si>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</si>
  <si>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</si>
  <si>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</si>
  <si>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</si>
  <si>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</si>
  <si>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</si>
  <si>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</si>
  <si>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</si>
  <si>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</si>
  <si>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</si>
  <si>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</si>
  <si>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</si>
  <si>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</si>
  <si>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</si>
  <si>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</si>
  <si>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</si>
  <si>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</si>
  <si>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</si>
  <si>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</si>
  <si>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</si>
  <si>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</si>
  <si>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</si>
  <si>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</si>
  <si>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</si>
  <si>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</si>
  <si>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</si>
  <si>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</si>
  <si>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</si>
  <si>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</si>
  <si>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</si>
  <si>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</si>
  <si>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</si>
  <si>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</si>
  <si>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</si>
  <si>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</si>
  <si>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</si>
  <si>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</si>
  <si>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</si>
  <si>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</si>
  <si>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</si>
  <si>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</si>
  <si>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</si>
  <si>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</si>
  <si>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</si>
  <si>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</si>
  <si>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</si>
  <si>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</si>
  <si>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</si>
  <si>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</si>
  <si>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</si>
  <si>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</si>
  <si>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</si>
  <si>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</si>
  <si>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</si>
  <si>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</si>
  <si>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</si>
  <si>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</si>
  <si>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</si>
  <si>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</si>
  <si>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</si>
  <si>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</si>
  <si>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</si>
  <si>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</si>
  <si>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</si>
  <si>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</si>
  <si>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</si>
  <si>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</si>
  <si>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</si>
  <si>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</si>
  <si>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</si>
  <si>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</si>
  <si>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</si>
  <si>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</si>
  <si>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</si>
  <si>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</si>
  <si>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</si>
  <si>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</si>
  <si>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</si>
  <si>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</si>
  <si>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</si>
  <si>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</si>
  <si>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</si>
  <si>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</si>
  <si>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</si>
  <si>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</si>
  <si>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</si>
  <si>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</si>
  <si>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</si>
  <si>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</si>
  <si>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</si>
  <si>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</si>
  <si>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</si>
  <si>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</si>
  <si>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</si>
  <si>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</si>
  <si>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</si>
  <si>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</si>
  <si>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</si>
  <si>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</si>
  <si>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</si>
  <si>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</si>
  <si>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</si>
  <si>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</si>
  <si>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</si>
  <si>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</si>
  <si>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</si>
  <si>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</si>
  <si>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</si>
  <si>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</si>
  <si>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</si>
  <si>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</si>
  <si>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</si>
  <si>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</si>
  <si>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</si>
  <si>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</si>
  <si>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</si>
  <si>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</si>
  <si>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</si>
  <si>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</si>
  <si>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</si>
  <si>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</si>
  <si>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</si>
  <si>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</si>
  <si>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</si>
  <si>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</si>
  <si>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</si>
  <si>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</si>
  <si>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</si>
  <si>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</si>
  <si>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</si>
  <si>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</si>
  <si>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</si>
  <si>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</si>
  <si>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</si>
  <si>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</si>
  <si>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</si>
  <si>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</si>
  <si>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</si>
  <si>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</si>
  <si>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</si>
  <si>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</si>
  <si>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</si>
  <si>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</si>
  <si>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</si>
  <si>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</si>
  <si>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</si>
  <si>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</si>
  <si>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</si>
  <si>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</si>
  <si>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</si>
  <si>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</si>
  <si>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</si>
  <si>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</si>
  <si>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</si>
  <si>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</si>
  <si>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</si>
  <si>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</si>
  <si>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</si>
  <si>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</si>
  <si>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</si>
  <si>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</si>
  <si>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</si>
  <si>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</si>
  <si>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</si>
  <si>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</si>
  <si>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</si>
  <si>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</si>
  <si>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</si>
  <si>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</si>
  <si>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</si>
  <si>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</si>
  <si>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</si>
  <si>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</si>
  <si>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</si>
  <si>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</si>
  <si>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</si>
  <si>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</si>
  <si>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</si>
  <si>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</si>
  <si>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</si>
  <si>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</si>
  <si>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</si>
  <si>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</si>
  <si>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</si>
  <si>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</si>
  <si>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</si>
  <si>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</si>
  <si>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</si>
  <si>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</si>
  <si>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</si>
  <si>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</si>
  <si>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</si>
  <si>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</si>
  <si>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</si>
  <si>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</si>
  <si>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</si>
  <si>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</si>
  <si>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</si>
  <si>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</si>
  <si>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</si>
  <si>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</si>
  <si>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</si>
  <si>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</si>
  <si>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</si>
  <si>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</si>
  <si>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</si>
  <si>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</si>
  <si>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</si>
  <si>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</si>
  <si>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</si>
  <si>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</si>
  <si>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</si>
  <si>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</si>
  <si>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</si>
  <si>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</si>
  <si>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</si>
  <si>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</si>
  <si>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</si>
  <si>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</si>
  <si>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</si>
  <si>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</si>
  <si>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</si>
  <si>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</si>
  <si>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</si>
  <si>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</si>
  <si>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</si>
  <si>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</si>
  <si>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</si>
  <si>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</si>
  <si>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</si>
  <si>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</si>
  <si>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</si>
  <si>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</si>
  <si>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</si>
  <si>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</si>
  <si>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</si>
  <si>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</si>
  <si>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</si>
  <si>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</si>
  <si>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</si>
  <si>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</si>
  <si>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</si>
  <si>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</si>
  <si>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</si>
  <si>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</si>
  <si>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</si>
  <si>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</si>
  <si>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</si>
  <si>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</si>
  <si>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</si>
  <si>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</si>
  <si>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</si>
  <si>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</si>
  <si>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</si>
  <si>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</si>
  <si>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</si>
  <si>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</si>
  <si>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</si>
  <si>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</si>
  <si>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</si>
  <si>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</si>
  <si>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</si>
  <si>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</si>
  <si>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</si>
  <si>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</si>
  <si>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</si>
  <si>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</si>
  <si>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</si>
  <si>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</si>
  <si>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</si>
  <si>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</si>
  <si>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</si>
  <si>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</si>
  <si>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</si>
  <si>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</si>
  <si>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</si>
  <si>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</si>
  <si>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</si>
  <si>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</si>
  <si>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</si>
  <si>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</si>
  <si>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</si>
  <si>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</si>
  <si>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</si>
  <si>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</si>
  <si>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</si>
  <si>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</si>
  <si>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</si>
  <si>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</si>
  <si>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</si>
  <si>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</si>
  <si>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</si>
  <si>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</si>
  <si>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</si>
  <si>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</si>
  <si>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</si>
  <si>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</si>
  <si>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</si>
  <si>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</si>
  <si>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</si>
  <si>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</si>
  <si>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</si>
  <si>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</si>
  <si>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</si>
  <si>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</si>
  <si>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</si>
  <si>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</si>
  <si>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</si>
  <si>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</si>
  <si>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</si>
  <si>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</si>
  <si>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</si>
  <si>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</si>
  <si>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</si>
  <si>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</si>
  <si>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</si>
  <si>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</si>
  <si>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</si>
  <si>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</si>
  <si>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</si>
  <si>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</si>
  <si>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</si>
  <si>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</si>
  <si>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</si>
  <si>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</si>
  <si>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</si>
  <si>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</si>
  <si>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</si>
  <si>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</si>
  <si>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</si>
  <si>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</si>
  <si>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</si>
  <si>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</si>
  <si>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</si>
  <si>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</si>
  <si>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</si>
  <si>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</si>
  <si>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</si>
  <si>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</si>
  <si>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</si>
  <si>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</si>
  <si>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</si>
  <si>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</si>
  <si>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</si>
  <si>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</si>
  <si>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</si>
  <si>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</si>
  <si>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</si>
  <si>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</si>
  <si>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</si>
  <si>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</si>
  <si>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</si>
  <si>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</si>
  <si>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</si>
  <si>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</si>
  <si>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</si>
  <si>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</si>
  <si>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</si>
  <si>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</si>
  <si>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</si>
  <si>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</si>
  <si>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</si>
  <si>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</si>
  <si>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</si>
  <si>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</si>
  <si>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</si>
  <si>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</si>
  <si>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</si>
  <si>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</si>
  <si>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</si>
  <si>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</si>
  <si>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</si>
  <si>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</si>
  <si>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</si>
  <si>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</si>
  <si>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</si>
  <si>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</si>
  <si>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</si>
  <si>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</si>
  <si>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</si>
  <si>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</si>
  <si>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</si>
  <si>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</si>
  <si>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</si>
  <si>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</si>
  <si>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</si>
  <si>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</si>
  <si>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</si>
  <si>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</si>
  <si>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</si>
  <si>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</si>
  <si>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</si>
  <si>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</si>
  <si>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</si>
  <si>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</si>
  <si>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</si>
  <si>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</si>
  <si>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</si>
  <si>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</si>
  <si>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</si>
  <si>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</si>
  <si>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</si>
  <si>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</si>
  <si>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</si>
  <si>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</si>
  <si>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</si>
  <si>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</si>
  <si>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</si>
  <si>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</si>
  <si>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</si>
  <si>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</si>
  <si>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</si>
  <si>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</si>
  <si>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</si>
  <si>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</si>
  <si>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</si>
  <si>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</si>
  <si>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</si>
  <si>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</si>
  <si>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</si>
  <si>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</si>
  <si>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</si>
  <si>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</si>
  <si>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</si>
  <si>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</si>
  <si>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</si>
  <si>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</si>
  <si>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</si>
  <si>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</si>
  <si>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</si>
  <si>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</si>
  <si>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</si>
  <si>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</si>
  <si>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</si>
  <si>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</si>
  <si>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</si>
  <si>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</si>
  <si>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</si>
  <si>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</si>
  <si>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</si>
  <si>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</si>
  <si>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</si>
  <si>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</si>
  <si>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</si>
  <si>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</si>
  <si>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</si>
  <si>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</si>
  <si>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</si>
  <si>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</si>
  <si>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</si>
  <si>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</si>
  <si>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</si>
  <si>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</si>
  <si>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</si>
  <si>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</si>
  <si>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</si>
  <si>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</si>
  <si>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</si>
  <si>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</si>
  <si>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</si>
  <si>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</si>
  <si>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</si>
  <si>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</si>
  <si>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</si>
  <si>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</si>
  <si>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</si>
  <si>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</si>
  <si>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</si>
  <si>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</si>
  <si>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</si>
  <si>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</si>
  <si>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</si>
  <si>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</si>
  <si>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</si>
  <si>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</si>
  <si>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</si>
  <si>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</si>
  <si>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</si>
  <si>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</si>
  <si>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</si>
  <si>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</si>
  <si>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</si>
  <si>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</si>
  <si>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</si>
  <si>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</si>
  <si>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</si>
  <si>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</si>
  <si>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</si>
  <si>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</si>
  <si>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</si>
  <si>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</si>
  <si>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</si>
  <si>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</si>
  <si>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</si>
  <si>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</si>
  <si>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</si>
  <si>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</si>
  <si>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</si>
  <si>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</si>
  <si>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</si>
  <si>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</si>
  <si>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</si>
  <si>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</si>
  <si>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</si>
  <si>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</si>
  <si>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</si>
  <si>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</si>
  <si>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</si>
  <si>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</si>
  <si>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</si>
  <si>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</si>
  <si>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</si>
  <si>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</si>
  <si>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</si>
  <si>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</si>
  <si>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</si>
  <si>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</si>
  <si>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</si>
  <si>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</si>
  <si>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</si>
  <si>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</si>
  <si>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</si>
  <si>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</si>
  <si>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</si>
  <si>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</si>
  <si>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</si>
  <si>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</si>
  <si>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</si>
  <si>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</si>
  <si>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</si>
  <si>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</si>
  <si>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</si>
  <si>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</si>
  <si>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</si>
  <si>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</si>
  <si>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</si>
  <si>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</si>
  <si>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</si>
  <si>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</si>
  <si>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</si>
  <si>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</si>
  <si>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</si>
  <si>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</si>
  <si>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</si>
  <si>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</si>
  <si>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</si>
  <si>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</si>
  <si>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</si>
  <si>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</si>
  <si>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</si>
  <si>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</si>
  <si>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</si>
  <si>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</si>
  <si>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</si>
  <si>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</si>
  <si>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</si>
  <si>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</si>
  <si>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</si>
  <si>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</si>
  <si>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</si>
  <si>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</si>
  <si>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</si>
  <si>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</si>
  <si>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</si>
  <si>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</si>
  <si>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</si>
  <si>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</si>
  <si>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</si>
  <si>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</si>
  <si>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</si>
  <si>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</si>
  <si>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</si>
  <si>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</si>
  <si>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</si>
  <si>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</si>
  <si>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</si>
  <si>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</si>
  <si>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</si>
  <si>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</si>
  <si>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</si>
  <si>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</si>
  <si>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</si>
  <si>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</si>
  <si>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</si>
  <si>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</si>
  <si>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</si>
  <si>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</si>
  <si>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</si>
  <si>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</si>
  <si>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</si>
  <si>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</si>
  <si>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</si>
  <si>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</si>
  <si>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</si>
  <si>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</si>
  <si>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</si>
  <si>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</si>
  <si>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</si>
  <si>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</si>
  <si>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</si>
  <si>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</si>
  <si>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</si>
  <si>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</si>
  <si>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</si>
  <si>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</si>
  <si>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</si>
  <si>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</si>
  <si>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</si>
  <si>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</si>
  <si>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</si>
  <si>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</si>
  <si>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</si>
  <si>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</si>
  <si>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</si>
  <si>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</si>
  <si>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</si>
  <si>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</si>
  <si>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</si>
  <si>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</si>
  <si>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</si>
  <si>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</si>
  <si>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</si>
  <si>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</si>
  <si>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</si>
  <si>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</si>
  <si>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</si>
  <si>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</si>
  <si>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</si>
  <si>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</si>
  <si>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</si>
  <si>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</si>
  <si>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</si>
  <si>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</si>
  <si>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</si>
  <si>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</si>
  <si>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</si>
  <si>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</si>
  <si>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</si>
  <si>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</si>
  <si>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</si>
  <si>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</si>
  <si>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</si>
  <si>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</si>
  <si>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</si>
  <si>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</si>
  <si>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</si>
  <si>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</si>
  <si>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</si>
  <si>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</si>
  <si>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</si>
  <si>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</si>
  <si>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</si>
  <si>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</si>
  <si>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</si>
  <si>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</si>
  <si>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</si>
  <si>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</si>
  <si>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</si>
  <si>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</si>
  <si>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</si>
  <si>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</si>
  <si>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</si>
  <si>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</si>
  <si>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</si>
  <si>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</si>
  <si>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</si>
  <si>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</si>
  <si>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</si>
  <si>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</si>
  <si>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</si>
  <si>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</si>
  <si>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</si>
  <si>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</si>
  <si>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</si>
  <si>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</si>
  <si>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</si>
  <si>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</si>
  <si>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</si>
  <si>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</si>
  <si>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</si>
  <si>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</si>
  <si>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</si>
  <si>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</si>
  <si>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</si>
  <si>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</si>
  <si>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</si>
  <si>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</si>
  <si>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</si>
  <si>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</si>
  <si>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</si>
  <si>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</si>
  <si>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</si>
  <si>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</si>
  <si>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</si>
  <si>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</si>
  <si>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</si>
  <si>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</si>
  <si>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</si>
  <si>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</si>
  <si>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</si>
  <si>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</si>
  <si>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</si>
  <si>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</si>
  <si>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</si>
  <si>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</si>
  <si>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</si>
  <si>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</si>
  <si>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</si>
  <si>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</si>
  <si>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</si>
  <si>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</si>
  <si>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</si>
  <si>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</si>
  <si>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</si>
  <si>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</si>
  <si>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</si>
  <si>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</si>
  <si>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</si>
  <si>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</si>
  <si>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</si>
  <si>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</si>
  <si>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</si>
  <si>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</si>
  <si>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</si>
  <si>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</si>
  <si>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</si>
  <si>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</si>
  <si>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</si>
  <si>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</si>
  <si>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</si>
  <si>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</si>
  <si>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</si>
  <si>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</si>
  <si>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</si>
  <si>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</si>
  <si>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</si>
  <si>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</si>
  <si>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</si>
  <si>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</si>
  <si>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</si>
  <si>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</si>
  <si>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</si>
  <si>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</si>
  <si>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</si>
  <si>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</si>
  <si>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</si>
  <si>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</si>
  <si>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</si>
  <si>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</si>
  <si>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</si>
  <si>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</si>
  <si>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</si>
  <si>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</si>
  <si>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</si>
  <si>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</si>
  <si>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</si>
  <si>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</si>
  <si>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</si>
  <si>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</si>
  <si>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</si>
  <si>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</si>
  <si>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</si>
  <si>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</si>
  <si>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</si>
  <si>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</si>
  <si>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</si>
  <si>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</si>
  <si>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</si>
  <si>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</si>
  <si>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</si>
  <si>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</si>
  <si>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</si>
  <si>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</si>
  <si>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</si>
  <si>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</si>
  <si>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</si>
  <si>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</si>
  <si>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</si>
  <si>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</si>
  <si>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</si>
  <si>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</si>
  <si>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</si>
  <si>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</si>
  <si>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</si>
  <si>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</si>
  <si>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</si>
  <si>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</si>
  <si>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</si>
  <si>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</si>
  <si>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</si>
  <si>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</si>
  <si>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</si>
  <si>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</si>
  <si>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</si>
  <si>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</si>
  <si>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</si>
  <si>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</si>
  <si>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</si>
  <si>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</si>
  <si>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</si>
  <si>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</si>
  <si>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</si>
  <si>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</si>
  <si>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</si>
  <si>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</si>
  <si>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</si>
  <si>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</si>
  <si>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</si>
  <si>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</si>
  <si>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</si>
  <si>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</si>
  <si>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</si>
  <si>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</si>
  <si>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</si>
  <si>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</si>
  <si>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</si>
  <si>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</si>
  <si>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</si>
  <si>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</si>
  <si>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</si>
  <si>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</si>
  <si>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</si>
  <si>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</si>
  <si>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</si>
  <si>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</si>
  <si>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</si>
  <si>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</si>
  <si>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</si>
  <si>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</si>
  <si>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</si>
  <si>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</si>
  <si>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</si>
  <si>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</si>
  <si>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</si>
  <si>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</si>
  <si>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</si>
  <si>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</si>
  <si>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</si>
  <si>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</si>
  <si>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</si>
  <si>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</si>
  <si>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</si>
  <si>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</si>
  <si>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</si>
  <si>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</si>
  <si>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</si>
  <si>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</si>
  <si>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</si>
  <si>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</si>
  <si>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</si>
  <si>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</si>
  <si>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</si>
  <si>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</si>
  <si>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</si>
  <si>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</si>
  <si>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</si>
  <si>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</si>
  <si>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</si>
  <si>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</si>
  <si>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</si>
  <si>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</si>
  <si>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</si>
  <si>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</si>
  <si>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</si>
  <si>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</si>
  <si>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</si>
  <si>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</si>
  <si>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</si>
  <si>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</si>
  <si>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</si>
  <si>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</si>
  <si>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</si>
  <si>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</si>
  <si>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</si>
  <si>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</si>
  <si>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</si>
  <si>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</si>
  <si>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</si>
  <si>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</si>
  <si>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</si>
  <si>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</si>
  <si>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</si>
  <si>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</si>
  <si>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</si>
  <si>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</si>
  <si>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</si>
  <si>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</si>
  <si>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</si>
  <si>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</si>
  <si>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</si>
  <si>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</si>
  <si>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</si>
  <si>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</si>
  <si>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</si>
  <si>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</si>
  <si>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</si>
  <si>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</si>
  <si>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</si>
  <si>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</si>
  <si>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</si>
  <si>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</si>
  <si>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</si>
  <si>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</si>
  <si>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</si>
  <si>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</si>
  <si>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</si>
  <si>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</si>
  <si>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</si>
  <si>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</si>
  <si>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</si>
  <si>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</si>
  <si>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</si>
  <si>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</si>
  <si>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</si>
  <si>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</si>
  <si>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</si>
  <si>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</si>
  <si>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</si>
  <si>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</si>
  <si>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</si>
  <si>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</si>
  <si>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B(iii) - Calcul de l'exigence de fonds propres (AS)</t>
  </si>
  <si>
    <t xml:space="preserve">Multiplicateur des pertes internes (MPI) </t>
  </si>
  <si>
    <t>Exigence de fonds propres (approche standard)</t>
  </si>
  <si>
    <t>AF x AO</t>
  </si>
  <si>
    <t>C  Exigence totale minimale au titre du risque opérationnel</t>
  </si>
  <si>
    <t>N (dans le cas de l'approche standard simplifiée) ou AL (dans le cas de l'approche standard)</t>
  </si>
  <si>
    <t>8381</t>
  </si>
  <si>
    <t>*Quatre trimestres mobiles. Exercice C ou Exercice 10 comprend les quatre trimestres mobiles les plus récents et se termine par le trimestre en cours (à l'exclusion des données sur les pertes opérationnelles qui se trouvent à la section B(ii), qui sont décalées d'un trimestre).</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</si>
  <si>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</si>
  <si>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</si>
  <si>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</si>
  <si>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</si>
  <si>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</si>
  <si>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</si>
  <si>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</si>
  <si>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</si>
  <si>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</si>
  <si>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</si>
  <si>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</si>
  <si>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</si>
  <si>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</si>
  <si>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</si>
  <si>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</si>
  <si>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</si>
  <si>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</si>
  <si>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</si>
  <si>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</si>
  <si>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</si>
  <si>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</si>
  <si>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</si>
  <si>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</si>
  <si>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</si>
  <si>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</si>
  <si>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</si>
  <si>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</si>
  <si>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</si>
  <si>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</si>
  <si>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</si>
  <si>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</si>
  <si>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</si>
  <si>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</si>
  <si>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</si>
  <si>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</si>
  <si>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</si>
  <si>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</si>
  <si>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</si>
  <si>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</si>
  <si>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</si>
  <si>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</si>
  <si>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</si>
  <si>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</si>
  <si>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</si>
  <si>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</si>
  <si>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</si>
  <si>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</si>
  <si>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</si>
  <si>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</si>
  <si>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</si>
  <si>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</si>
  <si>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</si>
  <si>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</si>
  <si>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</si>
  <si>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</si>
  <si>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</si>
  <si>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</si>
  <si>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</si>
  <si>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</si>
  <si>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</si>
  <si>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</si>
  <si>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</si>
  <si>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</si>
  <si>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</si>
  <si>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</si>
  <si>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</si>
  <si>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</si>
  <si>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</si>
  <si>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</si>
  <si>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</si>
  <si>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</si>
  <si>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</si>
  <si>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</si>
  <si>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</si>
  <si>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</si>
  <si>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</si>
  <si>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</si>
  <si>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</si>
  <si>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</si>
  <si>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</si>
  <si>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</si>
  <si>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</si>
  <si>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</si>
  <si>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</si>
  <si>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</si>
  <si>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</si>
  <si>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</si>
  <si>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</si>
  <si>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</si>
  <si>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</si>
  <si>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</si>
  <si>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</si>
  <si>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</si>
  <si>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</si>
  <si>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</si>
  <si>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</si>
  <si>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</si>
  <si>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</si>
  <si>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</si>
  <si>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</si>
  <si>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</si>
  <si>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</si>
  <si>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</si>
  <si>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</si>
  <si>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</si>
  <si>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</si>
  <si>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</si>
  <si>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</si>
  <si>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</si>
  <si>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</si>
  <si>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</si>
  <si>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</si>
  <si>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</si>
  <si>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</si>
  <si>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</si>
  <si>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</si>
  <si>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</si>
  <si>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</si>
  <si>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</si>
  <si>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</si>
  <si>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</si>
  <si>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</si>
  <si>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</si>
  <si>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</si>
  <si>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</si>
  <si>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</si>
  <si>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</si>
  <si>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</si>
  <si>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</si>
  <si>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</si>
  <si>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</si>
  <si>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</si>
  <si>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</si>
  <si>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</si>
  <si>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</si>
  <si>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</si>
  <si>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</si>
  <si>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</si>
  <si>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</si>
  <si>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</si>
  <si>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</si>
  <si>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</si>
  <si>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</si>
  <si>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</si>
  <si>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</si>
  <si>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</si>
  <si>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</si>
  <si>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</si>
  <si>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</si>
  <si>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</si>
  <si>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</si>
  <si>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</si>
  <si>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</si>
  <si>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</si>
  <si>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</si>
  <si>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</si>
  <si>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</si>
  <si>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</si>
  <si>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</si>
  <si>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</si>
  <si>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</si>
  <si>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</si>
  <si>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</si>
  <si>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</si>
  <si>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</si>
  <si>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</si>
  <si>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</si>
  <si>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</si>
  <si>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</si>
  <si>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</si>
  <si>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</si>
  <si>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</si>
  <si>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</si>
  <si>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</si>
  <si>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</si>
  <si>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</si>
  <si>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</si>
  <si>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</si>
  <si>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</si>
  <si>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</si>
  <si>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</si>
  <si>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</si>
  <si>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</si>
  <si>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</si>
  <si>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</si>
  <si>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</si>
  <si>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</si>
  <si>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</si>
  <si>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</si>
  <si>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</si>
  <si>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</si>
  <si>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</si>
  <si>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</si>
  <si>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</si>
  <si>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</si>
  <si>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</si>
  <si>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</si>
  <si>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</si>
  <si>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</si>
  <si>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</si>
  <si>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</si>
  <si>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</si>
  <si>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</si>
  <si>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</si>
  <si>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</si>
  <si>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</si>
  <si>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</si>
  <si>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</si>
  <si>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</si>
  <si>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</si>
  <si>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</si>
  <si>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</si>
  <si>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</si>
  <si>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</si>
  <si>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</si>
  <si>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</si>
  <si>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</si>
  <si>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</si>
  <si>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</si>
  <si>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</si>
  <si>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</si>
  <si>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</si>
  <si>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</si>
  <si>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</si>
  <si>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</si>
  <si>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</si>
  <si>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</si>
  <si>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</si>
  <si>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</si>
  <si>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</si>
  <si>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</si>
  <si>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</si>
  <si>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</si>
  <si>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</si>
  <si>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</si>
  <si>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</si>
  <si>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</si>
  <si>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</si>
  <si>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</si>
  <si>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</si>
  <si>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</si>
  <si>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</si>
  <si>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</si>
  <si>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</si>
  <si>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</si>
  <si>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</si>
  <si>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</si>
  <si>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</si>
  <si>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</si>
  <si>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</si>
  <si>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</si>
  <si>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</si>
  <si>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</si>
  <si>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</si>
  <si>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</si>
  <si>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</si>
  <si>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</si>
  <si>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</si>
  <si>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</si>
  <si>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</si>
  <si>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</si>
  <si>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</si>
  <si>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</si>
  <si>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</si>
  <si>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</si>
  <si>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</si>
  <si>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</si>
  <si>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</si>
  <si>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</si>
  <si>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</si>
  <si>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</si>
  <si>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</si>
  <si>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</si>
  <si>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</si>
  <si>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</si>
  <si>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</si>
  <si>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</si>
  <si>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</si>
  <si>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</si>
  <si>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</si>
  <si>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</si>
  <si>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</si>
  <si>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</si>
  <si>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</si>
  <si>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</si>
  <si>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</si>
  <si>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</si>
  <si>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</si>
  <si>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</si>
  <si>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</si>
  <si>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</si>
  <si>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</si>
  <si>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</si>
  <si>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</si>
  <si>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</si>
  <si>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</si>
  <si>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</si>
  <si>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</si>
  <si>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</si>
  <si>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</si>
  <si>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</si>
  <si>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</si>
  <si>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</si>
  <si>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</si>
  <si>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</si>
  <si>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</si>
  <si>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</si>
  <si>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</si>
  <si>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</si>
  <si>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</si>
  <si>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</si>
  <si>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</si>
  <si>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</si>
  <si>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</si>
  <si>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</si>
  <si>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</si>
  <si>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</si>
  <si>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</si>
  <si>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</si>
  <si>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</si>
  <si>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</si>
  <si>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</si>
  <si>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</si>
  <si>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</si>
  <si>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</si>
  <si>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</si>
  <si>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</si>
  <si>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</si>
  <si>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</si>
  <si>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</si>
  <si>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</si>
  <si>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</si>
  <si>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</si>
  <si>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</si>
  <si>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</si>
  <si>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</si>
  <si>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</si>
  <si>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</si>
  <si>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</si>
  <si>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</si>
  <si>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</si>
  <si>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</si>
  <si>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</si>
  <si>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</si>
  <si>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</si>
  <si>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</si>
  <si>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</si>
  <si>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</si>
  <si>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</si>
  <si>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</si>
  <si>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</si>
  <si>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</si>
  <si>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</si>
  <si>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</si>
  <si>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</si>
  <si>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</si>
  <si>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</si>
  <si>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</si>
  <si>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</si>
  <si>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</si>
  <si>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</si>
  <si>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</si>
  <si>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</si>
  <si>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</si>
  <si>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</si>
  <si>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</si>
  <si>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</si>
  <si>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</si>
  <si>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</si>
  <si>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</si>
  <si>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</si>
  <si>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</si>
  <si>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</si>
  <si>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</si>
  <si>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</si>
  <si>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</si>
  <si>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</si>
  <si>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</si>
  <si>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</si>
  <si>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</si>
  <si>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</si>
  <si>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</si>
  <si>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</si>
  <si>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</si>
  <si>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</si>
  <si>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</si>
  <si>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</si>
  <si>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</si>
  <si>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</si>
  <si>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</si>
  <si>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</si>
  <si>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</si>
  <si>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</si>
  <si>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</si>
  <si>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</si>
  <si>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</si>
  <si>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</si>
  <si>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</si>
  <si>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</si>
  <si>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</si>
  <si>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</si>
  <si>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</si>
  <si>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</si>
  <si>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</si>
  <si>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</si>
  <si>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</si>
  <si>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</si>
  <si>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</si>
  <si>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</si>
  <si>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</si>
  <si>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</si>
  <si>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</si>
  <si>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</si>
  <si>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</si>
  <si>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</si>
  <si>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</si>
  <si>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</si>
  <si>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</si>
  <si>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</si>
  <si>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</si>
  <si>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</si>
  <si>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</si>
  <si>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</si>
  <si>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</si>
  <si>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</si>
  <si>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</si>
  <si>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</si>
  <si>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</si>
  <si>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</si>
  <si>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</si>
  <si>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</si>
  <si>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</si>
  <si>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</si>
  <si>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</si>
  <si>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</si>
  <si>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</si>
  <si>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</si>
  <si>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</si>
  <si>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</si>
  <si>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</si>
  <si>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</si>
  <si>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</si>
  <si>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</si>
  <si>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</si>
  <si>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</si>
  <si>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</si>
  <si>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</si>
  <si>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</si>
  <si>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</si>
  <si>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</si>
  <si>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</si>
  <si>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</si>
  <si>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</si>
  <si>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</si>
  <si>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</si>
  <si>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</si>
  <si>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</si>
  <si>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</si>
  <si>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</si>
  <si>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</si>
  <si>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</si>
  <si>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</si>
  <si>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</si>
  <si>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</si>
  <si>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</si>
  <si>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</si>
  <si>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</si>
  <si>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</si>
  <si>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</si>
  <si>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</si>
  <si>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</si>
  <si>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</si>
  <si>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</si>
  <si>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</si>
  <si>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</si>
  <si>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</si>
  <si>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</si>
  <si>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</si>
  <si>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</si>
  <si>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</si>
  <si>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</si>
  <si>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</si>
  <si>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</si>
  <si>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</si>
  <si>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</si>
  <si>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</si>
  <si>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</si>
  <si>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</si>
  <si>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</si>
  <si>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</si>
  <si>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</si>
  <si>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</si>
  <si>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</si>
  <si>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</si>
  <si>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</si>
  <si>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</si>
  <si>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</si>
  <si>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</si>
  <si>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</si>
  <si>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</si>
  <si>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</si>
  <si>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</si>
  <si>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</si>
  <si>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</si>
  <si>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</si>
  <si>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</si>
  <si>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</si>
  <si>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</si>
  <si>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</si>
  <si>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</si>
  <si>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</si>
  <si>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</si>
  <si>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</si>
  <si>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</si>
  <si>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</si>
  <si>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</si>
  <si>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</si>
  <si>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</si>
  <si>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</si>
  <si>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</si>
  <si>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</si>
  <si>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</si>
  <si>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</si>
  <si>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</si>
  <si>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</si>
  <si>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</si>
  <si>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</si>
  <si>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</si>
  <si>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</si>
  <si>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2816</t>
  </si>
  <si>
    <t>2834</t>
  </si>
  <si>
    <t>2888</t>
  </si>
  <si>
    <t>2906</t>
  </si>
  <si>
    <t>2924</t>
  </si>
  <si>
    <r>
      <t>D Toutes les expositions assujetties à des plafonds fondés sur K</t>
    </r>
    <r>
      <rPr>
        <b/>
        <vertAlign val="subscript"/>
        <sz val="10"/>
        <rFont val="Arial"/>
        <family val="2"/>
      </rPr>
      <t>AS</t>
    </r>
    <r>
      <rPr>
        <b/>
        <sz val="10"/>
        <rFont val="Arial"/>
        <family val="2"/>
      </rPr>
      <t xml:space="preserve"> ou à un coefficient de pondération du risque selon l'approche standard </t>
    </r>
  </si>
  <si>
    <t>* Avant déduction de toutes les provisions; après déduction de la provision pour la phase 3.</t>
  </si>
  <si>
    <t>Expositions de rang supérieur calculées selon l'approche de transparence</t>
  </si>
  <si>
    <r>
      <t>Expositions calculées sous le plafond global (an appliquant K</t>
    </r>
    <r>
      <rPr>
        <vertAlign val="subscript"/>
        <sz val="8"/>
        <rFont val="Arial"/>
        <family val="2"/>
      </rPr>
      <t>AS</t>
    </r>
    <r>
      <rPr>
        <sz val="8"/>
        <rFont val="Arial"/>
        <family val="2"/>
      </rPr>
      <t>)</t>
    </r>
  </si>
  <si>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</si>
  <si>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</si>
  <si>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</si>
  <si>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</si>
  <si>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</si>
  <si>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</si>
  <si>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</si>
  <si>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</si>
  <si>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</si>
  <si>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</si>
  <si>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</si>
  <si>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</si>
  <si>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</si>
  <si>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</si>
  <si>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r>
      <t>Montant supérieur au plafond K</t>
    </r>
    <r>
      <rPr>
        <vertAlign val="subscript"/>
        <sz val="8"/>
        <rFont val="Arial"/>
        <family val="2"/>
      </rPr>
      <t>AS</t>
    </r>
    <r>
      <rPr>
        <sz val="8"/>
        <rFont val="Arial"/>
        <family val="2"/>
      </rPr>
      <t xml:space="preserve"> exclus des normes de fonds propres, exprimé sous forme d'APR</t>
    </r>
  </si>
  <si>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</si>
  <si>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</si>
  <si>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</si>
  <si>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</si>
  <si>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</si>
  <si>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</si>
  <si>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</si>
  <si>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</si>
  <si>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</si>
  <si>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</si>
  <si>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</si>
  <si>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</si>
  <si>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</si>
  <si>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</si>
  <si>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</si>
  <si>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</si>
  <si>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</si>
  <si>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</si>
  <si>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</si>
  <si>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</si>
  <si>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</si>
  <si>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</si>
  <si>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</si>
  <si>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</si>
  <si>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</si>
  <si>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</si>
  <si>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</si>
  <si>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</si>
  <si>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</si>
  <si>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</si>
  <si>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</si>
  <si>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</si>
  <si>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</si>
  <si>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</si>
  <si>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</si>
  <si>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</si>
  <si>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</si>
  <si>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</si>
  <si>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</si>
  <si>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</si>
  <si>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</si>
  <si>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</si>
  <si>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</si>
  <si>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</si>
  <si>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</si>
  <si>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</si>
  <si>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</si>
  <si>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</si>
  <si>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</si>
  <si>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</si>
  <si>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</si>
  <si>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</si>
  <si>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</si>
  <si>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</si>
  <si>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</si>
  <si>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</si>
  <si>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</si>
  <si>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</si>
  <si>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</si>
  <si>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</si>
  <si>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</si>
  <si>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</si>
  <si>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</si>
  <si>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</si>
  <si>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</si>
  <si>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</si>
  <si>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</si>
  <si>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</si>
  <si>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</si>
  <si>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</si>
  <si>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</si>
  <si>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</si>
  <si>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</si>
  <si>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</si>
  <si>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</si>
  <si>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</si>
  <si>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</si>
  <si>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</si>
  <si>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</si>
  <si>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</si>
  <si>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</si>
  <si>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</si>
  <si>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</si>
  <si>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</si>
  <si>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</si>
  <si>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</si>
  <si>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</si>
  <si>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</si>
  <si>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</si>
  <si>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</si>
  <si>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</si>
  <si>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</si>
  <si>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</si>
  <si>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</si>
  <si>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</si>
  <si>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</si>
  <si>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</si>
  <si>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</si>
  <si>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</si>
  <si>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</si>
  <si>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</si>
  <si>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</si>
  <si>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</si>
  <si>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</si>
  <si>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</si>
  <si>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</si>
  <si>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</si>
  <si>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</si>
  <si>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</si>
  <si>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</si>
  <si>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</si>
  <si>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</si>
  <si>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</si>
  <si>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</si>
  <si>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</si>
  <si>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</si>
  <si>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</si>
  <si>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</si>
  <si>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</si>
  <si>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</si>
  <si>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</si>
  <si>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</si>
  <si>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</si>
  <si>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</si>
  <si>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</si>
  <si>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</si>
  <si>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</si>
  <si>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</si>
  <si>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</si>
  <si>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</si>
  <si>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</si>
  <si>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</si>
  <si>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</si>
  <si>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</si>
  <si>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</si>
  <si>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</si>
  <si>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</si>
  <si>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</si>
  <si>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</si>
  <si>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</si>
  <si>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</si>
  <si>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</si>
  <si>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</si>
  <si>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</si>
  <si>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</si>
  <si>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</si>
  <si>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</si>
  <si>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</si>
  <si>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</si>
  <si>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</si>
  <si>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</si>
  <si>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</si>
  <si>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</si>
  <si>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</si>
  <si>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</si>
  <si>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</si>
  <si>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</si>
  <si>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</si>
  <si>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</si>
  <si>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</si>
  <si>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</si>
  <si>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</si>
  <si>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</si>
  <si>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</si>
  <si>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</si>
  <si>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</si>
  <si>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</si>
  <si>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</si>
  <si>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</si>
  <si>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</si>
  <si>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</si>
  <si>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</si>
  <si>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</si>
  <si>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</si>
  <si>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</si>
  <si>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</si>
  <si>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</si>
  <si>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</si>
  <si>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</si>
  <si>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</si>
  <si>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</si>
  <si>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</si>
  <si>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</si>
  <si>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</si>
  <si>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</si>
  <si>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</si>
  <si>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</si>
  <si>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</si>
  <si>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</si>
  <si>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</si>
  <si>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</si>
  <si>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</si>
  <si>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</si>
  <si>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</si>
  <si>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</si>
  <si>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</si>
  <si>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</si>
  <si>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</si>
  <si>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</si>
  <si>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</si>
  <si>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</si>
  <si>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</si>
  <si>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</si>
  <si>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</si>
  <si>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</si>
  <si>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</si>
  <si>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</si>
  <si>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</si>
  <si>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</si>
  <si>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</si>
  <si>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</si>
  <si>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</si>
  <si>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</si>
  <si>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</si>
  <si>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</si>
  <si>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</si>
  <si>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</si>
  <si>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</si>
  <si>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</si>
  <si>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</si>
  <si>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</si>
  <si>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</si>
  <si>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</si>
  <si>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</si>
  <si>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</si>
  <si>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</si>
  <si>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</si>
  <si>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</si>
  <si>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</si>
  <si>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</si>
  <si>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</si>
  <si>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</si>
  <si>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</si>
  <si>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</si>
  <si>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</si>
  <si>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</si>
  <si>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</si>
  <si>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</si>
  <si>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</si>
  <si>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</si>
  <si>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</si>
  <si>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</si>
  <si>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</si>
  <si>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</si>
  <si>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</si>
  <si>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</si>
  <si>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</si>
  <si>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</si>
  <si>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</si>
  <si>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</si>
  <si>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</si>
  <si>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</si>
  <si>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</si>
  <si>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</si>
  <si>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</si>
  <si>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</si>
  <si>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</si>
  <si>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</si>
  <si>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</si>
  <si>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</si>
  <si>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</si>
  <si>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</si>
  <si>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</si>
  <si>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</si>
  <si>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</si>
  <si>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</si>
  <si>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</si>
  <si>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</si>
  <si>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</si>
  <si>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</si>
  <si>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</si>
  <si>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</si>
  <si>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</si>
  <si>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</si>
  <si>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</si>
  <si>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</si>
  <si>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</si>
  <si>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</si>
  <si>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</si>
  <si>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</si>
  <si>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</si>
  <si>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</si>
  <si>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</si>
  <si>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</si>
  <si>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</si>
  <si>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</si>
  <si>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</si>
  <si>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</si>
  <si>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</si>
  <si>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</si>
  <si>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</si>
  <si>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</si>
  <si>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</si>
  <si>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</si>
  <si>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</si>
  <si>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</si>
  <si>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</si>
  <si>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</si>
  <si>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</si>
  <si>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</si>
  <si>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</si>
  <si>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</si>
  <si>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</si>
  <si>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</si>
  <si>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</si>
  <si>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</si>
  <si>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</si>
  <si>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</si>
  <si>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</si>
  <si>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</si>
  <si>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</si>
  <si>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</si>
  <si>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</si>
  <si>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</si>
  <si>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</si>
  <si>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</si>
  <si>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</si>
  <si>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</si>
  <si>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</si>
  <si>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</si>
  <si>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r>
      <rPr>
        <strike/>
        <sz val="7"/>
        <color rgb="FFFF0000"/>
        <rFont val="Arial"/>
        <family val="2"/>
      </rPr>
      <t xml:space="preserve"> </t>
    </r>
    <r>
      <rPr>
        <sz val="7"/>
        <rFont val="Arial"/>
        <family val="2"/>
      </rPr>
      <t xml:space="preserve">Sûretés (approche globale) </t>
    </r>
  </si>
  <si>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</si>
  <si>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</si>
  <si>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</si>
  <si>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</si>
  <si>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</si>
  <si>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</si>
  <si>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</si>
  <si>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</si>
  <si>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</si>
  <si>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</si>
  <si>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</si>
  <si>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</si>
  <si>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</si>
  <si>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</si>
  <si>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</si>
  <si>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</si>
  <si>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</si>
  <si>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</si>
  <si>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</si>
  <si>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</si>
  <si>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</si>
  <si>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</si>
  <si>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</si>
  <si>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</si>
  <si>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</si>
  <si>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</si>
  <si>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</si>
  <si>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</si>
  <si>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r>
      <t>Expositions assujetties au plafond K</t>
    </r>
    <r>
      <rPr>
        <vertAlign val="subscript"/>
        <sz val="8"/>
        <rFont val="Arial"/>
        <family val="2"/>
      </rPr>
      <t>NI</t>
    </r>
  </si>
  <si>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</si>
  <si>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</si>
  <si>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</si>
  <si>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</si>
  <si>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</si>
  <si>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</si>
  <si>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</si>
  <si>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</si>
  <si>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</si>
  <si>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</si>
  <si>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</si>
  <si>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</si>
  <si>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</si>
  <si>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4872</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</si>
  <si>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</si>
  <si>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</si>
  <si>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</si>
  <si>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</si>
  <si>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</si>
  <si>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</si>
  <si>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</si>
  <si>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</si>
  <si>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</si>
  <si>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</si>
  <si>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</si>
  <si>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</si>
  <si>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</si>
  <si>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</si>
  <si>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</si>
  <si>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</si>
  <si>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</si>
  <si>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</si>
  <si>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</si>
  <si>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</si>
  <si>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</si>
  <si>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</si>
  <si>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</si>
  <si>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</si>
  <si>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</si>
  <si>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</si>
  <si>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</si>
  <si>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</si>
  <si>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</si>
  <si>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</si>
  <si>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</si>
  <si>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</si>
  <si>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</si>
  <si>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</si>
  <si>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</si>
  <si>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</si>
  <si>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</si>
  <si>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</si>
  <si>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</si>
  <si>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</si>
  <si>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</si>
  <si>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</si>
  <si>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</si>
  <si>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</si>
  <si>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</si>
  <si>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</si>
  <si>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</si>
  <si>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</si>
  <si>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</si>
  <si>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</si>
  <si>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</si>
  <si>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</si>
  <si>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</si>
  <si>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</si>
  <si>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</si>
  <si>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</si>
  <si>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</si>
  <si>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</si>
  <si>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</si>
  <si>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</si>
  <si>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</si>
  <si>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</si>
  <si>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</si>
  <si>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</si>
  <si>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</si>
  <si>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</si>
  <si>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</si>
  <si>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</si>
  <si>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</si>
  <si>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</si>
  <si>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</si>
  <si>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</si>
  <si>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</si>
  <si>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</si>
  <si>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</si>
  <si>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</si>
  <si>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</si>
  <si>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</si>
  <si>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</si>
  <si>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</si>
  <si>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</si>
  <si>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</si>
  <si>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</si>
  <si>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</si>
  <si>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</si>
  <si>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</si>
  <si>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</si>
  <si>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</si>
  <si>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</si>
  <si>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</si>
  <si>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</si>
  <si>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</si>
  <si>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</si>
  <si>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</si>
  <si>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</si>
  <si>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</si>
  <si>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</si>
  <si>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</si>
  <si>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</si>
  <si>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</si>
  <si>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</si>
  <si>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</si>
  <si>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</si>
  <si>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</si>
  <si>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</si>
  <si>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</si>
  <si>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</si>
  <si>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</si>
  <si>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</si>
  <si>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</si>
  <si>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</si>
  <si>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</si>
  <si>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</si>
  <si>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</si>
  <si>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</si>
  <si>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</si>
  <si>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</si>
  <si>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</si>
  <si>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</si>
  <si>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</si>
  <si>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</si>
  <si>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</si>
  <si>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</si>
  <si>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</si>
  <si>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</si>
  <si>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Poste pour mémoire – Institutions appliquant l’approche fondée sur les notations internes avancée et l'ajustement de la PCD pour tenir compte des garanties</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</si>
  <si>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</si>
  <si>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</si>
  <si>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</si>
  <si>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</si>
  <si>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</si>
  <si>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</si>
  <si>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</si>
  <si>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</si>
  <si>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</si>
  <si>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</si>
  <si>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</si>
  <si>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</si>
  <si>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</si>
  <si>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</si>
  <si>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</si>
  <si>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</si>
  <si>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</si>
  <si>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</si>
  <si>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</si>
  <si>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</si>
  <si>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</si>
  <si>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</si>
  <si>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</si>
  <si>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</si>
  <si>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</si>
  <si>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</si>
  <si>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</si>
  <si>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</si>
  <si>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</si>
  <si>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</si>
  <si>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</si>
  <si>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</si>
  <si>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</si>
  <si>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</si>
  <si>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</si>
  <si>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</si>
  <si>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</si>
  <si>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</si>
  <si>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</si>
  <si>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</si>
  <si>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</si>
  <si>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</si>
  <si>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</si>
  <si>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</si>
  <si>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</si>
  <si>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</si>
  <si>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</si>
  <si>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</si>
  <si>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</si>
  <si>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</si>
  <si>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</si>
  <si>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</si>
  <si>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</si>
  <si>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</si>
  <si>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</si>
  <si>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</si>
  <si>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</si>
  <si>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</si>
  <si>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</si>
  <si>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</si>
  <si>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</si>
  <si>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</si>
  <si>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</si>
  <si>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</si>
  <si>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</si>
  <si>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</si>
  <si>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</si>
  <si>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</si>
  <si>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</si>
  <si>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</si>
  <si>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</si>
  <si>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</si>
  <si>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</si>
  <si>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</si>
  <si>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</si>
  <si>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</si>
  <si>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</si>
  <si>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</si>
  <si>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</si>
  <si>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</si>
  <si>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</si>
  <si>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</si>
  <si>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</si>
  <si>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</si>
  <si>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</si>
  <si>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</si>
  <si>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</si>
  <si>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</si>
  <si>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</si>
  <si>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</si>
  <si>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</si>
  <si>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</si>
  <si>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</si>
  <si>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</si>
  <si>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</si>
  <si>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</si>
  <si>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</si>
  <si>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</si>
  <si>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</si>
  <si>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</si>
  <si>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</si>
  <si>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</si>
  <si>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</si>
  <si>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</si>
  <si>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</si>
  <si>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</si>
  <si>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</si>
  <si>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</si>
  <si>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</si>
  <si>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</si>
  <si>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</si>
  <si>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</si>
  <si>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</si>
  <si>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</si>
  <si>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</si>
  <si>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</si>
  <si>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</si>
  <si>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</si>
  <si>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</si>
  <si>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</si>
  <si>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</si>
  <si>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</si>
  <si>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</si>
  <si>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</si>
  <si>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</si>
  <si>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</si>
  <si>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</si>
  <si>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</si>
  <si>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</si>
  <si>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</si>
  <si>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</si>
  <si>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</si>
  <si>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</si>
  <si>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</si>
  <si>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</si>
  <si>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</si>
  <si>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</si>
  <si>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</si>
  <si>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</si>
  <si>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</si>
  <si>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</si>
  <si>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</si>
  <si>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</si>
  <si>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</si>
  <si>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</si>
  <si>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</si>
  <si>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</si>
  <si>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</si>
  <si>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</si>
  <si>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</si>
  <si>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</si>
  <si>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</si>
  <si>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</si>
  <si>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</si>
  <si>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</si>
  <si>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</si>
  <si>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</si>
  <si>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</si>
  <si>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</si>
  <si>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</si>
  <si>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</si>
  <si>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</si>
  <si>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</si>
  <si>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</si>
  <si>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</si>
  <si>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</si>
  <si>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</si>
  <si>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</si>
  <si>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</si>
  <si>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</si>
  <si>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</si>
  <si>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</si>
  <si>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</si>
  <si>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</si>
  <si>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</si>
  <si>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</si>
  <si>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</si>
  <si>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</si>
  <si>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</si>
  <si>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</si>
  <si>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</si>
  <si>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</si>
  <si>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</si>
  <si>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</si>
  <si>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</si>
  <si>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</si>
  <si>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</si>
  <si>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</si>
  <si>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</si>
  <si>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</si>
  <si>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</si>
  <si>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</si>
  <si>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</si>
  <si>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</si>
  <si>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</si>
  <si>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</si>
  <si>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</si>
  <si>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</si>
  <si>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</si>
  <si>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</si>
  <si>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</si>
  <si>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</si>
  <si>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</si>
  <si>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</si>
  <si>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</si>
  <si>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</si>
  <si>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</si>
  <si>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</si>
  <si>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</si>
  <si>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</si>
  <si>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</si>
  <si>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</si>
  <si>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</si>
  <si>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</si>
  <si>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</si>
  <si>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</si>
  <si>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</si>
  <si>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</si>
  <si>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</si>
  <si>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</si>
  <si>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</si>
  <si>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</si>
  <si>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</si>
  <si>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</si>
  <si>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</si>
  <si>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</si>
  <si>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</si>
  <si>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</si>
  <si>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</si>
  <si>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</si>
  <si>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</si>
  <si>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</si>
  <si>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</si>
  <si>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</si>
  <si>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</si>
  <si>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</si>
  <si>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</si>
  <si>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</si>
  <si>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</si>
  <si>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</si>
  <si>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</si>
  <si>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</si>
  <si>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</si>
  <si>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</si>
  <si>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</si>
  <si>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</si>
  <si>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</si>
  <si>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</si>
  <si>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</si>
  <si>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</si>
  <si>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</si>
  <si>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</si>
  <si>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</si>
  <si>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</si>
  <si>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</si>
  <si>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</si>
  <si>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</si>
  <si>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</si>
  <si>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</si>
  <si>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</si>
  <si>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</si>
  <si>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</si>
  <si>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</si>
  <si>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</si>
  <si>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</si>
  <si>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</si>
  <si>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</si>
  <si>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</si>
  <si>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</si>
  <si>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</si>
  <si>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</si>
  <si>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</si>
  <si>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</si>
  <si>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</si>
  <si>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</si>
  <si>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</si>
  <si>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</si>
  <si>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</si>
  <si>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</si>
  <si>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</si>
  <si>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</si>
  <si>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</si>
  <si>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</si>
  <si>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</si>
  <si>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</si>
  <si>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</si>
  <si>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</si>
  <si>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</si>
  <si>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</si>
  <si>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</si>
  <si>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</si>
  <si>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</si>
  <si>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</si>
  <si>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</si>
  <si>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</si>
  <si>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</si>
  <si>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</si>
  <si>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</si>
  <si>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</si>
  <si>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</si>
  <si>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</si>
  <si>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</si>
  <si>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</si>
  <si>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</si>
  <si>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</si>
  <si>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</si>
  <si>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</si>
  <si>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</si>
  <si>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</si>
  <si>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</si>
  <si>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</si>
  <si>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</si>
  <si>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</si>
  <si>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</si>
  <si>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</si>
  <si>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</si>
  <si>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</si>
  <si>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</si>
  <si>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</si>
  <si>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</si>
  <si>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</si>
  <si>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</si>
  <si>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</si>
  <si>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</si>
  <si>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</si>
  <si>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</si>
  <si>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</si>
  <si>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</si>
  <si>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</si>
  <si>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</si>
  <si>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</si>
  <si>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</si>
  <si>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</si>
  <si>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</si>
  <si>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</si>
  <si>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</si>
  <si>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</si>
  <si>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</si>
  <si>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</si>
  <si>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</si>
  <si>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</si>
  <si>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</si>
  <si>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</si>
  <si>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</si>
  <si>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</si>
  <si>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</si>
  <si>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</si>
  <si>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</si>
  <si>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</si>
  <si>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</si>
  <si>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</si>
  <si>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</si>
  <si>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</si>
  <si>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</si>
  <si>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</si>
  <si>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</si>
  <si>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</si>
  <si>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</si>
  <si>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</si>
  <si>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</si>
  <si>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</si>
  <si>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</si>
  <si>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</si>
  <si>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</si>
  <si>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</si>
  <si>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</si>
  <si>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</si>
  <si>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</si>
  <si>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</si>
  <si>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</si>
  <si>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</si>
  <si>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</si>
  <si>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</si>
  <si>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</si>
  <si>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</si>
  <si>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</si>
  <si>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</si>
  <si>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</si>
  <si>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</si>
  <si>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</si>
  <si>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</si>
  <si>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</si>
  <si>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</si>
  <si>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</si>
  <si>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</si>
  <si>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</si>
  <si>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</si>
  <si>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</si>
  <si>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</si>
  <si>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</si>
  <si>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</si>
  <si>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</si>
  <si>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</si>
  <si>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</si>
  <si>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</si>
  <si>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</si>
  <si>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</si>
  <si>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</si>
  <si>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</si>
  <si>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</si>
  <si>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</si>
  <si>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</si>
  <si>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</si>
  <si>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</si>
  <si>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</si>
  <si>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</si>
  <si>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</si>
  <si>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</si>
  <si>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</si>
  <si>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</si>
  <si>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</si>
  <si>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</si>
  <si>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</si>
  <si>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</si>
  <si>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</si>
  <si>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</si>
  <si>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</si>
  <si>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</si>
  <si>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</si>
  <si>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</si>
  <si>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</si>
  <si>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</si>
  <si>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</si>
  <si>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</si>
  <si>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</si>
  <si>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</si>
  <si>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</si>
  <si>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</si>
  <si>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</si>
  <si>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</si>
  <si>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</si>
  <si>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</si>
  <si>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</si>
  <si>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</si>
  <si>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</si>
  <si>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</si>
  <si>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</si>
  <si>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</si>
  <si>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</si>
  <si>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</si>
  <si>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</si>
  <si>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</si>
  <si>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</si>
  <si>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</si>
  <si>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</si>
  <si>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</si>
  <si>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</si>
  <si>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</si>
  <si>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</si>
  <si>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</si>
  <si>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</si>
  <si>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</si>
  <si>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</si>
  <si>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</si>
  <si>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</si>
  <si>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</si>
  <si>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</si>
  <si>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</si>
  <si>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</si>
  <si>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</si>
  <si>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</si>
  <si>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</si>
  <si>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</si>
  <si>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</si>
  <si>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</si>
  <si>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</si>
  <si>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</si>
  <si>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</si>
  <si>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</si>
  <si>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</si>
  <si>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</si>
  <si>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</si>
  <si>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</si>
  <si>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</si>
  <si>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</si>
  <si>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</si>
  <si>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</si>
  <si>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</si>
  <si>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</si>
  <si>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</si>
  <si>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</si>
  <si>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</si>
  <si>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</si>
  <si>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</si>
  <si>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</si>
  <si>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</si>
  <si>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</si>
  <si>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</si>
  <si>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</si>
  <si>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</si>
  <si>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</si>
  <si>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</si>
  <si>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</si>
  <si>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</si>
  <si>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</si>
  <si>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</si>
  <si>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</si>
  <si>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</si>
  <si>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</si>
  <si>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</si>
  <si>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</si>
  <si>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</si>
  <si>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</si>
  <si>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</si>
  <si>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</si>
  <si>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</si>
  <si>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</si>
  <si>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</si>
  <si>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</si>
  <si>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</si>
  <si>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</si>
  <si>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</si>
  <si>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</si>
  <si>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</si>
  <si>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</si>
  <si>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</si>
  <si>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</si>
  <si>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</si>
  <si>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</si>
  <si>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</si>
  <si>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</si>
  <si>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</si>
  <si>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</si>
  <si>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</si>
  <si>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</si>
  <si>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</si>
  <si>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</si>
  <si>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</si>
  <si>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</si>
  <si>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</si>
  <si>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</si>
  <si>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</si>
  <si>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</si>
  <si>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</si>
  <si>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</si>
  <si>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</si>
  <si>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</si>
  <si>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</si>
  <si>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</si>
  <si>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</si>
  <si>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</si>
  <si>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</si>
  <si>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</si>
  <si>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</si>
  <si>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</si>
  <si>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</si>
  <si>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</si>
  <si>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</si>
  <si>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</si>
  <si>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</si>
  <si>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</si>
  <si>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</si>
  <si>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</si>
  <si>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</si>
  <si>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</si>
  <si>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</si>
  <si>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</si>
  <si>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</si>
  <si>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</si>
  <si>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</si>
  <si>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</si>
  <si>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</si>
  <si>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</si>
  <si>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</si>
  <si>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</si>
  <si>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</si>
  <si>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</si>
  <si>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</si>
  <si>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</si>
  <si>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</si>
  <si>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</si>
  <si>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</si>
  <si>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</si>
  <si>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</si>
  <si>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</si>
  <si>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</si>
  <si>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</si>
  <si>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</si>
  <si>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</si>
  <si>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</si>
  <si>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</si>
  <si>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</si>
  <si>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</si>
  <si>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</si>
  <si>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</si>
  <si>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</si>
  <si>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</si>
  <si>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</si>
  <si>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</si>
  <si>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</si>
  <si>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</si>
  <si>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</si>
  <si>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</si>
  <si>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</si>
  <si>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</si>
  <si>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</si>
  <si>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</si>
  <si>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</si>
  <si>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</si>
  <si>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</si>
  <si>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</si>
  <si>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</si>
  <si>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</si>
  <si>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</si>
  <si>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</si>
  <si>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</si>
  <si>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</si>
  <si>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</si>
  <si>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</si>
  <si>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</si>
  <si>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</si>
  <si>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</si>
  <si>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</si>
  <si>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</si>
  <si>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</si>
  <si>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</si>
  <si>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</si>
  <si>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</si>
  <si>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</si>
  <si>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</si>
  <si>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</si>
  <si>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</si>
  <si>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</si>
  <si>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</si>
  <si>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</si>
  <si>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</si>
  <si>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</si>
  <si>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</si>
  <si>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</si>
  <si>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</si>
  <si>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</si>
  <si>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</si>
  <si>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</si>
  <si>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</si>
  <si>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</si>
  <si>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</si>
  <si>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</si>
  <si>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</si>
  <si>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</si>
  <si>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</si>
  <si>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</si>
  <si>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</si>
  <si>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</si>
  <si>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</si>
  <si>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</si>
  <si>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</si>
  <si>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</si>
  <si>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</si>
  <si>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</si>
  <si>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</si>
  <si>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</si>
  <si>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</si>
  <si>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</si>
  <si>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</si>
  <si>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</si>
  <si>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</si>
  <si>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</si>
  <si>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</si>
  <si>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</si>
  <si>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</si>
  <si>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</si>
  <si>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</si>
  <si>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</si>
  <si>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</si>
  <si>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</si>
  <si>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</si>
  <si>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</si>
  <si>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</si>
  <si>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</si>
  <si>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</si>
  <si>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</si>
  <si>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</si>
  <si>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</si>
  <si>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</si>
  <si>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</si>
  <si>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</si>
  <si>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</si>
  <si>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</si>
  <si>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</si>
  <si>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</si>
  <si>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</si>
  <si>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</si>
  <si>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</si>
  <si>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</si>
  <si>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</si>
  <si>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</si>
  <si>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</si>
  <si>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</si>
  <si>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</si>
  <si>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</si>
  <si>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</si>
  <si>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</si>
  <si>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</si>
  <si>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</si>
  <si>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</si>
  <si>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</si>
  <si>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</si>
  <si>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</si>
  <si>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</si>
  <si>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</si>
  <si>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</si>
  <si>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</si>
  <si>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</si>
  <si>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</si>
  <si>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</si>
  <si>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</si>
  <si>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</si>
  <si>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</si>
  <si>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</si>
  <si>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</si>
  <si>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</si>
  <si>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</si>
  <si>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</si>
  <si>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</si>
  <si>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</si>
  <si>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</si>
  <si>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</si>
  <si>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</si>
  <si>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</si>
  <si>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</si>
  <si>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</si>
  <si>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</si>
  <si>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</si>
  <si>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</si>
  <si>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</si>
  <si>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</si>
  <si>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</si>
  <si>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</si>
  <si>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</si>
  <si>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</si>
  <si>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</si>
  <si>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</si>
  <si>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</si>
  <si>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</si>
  <si>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</si>
  <si>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</si>
  <si>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</si>
  <si>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</si>
  <si>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</si>
  <si>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</si>
  <si>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</si>
  <si>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</si>
  <si>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</si>
  <si>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</si>
  <si>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</si>
  <si>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</si>
  <si>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</si>
  <si>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</si>
  <si>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</si>
  <si>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</si>
  <si>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</si>
  <si>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</si>
  <si>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</si>
  <si>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</si>
  <si>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</si>
  <si>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</si>
  <si>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</si>
  <si>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</si>
  <si>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</si>
  <si>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</si>
  <si>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</si>
  <si>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</si>
  <si>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</si>
  <si>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</si>
  <si>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</si>
  <si>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</si>
  <si>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</si>
  <si>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</si>
  <si>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</si>
  <si>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</si>
  <si>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</si>
  <si>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</si>
  <si>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</si>
  <si>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</si>
  <si>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</si>
  <si>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</si>
  <si>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</si>
  <si>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</si>
  <si>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</si>
  <si>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</si>
  <si>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</si>
  <si>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</si>
  <si>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</si>
  <si>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</si>
  <si>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</si>
  <si>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</si>
  <si>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</si>
  <si>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</si>
  <si>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</si>
  <si>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</si>
  <si>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</si>
  <si>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</si>
  <si>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</si>
  <si>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</si>
  <si>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</si>
  <si>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</si>
  <si>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</si>
  <si>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</si>
  <si>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</si>
  <si>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</si>
  <si>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</si>
  <si>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</si>
  <si>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</si>
  <si>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</si>
  <si>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</si>
  <si>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</si>
  <si>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</si>
  <si>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</si>
  <si>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</si>
  <si>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</si>
  <si>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</si>
  <si>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</si>
  <si>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</si>
  <si>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</si>
  <si>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</si>
  <si>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</si>
  <si>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</si>
  <si>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</si>
  <si>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</si>
  <si>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</si>
  <si>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</si>
  <si>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</si>
  <si>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</si>
  <si>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</si>
  <si>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</si>
  <si>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</si>
  <si>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</si>
  <si>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</si>
  <si>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</si>
  <si>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</si>
  <si>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</si>
  <si>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</si>
  <si>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</si>
  <si>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</si>
  <si>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</si>
  <si>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</si>
  <si>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</si>
  <si>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</si>
  <si>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</si>
  <si>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</si>
  <si>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</si>
  <si>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</si>
  <si>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</si>
  <si>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</si>
  <si>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</si>
  <si>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</si>
  <si>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</si>
  <si>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</si>
  <si>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</si>
  <si>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</si>
  <si>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</si>
  <si>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</si>
  <si>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</si>
  <si>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</si>
  <si>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</si>
  <si>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</si>
  <si>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</si>
  <si>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</si>
  <si>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</si>
  <si>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</si>
  <si>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</si>
  <si>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</si>
  <si>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</si>
  <si>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</si>
  <si>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</si>
  <si>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</si>
  <si>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</si>
  <si>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</si>
  <si>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</si>
  <si>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</si>
  <si>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</si>
  <si>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</si>
  <si>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</si>
  <si>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</si>
  <si>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</si>
  <si>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</si>
  <si>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</si>
  <si>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</si>
  <si>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</si>
  <si>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</si>
  <si>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</si>
  <si>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</si>
  <si>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</si>
  <si>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</si>
  <si>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</si>
  <si>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</si>
  <si>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</si>
  <si>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</si>
  <si>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</si>
  <si>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</si>
  <si>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</si>
  <si>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</si>
  <si>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</si>
  <si>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</si>
  <si>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</si>
  <si>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</si>
  <si>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</si>
  <si>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</si>
  <si>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</si>
  <si>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</si>
  <si>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</si>
  <si>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</si>
  <si>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</si>
  <si>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</si>
  <si>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</si>
  <si>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</si>
  <si>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</si>
  <si>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</si>
  <si>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</si>
  <si>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</si>
  <si>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</si>
  <si>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</si>
  <si>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</si>
  <si>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</si>
  <si>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</si>
  <si>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</si>
  <si>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</si>
  <si>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</si>
  <si>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</si>
  <si>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</si>
  <si>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</si>
  <si>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</si>
  <si>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</si>
  <si>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</si>
  <si>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</si>
  <si>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</si>
  <si>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</si>
  <si>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</si>
  <si>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</si>
  <si>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</si>
  <si>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</si>
  <si>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</si>
  <si>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</si>
  <si>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</si>
  <si>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</si>
  <si>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</si>
  <si>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</si>
  <si>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</si>
  <si>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</si>
  <si>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</si>
  <si>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</si>
  <si>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</si>
  <si>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</si>
  <si>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</si>
  <si>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</si>
  <si>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</si>
  <si>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</si>
  <si>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</si>
  <si>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</si>
  <si>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</si>
  <si>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</si>
  <si>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</si>
  <si>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</si>
  <si>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</si>
  <si>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</si>
  <si>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</si>
  <si>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</si>
  <si>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</si>
  <si>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</si>
  <si>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</si>
  <si>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</si>
  <si>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</si>
  <si>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</si>
  <si>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</si>
  <si>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</si>
  <si>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</si>
  <si>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</si>
  <si>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</si>
  <si>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</si>
  <si>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</si>
  <si>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</si>
  <si>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</si>
  <si>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</si>
  <si>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</si>
  <si>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</si>
  <si>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</si>
  <si>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</si>
  <si>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</si>
  <si>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</si>
  <si>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</si>
  <si>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</si>
  <si>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</si>
  <si>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</si>
  <si>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</si>
  <si>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</si>
  <si>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</si>
  <si>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</si>
  <si>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</si>
  <si>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</si>
  <si>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</si>
  <si>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</si>
  <si>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</si>
  <si>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</si>
  <si>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</si>
  <si>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</si>
  <si>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</si>
  <si>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</si>
  <si>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</si>
  <si>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</si>
  <si>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</si>
  <si>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</si>
  <si>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</si>
  <si>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</si>
  <si>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</si>
  <si>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</si>
  <si>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</si>
  <si>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</si>
  <si>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</si>
  <si>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</si>
  <si>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</si>
  <si>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</si>
  <si>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</si>
  <si>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</si>
  <si>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</si>
  <si>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</si>
  <si>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K</t>
    </r>
  </si>
  <si>
    <r>
      <rPr>
        <sz val="8"/>
        <rFont val="Arial"/>
        <family val="2"/>
      </rPr>
      <t>L</t>
    </r>
  </si>
  <si>
    <r>
      <rPr>
        <sz val="8"/>
        <rFont val="Arial"/>
        <family val="2"/>
      </rPr>
      <t>M</t>
    </r>
  </si>
  <si>
    <r>
      <rPr>
        <sz val="8"/>
        <rFont val="Arial"/>
        <family val="2"/>
      </rPr>
      <t xml:space="preserve">Total du manque à gagner prévu – moyenne sur 60 jours </t>
    </r>
  </si>
  <si>
    <r>
      <rPr>
        <sz val="8"/>
        <rFont val="Arial"/>
        <family val="2"/>
      </rPr>
      <t>N</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</si>
  <si>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</si>
  <si>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</si>
  <si>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</si>
  <si>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O</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</si>
  <si>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</si>
  <si>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</si>
  <si>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</si>
  <si>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P</t>
    </r>
  </si>
  <si>
    <r>
      <rPr>
        <sz val="8"/>
        <rFont val="Arial"/>
        <family val="2"/>
      </rPr>
      <t>Multiplicateur pour les risques modélisables (base de 1,5)</t>
    </r>
  </si>
  <si>
    <r>
      <rPr>
        <sz val="8"/>
        <rFont val="Arial"/>
        <family val="2"/>
      </rPr>
      <t>Q</t>
    </r>
  </si>
  <si>
    <r>
      <rPr>
        <sz val="8"/>
        <rFont val="Arial"/>
        <family val="2"/>
      </rPr>
      <t>Multiplicateur pour les risques non modélisables (base de 1)</t>
    </r>
  </si>
  <si>
    <r>
      <rPr>
        <sz val="8"/>
        <rFont val="Arial"/>
        <family val="2"/>
      </rPr>
      <t>R</t>
    </r>
  </si>
  <si>
    <r>
      <rPr>
        <b/>
        <sz val="8"/>
        <rFont val="Arial"/>
        <family val="2"/>
      </rPr>
      <t>Exigence au titre des risques modélisables et non modélisables</t>
    </r>
  </si>
  <si>
    <r>
      <rPr>
        <sz val="8"/>
        <rFont val="Arial"/>
        <family val="2"/>
      </rPr>
      <t>Le plus élevé de (A+O) et de (Q x N + R x P)</t>
    </r>
  </si>
  <si>
    <r>
      <rPr>
        <sz val="8"/>
        <rFont val="Arial"/>
        <family val="2"/>
      </rPr>
      <t>S</t>
    </r>
  </si>
  <si>
    <r>
      <rPr>
        <sz val="8"/>
        <rFont val="Arial"/>
        <family val="2"/>
      </rPr>
      <t>T</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</si>
  <si>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</si>
  <si>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</si>
  <si>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U</t>
    </r>
  </si>
  <si>
    <r>
      <rPr>
        <sz val="8"/>
        <rFont val="Arial"/>
        <family val="2"/>
      </rPr>
      <t>Somme des exigences de fonds propres en vertu de l’approche standard pour tous les pupitres de la zone jaune</t>
    </r>
  </si>
  <si>
    <r>
      <rPr>
        <sz val="8"/>
        <rFont val="Arial"/>
        <family val="2"/>
      </rPr>
      <t>V</t>
    </r>
  </si>
  <si>
    <r>
      <rPr>
        <sz val="8"/>
        <rFont val="Arial"/>
        <family val="2"/>
      </rPr>
      <t>Exigences de fonds propres en vertu de l’approche standard pour tous les pupitres de la zone jaune et verte avec diversification</t>
    </r>
  </si>
  <si>
    <r>
      <rPr>
        <sz val="8"/>
        <rFont val="Arial"/>
        <family val="2"/>
      </rPr>
      <t>W</t>
    </r>
  </si>
  <si>
    <r>
      <t>Multiplicateur pour supplément de fonds propres (</t>
    </r>
    <r>
      <rPr>
        <i/>
        <sz val="8"/>
        <rFont val="Arial"/>
        <family val="2"/>
      </rPr>
      <t>k</t>
    </r>
    <r>
      <rPr>
        <sz val="8"/>
        <rFont val="Arial"/>
        <family val="2"/>
      </rPr>
      <t>)</t>
    </r>
  </si>
  <si>
    <r>
      <rPr>
        <sz val="8"/>
        <rFont val="Arial"/>
        <family val="2"/>
      </rPr>
      <t>0,5 x V/U</t>
    </r>
  </si>
  <si>
    <r>
      <rPr>
        <sz val="8"/>
        <rFont val="Arial"/>
        <family val="2"/>
      </rPr>
      <t>X</t>
    </r>
  </si>
  <si>
    <r>
      <rPr>
        <b/>
        <sz val="8"/>
        <rFont val="Arial"/>
        <family val="2"/>
      </rPr>
      <t>Supplément de fonds propres pour les pupitres de la zone jaune</t>
    </r>
  </si>
  <si>
    <r>
      <rPr>
        <sz val="8"/>
        <rFont val="Arial"/>
        <family val="2"/>
      </rPr>
      <t>Le plus élevé de zéro et de X x (W-S-T)</t>
    </r>
  </si>
  <si>
    <r>
      <rPr>
        <sz val="8"/>
        <rFont val="Arial"/>
        <family val="2"/>
      </rPr>
      <t>Y</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</si>
  <si>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</si>
  <si>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</si>
  <si>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</si>
  <si>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sz val="8"/>
        <rFont val="Arial"/>
        <family val="2"/>
      </rPr>
      <t>AR/AQ</t>
    </r>
  </si>
  <si>
    <r>
      <rPr>
        <sz val="8"/>
        <rFont val="Arial"/>
        <family val="2"/>
      </rPr>
      <t>AA</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</si>
  <si>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</si>
  <si>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</si>
  <si>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</si>
  <si>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</si>
  <si>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</si>
  <si>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</si>
  <si>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</si>
  <si>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</si>
  <si>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</si>
  <si>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</si>
  <si>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</si>
  <si>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</si>
  <si>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</si>
  <si>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</si>
  <si>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</si>
  <si>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</si>
  <si>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</si>
  <si>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</si>
  <si>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</si>
  <si>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</si>
  <si>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</si>
  <si>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</si>
  <si>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</si>
  <si>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</si>
  <si>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</si>
  <si>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</si>
  <si>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</si>
  <si>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</si>
  <si>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</si>
  <si>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</si>
  <si>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</si>
  <si>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</si>
  <si>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</si>
  <si>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</si>
  <si>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</si>
  <si>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AE+AF+AG+AH</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</si>
  <si>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</si>
  <si>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</si>
  <si>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</si>
  <si>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</si>
  <si>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</si>
  <si>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</si>
  <si>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</si>
  <si>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</si>
  <si>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</si>
  <si>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</si>
  <si>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</si>
  <si>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</si>
  <si>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</si>
  <si>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</si>
  <si>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</si>
  <si>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</si>
  <si>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crédit</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</si>
  <si>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</si>
  <si>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</si>
  <si>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</si>
  <si>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sz val="8"/>
        <rFont val="Arial"/>
        <family val="2"/>
      </rPr>
      <t>min (Z+AI, AQ)+max (0, S+T-U) + AS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</si>
  <si>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</si>
  <si>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</si>
  <si>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</si>
  <si>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</si>
  <si>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</si>
  <si>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</si>
  <si>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</si>
  <si>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</si>
  <si>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</si>
  <si>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</si>
  <si>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</si>
  <si>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</si>
  <si>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</si>
  <si>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r>
      <t xml:space="preserve">Protégé B 
</t>
    </r>
    <r>
      <rPr>
        <sz val="10"/>
        <rFont val="Arial"/>
        <family val="2"/>
      </rPr>
      <t>une fois rempli</t>
    </r>
  </si>
  <si>
    <t>Relevé des normes de fonds propres de Bâle</t>
  </si>
  <si>
    <t>Relevé trimestriel (attestation d'assurance)</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</si>
  <si>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</si>
  <si>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</si>
  <si>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</si>
  <si>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</si>
  <si>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</si>
  <si>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</si>
  <si>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</si>
  <si>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</si>
  <si>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</si>
  <si>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</si>
  <si>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Je confirme, par la présente, avoir lu et compris la ligne directrice Normes de fonds propres</t>
    </r>
    <r>
      <rPr>
        <i/>
        <sz val="10"/>
        <rFont val="Arial"/>
        <family val="2"/>
      </rPr>
      <t xml:space="preserve"> </t>
    </r>
    <r>
      <rPr>
        <sz val="10"/>
        <rFont val="Arial"/>
        <family val="2"/>
      </rPr>
      <t>(NFP) et, le cas échéant, la ligne directrice Capacité totale d'absorption des pertes</t>
    </r>
    <r>
      <rPr>
        <i/>
        <sz val="10"/>
        <rFont val="Arial"/>
        <family val="2"/>
      </rPr>
      <t>,</t>
    </r>
    <r>
      <rPr>
        <sz val="10"/>
        <rFont val="Arial"/>
        <family val="2"/>
      </rPr>
      <t xml:space="preserve"> et les instructions connexes publiées par le Bureau du surintendant des institutions financières. Je confirme, par ailleurs, que le présent rapport ainsi que les ratios applicables du tableau ci-dessous :
</t>
    </r>
    <r>
      <rPr>
        <sz val="9"/>
        <rFont val="Arial"/>
        <family val="2"/>
      </rPr>
      <t xml:space="preserve">
</t>
    </r>
    <r>
      <rPr>
        <i/>
        <sz val="9"/>
        <rFont val="Arial"/>
        <family val="2"/>
      </rPr>
      <t xml:space="preserve">(Veuillez inscrire un « X » dans la case appropriée.)
</t>
    </r>
    <r>
      <rPr>
        <sz val="10"/>
        <rFont val="Arial"/>
        <family val="2"/>
      </rPr>
      <t xml:space="preserve"> </t>
    </r>
  </si>
  <si>
    <t xml:space="preserve">i) sont exacts et complets, et ont été préparés conformément à la ligne directrice Normes de fonds propres (NFP) et, le cas échéant, à la ligne directrice Capacité totale d'absorption des pertes du BSIF.  </t>
  </si>
  <si>
    <t xml:space="preserve">ii) ne sont pas exacts ou complets, ou n'ont pas été préparés conformément à la ligne directrice Normes de fonds propres (NFP) et, le cas échéant, à la ligne directrice Capacité totale d'absorption des pertes du BSIF.  </t>
  </si>
  <si>
    <t>Explications si vous choisissez ii) :</t>
  </si>
  <si>
    <t>Nom (en lettres moulées)</t>
  </si>
  <si>
    <t>Signature</t>
  </si>
  <si>
    <t xml:space="preserve">Objet de l'attestation  </t>
  </si>
  <si>
    <t>Page du relevé</t>
  </si>
  <si>
    <t>Ligne</t>
  </si>
  <si>
    <t>Exigences relatives à l'attestation</t>
  </si>
  <si>
    <t>Ratio de fonds propres de catégorie 1 sous forme d’actions ordinaires (CET1)</t>
  </si>
  <si>
    <t>&lt;10.010&gt;</t>
  </si>
  <si>
    <t>TOUTES les institutions, sauf celles de catégorie III</t>
  </si>
  <si>
    <t>Ratio de fonds propres de catégorie 1</t>
  </si>
  <si>
    <t>Ratio du total des fonds propres</t>
  </si>
  <si>
    <t>Ratio de TLAC</t>
  </si>
  <si>
    <r>
      <t>BIS</t>
    </r>
    <r>
      <rPr>
        <vertAlign val="superscript"/>
        <sz val="11"/>
        <color theme="1"/>
        <rFont val="Calibri"/>
        <family val="2"/>
        <scheme val="minor"/>
      </rPr>
      <t>i</t>
    </r>
  </si>
  <si>
    <t xml:space="preserve">Ratio simplifié de fonds propres CET1 fondé sur le risque </t>
  </si>
  <si>
    <t>&lt;10.011&gt;</t>
  </si>
  <si>
    <t>Institutions de catégorie III</t>
  </si>
  <si>
    <t xml:space="preserve">Ratio simplifié de fonds propres de catégorie 1 fondé sur le risque </t>
  </si>
  <si>
    <t>Total : Ratio simplifié de fonds propres fondé sur le risque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</si>
  <si>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</si>
  <si>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Relevé des normes de fonds propres de Bâle, y compris les systèmes et les modèles connexes. À mon avis, les processus et les contrôles internes en date du ________________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</si>
  <si>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</si>
  <si>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</si>
  <si>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Toutes les institutions de dépôt fédérales doivent utiliser le présent formulaire pour produire le Relevé des normes de fonds propres de Bâle.  </t>
  </si>
  <si>
    <t>Pour plus de précisions, rendez-vous sur www.osfi-bsif.gc.ca ou consultez la ligne directrice Normes de fonds propres, la ligne directrice Capacité totale d'absorption des pertes et le recueil d'instructions pour le RNFPB.</t>
  </si>
  <si>
    <t>Veuillez transmettre le relevé dûment rempli au BSIF sur le site protégé du Système de déclaration réglementaire.</t>
  </si>
  <si>
    <t>* M48 et M52 correspondent aux mesures que celles des tableaux 50.020 et 50.060 de l'approche NI</t>
  </si>
  <si>
    <t>AM / (AG x 10) x 100</t>
  </si>
  <si>
    <t>K_réduite (sans prise en compte des couvertures)</t>
  </si>
  <si>
    <t>0.25*F+0.75*G or L</t>
  </si>
  <si>
    <t>Exigences de fonds propres pour les ensembles de compensation établis qui utilisent la méthode AB-RVC dans son intégralité</t>
  </si>
  <si>
    <t>Risque de taux d’intérêt global (GIRR): non-IRT</t>
  </si>
  <si>
    <t>max(AB,AC,AD)+max(AT,AU,AV)</t>
  </si>
  <si>
    <t>Risque de taux d’intérêt global (GIRR): IRT</t>
  </si>
  <si>
    <t>Scénario de corrélation élevée</t>
  </si>
  <si>
    <t>Scénario de corrélation moyenne</t>
  </si>
  <si>
    <t>Scénario de faible corrélation</t>
  </si>
  <si>
    <t>max(AJ,AK,AL)+max(AW,AX,AY)</t>
  </si>
  <si>
    <t>16462</t>
  </si>
  <si>
    <t>Marges sur Services Contractuels (MSC)</t>
  </si>
  <si>
    <t>50 % non coté standard (822)</t>
  </si>
  <si>
    <t>100 % coté court terme (824)</t>
  </si>
  <si>
    <t xml:space="preserve">Pour le portefeuille bancaire – Expositions sur les obligations sécurisées </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</si>
  <si>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</si>
  <si>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</si>
  <si>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</si>
  <si>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</si>
  <si>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</si>
  <si>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</si>
  <si>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</si>
  <si>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</si>
  <si>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99 % AHP - garantie de sécurité (814)</t>
  </si>
  <si>
    <t>132 % AHP - garantie de sécurité (815)</t>
  </si>
  <si>
    <t>231 % AHP - garantie de sécurité (819)</t>
  </si>
  <si>
    <t xml:space="preserve">300 % (821) </t>
  </si>
  <si>
    <t xml:space="preserve">100 % en défaut </t>
  </si>
  <si>
    <t xml:space="preserve">150 % en défaut </t>
  </si>
  <si>
    <t xml:space="preserve">Pour le portefeuille bancaire – Marges de crédit adossées à un bien immobilier de rapport </t>
  </si>
  <si>
    <t xml:space="preserve">Pour le portefeuille bancaire - Expositions sur les placements en actions dans des fonds </t>
  </si>
  <si>
    <t>Arménie (AM)</t>
  </si>
  <si>
    <t>Chili (CL)</t>
  </si>
  <si>
    <t>République tchèque (CZ)</t>
  </si>
  <si>
    <t>Danemark (DK)</t>
  </si>
  <si>
    <t>Philippines (PH)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</si>
</sst>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s>
  <fonts count="139"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i/>
      <strike/>
      <u/>
      <sz val="8"/>
      <color rgb="FFFF0000"/>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z val="8"/>
      <color indexed="12"/>
      <name val="Arial"/>
      <family val="2"/>
    </font>
    <font>
      <b/>
      <strike/>
      <sz val="10"/>
      <name val="Arial"/>
      <family val="2"/>
    </font>
    <font>
      <b/>
      <vertAlign val="subscript"/>
      <sz val="10"/>
      <name val="Arial"/>
      <family val="2"/>
    </font>
    <font>
      <vertAlign val="subscript"/>
      <sz val="8"/>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sz val="8"/>
      <name val="Times New Roman"/>
      <family val="1"/>
    </font>
    <font>
      <b/>
      <sz val="9"/>
      <name val="Arial"/>
      <family val="2"/>
    </font>
    <font>
      <b/>
      <strike/>
      <sz val="10"/>
      <name val="Cambria"/>
      <family val="1"/>
    </font>
    <font>
      <b/>
      <strike/>
      <sz val="8"/>
      <name val="Cambria"/>
      <family val="1"/>
    </font>
    <font>
      <strike/>
      <sz val="10"/>
      <name val="Cambria"/>
      <family val="1"/>
    </font>
    <font>
      <b/>
      <vertAlign val="subscript"/>
      <sz val="10"/>
      <color theme="1"/>
      <name val="Arial"/>
      <family val="2"/>
    </font>
    <font>
      <b/>
      <sz val="8"/>
      <name val="Times New Roman"/>
      <family val="1"/>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sz val="18"/>
      <name val="Arial"/>
      <family val="2"/>
    </font>
    <font>
      <sz val="12"/>
      <name val="Arial"/>
      <family val="2"/>
    </font>
    <font>
      <b/>
      <i/>
      <sz val="10"/>
      <color theme="1"/>
      <name val="Calibri"/>
      <family val="2"/>
      <scheme val="minor"/>
    </font>
    <font>
      <b/>
      <sz val="7"/>
      <name val="Arial"/>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s>
  <borders count="3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right/>
      <top style="thin">
        <color indexed="8"/>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41">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6"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30" fillId="0" borderId="0" applyNumberFormat="0" applyFill="0" applyBorder="0" applyAlignment="0" applyProtection="0"/>
    <xf numFmtId="0" fontId="131" fillId="0" borderId="0" applyNumberFormat="0" applyFill="0" applyBorder="0" applyAlignment="0" applyProtection="0">
      <alignment vertical="top"/>
      <protection locked="0"/>
    </xf>
    <xf numFmtId="0" fontId="134" fillId="0" borderId="0"/>
    <xf numFmtId="37" fontId="32" fillId="0" borderId="26">
      <alignment horizontal="right"/>
      <protection locked="0"/>
    </xf>
  </cellStyleXfs>
  <cellXfs count="2409">
    <xf numFmtId="0" fontId="0" fillId="0" borderId="0" xfId="0"/>
    <xf numFmtId="0" fontId="3" fillId="0" borderId="0" xfId="2" applyProtection="1">
      <protection hidden="1"/>
    </xf>
    <xf numFmtId="0" fontId="6" fillId="0" borderId="0" xfId="2" applyFont="1" applyAlignment="1" applyProtection="1">
      <alignment horizontal="center"/>
      <protection hidden="1"/>
    </xf>
    <xf numFmtId="0" fontId="11" fillId="0" borderId="0" xfId="2" applyFont="1" applyAlignment="1" applyProtection="1">
      <alignment horizontal="right"/>
      <protection hidden="1"/>
    </xf>
    <xf numFmtId="0" fontId="11" fillId="0" borderId="0" xfId="2" applyFont="1" applyProtection="1">
      <protection hidden="1"/>
    </xf>
    <xf numFmtId="0" fontId="3" fillId="0" borderId="0" xfId="2" applyAlignment="1" applyProtection="1">
      <alignment horizontal="right"/>
      <protection hidden="1"/>
    </xf>
    <xf numFmtId="0" fontId="12" fillId="0" borderId="0" xfId="2" applyFont="1" applyAlignment="1" applyProtection="1">
      <alignment horizontal="right" wrapText="1"/>
      <protection hidden="1"/>
    </xf>
    <xf numFmtId="0" fontId="14" fillId="0" borderId="0" xfId="2" applyFont="1" applyAlignment="1" applyProtection="1">
      <alignment horizontal="center"/>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14" fillId="0" borderId="0" xfId="2" applyFont="1" applyAlignment="1" applyProtection="1">
      <alignment horizontal="right"/>
      <protection hidden="1"/>
    </xf>
    <xf numFmtId="0" fontId="3" fillId="0" borderId="0" xfId="2" applyAlignment="1" applyProtection="1">
      <alignment horizontal="left"/>
      <protection hidden="1"/>
    </xf>
    <xf numFmtId="0" fontId="24" fillId="0" borderId="0" xfId="37" applyFont="1" applyFill="1" applyAlignment="1" applyProtection="1">
      <alignment horizontal="left"/>
      <protection hidden="1"/>
    </xf>
    <xf numFmtId="0" fontId="24" fillId="0" borderId="0" xfId="37"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37"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3" fillId="0" borderId="0" xfId="2" applyAlignment="1" applyProtection="1">
      <alignment horizontal="left" indent="2"/>
      <protection hidden="1"/>
    </xf>
    <xf numFmtId="0" fontId="3" fillId="2" borderId="0" xfId="2" applyFill="1" applyAlignment="1" applyProtection="1">
      <alignment horizontal="left" indent="2"/>
      <protection hidden="1"/>
    </xf>
    <xf numFmtId="0" fontId="21" fillId="0" borderId="0" xfId="37" applyFont="1" applyFill="1" applyAlignment="1" applyProtection="1">
      <alignment horizontal="left" wrapText="1" indent="3"/>
      <protection hidden="1"/>
    </xf>
    <xf numFmtId="0" fontId="21" fillId="0" borderId="0" xfId="37"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10" fillId="0" borderId="0" xfId="2" applyFont="1" applyAlignment="1" applyProtection="1">
      <alignment horizontal="right"/>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37" applyFont="1" applyFill="1" applyBorder="1" applyAlignment="1" applyProtection="1">
      <alignment horizontal="left"/>
      <protection hidden="1"/>
    </xf>
    <xf numFmtId="0" fontId="25" fillId="0" borderId="0" xfId="37"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168" fontId="32" fillId="0" borderId="6" xfId="3" quotePrefix="1" applyNumberFormat="1" applyFont="1" applyBorder="1">
      <alignment horizontal="right"/>
      <protection locked="0"/>
    </xf>
    <xf numFmtId="0" fontId="34" fillId="0" borderId="0" xfId="2" applyFont="1" applyProtection="1">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25" fillId="0" borderId="2" xfId="2" applyFont="1" applyBorder="1" applyAlignment="1" applyProtection="1">
      <alignment horizontal="center"/>
      <protection hidden="1"/>
    </xf>
    <xf numFmtId="0" fontId="33" fillId="0" borderId="0" xfId="0" applyFont="1" applyAlignment="1" applyProtection="1">
      <alignment horizontal="left" indent="1"/>
      <protection hidden="1"/>
    </xf>
    <xf numFmtId="0" fontId="0" fillId="0" borderId="0" xfId="0" applyProtection="1">
      <protection hidden="1"/>
    </xf>
    <xf numFmtId="169" fontId="32" fillId="0" borderId="6" xfId="3" quotePrefix="1" applyNumberFormat="1" applyFont="1" applyBorder="1">
      <alignment horizontal="right"/>
      <protection locked="0"/>
    </xf>
    <xf numFmtId="0" fontId="33" fillId="0" borderId="0" xfId="0" applyFont="1" applyAlignment="1" applyProtection="1">
      <alignment horizontal="left" indent="2"/>
      <protection hidden="1"/>
    </xf>
    <xf numFmtId="0" fontId="3" fillId="0" borderId="0" xfId="0" applyFont="1" applyProtection="1">
      <protection hidden="1"/>
    </xf>
    <xf numFmtId="0" fontId="0" fillId="0" borderId="0" xfId="0" quotePrefix="1"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35" fillId="0" borderId="0" xfId="2" applyFont="1" applyProtection="1">
      <protection hidden="1"/>
    </xf>
    <xf numFmtId="0" fontId="36" fillId="0" borderId="0" xfId="2" applyFont="1" applyProtection="1">
      <protection hidden="1"/>
    </xf>
    <xf numFmtId="0" fontId="37" fillId="0" borderId="0" xfId="2" applyFont="1" applyProtection="1">
      <protection hidden="1"/>
    </xf>
    <xf numFmtId="0" fontId="3" fillId="0" borderId="0" xfId="2" quotePrefix="1" applyProtection="1">
      <protection hidden="1"/>
    </xf>
    <xf numFmtId="0" fontId="25" fillId="0" borderId="0" xfId="2" quotePrefix="1" applyFont="1" applyProtection="1">
      <protection hidden="1"/>
    </xf>
    <xf numFmtId="0" fontId="33" fillId="0" borderId="0" xfId="2" applyFont="1" applyProtection="1">
      <protection hidden="1"/>
    </xf>
    <xf numFmtId="0" fontId="32" fillId="0" borderId="6" xfId="3" applyFont="1" applyBorder="1">
      <alignment horizontal="right"/>
      <protection locked="0"/>
    </xf>
    <xf numFmtId="0" fontId="32" fillId="0" borderId="6" xfId="3" quotePrefix="1" applyFont="1" applyBorder="1">
      <alignment horizontal="right"/>
      <protection locked="0"/>
    </xf>
    <xf numFmtId="0" fontId="31" fillId="0" borderId="0" xfId="2" applyFont="1" applyProtection="1">
      <protection hidden="1"/>
    </xf>
    <xf numFmtId="0" fontId="27" fillId="0" borderId="0" xfId="37" applyFont="1" applyFill="1" applyBorder="1" applyAlignment="1" applyProtection="1">
      <alignment horizontal="left"/>
      <protection hidden="1"/>
    </xf>
    <xf numFmtId="0" fontId="38"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9" fillId="0" borderId="0" xfId="2" applyFont="1" applyProtection="1">
      <protection hidden="1"/>
    </xf>
    <xf numFmtId="0" fontId="40"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1"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2"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3" fillId="0" borderId="6" xfId="3" quotePrefix="1" applyNumberFormat="1" applyFont="1" applyBorder="1">
      <alignment horizontal="right"/>
      <protection locked="0"/>
    </xf>
    <xf numFmtId="0" fontId="44"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3"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7" fillId="0" borderId="0" xfId="2" applyNumberFormat="1" applyFont="1" applyAlignment="1" applyProtection="1">
      <alignment horizontal="right"/>
      <protection hidden="1"/>
    </xf>
    <xf numFmtId="1" fontId="48" fillId="5" borderId="6" xfId="2" applyNumberFormat="1" applyFont="1" applyFill="1" applyBorder="1" applyProtection="1">
      <protection hidden="1"/>
    </xf>
    <xf numFmtId="1" fontId="49"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2"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4"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2" fillId="0" borderId="0" xfId="2" applyFont="1" applyAlignment="1" applyProtection="1">
      <alignment horizontal="right"/>
      <protection hidden="1"/>
    </xf>
    <xf numFmtId="0" fontId="50" fillId="0" borderId="0" xfId="2" applyFont="1" applyProtection="1">
      <protection hidden="1"/>
    </xf>
    <xf numFmtId="0" fontId="25" fillId="0" borderId="4" xfId="2" applyFont="1" applyBorder="1" applyAlignment="1" applyProtection="1">
      <alignment horizontal="left"/>
      <protection hidden="1"/>
    </xf>
    <xf numFmtId="0" fontId="41" fillId="0" borderId="0" xfId="2" applyFont="1" applyProtection="1">
      <protection hidden="1"/>
    </xf>
    <xf numFmtId="0" fontId="25" fillId="0" borderId="0" xfId="2" quotePrefix="1" applyFont="1" applyAlignment="1" applyProtection="1">
      <alignment horizontal="left" indent="1"/>
      <protection hidden="1"/>
    </xf>
    <xf numFmtId="0" fontId="44"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2" fillId="0" borderId="0" xfId="0" applyFont="1" applyAlignment="1">
      <alignment vertical="center"/>
    </xf>
    <xf numFmtId="0" fontId="46" fillId="0" borderId="0" xfId="2" applyFont="1" applyAlignment="1" applyProtection="1">
      <alignment horizontal="left" indent="1"/>
      <protection hidden="1"/>
    </xf>
    <xf numFmtId="0" fontId="46"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4"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6" fillId="0" borderId="0" xfId="0" applyFont="1"/>
    <xf numFmtId="0" fontId="54"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3"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4" fillId="0" borderId="0" xfId="4" applyFont="1"/>
    <xf numFmtId="0" fontId="57" fillId="0" borderId="0" xfId="4" applyFont="1"/>
    <xf numFmtId="0" fontId="43"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1" fillId="0" borderId="7" xfId="4" applyFont="1" applyBorder="1"/>
    <xf numFmtId="0" fontId="41" fillId="0" borderId="2" xfId="4" applyFont="1" applyBorder="1"/>
    <xf numFmtId="0" fontId="3" fillId="0" borderId="2" xfId="4" applyBorder="1" applyAlignment="1">
      <alignment horizontal="center"/>
    </xf>
    <xf numFmtId="0" fontId="3" fillId="0" borderId="3" xfId="4" applyBorder="1" applyAlignment="1">
      <alignment horizontal="center"/>
    </xf>
    <xf numFmtId="0" fontId="41"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1" fillId="0" borderId="11" xfId="4" applyFont="1" applyBorder="1"/>
    <xf numFmtId="0" fontId="41"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1"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8"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1" fillId="0" borderId="0" xfId="2" applyNumberFormat="1" applyFont="1" applyAlignment="1" applyProtection="1">
      <alignment horizontal="left"/>
      <protection hidden="1"/>
    </xf>
    <xf numFmtId="0" fontId="41"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3" fillId="0" borderId="0" xfId="2" applyFont="1" applyAlignment="1" applyProtection="1">
      <alignment horizontal="right" wrapText="1"/>
      <protection hidden="1"/>
    </xf>
    <xf numFmtId="0" fontId="43"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1"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1"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60"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5"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5" fillId="0" borderId="0" xfId="3" quotePrefix="1" applyNumberFormat="1" applyFont="1" applyBorder="1">
      <alignment horizontal="right"/>
      <protection locked="0"/>
    </xf>
    <xf numFmtId="1" fontId="45" fillId="0" borderId="0" xfId="2" applyNumberFormat="1" applyFont="1" applyAlignment="1" applyProtection="1">
      <alignment horizontal="center"/>
      <protection hidden="1"/>
    </xf>
    <xf numFmtId="1" fontId="61"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2" fillId="0" borderId="0" xfId="0" applyFont="1" applyProtection="1">
      <protection hidden="1"/>
    </xf>
    <xf numFmtId="0" fontId="12" fillId="0" borderId="0" xfId="37" applyFont="1" applyFill="1" applyBorder="1" applyAlignment="1" applyProtection="1">
      <alignment horizontal="left" vertical="top"/>
      <protection hidden="1"/>
    </xf>
    <xf numFmtId="0" fontId="23" fillId="0" borderId="0" xfId="37"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3" fillId="0" borderId="0" xfId="2" applyFont="1" applyAlignment="1" applyProtection="1">
      <alignment vertical="top" wrapText="1"/>
      <protection hidden="1"/>
    </xf>
    <xf numFmtId="0" fontId="63"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5" fillId="0" borderId="0" xfId="0" applyFont="1"/>
    <xf numFmtId="0" fontId="21" fillId="0" borderId="0" xfId="0" applyFont="1"/>
    <xf numFmtId="0" fontId="45" fillId="0" borderId="0" xfId="0" quotePrefix="1" applyFont="1"/>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6" fillId="0" borderId="0" xfId="9" applyFont="1" applyProtection="1">
      <protection hidden="1"/>
    </xf>
    <xf numFmtId="173" fontId="21" fillId="4" borderId="6" xfId="2" applyNumberFormat="1" applyFont="1" applyFill="1" applyBorder="1" applyProtection="1">
      <protection hidden="1"/>
    </xf>
    <xf numFmtId="0" fontId="67" fillId="0" borderId="0" xfId="0" applyFont="1"/>
    <xf numFmtId="173" fontId="21" fillId="0" borderId="0" xfId="2" applyNumberFormat="1" applyFont="1" applyProtection="1">
      <protection hidden="1"/>
    </xf>
    <xf numFmtId="0" fontId="65" fillId="0" borderId="4" xfId="0" applyFont="1" applyBorder="1"/>
    <xf numFmtId="0" fontId="3" fillId="0" borderId="0" xfId="2" applyAlignment="1">
      <alignment horizontal="left" vertical="top"/>
    </xf>
    <xf numFmtId="3" fontId="25" fillId="0" borderId="0" xfId="2" applyNumberFormat="1" applyFont="1" applyAlignment="1" applyProtection="1">
      <alignment horizontal="center"/>
      <protection hidden="1"/>
    </xf>
    <xf numFmtId="0" fontId="33" fillId="0" borderId="6" xfId="2" applyFont="1" applyBorder="1" applyAlignment="1" applyProtection="1">
      <alignment horizontal="center"/>
      <protection hidden="1"/>
    </xf>
    <xf numFmtId="3" fontId="33" fillId="0" borderId="6" xfId="2" applyNumberFormat="1" applyFont="1" applyBorder="1" applyAlignment="1" applyProtection="1">
      <alignment horizontal="center"/>
      <protection hidden="1"/>
    </xf>
    <xf numFmtId="171" fontId="33" fillId="0" borderId="0" xfId="37" applyNumberFormat="1" applyFont="1" applyFill="1" applyBorder="1" applyAlignment="1" applyProtection="1">
      <alignment horizontal="left"/>
      <protection hidden="1"/>
    </xf>
    <xf numFmtId="0" fontId="32" fillId="0" borderId="6" xfId="2" quotePrefix="1" applyFont="1" applyBorder="1" applyAlignment="1" applyProtection="1">
      <alignment horizontal="right"/>
      <protection hidden="1"/>
    </xf>
    <xf numFmtId="3" fontId="32" fillId="0" borderId="6" xfId="2" quotePrefix="1" applyNumberFormat="1" applyFont="1" applyBorder="1" applyAlignment="1" applyProtection="1">
      <alignment horizontal="right"/>
      <protection hidden="1"/>
    </xf>
    <xf numFmtId="0" fontId="33" fillId="0" borderId="0" xfId="37" applyFont="1" applyFill="1" applyBorder="1" applyAlignment="1" applyProtection="1">
      <alignment horizontal="left"/>
      <protection hidden="1"/>
    </xf>
    <xf numFmtId="0" fontId="22" fillId="0" borderId="0" xfId="37" applyFont="1" applyFill="1" applyBorder="1" applyAlignment="1" applyProtection="1">
      <alignment horizontal="left"/>
      <protection hidden="1"/>
    </xf>
    <xf numFmtId="171" fontId="54" fillId="0" borderId="0" xfId="2" applyNumberFormat="1" applyFont="1" applyAlignment="1" applyProtection="1">
      <alignment horizontal="left"/>
      <protection hidden="1"/>
    </xf>
    <xf numFmtId="171" fontId="50" fillId="0" borderId="0" xfId="2" applyNumberFormat="1" applyFont="1" applyAlignment="1" applyProtection="1">
      <alignment horizontal="left"/>
      <protection hidden="1"/>
    </xf>
    <xf numFmtId="0" fontId="33" fillId="0" borderId="13" xfId="2" applyFont="1" applyBorder="1" applyAlignment="1" applyProtection="1">
      <alignment horizontal="left" vertical="top" wrapText="1"/>
      <protection hidden="1"/>
    </xf>
    <xf numFmtId="0" fontId="33" fillId="0" borderId="0" xfId="2" applyFont="1" applyAlignment="1" applyProtection="1">
      <alignment horizontal="center"/>
      <protection hidden="1"/>
    </xf>
    <xf numFmtId="0" fontId="33" fillId="0" borderId="13"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0" fontId="21" fillId="0" borderId="0" xfId="2" applyFont="1" applyAlignment="1" applyProtection="1">
      <alignment horizontal="left" vertical="top" wrapText="1"/>
      <protection hidden="1"/>
    </xf>
    <xf numFmtId="3" fontId="25" fillId="0" borderId="0" xfId="2" applyNumberFormat="1" applyFont="1" applyAlignment="1" applyProtection="1">
      <alignment horizontal="right"/>
      <protection hidden="1"/>
    </xf>
    <xf numFmtId="171" fontId="41" fillId="0" borderId="0" xfId="2" applyNumberFormat="1" applyFont="1" applyAlignment="1" applyProtection="1">
      <alignment wrapText="1"/>
      <protection hidden="1"/>
    </xf>
    <xf numFmtId="37" fontId="45" fillId="0" borderId="0" xfId="3" quotePrefix="1" applyNumberFormat="1" applyFont="1" applyBorder="1">
      <alignment horizontal="right"/>
      <protection locked="0"/>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3" fontId="33" fillId="0" borderId="0" xfId="2" applyNumberFormat="1" applyFont="1" applyAlignment="1" applyProtection="1">
      <alignment horizontal="right"/>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protection hidden="1"/>
    </xf>
    <xf numFmtId="0" fontId="25" fillId="0" borderId="0" xfId="0" applyFont="1" applyAlignment="1" applyProtection="1">
      <alignment horizontal="left" indent="1"/>
      <protection hidden="1"/>
    </xf>
    <xf numFmtId="37" fontId="32" fillId="0" borderId="12" xfId="3" quotePrefix="1" applyNumberFormat="1" applyFont="1" applyBorder="1">
      <alignment horizontal="right"/>
      <protection locked="0"/>
    </xf>
    <xf numFmtId="171" fontId="41" fillId="0" borderId="0" xfId="0" applyNumberFormat="1"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 fontId="25" fillId="0" borderId="0" xfId="0" applyNumberFormat="1" applyFont="1" applyProtection="1">
      <protection hidden="1"/>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0" fontId="33" fillId="0" borderId="0" xfId="0" applyFont="1" applyAlignment="1" applyProtection="1">
      <alignment horizontal="right"/>
      <protection hidden="1"/>
    </xf>
    <xf numFmtId="37" fontId="43" fillId="0" borderId="6" xfId="11" quotePrefix="1" applyFont="1" applyFill="1" applyProtection="1">
      <alignment horizontal="right"/>
      <protection locked="0"/>
    </xf>
    <xf numFmtId="0" fontId="41" fillId="0" borderId="0" xfId="0" applyFont="1" applyProtection="1">
      <protection hidden="1"/>
    </xf>
    <xf numFmtId="0" fontId="25" fillId="0" borderId="0" xfId="0" applyFont="1" applyAlignment="1" applyProtection="1">
      <alignment horizontal="left" vertical="top" wrapText="1"/>
      <protection hidden="1"/>
    </xf>
    <xf numFmtId="171" fontId="54" fillId="0" borderId="0" xfId="0" applyNumberFormat="1" applyFont="1" applyProtection="1">
      <protection hidden="1"/>
    </xf>
    <xf numFmtId="37" fontId="43" fillId="0" borderId="0" xfId="11" quotePrefix="1" applyFont="1" applyFill="1" applyBorder="1">
      <alignment horizontal="right"/>
    </xf>
    <xf numFmtId="3" fontId="33" fillId="0" borderId="0" xfId="2" applyNumberFormat="1" applyFont="1" applyProtection="1">
      <protection hidden="1"/>
    </xf>
    <xf numFmtId="0" fontId="8" fillId="0" borderId="0" xfId="2" applyFont="1" applyAlignment="1" applyProtection="1">
      <alignmen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8" fillId="0" borderId="0" xfId="2" applyFont="1"/>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quotePrefix="1" applyFont="1" applyProtection="1">
      <protection hidden="1"/>
    </xf>
    <xf numFmtId="171" fontId="33" fillId="0" borderId="0" xfId="2" applyNumberFormat="1" applyFont="1" applyProtection="1">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3" fillId="0" borderId="0" xfId="3" quotePrefix="1" applyNumberFormat="1" applyFont="1" applyBorder="1">
      <alignment horizontal="right"/>
      <protection locked="0"/>
    </xf>
    <xf numFmtId="0" fontId="12" fillId="0" borderId="0" xfId="2" applyFont="1" applyProtection="1">
      <protection hidden="1"/>
    </xf>
    <xf numFmtId="0" fontId="3" fillId="0" borderId="0" xfId="2"/>
    <xf numFmtId="0" fontId="41"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4"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166" fontId="25" fillId="5" borderId="6" xfId="2" applyNumberFormat="1" applyFont="1" applyFill="1" applyBorder="1" applyAlignment="1" applyProtection="1">
      <alignment horizontal="center"/>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0" fontId="31" fillId="0" borderId="0" xfId="2" applyFont="1" applyAlignment="1" applyProtection="1">
      <alignment horizontal="left" vertical="center"/>
      <protection hidden="1"/>
    </xf>
    <xf numFmtId="167" fontId="21" fillId="0" borderId="0" xfId="2" applyNumberFormat="1" applyFont="1" applyProtection="1">
      <protection hidden="1"/>
    </xf>
    <xf numFmtId="0" fontId="28" fillId="0" borderId="0" xfId="37" applyFont="1" applyFill="1" applyBorder="1" applyAlignment="1" applyProtection="1">
      <alignment horizontal="center"/>
      <protection hidden="1"/>
    </xf>
    <xf numFmtId="0" fontId="57"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7" fontId="21" fillId="0" borderId="0" xfId="3" quotePrefix="1" applyNumberFormat="1" applyFont="1" applyBorder="1">
      <alignment horizontal="right"/>
      <protection locked="0"/>
    </xf>
    <xf numFmtId="0" fontId="21" fillId="0" borderId="0" xfId="2" applyFont="1"/>
    <xf numFmtId="0" fontId="27" fillId="0" borderId="0" xfId="2" applyFont="1" applyAlignment="1" applyProtection="1">
      <alignment horizontal="center"/>
      <protection hidden="1"/>
    </xf>
    <xf numFmtId="3" fontId="21" fillId="0" borderId="0" xfId="15" applyNumberFormat="1" applyFont="1" applyFill="1" applyBorder="1">
      <alignment horizontal="center" vertical="center"/>
    </xf>
    <xf numFmtId="0" fontId="21" fillId="0" borderId="0" xfId="0" applyFont="1" applyAlignment="1">
      <alignment vertical="center"/>
    </xf>
    <xf numFmtId="0" fontId="25" fillId="0" borderId="13" xfId="2" applyFont="1" applyBorder="1" applyProtection="1">
      <protection hidden="1"/>
    </xf>
    <xf numFmtId="0" fontId="33" fillId="0" borderId="5" xfId="0" applyFont="1" applyBorder="1" applyAlignment="1">
      <alignment vertical="center" wrapText="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0" fontId="77" fillId="0" borderId="0" xfId="2" applyFont="1" applyFill="1" applyProtection="1">
      <protection hidden="1"/>
    </xf>
    <xf numFmtId="166" fontId="33" fillId="0" borderId="0" xfId="2" applyNumberFormat="1" applyFont="1" applyFill="1" applyAlignment="1" applyProtection="1">
      <alignment horizontal="right"/>
      <protection hidden="1"/>
    </xf>
    <xf numFmtId="166" fontId="78"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1" fillId="0" borderId="0" xfId="2" applyFont="1" applyProtection="1">
      <protection hidden="1"/>
    </xf>
    <xf numFmtId="0" fontId="33" fillId="0" borderId="0" xfId="2" applyFont="1" applyFill="1" applyAlignment="1" applyProtection="1">
      <alignment horizontal="right"/>
      <protection hidden="1"/>
    </xf>
    <xf numFmtId="0" fontId="50" fillId="0" borderId="0" xfId="2" applyFont="1" applyFill="1" applyProtection="1">
      <protection hidden="1"/>
    </xf>
    <xf numFmtId="1" fontId="33" fillId="0" borderId="6" xfId="3" quotePrefix="1" applyNumberFormat="1" applyFont="1" applyFill="1" applyBorder="1">
      <alignment horizontal="right"/>
      <protection locked="0"/>
    </xf>
    <xf numFmtId="0" fontId="37"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4" fillId="0" borderId="0" xfId="2" applyFont="1" applyFill="1" applyProtection="1">
      <protection hidden="1"/>
    </xf>
    <xf numFmtId="0" fontId="44"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50"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9" fillId="0" borderId="0" xfId="2" applyFont="1" applyAlignment="1" applyProtection="1">
      <alignment horizontal="right"/>
      <protection hidden="1"/>
    </xf>
    <xf numFmtId="1" fontId="79" fillId="0" borderId="0" xfId="2" applyNumberFormat="1" applyFont="1" applyAlignment="1" applyProtection="1">
      <alignment horizontal="right"/>
      <protection hidden="1"/>
    </xf>
    <xf numFmtId="169" fontId="43"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4"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4"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9" fillId="5" borderId="6" xfId="2" applyNumberFormat="1" applyFont="1" applyFill="1" applyBorder="1" applyProtection="1">
      <protection hidden="1"/>
    </xf>
    <xf numFmtId="0" fontId="79" fillId="5" borderId="6" xfId="2" applyFont="1" applyFill="1" applyBorder="1" applyProtection="1">
      <protection hidden="1"/>
    </xf>
    <xf numFmtId="1" fontId="78" fillId="5" borderId="6" xfId="2" applyNumberFormat="1" applyFont="1" applyFill="1" applyBorder="1" applyAlignment="1" applyProtection="1">
      <alignment horizontal="center"/>
      <protection hidden="1"/>
    </xf>
    <xf numFmtId="170" fontId="78" fillId="5" borderId="6" xfId="2" applyNumberFormat="1" applyFont="1" applyFill="1" applyBorder="1" applyAlignment="1" applyProtection="1">
      <alignment horizontal="center"/>
      <protection hidden="1"/>
    </xf>
    <xf numFmtId="1" fontId="44"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3"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4" fillId="0" borderId="5" xfId="2" applyNumberFormat="1" applyFont="1" applyFill="1" applyBorder="1" applyAlignment="1" applyProtection="1">
      <alignment horizontal="right"/>
      <protection hidden="1"/>
    </xf>
    <xf numFmtId="1" fontId="79"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3" fillId="0" borderId="6" xfId="3" quotePrefix="1" applyNumberFormat="1" applyFont="1" applyFill="1" applyBorder="1">
      <alignment horizontal="right"/>
      <protection locked="0"/>
    </xf>
    <xf numFmtId="1" fontId="43" fillId="0" borderId="5" xfId="2" applyNumberFormat="1" applyFont="1" applyBorder="1" applyAlignment="1" applyProtection="1">
      <alignment horizontal="left"/>
      <protection hidden="1"/>
    </xf>
    <xf numFmtId="1" fontId="43" fillId="0" borderId="10" xfId="2" applyNumberFormat="1" applyFont="1" applyBorder="1" applyAlignment="1" applyProtection="1">
      <alignment horizontal="left"/>
      <protection hidden="1"/>
    </xf>
    <xf numFmtId="0" fontId="43"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3"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6" fillId="0" borderId="0" xfId="0" applyFont="1" applyFill="1" applyAlignment="1">
      <alignment horizontal="left" vertical="top" wrapText="1" indent="3"/>
    </xf>
    <xf numFmtId="0" fontId="0" fillId="0" borderId="0" xfId="0" applyFont="1"/>
    <xf numFmtId="168" fontId="43" fillId="0" borderId="6" xfId="3" quotePrefix="1" applyNumberFormat="1" applyFont="1" applyBorder="1">
      <alignment horizontal="right"/>
      <protection locked="0"/>
    </xf>
    <xf numFmtId="0" fontId="43" fillId="0" borderId="6" xfId="3" quotePrefix="1" applyNumberFormat="1" applyFont="1" applyBorder="1">
      <alignment horizontal="right"/>
      <protection locked="0"/>
    </xf>
    <xf numFmtId="0" fontId="1" fillId="0" borderId="0" xfId="0" applyFont="1" applyFill="1" applyAlignment="1">
      <alignment horizontal="left" wrapText="1" indent="3"/>
    </xf>
    <xf numFmtId="0" fontId="44" fillId="0" borderId="0" xfId="4" applyFont="1"/>
    <xf numFmtId="0" fontId="44" fillId="0" borderId="0" xfId="6" applyFont="1"/>
    <xf numFmtId="0" fontId="33" fillId="0" borderId="0" xfId="6" applyFont="1" applyAlignment="1">
      <alignment horizontal="center" vertical="center"/>
    </xf>
    <xf numFmtId="0" fontId="50" fillId="0" borderId="7" xfId="6" applyFont="1" applyBorder="1"/>
    <xf numFmtId="0" fontId="50" fillId="0" borderId="2" xfId="6" applyFont="1" applyBorder="1"/>
    <xf numFmtId="0" fontId="44" fillId="0" borderId="2" xfId="6" applyFont="1" applyBorder="1" applyAlignment="1">
      <alignment horizontal="center"/>
    </xf>
    <xf numFmtId="0" fontId="44" fillId="0" borderId="3" xfId="6" applyFont="1" applyBorder="1" applyAlignment="1">
      <alignment horizontal="center"/>
    </xf>
    <xf numFmtId="0" fontId="50"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4" fillId="0" borderId="10" xfId="6" applyFont="1" applyBorder="1"/>
    <xf numFmtId="0" fontId="33" fillId="0" borderId="12" xfId="6" applyFont="1" applyBorder="1"/>
    <xf numFmtId="0" fontId="50" fillId="0" borderId="5" xfId="6" applyFont="1" applyBorder="1"/>
    <xf numFmtId="0" fontId="50"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50" fillId="0" borderId="6" xfId="6" applyFont="1" applyBorder="1"/>
    <xf numFmtId="0" fontId="50" fillId="0" borderId="5" xfId="4" applyFont="1" applyBorder="1"/>
    <xf numFmtId="0" fontId="44" fillId="0" borderId="13" xfId="4" applyFont="1" applyBorder="1" applyAlignment="1">
      <alignment horizontal="center"/>
    </xf>
    <xf numFmtId="0" fontId="43" fillId="0" borderId="1" xfId="6" applyFont="1" applyFill="1" applyBorder="1" applyAlignment="1">
      <alignment horizontal="center" vertical="center" wrapText="1"/>
    </xf>
    <xf numFmtId="0" fontId="43" fillId="0" borderId="6" xfId="6" applyFont="1" applyFill="1" applyBorder="1" applyAlignment="1">
      <alignment horizontal="center" vertical="center" wrapText="1"/>
    </xf>
    <xf numFmtId="0" fontId="44" fillId="0" borderId="0" xfId="6" applyFont="1" applyFill="1"/>
    <xf numFmtId="0" fontId="54" fillId="0" borderId="0" xfId="6" applyFont="1" applyFill="1"/>
    <xf numFmtId="0" fontId="51" fillId="0" borderId="0" xfId="2" applyFont="1" applyAlignment="1" applyProtection="1">
      <alignment vertical="center"/>
      <protection hidden="1"/>
    </xf>
    <xf numFmtId="0" fontId="59" fillId="0" borderId="0" xfId="2" applyFont="1" applyProtection="1">
      <protection hidden="1"/>
    </xf>
    <xf numFmtId="0" fontId="33" fillId="0" borderId="13" xfId="2" applyFont="1" applyBorder="1" applyAlignment="1" applyProtection="1">
      <alignment horizontal="left"/>
      <protection hidden="1"/>
    </xf>
    <xf numFmtId="1" fontId="43"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3"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3" fillId="0" borderId="6" xfId="2" applyNumberFormat="1" applyFont="1" applyFill="1" applyBorder="1" applyAlignment="1" applyProtection="1">
      <alignment horizontal="right"/>
      <protection hidden="1"/>
    </xf>
    <xf numFmtId="169" fontId="43"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3" fillId="0" borderId="0" xfId="2" applyNumberFormat="1" applyFont="1" applyProtection="1">
      <protection hidden="1"/>
    </xf>
    <xf numFmtId="172" fontId="78" fillId="5" borderId="6" xfId="0" applyNumberFormat="1" applyFont="1" applyFill="1" applyBorder="1" applyAlignment="1" applyProtection="1">
      <alignment horizontal="center"/>
      <protection hidden="1"/>
    </xf>
    <xf numFmtId="1" fontId="43" fillId="0" borderId="6" xfId="2" applyNumberFormat="1" applyFont="1" applyBorder="1" applyProtection="1">
      <protection hidden="1"/>
    </xf>
    <xf numFmtId="1" fontId="43" fillId="0" borderId="6" xfId="7" quotePrefix="1" applyNumberFormat="1" applyFont="1">
      <alignment horizontal="right"/>
      <protection locked="0"/>
    </xf>
    <xf numFmtId="1" fontId="43" fillId="0" borderId="0" xfId="2" applyNumberFormat="1" applyFont="1" applyFill="1" applyProtection="1">
      <protection hidden="1"/>
    </xf>
    <xf numFmtId="0" fontId="44" fillId="0" borderId="0" xfId="2" applyFont="1" applyFill="1" applyAlignment="1" applyProtection="1">
      <alignment horizontal="left" indent="1"/>
      <protection hidden="1"/>
    </xf>
    <xf numFmtId="1" fontId="80" fillId="0" borderId="0" xfId="2" applyNumberFormat="1" applyFont="1" applyProtection="1">
      <protection hidden="1"/>
    </xf>
    <xf numFmtId="1" fontId="81" fillId="0" borderId="0" xfId="0" applyNumberFormat="1" applyFont="1" applyProtection="1">
      <protection hidden="1"/>
    </xf>
    <xf numFmtId="0" fontId="51" fillId="0" borderId="0" xfId="2" applyFont="1" applyAlignment="1" applyProtection="1">
      <alignment horizontal="left"/>
      <protection hidden="1"/>
    </xf>
    <xf numFmtId="0" fontId="51" fillId="0" borderId="0" xfId="0" applyFont="1" applyProtection="1">
      <protection hidden="1"/>
    </xf>
    <xf numFmtId="0" fontId="22" fillId="0" borderId="0" xfId="37" applyFont="1" applyFill="1" applyBorder="1" applyAlignment="1" applyProtection="1">
      <alignment horizontal="left" vertical="top"/>
      <protection hidden="1"/>
    </xf>
    <xf numFmtId="0" fontId="82" fillId="0" borderId="0" xfId="0" applyFont="1" applyProtection="1">
      <protection hidden="1"/>
    </xf>
    <xf numFmtId="0" fontId="44" fillId="0" borderId="0" xfId="0" applyFont="1" applyProtection="1">
      <protection hidden="1"/>
    </xf>
    <xf numFmtId="0" fontId="83" fillId="0" borderId="0" xfId="9" applyFont="1" applyProtection="1">
      <protection hidden="1"/>
    </xf>
    <xf numFmtId="0" fontId="84" fillId="0" borderId="0" xfId="9" applyFont="1" applyProtection="1">
      <protection hidden="1"/>
    </xf>
    <xf numFmtId="0" fontId="44"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4" fillId="0" borderId="0" xfId="0" applyFont="1"/>
    <xf numFmtId="0" fontId="43"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50" fillId="0" borderId="0" xfId="0" applyFont="1" applyFill="1"/>
    <xf numFmtId="0" fontId="85" fillId="0" borderId="0" xfId="0" applyFont="1" applyFill="1"/>
    <xf numFmtId="0" fontId="85"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5" fillId="0" borderId="0" xfId="0" applyFont="1" applyFill="1" applyAlignment="1">
      <alignment vertical="center"/>
    </xf>
    <xf numFmtId="0" fontId="82" fillId="0" borderId="0" xfId="9" applyFont="1" applyProtection="1">
      <protection hidden="1"/>
    </xf>
    <xf numFmtId="0" fontId="82"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5" fillId="0" borderId="6" xfId="0" applyFont="1" applyBorder="1"/>
    <xf numFmtId="0" fontId="85" fillId="0" borderId="0" xfId="0" applyFont="1"/>
    <xf numFmtId="0" fontId="50"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50" fillId="0" borderId="4" xfId="2" applyFont="1" applyFill="1" applyBorder="1" applyProtection="1">
      <protection hidden="1"/>
    </xf>
    <xf numFmtId="0" fontId="33" fillId="0" borderId="4" xfId="2" applyFont="1" applyFill="1" applyBorder="1"/>
    <xf numFmtId="0" fontId="85" fillId="0" borderId="6" xfId="0" applyFont="1" applyFill="1" applyBorder="1"/>
    <xf numFmtId="173" fontId="33" fillId="0" borderId="0" xfId="2" applyNumberFormat="1" applyFont="1" applyProtection="1">
      <protection hidden="1"/>
    </xf>
    <xf numFmtId="0" fontId="85" fillId="0" borderId="4" xfId="0" applyFont="1" applyBorder="1"/>
    <xf numFmtId="0" fontId="50"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171" fontId="51" fillId="0" borderId="0" xfId="2" applyNumberFormat="1" applyFont="1" applyAlignment="1" applyProtection="1">
      <alignment horizontal="left" vertical="top"/>
      <protection hidden="1"/>
    </xf>
    <xf numFmtId="0" fontId="25" fillId="0" borderId="0" xfId="2" applyFont="1" applyAlignment="1" applyProtection="1">
      <protection hidden="1"/>
    </xf>
    <xf numFmtId="0" fontId="25" fillId="0" borderId="0" xfId="2" applyFont="1" applyProtection="1">
      <protection hidden="1"/>
    </xf>
    <xf numFmtId="0" fontId="78" fillId="0" borderId="0" xfId="2" applyFont="1" applyAlignment="1" applyProtection="1">
      <alignment horizontal="right"/>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171" fontId="41" fillId="0" borderId="0" xfId="2" applyNumberFormat="1" applyFont="1" applyAlignment="1" applyProtection="1">
      <protection hidden="1"/>
    </xf>
    <xf numFmtId="171" fontId="50" fillId="0" borderId="0" xfId="2" applyNumberFormat="1" applyFont="1" applyAlignment="1" applyProtection="1">
      <alignment wrapText="1"/>
      <protection hidden="1"/>
    </xf>
    <xf numFmtId="37" fontId="43" fillId="0" borderId="0" xfId="3" quotePrefix="1" applyNumberFormat="1" applyFont="1" applyBorder="1">
      <alignment horizontal="right"/>
      <protection locked="0"/>
    </xf>
    <xf numFmtId="0" fontId="33" fillId="0" borderId="0" xfId="2" applyFont="1" applyAlignment="1" applyProtection="1">
      <alignment horizontal="left" vertical="top"/>
      <protection hidden="1"/>
    </xf>
    <xf numFmtId="0" fontId="33" fillId="0" borderId="0" xfId="2" quotePrefix="1" applyFont="1" applyAlignment="1" applyProtection="1">
      <alignment horizontal="left"/>
      <protection hidden="1"/>
    </xf>
    <xf numFmtId="0" fontId="33" fillId="0" borderId="0" xfId="2" applyFont="1" applyAlignment="1" applyProtection="1">
      <protection hidden="1"/>
    </xf>
    <xf numFmtId="171" fontId="54" fillId="0" borderId="0" xfId="2" applyNumberFormat="1" applyFont="1" applyAlignment="1" applyProtection="1">
      <alignment horizontal="left" vertical="top"/>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0" fontId="33" fillId="0" borderId="0" xfId="2" applyFont="1" applyAlignment="1" applyProtection="1">
      <alignment vertical="center"/>
      <protection hidden="1"/>
    </xf>
    <xf numFmtId="0" fontId="33" fillId="0" borderId="0" xfId="2" applyFont="1" applyAlignment="1" applyProtection="1">
      <alignment horizontal="center" vertical="center"/>
      <protection hidden="1"/>
    </xf>
    <xf numFmtId="0" fontId="83" fillId="0" borderId="0" xfId="2" applyFont="1" applyProtection="1">
      <protection hidden="1"/>
    </xf>
    <xf numFmtId="0" fontId="51" fillId="0" borderId="0" xfId="2" applyFont="1" applyAlignment="1" applyProtection="1">
      <alignment horizontal="left" vertical="center"/>
      <protection hidden="1"/>
    </xf>
    <xf numFmtId="174" fontId="87" fillId="0" borderId="0" xfId="12" applyNumberFormat="1" applyFont="1" applyFill="1"/>
    <xf numFmtId="0" fontId="50" fillId="0" borderId="8" xfId="2" applyFont="1" applyBorder="1" applyProtection="1">
      <protection hidden="1"/>
    </xf>
    <xf numFmtId="0" fontId="33" fillId="0" borderId="9" xfId="2" applyFont="1" applyBorder="1" applyProtection="1">
      <protection hidden="1"/>
    </xf>
    <xf numFmtId="0" fontId="22" fillId="0" borderId="9" xfId="2" applyFont="1" applyBorder="1" applyAlignment="1" applyProtection="1">
      <alignment horizontal="center"/>
      <protection hidden="1"/>
    </xf>
    <xf numFmtId="174" fontId="85" fillId="0" borderId="9" xfId="12" applyNumberFormat="1" applyFont="1" applyFill="1" applyBorder="1" applyAlignment="1">
      <alignment horizontal="center"/>
    </xf>
    <xf numFmtId="0" fontId="50" fillId="0" borderId="9" xfId="2" applyFont="1" applyBorder="1" applyProtection="1">
      <protection hidden="1"/>
    </xf>
    <xf numFmtId="0" fontId="50" fillId="0" borderId="15" xfId="2" applyFont="1" applyBorder="1" applyProtection="1">
      <protection hidden="1"/>
    </xf>
    <xf numFmtId="0" fontId="33" fillId="0" borderId="5" xfId="2" applyFont="1" applyBorder="1" applyProtection="1">
      <protection hidden="1"/>
    </xf>
    <xf numFmtId="174" fontId="85"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5" fillId="0" borderId="0" xfId="12" applyNumberFormat="1" applyFont="1" applyFill="1" applyBorder="1"/>
    <xf numFmtId="174" fontId="33" fillId="0" borderId="0" xfId="12" applyNumberFormat="1" applyFont="1" applyFill="1" applyBorder="1"/>
    <xf numFmtId="0" fontId="33" fillId="0" borderId="13" xfId="2" applyFont="1" applyBorder="1" applyAlignment="1" applyProtection="1">
      <alignment horizontal="left" indent="1"/>
      <protection hidden="1"/>
    </xf>
    <xf numFmtId="0" fontId="33" fillId="0" borderId="5" xfId="0" applyFont="1" applyBorder="1"/>
    <xf numFmtId="0" fontId="50" fillId="0" borderId="13" xfId="2" applyFont="1" applyBorder="1" applyProtection="1">
      <protection hidden="1"/>
    </xf>
    <xf numFmtId="174" fontId="88" fillId="0" borderId="0" xfId="12" applyNumberFormat="1" applyFont="1" applyFill="1" applyBorder="1"/>
    <xf numFmtId="37" fontId="33" fillId="0" borderId="0" xfId="3" quotePrefix="1" applyNumberFormat="1" applyFont="1" applyBorder="1">
      <alignment horizontal="right"/>
      <protection locked="0"/>
    </xf>
    <xf numFmtId="0" fontId="33" fillId="0" borderId="13" xfId="2" applyFont="1" applyBorder="1" applyAlignment="1" applyProtection="1">
      <alignment horizontal="left" indent="2"/>
      <protection hidden="1"/>
    </xf>
    <xf numFmtId="174" fontId="33" fillId="0" borderId="0" xfId="12" applyNumberFormat="1" applyFont="1" applyFill="1" applyBorder="1" applyAlignment="1">
      <alignment horizontal="left"/>
    </xf>
    <xf numFmtId="174" fontId="85" fillId="0" borderId="0" xfId="12" applyNumberFormat="1" applyFont="1" applyFill="1" applyBorder="1" applyAlignment="1">
      <alignment horizontal="right"/>
    </xf>
    <xf numFmtId="0" fontId="33" fillId="0" borderId="11" xfId="0" applyFont="1" applyBorder="1"/>
    <xf numFmtId="174" fontId="85" fillId="0" borderId="4" xfId="12" applyNumberFormat="1" applyFont="1" applyFill="1" applyBorder="1"/>
    <xf numFmtId="0" fontId="33" fillId="0" borderId="4" xfId="2" applyFont="1" applyBorder="1" applyProtection="1">
      <protection hidden="1"/>
    </xf>
    <xf numFmtId="0" fontId="33" fillId="0" borderId="14" xfId="2" applyFont="1" applyBorder="1" applyProtection="1">
      <protection hidden="1"/>
    </xf>
    <xf numFmtId="0" fontId="50" fillId="0" borderId="0" xfId="0" applyFont="1" applyAlignment="1">
      <alignment horizontal="center" wrapText="1"/>
    </xf>
    <xf numFmtId="0" fontId="50" fillId="0" borderId="0" xfId="0" applyFont="1" applyAlignment="1">
      <alignment horizontal="left" wrapText="1"/>
    </xf>
    <xf numFmtId="0" fontId="33" fillId="0" borderId="8" xfId="0" applyFont="1" applyBorder="1" applyAlignment="1">
      <alignment horizontal="left" vertical="center"/>
    </xf>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0" fontId="33" fillId="0" borderId="15" xfId="2" applyFont="1" applyBorder="1" applyProtection="1">
      <protection hidden="1"/>
    </xf>
    <xf numFmtId="0" fontId="33" fillId="0" borderId="5" xfId="0" applyFont="1" applyBorder="1" applyAlignment="1">
      <alignment horizontal="left" vertical="center"/>
    </xf>
    <xf numFmtId="0" fontId="22" fillId="0" borderId="0" xfId="2" applyFont="1" applyAlignment="1" applyProtection="1">
      <alignment horizontal="center"/>
      <protection hidden="1"/>
    </xf>
    <xf numFmtId="0" fontId="33" fillId="0" borderId="7" xfId="2" applyFont="1" applyBorder="1" applyAlignment="1" applyProtection="1">
      <alignment horizontal="center"/>
      <protection hidden="1"/>
    </xf>
    <xf numFmtId="0" fontId="33" fillId="0" borderId="12" xfId="2" applyFont="1" applyBorder="1" applyAlignment="1" applyProtection="1">
      <alignment horizontal="right"/>
      <protection hidden="1"/>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0" fontId="33" fillId="0" borderId="5" xfId="0" applyFont="1" applyBorder="1" applyAlignment="1">
      <alignment vertical="center"/>
    </xf>
    <xf numFmtId="3" fontId="33" fillId="0" borderId="0" xfId="0" applyNumberFormat="1" applyFont="1" applyAlignment="1">
      <alignment vertical="center"/>
    </xf>
    <xf numFmtId="0" fontId="85" fillId="0" borderId="5" xfId="0" applyFont="1" applyBorder="1"/>
    <xf numFmtId="0" fontId="33" fillId="0" borderId="0" xfId="0" applyFont="1" applyAlignment="1">
      <alignment vertical="center"/>
    </xf>
    <xf numFmtId="3" fontId="33" fillId="0" borderId="13" xfId="14" applyFont="1" applyFill="1" applyBorder="1">
      <alignment horizontal="right" vertical="center"/>
      <protection locked="0"/>
    </xf>
    <xf numFmtId="0" fontId="33" fillId="0" borderId="5" xfId="2" applyFont="1" applyBorder="1" applyAlignment="1" applyProtection="1">
      <alignment horizontal="left"/>
      <protection hidden="1"/>
    </xf>
    <xf numFmtId="3" fontId="33" fillId="0" borderId="2" xfId="0" applyNumberFormat="1" applyFont="1" applyBorder="1" applyAlignment="1">
      <alignment vertical="center"/>
    </xf>
    <xf numFmtId="0" fontId="33" fillId="0" borderId="11" xfId="0" applyFont="1" applyBorder="1" applyAlignment="1">
      <alignment vertical="center"/>
    </xf>
    <xf numFmtId="3" fontId="33" fillId="0" borderId="4" xfId="15" applyNumberFormat="1" applyFont="1" applyFill="1" applyBorder="1">
      <alignment horizontal="center" vertical="center"/>
    </xf>
    <xf numFmtId="0" fontId="33" fillId="0" borderId="4" xfId="0" applyFont="1" applyBorder="1" applyAlignment="1">
      <alignment vertical="center"/>
    </xf>
    <xf numFmtId="0" fontId="50" fillId="0" borderId="0" xfId="0" applyFont="1" applyAlignment="1">
      <alignment vertical="center"/>
    </xf>
    <xf numFmtId="0" fontId="50" fillId="0" borderId="8" xfId="0" applyFont="1" applyBorder="1" applyAlignment="1">
      <alignment vertical="center"/>
    </xf>
    <xf numFmtId="0" fontId="50" fillId="0" borderId="5" xfId="0" applyFont="1" applyBorder="1" applyAlignment="1">
      <alignment vertical="center"/>
    </xf>
    <xf numFmtId="3" fontId="33" fillId="0" borderId="4" xfId="18" applyFont="1" applyFill="1" applyBorder="1">
      <alignment horizontal="right" vertical="center"/>
    </xf>
    <xf numFmtId="0" fontId="22" fillId="0" borderId="5" xfId="0" applyFont="1" applyBorder="1" applyAlignment="1">
      <alignment vertical="center" wrapText="1"/>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33" fillId="0" borderId="8" xfId="0" applyFont="1" applyBorder="1" applyAlignment="1">
      <alignment vertical="center"/>
    </xf>
    <xf numFmtId="0" fontId="33" fillId="0" borderId="9" xfId="0" applyFont="1" applyBorder="1" applyAlignment="1">
      <alignment vertical="center"/>
    </xf>
    <xf numFmtId="0" fontId="78" fillId="0" borderId="0" xfId="2" applyFont="1" applyFill="1" applyAlignment="1" applyProtection="1">
      <alignment horizontal="right"/>
      <protection hidden="1"/>
    </xf>
    <xf numFmtId="0" fontId="33" fillId="0" borderId="11" xfId="2" applyFont="1" applyBorder="1" applyProtection="1">
      <protection hidden="1"/>
    </xf>
    <xf numFmtId="0" fontId="33" fillId="0" borderId="3" xfId="2" applyFont="1" applyFill="1" applyBorder="1" applyAlignment="1" applyProtection="1">
      <alignment horizontal="left" indent="1"/>
      <protection hidden="1"/>
    </xf>
    <xf numFmtId="49" fontId="43" fillId="0" borderId="6" xfId="3" quotePrefix="1" applyNumberFormat="1" applyFont="1" applyFill="1" applyBorder="1">
      <alignment horizontal="right"/>
      <protection locked="0"/>
    </xf>
    <xf numFmtId="49" fontId="43"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4"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4" fillId="5" borderId="6" xfId="2" applyFont="1" applyFill="1" applyBorder="1" applyProtection="1">
      <protection hidden="1"/>
    </xf>
    <xf numFmtId="0" fontId="82" fillId="0" borderId="0" xfId="2" applyFont="1" applyProtection="1">
      <protection hidden="1"/>
    </xf>
    <xf numFmtId="0" fontId="89" fillId="0" borderId="0" xfId="2" applyFont="1" applyProtection="1">
      <protection hidden="1"/>
    </xf>
    <xf numFmtId="0" fontId="32" fillId="0" borderId="0" xfId="2" applyFont="1" applyAlignment="1" applyProtection="1">
      <alignment horizontal="center"/>
      <protection hidden="1"/>
    </xf>
    <xf numFmtId="0" fontId="43"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2" fillId="0" borderId="6" xfId="7" applyFont="1">
      <alignment horizontal="right"/>
      <protection locked="0"/>
    </xf>
    <xf numFmtId="37" fontId="14" fillId="0" borderId="0" xfId="19" applyFont="1" applyFill="1" applyProtection="1">
      <protection hidden="1"/>
    </xf>
    <xf numFmtId="37" fontId="42"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90"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7"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7"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5"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5" fillId="2" borderId="6" xfId="11" applyFont="1" applyFill="1" applyProtection="1">
      <alignment horizontal="right"/>
      <protection locked="0"/>
    </xf>
    <xf numFmtId="37" fontId="21" fillId="0" borderId="1" xfId="19" applyFont="1" applyFill="1" applyBorder="1" applyProtection="1">
      <protection hidden="1"/>
    </xf>
    <xf numFmtId="0" fontId="91" fillId="0" borderId="0" xfId="2" applyFont="1" applyProtection="1">
      <protection hidden="1"/>
    </xf>
    <xf numFmtId="0" fontId="28" fillId="0" borderId="0" xfId="2" applyFont="1" applyAlignment="1">
      <alignment wrapText="1"/>
    </xf>
    <xf numFmtId="0" fontId="45"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4" fillId="0" borderId="0" xfId="2" applyFont="1" applyProtection="1">
      <protection hidden="1"/>
    </xf>
    <xf numFmtId="0" fontId="92" fillId="0" borderId="0" xfId="2" applyFont="1" applyProtection="1">
      <protection hidden="1"/>
    </xf>
    <xf numFmtId="0" fontId="38"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5"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3"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7"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4"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2" fillId="0" borderId="0" xfId="7" applyFont="1" applyBorder="1">
      <alignment horizontal="right"/>
      <protection locked="0"/>
    </xf>
    <xf numFmtId="37" fontId="42"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5" fillId="0" borderId="0" xfId="5" quotePrefix="1" applyNumberFormat="1" applyFont="1" applyBorder="1">
      <alignment horizontal="right"/>
      <protection locked="0"/>
    </xf>
    <xf numFmtId="37" fontId="42"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4" fillId="0" borderId="0" xfId="2" applyFont="1" applyAlignment="1" applyProtection="1">
      <alignment horizontal="left" vertical="top"/>
      <protection hidden="1"/>
    </xf>
    <xf numFmtId="0" fontId="75" fillId="0" borderId="0" xfId="37" applyFont="1" applyFill="1" applyBorder="1" applyAlignment="1" applyProtection="1">
      <alignment horizontal="left"/>
      <protection hidden="1"/>
    </xf>
    <xf numFmtId="37" fontId="95"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5" fillId="0" borderId="6" xfId="11" applyFont="1" applyFill="1" applyProtection="1">
      <alignment horizontal="right"/>
      <protection locked="0"/>
    </xf>
    <xf numFmtId="0" fontId="28" fillId="5" borderId="6" xfId="2" applyFont="1" applyFill="1" applyBorder="1" applyProtection="1">
      <protection hidden="1"/>
    </xf>
    <xf numFmtId="37" fontId="45" fillId="0" borderId="6" xfId="7" quotePrefix="1" applyFont="1">
      <alignment horizontal="right"/>
      <protection locked="0"/>
    </xf>
    <xf numFmtId="37" fontId="45"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5" fillId="0" borderId="0" xfId="2" quotePrefix="1" applyFont="1" applyAlignment="1" applyProtection="1">
      <alignment horizontal="right"/>
      <protection hidden="1"/>
    </xf>
    <xf numFmtId="0" fontId="45" fillId="0" borderId="0" xfId="2" applyFont="1" applyAlignment="1" applyProtection="1">
      <alignment horizontal="center" wrapText="1"/>
      <protection hidden="1"/>
    </xf>
    <xf numFmtId="0" fontId="66" fillId="0" borderId="0" xfId="2" applyFont="1" applyProtection="1">
      <protection hidden="1"/>
    </xf>
    <xf numFmtId="37" fontId="14" fillId="0" borderId="0" xfId="10" applyFont="1" applyFill="1" applyProtection="1">
      <protection hidden="1"/>
    </xf>
    <xf numFmtId="37" fontId="45" fillId="4" borderId="6" xfId="7" applyFont="1" applyFill="1">
      <alignment horizontal="right"/>
      <protection locked="0"/>
    </xf>
    <xf numFmtId="37" fontId="45"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6"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97" fillId="0" borderId="0" xfId="2" applyFont="1" applyAlignment="1" applyProtection="1">
      <alignment horizontal="left"/>
      <protection hidden="1"/>
    </xf>
    <xf numFmtId="0" fontId="32" fillId="0" borderId="0" xfId="2" applyFont="1" applyAlignment="1" applyProtection="1">
      <alignment horizontal="center" vertical="top" wrapText="1"/>
      <protection hidden="1"/>
    </xf>
    <xf numFmtId="0" fontId="8" fillId="0" borderId="0" xfId="2" applyFont="1" applyAlignment="1" applyProtection="1">
      <alignment horizontal="left" vertical="top"/>
      <protection hidden="1"/>
    </xf>
    <xf numFmtId="0" fontId="98" fillId="0" borderId="0" xfId="2" applyFont="1" applyProtection="1">
      <protection hidden="1"/>
    </xf>
    <xf numFmtId="0" fontId="98" fillId="0" borderId="0" xfId="2" applyFont="1" applyAlignment="1" applyProtection="1">
      <alignment horizontal="left" vertical="top"/>
      <protection hidden="1"/>
    </xf>
    <xf numFmtId="0" fontId="35" fillId="0" borderId="0" xfId="2" applyFont="1" applyAlignment="1" applyProtection="1">
      <alignment horizontal="center" wrapText="1"/>
      <protection hidden="1"/>
    </xf>
    <xf numFmtId="0" fontId="41" fillId="0" borderId="0" xfId="2" applyFont="1" applyAlignment="1" applyProtection="1">
      <alignment horizontal="left" vertical="top"/>
      <protection hidden="1"/>
    </xf>
    <xf numFmtId="9" fontId="25" fillId="0" borderId="6" xfId="2" applyNumberFormat="1" applyFont="1" applyBorder="1" applyAlignment="1" applyProtection="1">
      <alignment horizontal="center"/>
      <protection hidden="1"/>
    </xf>
    <xf numFmtId="180" fontId="41" fillId="0" borderId="0" xfId="2" applyNumberFormat="1" applyFont="1" applyProtection="1">
      <protection hidden="1"/>
    </xf>
    <xf numFmtId="0" fontId="25" fillId="0" borderId="0" xfId="2" applyFont="1" applyAlignment="1" applyProtection="1">
      <alignment horizontal="center" vertical="top"/>
      <protection hidden="1"/>
    </xf>
    <xf numFmtId="0" fontId="3" fillId="0" borderId="0" xfId="2" applyAlignment="1" applyProtection="1">
      <alignment horizontal="center"/>
      <protection hidden="1"/>
    </xf>
    <xf numFmtId="166" fontId="3" fillId="5" borderId="6" xfId="2" applyNumberFormat="1" applyFill="1" applyBorder="1" applyAlignment="1" applyProtection="1">
      <alignment horizontal="right"/>
      <protection hidden="1"/>
    </xf>
    <xf numFmtId="166" fontId="3" fillId="5" borderId="6" xfId="2" applyNumberFormat="1" applyFill="1" applyBorder="1" applyProtection="1">
      <protection hidden="1"/>
    </xf>
    <xf numFmtId="180" fontId="3" fillId="0" borderId="0" xfId="2" applyNumberFormat="1" applyProtection="1">
      <protection hidden="1"/>
    </xf>
    <xf numFmtId="180" fontId="3" fillId="0" borderId="0" xfId="2" applyNumberFormat="1" applyAlignment="1" applyProtection="1">
      <alignment horizontal="center"/>
      <protection hidden="1"/>
    </xf>
    <xf numFmtId="0" fontId="101" fillId="0" borderId="0" xfId="2" applyFont="1" applyProtection="1">
      <protection hidden="1"/>
    </xf>
    <xf numFmtId="0" fontId="43"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32" fillId="0" borderId="11" xfId="2" applyFont="1" applyFill="1" applyBorder="1" applyAlignment="1" applyProtection="1">
      <alignment horizontal="center" wrapText="1"/>
      <protection hidden="1"/>
    </xf>
    <xf numFmtId="0" fontId="43" fillId="0" borderId="11" xfId="2" applyFont="1" applyFill="1" applyBorder="1" applyAlignment="1" applyProtection="1">
      <alignment horizontal="center" wrapText="1"/>
      <protection hidden="1"/>
    </xf>
    <xf numFmtId="0" fontId="51" fillId="0" borderId="0" xfId="2" applyFont="1" applyAlignment="1" applyProtection="1">
      <alignment horizontal="left" vertical="top"/>
      <protection hidden="1"/>
    </xf>
    <xf numFmtId="0" fontId="43" fillId="0" borderId="0" xfId="2" applyFont="1" applyFill="1" applyProtection="1">
      <protection hidden="1"/>
    </xf>
    <xf numFmtId="0" fontId="43" fillId="0" borderId="12" xfId="2" applyFont="1" applyFill="1" applyBorder="1" applyAlignment="1" applyProtection="1">
      <alignment horizontal="center" wrapText="1"/>
      <protection hidden="1"/>
    </xf>
    <xf numFmtId="0" fontId="43"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3" fillId="0" borderId="0" xfId="2" applyFont="1" applyAlignment="1" applyProtection="1">
      <alignment horizontal="center"/>
      <protection hidden="1"/>
    </xf>
    <xf numFmtId="0" fontId="43" fillId="0" borderId="0" xfId="2" applyFont="1" applyProtection="1">
      <protection hidden="1"/>
    </xf>
    <xf numFmtId="0" fontId="80"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4" fillId="0" borderId="6" xfId="2" applyFont="1" applyBorder="1" applyAlignment="1" applyProtection="1">
      <alignment horizontal="right"/>
      <protection hidden="1"/>
    </xf>
    <xf numFmtId="0" fontId="44" fillId="5" borderId="6" xfId="2" applyFont="1" applyFill="1" applyBorder="1" applyAlignment="1" applyProtection="1">
      <alignment horizontal="right"/>
      <protection hidden="1"/>
    </xf>
    <xf numFmtId="37" fontId="1" fillId="0" borderId="0" xfId="19" applyFont="1" applyBorder="1" applyProtection="1">
      <protection hidden="1"/>
    </xf>
    <xf numFmtId="37" fontId="78"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4"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4" fillId="0" borderId="6" xfId="2" applyFont="1" applyFill="1" applyBorder="1" applyAlignment="1" applyProtection="1">
      <alignment horizontal="right"/>
      <protection hidden="1"/>
    </xf>
    <xf numFmtId="0" fontId="54" fillId="0" borderId="0" xfId="2" applyFont="1" applyFill="1" applyProtection="1">
      <protection hidden="1"/>
    </xf>
    <xf numFmtId="9" fontId="33" fillId="5" borderId="1" xfId="2" applyNumberFormat="1" applyFont="1" applyFill="1" applyBorder="1" applyProtection="1">
      <protection hidden="1"/>
    </xf>
    <xf numFmtId="0" fontId="44" fillId="5" borderId="1" xfId="2" applyFont="1" applyFill="1" applyBorder="1" applyAlignment="1" applyProtection="1">
      <alignment horizontal="right"/>
      <protection hidden="1"/>
    </xf>
    <xf numFmtId="0" fontId="54" fillId="0" borderId="4" xfId="2" applyFont="1" applyFill="1" applyBorder="1" applyProtection="1">
      <protection hidden="1"/>
    </xf>
    <xf numFmtId="37" fontId="43" fillId="2" borderId="6" xfId="7" applyFont="1" applyFill="1">
      <alignment horizontal="right"/>
      <protection locked="0"/>
    </xf>
    <xf numFmtId="9" fontId="33" fillId="8" borderId="1" xfId="2" applyNumberFormat="1" applyFont="1" applyFill="1" applyBorder="1" applyProtection="1">
      <protection hidden="1"/>
    </xf>
    <xf numFmtId="0" fontId="44"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9" fillId="0" borderId="0" xfId="2" applyFont="1" applyFill="1" applyProtection="1">
      <protection hidden="1"/>
    </xf>
    <xf numFmtId="0" fontId="43" fillId="0" borderId="0" xfId="2" applyFont="1" applyFill="1" applyAlignment="1" applyProtection="1">
      <alignment horizontal="center"/>
      <protection hidden="1"/>
    </xf>
    <xf numFmtId="0" fontId="43" fillId="0" borderId="5" xfId="2" applyFont="1" applyFill="1" applyBorder="1" applyAlignment="1" applyProtection="1">
      <alignment horizontal="center" wrapText="1"/>
      <protection hidden="1"/>
    </xf>
    <xf numFmtId="0" fontId="78"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3" fillId="0" borderId="6" xfId="2" applyFont="1" applyBorder="1" applyProtection="1">
      <protection hidden="1"/>
    </xf>
    <xf numFmtId="37" fontId="43" fillId="0" borderId="6" xfId="11" applyFont="1" applyFill="1" applyAlignment="1" applyProtection="1">
      <alignment horizontal="center" vertical="center" wrapText="1"/>
      <protection locked="0"/>
    </xf>
    <xf numFmtId="37" fontId="43"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8"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8"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50"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8"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8" fillId="0" borderId="0" xfId="2" applyFont="1" applyFill="1" applyProtection="1">
      <protection hidden="1"/>
    </xf>
    <xf numFmtId="0" fontId="51" fillId="0" borderId="0" xfId="2" applyFont="1" applyFill="1" applyProtection="1">
      <protection hidden="1"/>
    </xf>
    <xf numFmtId="9" fontId="78" fillId="5" borderId="6" xfId="2" applyNumberFormat="1" applyFont="1" applyFill="1" applyBorder="1" applyProtection="1">
      <protection hidden="1"/>
    </xf>
    <xf numFmtId="37" fontId="80" fillId="0" borderId="6" xfId="7" applyFont="1">
      <alignment horizontal="right"/>
      <protection locked="0"/>
    </xf>
    <xf numFmtId="37" fontId="33" fillId="0" borderId="0" xfId="19" applyFont="1" applyFill="1" applyBorder="1" applyProtection="1">
      <protection hidden="1"/>
    </xf>
    <xf numFmtId="0" fontId="44" fillId="0" borderId="0" xfId="2" applyFont="1" applyFill="1" applyAlignment="1" applyProtection="1">
      <alignment horizontal="right"/>
      <protection hidden="1"/>
    </xf>
    <xf numFmtId="0" fontId="54" fillId="0" borderId="0" xfId="2" applyFont="1" applyFill="1" applyAlignment="1" applyProtection="1">
      <alignment horizontal="left"/>
      <protection hidden="1"/>
    </xf>
    <xf numFmtId="0" fontId="82"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4" fillId="0" borderId="0" xfId="10" applyFont="1" applyFill="1" applyBorder="1" applyProtection="1">
      <protection hidden="1"/>
    </xf>
    <xf numFmtId="37" fontId="78" fillId="0" borderId="6" xfId="10" applyFont="1" applyFill="1" applyBorder="1" applyAlignment="1" applyProtection="1">
      <alignment horizontal="center"/>
      <protection hidden="1"/>
    </xf>
    <xf numFmtId="37" fontId="44"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4" fillId="0" borderId="0" xfId="10" applyFont="1" applyBorder="1" applyProtection="1">
      <protection hidden="1"/>
    </xf>
    <xf numFmtId="37" fontId="33" fillId="0" borderId="0" xfId="10" applyFont="1" applyAlignment="1" applyProtection="1">
      <alignment horizontal="right"/>
      <protection hidden="1"/>
    </xf>
    <xf numFmtId="0" fontId="44" fillId="0" borderId="0" xfId="2" applyFont="1" applyAlignment="1" applyProtection="1">
      <alignment horizontal="left"/>
      <protection hidden="1"/>
    </xf>
    <xf numFmtId="9" fontId="33" fillId="8" borderId="6" xfId="2" applyNumberFormat="1" applyFont="1" applyFill="1" applyBorder="1" applyProtection="1">
      <protection hidden="1"/>
    </xf>
    <xf numFmtId="0" fontId="44" fillId="8" borderId="6" xfId="2" applyFont="1" applyFill="1" applyBorder="1" applyAlignment="1" applyProtection="1">
      <alignment horizontal="right"/>
      <protection hidden="1"/>
    </xf>
    <xf numFmtId="37" fontId="80"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3" fillId="0" borderId="6" xfId="7" quotePrefix="1" applyFont="1">
      <alignment horizontal="right"/>
      <protection locked="0"/>
    </xf>
    <xf numFmtId="167" fontId="33" fillId="0" borderId="0" xfId="2" applyNumberFormat="1" applyFont="1" applyFill="1" applyProtection="1">
      <protection hidden="1"/>
    </xf>
    <xf numFmtId="0" fontId="54" fillId="0" borderId="13" xfId="2" applyFont="1" applyBorder="1" applyProtection="1">
      <protection hidden="1"/>
    </xf>
    <xf numFmtId="0" fontId="43" fillId="0" borderId="10" xfId="2" quotePrefix="1" applyFont="1" applyBorder="1" applyAlignment="1" applyProtection="1">
      <alignment horizontal="right"/>
      <protection hidden="1"/>
    </xf>
    <xf numFmtId="0" fontId="43"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4"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50" fillId="0" borderId="0" xfId="0" applyFont="1" applyFill="1" applyProtection="1">
      <protection hidden="1"/>
    </xf>
    <xf numFmtId="0" fontId="33" fillId="0" borderId="0" xfId="0" applyFont="1" applyFill="1" applyProtection="1">
      <protection hidden="1"/>
    </xf>
    <xf numFmtId="0" fontId="44"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3" fillId="0" borderId="0" xfId="0" quotePrefix="1" applyNumberFormat="1" applyFont="1" applyFill="1" applyAlignment="1" applyProtection="1">
      <alignment horizontal="right"/>
      <protection locked="0"/>
    </xf>
    <xf numFmtId="0" fontId="78" fillId="0" borderId="0" xfId="2" applyFont="1" applyFill="1" applyAlignment="1" applyProtection="1">
      <alignment horizontal="center"/>
      <protection hidden="1"/>
    </xf>
    <xf numFmtId="37" fontId="43" fillId="0" borderId="0" xfId="3" quotePrefix="1" applyNumberFormat="1" applyFont="1" applyFill="1" applyBorder="1">
      <alignment horizontal="right"/>
      <protection locked="0"/>
    </xf>
    <xf numFmtId="0" fontId="79" fillId="0" borderId="0" xfId="2" applyFont="1" applyFill="1" applyProtection="1">
      <protection hidden="1"/>
    </xf>
    <xf numFmtId="0" fontId="78" fillId="0" borderId="0" xfId="2" applyFont="1" applyAlignment="1" applyProtection="1">
      <alignment horizontal="left" wrapText="1" indent="1"/>
      <protection hidden="1"/>
    </xf>
    <xf numFmtId="0" fontId="78"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8"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37" applyFont="1" applyFill="1" applyBorder="1" applyAlignment="1" applyProtection="1">
      <alignment horizontal="center"/>
      <protection hidden="1"/>
    </xf>
    <xf numFmtId="0" fontId="103"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4"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3"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3"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3" fillId="0" borderId="6" xfId="25" applyFont="1">
      <alignment horizontal="right"/>
      <protection locked="0"/>
    </xf>
    <xf numFmtId="184" fontId="43"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4" fillId="0" borderId="0" xfId="2" applyFont="1" applyAlignment="1" applyProtection="1">
      <alignment horizontal="right" vertical="top"/>
      <protection hidden="1"/>
    </xf>
    <xf numFmtId="0" fontId="63" fillId="0" borderId="0" xfId="2" applyFont="1" applyAlignment="1" applyProtection="1">
      <alignment vertical="top"/>
      <protection hidden="1"/>
    </xf>
    <xf numFmtId="0" fontId="69" fillId="0" borderId="0" xfId="2" applyFont="1" applyAlignment="1" applyProtection="1">
      <alignment horizontal="right"/>
      <protection hidden="1"/>
    </xf>
    <xf numFmtId="0" fontId="25" fillId="0" borderId="0" xfId="2" applyFont="1"/>
    <xf numFmtId="0" fontId="104" fillId="0" borderId="0" xfId="2" applyFont="1" applyAlignment="1" applyProtection="1">
      <alignment horizontal="right"/>
      <protection hidden="1"/>
    </xf>
    <xf numFmtId="0" fontId="28" fillId="0" borderId="0" xfId="2" applyFont="1" applyAlignment="1" applyProtection="1">
      <alignment horizontal="center"/>
      <protection hidden="1"/>
    </xf>
    <xf numFmtId="0" fontId="45"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5" fillId="0" borderId="6" xfId="24" applyFont="1">
      <alignment horizontal="right"/>
      <protection locked="0"/>
    </xf>
    <xf numFmtId="0" fontId="21" fillId="0" borderId="0" xfId="2" quotePrefix="1" applyFont="1" applyAlignment="1" applyProtection="1">
      <alignment horizontal="right"/>
      <protection hidden="1"/>
    </xf>
    <xf numFmtId="181" fontId="45"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7"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5" fillId="0" borderId="0" xfId="2" applyFont="1" applyAlignment="1" applyProtection="1">
      <alignment horizontal="right" vertical="top"/>
      <protection hidden="1"/>
    </xf>
    <xf numFmtId="0" fontId="45" fillId="0" borderId="0" xfId="2" applyFont="1" applyAlignment="1" applyProtection="1">
      <alignment horizontal="center"/>
      <protection hidden="1"/>
    </xf>
    <xf numFmtId="0" fontId="45" fillId="0" borderId="10" xfId="2" applyFont="1" applyBorder="1" applyAlignment="1" applyProtection="1">
      <alignment horizontal="center" wrapText="1"/>
      <protection hidden="1"/>
    </xf>
    <xf numFmtId="0" fontId="43" fillId="0" borderId="11" xfId="2" applyFont="1" applyBorder="1" applyAlignment="1" applyProtection="1">
      <alignment horizontal="center"/>
      <protection hidden="1"/>
    </xf>
    <xf numFmtId="0" fontId="43"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2"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8" fillId="0" borderId="0" xfId="2" applyFont="1" applyProtection="1">
      <protection hidden="1"/>
    </xf>
    <xf numFmtId="0" fontId="109" fillId="0" borderId="0" xfId="37" applyFont="1" applyFill="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2"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2" fillId="0" borderId="0" xfId="2" applyFont="1" applyAlignment="1" applyProtection="1">
      <alignment textRotation="90"/>
      <protection hidden="1"/>
    </xf>
    <xf numFmtId="37" fontId="32" fillId="0" borderId="0" xfId="27" applyFill="1" applyBorder="1" applyAlignment="1" applyProtection="1">
      <protection locked="0"/>
    </xf>
    <xf numFmtId="0" fontId="63" fillId="0" borderId="0" xfId="2" applyFont="1" applyAlignment="1" applyProtection="1">
      <alignment horizontal="right"/>
      <protection hidden="1"/>
    </xf>
    <xf numFmtId="0" fontId="68"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5"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2" fillId="0" borderId="0" xfId="7" quotePrefix="1" applyFont="1" applyBorder="1">
      <alignment horizontal="right"/>
      <protection locked="0"/>
    </xf>
    <xf numFmtId="182" fontId="42" fillId="0" borderId="0" xfId="25" quotePrefix="1" applyFont="1" applyBorder="1">
      <alignment horizontal="right"/>
      <protection locked="0"/>
    </xf>
    <xf numFmtId="37" fontId="42" fillId="0" borderId="0" xfId="11" quotePrefix="1" applyFont="1" applyFill="1" applyBorder="1" applyProtection="1">
      <alignment horizontal="right"/>
      <protection locked="0"/>
    </xf>
    <xf numFmtId="183" fontId="42" fillId="0" borderId="0" xfId="31" quotePrefix="1" applyFont="1" applyFill="1" applyBorder="1" applyProtection="1">
      <alignment horizontal="right"/>
      <protection locked="0"/>
    </xf>
    <xf numFmtId="37" fontId="42" fillId="0" borderId="0" xfId="11" quotePrefix="1" applyFont="1" applyFill="1" applyBorder="1">
      <alignment horizontal="right"/>
    </xf>
    <xf numFmtId="183" fontId="42"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10" fillId="0" borderId="0" xfId="2" applyFont="1" applyProtection="1">
      <protection hidden="1"/>
    </xf>
    <xf numFmtId="0" fontId="111" fillId="0" borderId="0" xfId="2" applyFont="1" applyAlignment="1" applyProtection="1">
      <alignment horizontal="center" wrapText="1"/>
      <protection hidden="1"/>
    </xf>
    <xf numFmtId="183" fontId="42" fillId="0" borderId="0" xfId="31" applyFont="1" applyFill="1" applyBorder="1">
      <alignment horizontal="right"/>
    </xf>
    <xf numFmtId="181" fontId="42" fillId="0" borderId="0" xfId="24" quotePrefix="1" applyFont="1" applyBorder="1">
      <alignment horizontal="right"/>
      <protection locked="0"/>
    </xf>
    <xf numFmtId="0" fontId="111" fillId="0" borderId="0" xfId="2" applyFont="1" applyAlignment="1" applyProtection="1">
      <alignment wrapText="1"/>
      <protection hidden="1"/>
    </xf>
    <xf numFmtId="37" fontId="112" fillId="0" borderId="0" xfId="7" applyFont="1" applyBorder="1">
      <alignment horizontal="right"/>
      <protection locked="0"/>
    </xf>
    <xf numFmtId="172" fontId="111" fillId="0" borderId="0" xfId="2" applyNumberFormat="1" applyFont="1" applyAlignment="1" applyProtection="1">
      <alignment horizontal="center"/>
      <protection hidden="1"/>
    </xf>
    <xf numFmtId="37" fontId="112" fillId="0" borderId="0" xfId="11" applyFont="1" applyFill="1" applyBorder="1" applyProtection="1">
      <alignment horizontal="right"/>
      <protection locked="0"/>
    </xf>
    <xf numFmtId="181" fontId="112" fillId="0" borderId="0" xfId="24" applyFont="1" applyBorder="1">
      <alignment horizontal="right"/>
      <protection locked="0"/>
    </xf>
    <xf numFmtId="39" fontId="112" fillId="0" borderId="0" xfId="26" applyFont="1" applyBorder="1">
      <alignment horizontal="right"/>
      <protection locked="0"/>
    </xf>
    <xf numFmtId="0" fontId="111" fillId="0" borderId="0" xfId="2" applyFont="1" applyAlignment="1" applyProtection="1">
      <alignment horizontal="left" wrapText="1"/>
      <protection hidden="1"/>
    </xf>
    <xf numFmtId="0" fontId="105" fillId="0" borderId="0" xfId="2" applyFont="1" applyAlignment="1" applyProtection="1">
      <alignment horizontal="right"/>
      <protection hidden="1"/>
    </xf>
    <xf numFmtId="181" fontId="32" fillId="0" borderId="0" xfId="29" quotePrefix="1" applyFill="1" applyBorder="1">
      <alignment horizontal="right"/>
    </xf>
    <xf numFmtId="0" fontId="42"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3" fillId="0" borderId="0" xfId="2" applyFont="1" applyAlignment="1" applyProtection="1">
      <alignment horizontal="right" vertical="top"/>
      <protection hidden="1"/>
    </xf>
    <xf numFmtId="0" fontId="113" fillId="0" borderId="0" xfId="2" applyFont="1" applyAlignment="1" applyProtection="1">
      <alignment horizontal="right" vertical="top"/>
      <protection hidden="1"/>
    </xf>
    <xf numFmtId="0" fontId="54" fillId="0" borderId="4" xfId="2" applyFont="1" applyBorder="1" applyAlignment="1" applyProtection="1">
      <alignment horizontal="left" wrapText="1"/>
      <protection hidden="1"/>
    </xf>
    <xf numFmtId="0" fontId="57"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5" fillId="0" borderId="0" xfId="2" applyFont="1" applyAlignment="1">
      <alignment vertical="top" wrapText="1"/>
    </xf>
    <xf numFmtId="0" fontId="53"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3"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3"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4"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3" fillId="8" borderId="6" xfId="2" applyFont="1" applyFill="1" applyBorder="1" applyAlignment="1" applyProtection="1">
      <alignment horizontal="center" wrapText="1"/>
      <protection hidden="1"/>
    </xf>
    <xf numFmtId="0" fontId="43"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2"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4"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3"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3"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3" fillId="5" borderId="0" xfId="0" applyFont="1" applyFill="1" applyProtection="1">
      <protection hidden="1"/>
    </xf>
    <xf numFmtId="0" fontId="8" fillId="5" borderId="0" xfId="0" applyFont="1" applyFill="1" applyProtection="1">
      <protection hidden="1"/>
    </xf>
    <xf numFmtId="0" fontId="53"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5" fillId="0" borderId="0" xfId="27" applyFont="1" applyFill="1" applyBorder="1" applyProtection="1">
      <alignment horizontal="right"/>
      <protection locked="0"/>
    </xf>
    <xf numFmtId="0" fontId="25" fillId="0" borderId="0" xfId="2" applyFont="1" applyProtection="1">
      <protection hidden="1"/>
    </xf>
    <xf numFmtId="0" fontId="21" fillId="0" borderId="4" xfId="2" applyFont="1" applyBorder="1" applyAlignment="1" applyProtection="1">
      <alignment horizontal="center" wrapText="1"/>
      <protection hidden="1"/>
    </xf>
    <xf numFmtId="0" fontId="106"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6" fillId="0" borderId="0" xfId="0" applyFont="1" applyAlignment="1" applyProtection="1">
      <alignment horizontal="left" wrapText="1"/>
      <protection hidden="1"/>
    </xf>
    <xf numFmtId="0" fontId="45" fillId="0" borderId="0" xfId="2" applyFont="1" applyAlignment="1" applyProtection="1">
      <alignment horizontal="center" vertical="center" wrapText="1"/>
      <protection hidden="1"/>
    </xf>
    <xf numFmtId="0" fontId="42" fillId="0" borderId="0" xfId="0" applyFont="1" applyAlignment="1" applyProtection="1">
      <alignment horizontal="center" wrapText="1"/>
      <protection hidden="1"/>
    </xf>
    <xf numFmtId="0" fontId="0" fillId="0" borderId="0" xfId="0" applyAlignment="1">
      <alignment horizontal="center"/>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4" fillId="0" borderId="0" xfId="0" applyFont="1" applyProtection="1">
      <protection hidden="1"/>
    </xf>
    <xf numFmtId="0" fontId="62" fillId="0" borderId="0" xfId="2" applyFont="1" applyProtection="1">
      <protection hidden="1"/>
    </xf>
    <xf numFmtId="183" fontId="42" fillId="0" borderId="0" xfId="2" applyNumberFormat="1" applyFont="1" applyAlignment="1">
      <alignment horizontal="right"/>
    </xf>
    <xf numFmtId="181" fontId="42" fillId="0" borderId="0" xfId="5" quotePrefix="1" applyNumberFormat="1" applyFont="1" applyBorder="1">
      <alignment horizontal="right"/>
      <protection locked="0"/>
    </xf>
    <xf numFmtId="0" fontId="14" fillId="0" borderId="0" xfId="0" applyFont="1" applyProtection="1">
      <protection hidden="1"/>
    </xf>
    <xf numFmtId="183" fontId="42" fillId="0" borderId="0" xfId="0" applyNumberFormat="1" applyFont="1" applyAlignment="1">
      <alignment horizontal="right"/>
    </xf>
    <xf numFmtId="37" fontId="42" fillId="0" borderId="0" xfId="27" applyFont="1" applyFill="1" applyBorder="1" applyProtection="1">
      <alignment horizontal="right"/>
      <protection locked="0"/>
    </xf>
    <xf numFmtId="37" fontId="45" fillId="0" borderId="0" xfId="7" applyFont="1" applyBorder="1">
      <alignment horizontal="right"/>
      <protection locked="0"/>
    </xf>
    <xf numFmtId="184" fontId="42" fillId="0" borderId="0" xfId="2" applyNumberFormat="1" applyFont="1" applyAlignment="1" applyProtection="1">
      <alignment horizontal="right"/>
      <protection hidden="1"/>
    </xf>
    <xf numFmtId="184" fontId="42" fillId="0" borderId="0" xfId="0" applyNumberFormat="1" applyFont="1" applyAlignment="1" applyProtection="1">
      <alignment horizontal="right"/>
      <protection hidden="1"/>
    </xf>
    <xf numFmtId="0" fontId="62" fillId="0" borderId="0" xfId="0" applyFont="1" applyAlignment="1" applyProtection="1">
      <alignment horizontal="right"/>
      <protection hidden="1"/>
    </xf>
    <xf numFmtId="181" fontId="42" fillId="0" borderId="0" xfId="29" applyFont="1" applyFill="1" applyBorder="1" applyProtection="1">
      <alignment horizontal="right"/>
      <protection locked="0"/>
    </xf>
    <xf numFmtId="37" fontId="42"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0" fontId="114" fillId="0" borderId="0" xfId="2" applyFont="1" applyProtection="1">
      <protection hidden="1"/>
    </xf>
    <xf numFmtId="0" fontId="41" fillId="0" borderId="0" xfId="2" applyFont="1" applyAlignment="1">
      <alignment vertical="top" wrapText="1"/>
    </xf>
    <xf numFmtId="9" fontId="25" fillId="0" borderId="6" xfId="2" applyNumberFormat="1" applyFont="1" applyBorder="1" applyAlignment="1" applyProtection="1">
      <alignment horizontal="left"/>
      <protection hidden="1"/>
    </xf>
    <xf numFmtId="0" fontId="50" fillId="0" borderId="0" xfId="2" applyFont="1" applyAlignment="1">
      <alignment vertical="top"/>
    </xf>
    <xf numFmtId="0" fontId="28" fillId="0" borderId="2" xfId="2" applyFont="1" applyBorder="1" applyProtection="1">
      <protection hidden="1"/>
    </xf>
    <xf numFmtId="0" fontId="50" fillId="0" borderId="0" xfId="2" applyFont="1" applyAlignment="1" applyProtection="1">
      <alignment horizontal="left" vertical="top"/>
      <protection hidden="1"/>
    </xf>
    <xf numFmtId="9" fontId="33" fillId="0" borderId="6" xfId="2" applyNumberFormat="1" applyFont="1" applyBorder="1" applyAlignment="1" applyProtection="1">
      <alignment horizontal="center"/>
      <protection hidden="1"/>
    </xf>
    <xf numFmtId="0" fontId="3" fillId="0" borderId="4" xfId="2" applyBorder="1" applyProtection="1">
      <protection hidden="1"/>
    </xf>
    <xf numFmtId="0" fontId="45" fillId="0" borderId="0" xfId="3" quotePrefix="1" applyNumberFormat="1" applyFont="1" applyBorder="1">
      <alignment horizontal="right"/>
      <protection locked="0"/>
    </xf>
    <xf numFmtId="0" fontId="116" fillId="0" borderId="0" xfId="2" applyFont="1" applyProtection="1">
      <protection hidden="1"/>
    </xf>
    <xf numFmtId="0" fontId="117" fillId="0" borderId="0" xfId="2" applyFont="1" applyProtection="1">
      <protection hidden="1"/>
    </xf>
    <xf numFmtId="0" fontId="118" fillId="0" borderId="0" xfId="2" applyFont="1" applyProtection="1">
      <protection hidden="1"/>
    </xf>
    <xf numFmtId="0" fontId="25" fillId="5" borderId="0" xfId="2" applyFont="1" applyFill="1" applyAlignment="1" applyProtection="1">
      <alignment horizontal="center"/>
      <protection hidden="1"/>
    </xf>
    <xf numFmtId="0" fontId="120" fillId="0" borderId="0" xfId="2" applyFont="1" applyProtection="1">
      <protection hidden="1"/>
    </xf>
    <xf numFmtId="0" fontId="8" fillId="0" borderId="0" xfId="2" applyFont="1" applyAlignment="1" applyProtection="1">
      <alignment horizontal="right"/>
      <protection hidden="1"/>
    </xf>
    <xf numFmtId="0" fontId="74" fillId="0" borderId="13" xfId="34" applyFont="1" applyFill="1" applyBorder="1" applyAlignment="1" applyProtection="1">
      <alignment horizontal="left" wrapText="1"/>
      <protection hidden="1"/>
    </xf>
    <xf numFmtId="0" fontId="43"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0" fontId="25" fillId="0" borderId="6" xfId="2" applyFont="1" applyBorder="1" applyAlignment="1" applyProtection="1">
      <alignment horizontal="right"/>
      <protection locked="0"/>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72" fontId="25" fillId="0" borderId="0" xfId="2" applyNumberFormat="1" applyFont="1" applyAlignment="1" applyProtection="1">
      <alignment horizontal="center"/>
      <protection hidden="1"/>
    </xf>
    <xf numFmtId="0" fontId="25" fillId="0" borderId="0" xfId="2" applyFont="1" applyAlignment="1" applyProtection="1">
      <alignment horizontal="right"/>
      <protection locked="0"/>
    </xf>
    <xf numFmtId="179" fontId="25" fillId="0" borderId="0" xfId="2" applyNumberFormat="1" applyFont="1" applyAlignment="1" applyProtection="1">
      <alignment horizontal="center"/>
      <protection hidden="1"/>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25" fillId="0" borderId="0" xfId="9" applyFont="1" applyAlignment="1" applyProtection="1">
      <alignment horizontal="center" wrapText="1"/>
      <protection hidden="1"/>
    </xf>
    <xf numFmtId="0" fontId="25" fillId="0" borderId="3" xfId="2" applyFont="1" applyBorder="1" applyProtection="1">
      <protection hidden="1"/>
    </xf>
    <xf numFmtId="0" fontId="122" fillId="0" borderId="0" xfId="2" applyFont="1" applyProtection="1">
      <protection hidden="1"/>
    </xf>
    <xf numFmtId="0" fontId="41" fillId="0" borderId="0" xfId="0" applyFont="1" applyAlignment="1" applyProtection="1">
      <alignment vertical="center" wrapText="1"/>
      <protection hidden="1"/>
    </xf>
    <xf numFmtId="0" fontId="3" fillId="0" borderId="0" xfId="36" applyProtection="1">
      <protection hidden="1"/>
    </xf>
    <xf numFmtId="0" fontId="40" fillId="0" borderId="0" xfId="0" applyFont="1" applyProtection="1">
      <protection hidden="1"/>
    </xf>
    <xf numFmtId="0" fontId="40"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 applyFont="1" applyAlignment="1" applyProtection="1">
      <alignment horizontal="center" wrapText="1"/>
      <protection hidden="1"/>
    </xf>
    <xf numFmtId="0" fontId="3" fillId="0" borderId="0" xfId="4" applyProtection="1">
      <protection hidden="1"/>
    </xf>
    <xf numFmtId="37" fontId="32" fillId="0" borderId="0" xfId="4" applyNumberFormat="1" applyFont="1" applyProtection="1">
      <protection hidden="1"/>
    </xf>
    <xf numFmtId="170" fontId="3" fillId="0" borderId="0" xfId="4" applyNumberFormat="1" applyProtection="1">
      <protection hidden="1"/>
    </xf>
    <xf numFmtId="0" fontId="3" fillId="0" borderId="0" xfId="4" applyAlignment="1" applyProtection="1">
      <alignment horizontal="right"/>
      <protection hidden="1"/>
    </xf>
    <xf numFmtId="0" fontId="41"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36" applyFont="1" applyAlignment="1" applyProtection="1">
      <alignment horizontal="right"/>
      <protection hidden="1"/>
    </xf>
    <xf numFmtId="0" fontId="3" fillId="0" borderId="0" xfId="36"/>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3" fillId="0" borderId="0" xfId="0" applyFont="1" applyAlignment="1" applyProtection="1">
      <alignment horizontal="left"/>
      <protection hidden="1"/>
    </xf>
    <xf numFmtId="0" fontId="54" fillId="0" borderId="0" xfId="0" applyFont="1" applyAlignment="1" applyProtection="1">
      <alignment horizontal="left" wrapText="1"/>
      <protection hidden="1"/>
    </xf>
    <xf numFmtId="0" fontId="78" fillId="0" borderId="0" xfId="0" applyFont="1" applyProtection="1">
      <protection hidden="1"/>
    </xf>
    <xf numFmtId="172" fontId="25" fillId="0" borderId="0" xfId="36" applyNumberFormat="1" applyFont="1" applyAlignment="1" applyProtection="1">
      <alignment horizontal="right"/>
      <protection hidden="1"/>
    </xf>
    <xf numFmtId="0" fontId="41" fillId="0" borderId="0" xfId="0" applyFont="1" applyAlignment="1" applyProtection="1">
      <alignment horizontal="left" vertical="center"/>
      <protection hidden="1"/>
    </xf>
    <xf numFmtId="0" fontId="104" fillId="0" borderId="0" xfId="2" applyFont="1" applyAlignment="1" applyProtection="1">
      <alignment vertical="top"/>
      <protection hidden="1"/>
    </xf>
    <xf numFmtId="0" fontId="98" fillId="0" borderId="0" xfId="2" applyFont="1" applyAlignment="1" applyProtection="1">
      <alignment horizontal="left" indent="1"/>
      <protection hidden="1"/>
    </xf>
    <xf numFmtId="0" fontId="41"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3" fontId="25" fillId="0" borderId="0" xfId="2" quotePrefix="1" applyNumberFormat="1" applyFont="1" applyProtection="1">
      <protection hidden="1"/>
    </xf>
    <xf numFmtId="0" fontId="32" fillId="0" borderId="0" xfId="3" applyNumberFormat="1" applyFont="1" applyBorder="1">
      <alignment horizontal="right"/>
      <protection locked="0"/>
    </xf>
    <xf numFmtId="0" fontId="1" fillId="0" borderId="0" xfId="0" applyFont="1"/>
    <xf numFmtId="0" fontId="0" fillId="0" borderId="0" xfId="0"/>
    <xf numFmtId="0" fontId="33" fillId="0" borderId="6" xfId="2" applyFont="1" applyBorder="1" applyProtection="1">
      <protection hidden="1"/>
    </xf>
    <xf numFmtId="37" fontId="80" fillId="6" borderId="6" xfId="3" quotePrefix="1" applyNumberFormat="1" applyFont="1" applyFill="1" applyBorder="1">
      <alignment horizontal="right"/>
      <protection locked="0"/>
    </xf>
    <xf numFmtId="0" fontId="54"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4"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4"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33" fillId="0" borderId="6" xfId="2" applyNumberFormat="1" applyFont="1" applyFill="1" applyBorder="1" applyAlignment="1" applyProtection="1">
      <alignment horizontal="center"/>
      <protection hidden="1"/>
    </xf>
    <xf numFmtId="9" fontId="54"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4" fillId="0" borderId="13" xfId="2" applyFont="1" applyBorder="1" applyAlignment="1">
      <alignment wrapText="1"/>
    </xf>
    <xf numFmtId="0" fontId="54" fillId="0" borderId="0" xfId="33" applyFont="1" applyAlignment="1" applyProtection="1">
      <alignment wrapText="1"/>
      <protection hidden="1"/>
    </xf>
    <xf numFmtId="0" fontId="44" fillId="0" borderId="0" xfId="33" applyFont="1" applyAlignment="1">
      <alignment wrapText="1"/>
    </xf>
    <xf numFmtId="0" fontId="33" fillId="0" borderId="0" xfId="33" applyFont="1" applyProtection="1">
      <protection hidden="1"/>
    </xf>
    <xf numFmtId="0" fontId="50" fillId="0" borderId="0" xfId="33" applyFont="1" applyProtection="1">
      <protection hidden="1"/>
    </xf>
    <xf numFmtId="0" fontId="44"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4" fillId="2" borderId="0" xfId="2" applyFont="1" applyFill="1" applyProtection="1">
      <protection hidden="1"/>
    </xf>
    <xf numFmtId="0" fontId="54" fillId="2" borderId="0" xfId="2" applyFont="1" applyFill="1" applyProtection="1">
      <protection locked="0" hidden="1"/>
    </xf>
    <xf numFmtId="0" fontId="33" fillId="2" borderId="0" xfId="2" applyFont="1" applyFill="1" applyAlignment="1" applyProtection="1">
      <alignment horizontal="right"/>
      <protection hidden="1"/>
    </xf>
    <xf numFmtId="0" fontId="44"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8"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8" fillId="0" borderId="0" xfId="2" applyFont="1" applyAlignment="1" applyProtection="1">
      <protection hidden="1"/>
    </xf>
    <xf numFmtId="0" fontId="126" fillId="0" borderId="0" xfId="2" quotePrefix="1" applyFont="1" applyProtection="1">
      <protection hidden="1"/>
    </xf>
    <xf numFmtId="0" fontId="77" fillId="0" borderId="0" xfId="2" quotePrefix="1" applyFont="1" applyProtection="1">
      <protection hidden="1"/>
    </xf>
    <xf numFmtId="0" fontId="44" fillId="0" borderId="0" xfId="2" applyFont="1" applyAlignment="1">
      <alignment horizontal="center" wrapText="1"/>
    </xf>
    <xf numFmtId="0" fontId="44" fillId="0" borderId="0" xfId="2" applyFont="1" applyAlignment="1" applyProtection="1">
      <alignment wrapText="1"/>
      <protection hidden="1"/>
    </xf>
    <xf numFmtId="0" fontId="44" fillId="0" borderId="0" xfId="2" applyFont="1" applyAlignment="1" applyProtection="1">
      <alignment horizontal="center" wrapText="1"/>
      <protection hidden="1"/>
    </xf>
    <xf numFmtId="0" fontId="44"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4" fillId="5" borderId="0" xfId="2" applyFont="1" applyFill="1" applyProtection="1">
      <protection hidden="1"/>
    </xf>
    <xf numFmtId="0" fontId="54"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3" fillId="0" borderId="6" xfId="24" applyFont="1">
      <alignment horizontal="right"/>
      <protection locked="0"/>
    </xf>
    <xf numFmtId="39" fontId="43" fillId="0" borderId="6" xfId="26" applyFont="1">
      <alignment horizontal="right"/>
      <protection locked="0"/>
    </xf>
    <xf numFmtId="0" fontId="33" fillId="5" borderId="0" xfId="2" applyFont="1" applyFill="1" applyProtection="1">
      <protection hidden="1"/>
    </xf>
    <xf numFmtId="183" fontId="43" fillId="5" borderId="6" xfId="2" applyNumberFormat="1" applyFont="1" applyFill="1" applyBorder="1" applyAlignment="1">
      <alignment horizontal="right"/>
    </xf>
    <xf numFmtId="181" fontId="43" fillId="0" borderId="6" xfId="24" quotePrefix="1" applyFont="1">
      <alignment horizontal="right"/>
      <protection locked="0"/>
    </xf>
    <xf numFmtId="0" fontId="43"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3"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3" fillId="0" borderId="6" xfId="29" applyFont="1" applyFill="1" applyProtection="1">
      <alignment horizontal="right"/>
      <protection locked="0"/>
    </xf>
    <xf numFmtId="168" fontId="43" fillId="0" borderId="6" xfId="30" applyFont="1" applyFill="1" applyProtection="1">
      <alignment horizontal="right"/>
      <protection locked="0"/>
    </xf>
    <xf numFmtId="181" fontId="43"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4"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3"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3"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4"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3" fillId="5" borderId="0" xfId="11" applyFont="1" applyFill="1" applyBorder="1" applyProtection="1">
      <alignment horizontal="right"/>
      <protection hidden="1"/>
    </xf>
    <xf numFmtId="37" fontId="43" fillId="0" borderId="0" xfId="11" applyFont="1" applyFill="1" applyBorder="1">
      <alignment horizontal="right"/>
    </xf>
    <xf numFmtId="0" fontId="82"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8"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1"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4" fillId="0" borderId="0" xfId="9" applyFont="1" applyAlignment="1">
      <alignment horizontal="center" wrapText="1"/>
    </xf>
    <xf numFmtId="0" fontId="80" fillId="0" borderId="11" xfId="2" applyFont="1" applyBorder="1" applyAlignment="1" applyProtection="1">
      <alignment vertical="center" wrapText="1"/>
      <protection hidden="1"/>
    </xf>
    <xf numFmtId="0" fontId="80" fillId="0" borderId="14" xfId="2" applyFont="1" applyBorder="1" applyAlignment="1" applyProtection="1">
      <alignment vertical="center" wrapText="1"/>
      <protection hidden="1"/>
    </xf>
    <xf numFmtId="0" fontId="44" fillId="0" borderId="13" xfId="2" applyFont="1" applyBorder="1" applyAlignment="1" applyProtection="1">
      <alignment horizontal="center" wrapText="1"/>
      <protection hidden="1"/>
    </xf>
    <xf numFmtId="0" fontId="43" fillId="0" borderId="1" xfId="9" applyFont="1" applyBorder="1" applyAlignment="1" applyProtection="1">
      <alignment horizontal="center" wrapText="1"/>
      <protection hidden="1"/>
    </xf>
    <xf numFmtId="0" fontId="43" fillId="0" borderId="0" xfId="9" applyFont="1" applyAlignment="1" applyProtection="1">
      <alignment horizontal="center" wrapText="1"/>
      <protection hidden="1"/>
    </xf>
    <xf numFmtId="0" fontId="43" fillId="0" borderId="3" xfId="23" applyFont="1" applyBorder="1" applyAlignment="1" applyProtection="1">
      <alignment wrapText="1"/>
      <protection hidden="1"/>
    </xf>
    <xf numFmtId="0" fontId="43" fillId="0" borderId="0" xfId="9" applyFont="1" applyProtection="1">
      <protection hidden="1"/>
    </xf>
    <xf numFmtId="0" fontId="44" fillId="0" borderId="0" xfId="23" applyFont="1" applyAlignment="1" applyProtection="1">
      <alignment horizontal="center"/>
      <protection hidden="1"/>
    </xf>
    <xf numFmtId="0" fontId="44"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4"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3" fillId="5" borderId="6" xfId="9" applyNumberFormat="1" applyFont="1" applyFill="1" applyBorder="1" applyAlignment="1">
      <alignment horizontal="right"/>
    </xf>
    <xf numFmtId="39" fontId="43" fillId="0" borderId="6" xfId="28" applyFont="1">
      <alignment horizontal="right"/>
      <protection locked="0"/>
    </xf>
    <xf numFmtId="0" fontId="33" fillId="5" borderId="0" xfId="9" applyFont="1" applyFill="1" applyAlignment="1" applyProtection="1">
      <alignment horizontal="right"/>
      <protection hidden="1"/>
    </xf>
    <xf numFmtId="184" fontId="43"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4"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4" fillId="5" borderId="0" xfId="9" applyFont="1" applyFill="1" applyProtection="1">
      <protection hidden="1"/>
    </xf>
    <xf numFmtId="181" fontId="43" fillId="0" borderId="0" xfId="24" applyFont="1" applyBorder="1">
      <alignment horizontal="right"/>
      <protection locked="0"/>
    </xf>
    <xf numFmtId="184" fontId="44"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3" fillId="0" borderId="0" xfId="32" applyNumberFormat="1" applyFont="1" applyFill="1" applyBorder="1" applyAlignment="1" applyProtection="1">
      <alignment horizontal="center"/>
      <protection hidden="1"/>
    </xf>
    <xf numFmtId="0" fontId="77" fillId="0" borderId="0" xfId="2" applyFont="1" applyProtection="1">
      <protection hidden="1"/>
    </xf>
    <xf numFmtId="0" fontId="33" fillId="0" borderId="6" xfId="2" applyFont="1" applyBorder="1" applyAlignment="1" applyProtection="1">
      <alignment wrapText="1"/>
      <protection hidden="1"/>
    </xf>
    <xf numFmtId="0" fontId="44"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9" fillId="0" borderId="0" xfId="2" applyFont="1" applyProtection="1">
      <protection hidden="1"/>
    </xf>
    <xf numFmtId="37" fontId="80"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80" fillId="0" borderId="0" xfId="2" applyFont="1" applyAlignment="1" applyProtection="1">
      <alignment textRotation="90"/>
      <protection hidden="1"/>
    </xf>
    <xf numFmtId="37" fontId="43" fillId="0" borderId="0" xfId="27" applyFont="1" applyFill="1" applyBorder="1" applyAlignment="1" applyProtection="1">
      <protection locked="0"/>
    </xf>
    <xf numFmtId="0" fontId="74" fillId="0" borderId="0" xfId="2" applyFont="1" applyAlignment="1" applyProtection="1">
      <protection hidden="1"/>
    </xf>
    <xf numFmtId="0" fontId="3" fillId="0" borderId="0" xfId="2" applyAlignment="1"/>
    <xf numFmtId="0" fontId="44" fillId="0" borderId="0" xfId="2" applyFont="1" applyAlignment="1"/>
    <xf numFmtId="37" fontId="43" fillId="0" borderId="0" xfId="11" applyFont="1" applyFill="1" applyBorder="1" applyProtection="1">
      <alignment horizontal="right"/>
      <protection locked="0"/>
    </xf>
    <xf numFmtId="167" fontId="33" fillId="0" borderId="0" xfId="2" applyNumberFormat="1" applyFont="1" applyProtection="1">
      <protection hidden="1"/>
    </xf>
    <xf numFmtId="0" fontId="44" fillId="0" borderId="0" xfId="37"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8" fillId="0" borderId="6" xfId="10" applyFont="1" applyFill="1" applyBorder="1" applyAlignment="1" applyProtection="1">
      <alignment horizontal="center"/>
      <protection locked="0" hidden="1"/>
    </xf>
    <xf numFmtId="37" fontId="78"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3"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9" fillId="0" borderId="0" xfId="2" applyFont="1"/>
    <xf numFmtId="37" fontId="33" fillId="0" borderId="6" xfId="19" applyFont="1" applyFill="1" applyBorder="1" applyAlignment="1" applyProtection="1">
      <alignment horizontal="center"/>
      <protection locked="0" hidden="1"/>
    </xf>
    <xf numFmtId="183" fontId="43" fillId="0" borderId="0" xfId="2" applyNumberFormat="1" applyFont="1" applyAlignment="1">
      <alignment horizontal="right"/>
    </xf>
    <xf numFmtId="37" fontId="43" fillId="0" borderId="0" xfId="11" quotePrefix="1" applyFont="1" applyFill="1" applyBorder="1" applyProtection="1">
      <alignment horizontal="right"/>
      <protection locked="0"/>
    </xf>
    <xf numFmtId="181" fontId="43" fillId="0" borderId="0" xfId="24" quotePrefix="1" applyFont="1" applyBorder="1">
      <alignment horizontal="right"/>
      <protection locked="0"/>
    </xf>
    <xf numFmtId="184" fontId="43" fillId="0" borderId="0" xfId="2" applyNumberFormat="1" applyFont="1" applyAlignment="1" applyProtection="1">
      <alignment horizontal="right"/>
      <protection hidden="1"/>
    </xf>
    <xf numFmtId="181" fontId="43" fillId="0" borderId="0" xfId="29" quotePrefix="1" applyFont="1" applyFill="1" applyBorder="1" applyProtection="1">
      <alignment horizontal="right"/>
      <protection locked="0"/>
    </xf>
    <xf numFmtId="37" fontId="43" fillId="0" borderId="0" xfId="11" applyFont="1" applyFill="1" applyBorder="1" applyProtection="1">
      <alignment horizontal="right"/>
      <protection hidden="1"/>
    </xf>
    <xf numFmtId="183" fontId="43" fillId="0" borderId="0" xfId="31" applyFont="1" applyFill="1" applyBorder="1">
      <alignment horizontal="right"/>
    </xf>
    <xf numFmtId="183" fontId="80" fillId="0" borderId="0" xfId="31" applyFont="1" applyFill="1" applyBorder="1">
      <alignment horizontal="right"/>
    </xf>
    <xf numFmtId="37" fontId="80" fillId="0" borderId="0" xfId="11" quotePrefix="1" applyFont="1" applyFill="1" applyBorder="1">
      <alignment horizontal="right"/>
    </xf>
    <xf numFmtId="181" fontId="80" fillId="0" borderId="0" xfId="24" quotePrefix="1" applyFont="1" applyBorder="1">
      <alignment horizontal="right"/>
      <protection locked="0"/>
    </xf>
    <xf numFmtId="182" fontId="43" fillId="0" borderId="0" xfId="25" applyFont="1" applyBorder="1">
      <alignment horizontal="right"/>
      <protection locked="0"/>
    </xf>
    <xf numFmtId="37" fontId="43" fillId="0" borderId="0" xfId="7" applyFont="1" applyBorder="1">
      <alignment horizontal="right"/>
      <protection locked="0"/>
    </xf>
    <xf numFmtId="39" fontId="43" fillId="0" borderId="0" xfId="26" applyFont="1" applyBorder="1">
      <alignment horizontal="right"/>
      <protection locked="0"/>
    </xf>
    <xf numFmtId="0" fontId="74" fillId="0" borderId="0" xfId="2" applyFont="1" applyFill="1" applyProtection="1">
      <protection hidden="1"/>
    </xf>
    <xf numFmtId="0" fontId="3" fillId="0" borderId="0" xfId="2" applyFill="1" applyProtection="1">
      <protection hidden="1"/>
    </xf>
    <xf numFmtId="170" fontId="78"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2" fillId="0" borderId="0" xfId="0" applyFont="1" applyFill="1" applyAlignment="1" applyProtection="1">
      <alignment horizontal="left" vertical="top"/>
      <protection hidden="1"/>
    </xf>
    <xf numFmtId="0" fontId="43"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8" fillId="5" borderId="0" xfId="2" applyFont="1" applyFill="1" applyAlignment="1" applyProtection="1">
      <alignment horizontal="right"/>
      <protection hidden="1"/>
    </xf>
    <xf numFmtId="0" fontId="44"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8" fillId="0" borderId="0" xfId="2" applyFont="1" applyAlignment="1" applyProtection="1">
      <alignment vertical="top" wrapText="1"/>
      <protection hidden="1"/>
    </xf>
    <xf numFmtId="0" fontId="127" fillId="0" borderId="0" xfId="0" applyFont="1" applyAlignment="1">
      <alignment vertical="top" wrapText="1"/>
    </xf>
    <xf numFmtId="0" fontId="63" fillId="0" borderId="0" xfId="2" applyFont="1" applyAlignment="1">
      <alignment vertical="top" wrapText="1"/>
    </xf>
    <xf numFmtId="0" fontId="43"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43" fillId="0" borderId="6" xfId="0" applyFont="1" applyBorder="1" applyAlignment="1" applyProtection="1">
      <alignment horizontal="center" wrapText="1"/>
      <protection hidden="1"/>
    </xf>
    <xf numFmtId="0" fontId="74" fillId="0" borderId="0" xfId="2" applyFont="1" applyFill="1" applyAlignment="1" applyProtection="1">
      <protection hidden="1"/>
    </xf>
    <xf numFmtId="0" fontId="0" fillId="0" borderId="0" xfId="0" applyAlignment="1"/>
    <xf numFmtId="0" fontId="0" fillId="0" borderId="0" xfId="0" applyFont="1" applyAlignment="1"/>
    <xf numFmtId="0" fontId="79" fillId="0" borderId="0" xfId="2" applyFont="1" applyAlignment="1" applyProtection="1">
      <alignment horizontal="center"/>
      <protection hidden="1"/>
    </xf>
    <xf numFmtId="0" fontId="44" fillId="8" borderId="0" xfId="2" applyFont="1" applyFill="1" applyProtection="1">
      <protection hidden="1"/>
    </xf>
    <xf numFmtId="0" fontId="79" fillId="8" borderId="0" xfId="2" applyFont="1" applyFill="1" applyProtection="1">
      <protection hidden="1"/>
    </xf>
    <xf numFmtId="0" fontId="43" fillId="0" borderId="8" xfId="2" applyFont="1" applyBorder="1" applyAlignment="1" applyProtection="1">
      <alignment horizontal="center" wrapText="1"/>
      <protection hidden="1"/>
    </xf>
    <xf numFmtId="0" fontId="43"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9" fillId="0" borderId="0" xfId="2" applyFont="1" applyAlignment="1">
      <alignment vertical="top" wrapText="1"/>
    </xf>
    <xf numFmtId="0" fontId="0" fillId="0" borderId="0" xfId="0" applyFill="1" applyAlignment="1"/>
    <xf numFmtId="0" fontId="74" fillId="0" borderId="0" xfId="0" applyFont="1" applyFill="1" applyAlignment="1" applyProtection="1">
      <alignment vertical="top"/>
      <protection hidden="1"/>
    </xf>
    <xf numFmtId="0" fontId="74" fillId="0" borderId="0" xfId="2" applyFont="1" applyAlignment="1" applyProtection="1">
      <alignment vertical="top"/>
      <protection hidden="1"/>
    </xf>
    <xf numFmtId="37" fontId="43" fillId="0" borderId="1" xfId="27" applyFont="1" applyFill="1" applyBorder="1" applyAlignment="1" applyProtection="1">
      <alignment horizontal="center"/>
      <protection locked="0"/>
    </xf>
    <xf numFmtId="37" fontId="43"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27"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3" fillId="6" borderId="6" xfId="29" applyFont="1" applyFill="1" applyProtection="1">
      <alignment horizontal="right"/>
      <protection locked="0"/>
    </xf>
    <xf numFmtId="0" fontId="51" fillId="0" borderId="0" xfId="9" applyFont="1" applyProtection="1">
      <protection hidden="1"/>
    </xf>
    <xf numFmtId="0" fontId="44" fillId="0" borderId="0" xfId="23" applyFont="1" applyProtection="1">
      <protection hidden="1"/>
    </xf>
    <xf numFmtId="0" fontId="1" fillId="0" borderId="0" xfId="23" applyFont="1" applyAlignment="1" applyProtection="1">
      <alignment horizontal="center"/>
      <protection hidden="1"/>
    </xf>
    <xf numFmtId="0" fontId="43"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4" fillId="0" borderId="0" xfId="23" applyFont="1" applyAlignment="1" applyProtection="1">
      <alignment horizontal="center" wrapText="1"/>
      <protection hidden="1"/>
    </xf>
    <xf numFmtId="0" fontId="43" fillId="0" borderId="0" xfId="23" applyFont="1" applyAlignment="1" applyProtection="1">
      <alignment wrapText="1"/>
      <protection hidden="1"/>
    </xf>
    <xf numFmtId="0" fontId="43" fillId="0" borderId="0" xfId="23" applyFont="1" applyAlignment="1" applyProtection="1">
      <alignment horizontal="center" wrapText="1"/>
      <protection hidden="1"/>
    </xf>
    <xf numFmtId="0" fontId="43" fillId="5" borderId="6" xfId="0" applyFont="1" applyFill="1" applyBorder="1" applyAlignment="1" applyProtection="1">
      <alignment horizontal="center" wrapText="1"/>
      <protection hidden="1"/>
    </xf>
    <xf numFmtId="0" fontId="43"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4" fillId="5" borderId="0" xfId="0" applyFont="1" applyFill="1" applyProtection="1">
      <protection hidden="1"/>
    </xf>
    <xf numFmtId="0" fontId="1" fillId="0" borderId="0" xfId="2" applyFont="1" applyProtection="1">
      <protection hidden="1"/>
    </xf>
    <xf numFmtId="37" fontId="43" fillId="0" borderId="6" xfId="5" quotePrefix="1" applyNumberFormat="1" applyFont="1" applyBorder="1">
      <alignment horizontal="right"/>
      <protection locked="0"/>
    </xf>
    <xf numFmtId="181" fontId="43" fillId="0" borderId="6" xfId="5" quotePrefix="1" applyNumberFormat="1" applyFont="1" applyBorder="1">
      <alignment horizontal="right"/>
      <protection locked="0"/>
    </xf>
    <xf numFmtId="0" fontId="44" fillId="0" borderId="0" xfId="23" applyFont="1"/>
    <xf numFmtId="0" fontId="33" fillId="5" borderId="0" xfId="0" applyFont="1" applyFill="1" applyProtection="1">
      <protection hidden="1"/>
    </xf>
    <xf numFmtId="183" fontId="43" fillId="5" borderId="6" xfId="0" applyNumberFormat="1" applyFont="1" applyFill="1" applyBorder="1" applyAlignment="1">
      <alignment horizontal="right"/>
    </xf>
    <xf numFmtId="184" fontId="43"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9"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7"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3"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5" fillId="0" borderId="0" xfId="2" applyFont="1" applyAlignment="1" applyProtection="1">
      <alignment horizontal="left" vertical="center"/>
      <protection hidden="1"/>
    </xf>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25" fillId="0" borderId="0" xfId="2" applyFont="1" applyAlignment="1" applyProtection="1">
      <alignment horizontal="left" wrapText="1"/>
      <protection hidden="1"/>
    </xf>
    <xf numFmtId="0" fontId="1" fillId="0" borderId="0" xfId="0" applyFont="1"/>
    <xf numFmtId="0" fontId="25" fillId="0" borderId="13" xfId="2" applyFont="1" applyBorder="1" applyAlignment="1" applyProtection="1">
      <alignment horizontal="left" wrapText="1"/>
      <protection hidden="1"/>
    </xf>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54" fillId="0" borderId="4" xfId="2" applyFont="1" applyBorder="1" applyProtection="1">
      <protection hidden="1"/>
    </xf>
    <xf numFmtId="0" fontId="54" fillId="0" borderId="4" xfId="2" applyFont="1" applyBorder="1" applyAlignment="1" applyProtection="1">
      <alignment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2" fillId="0" borderId="0" xfId="2" applyFont="1" applyAlignment="1" applyProtection="1">
      <alignment wrapText="1"/>
      <protection hidden="1"/>
    </xf>
    <xf numFmtId="0" fontId="32" fillId="0" borderId="6"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44" fillId="0" borderId="0" xfId="2" applyFont="1"/>
    <xf numFmtId="0" fontId="43" fillId="0" borderId="6" xfId="2" applyFont="1" applyBorder="1" applyAlignment="1" applyProtection="1">
      <alignment horizontal="center" wrapText="1"/>
      <protection hidden="1"/>
    </xf>
    <xf numFmtId="0" fontId="1" fillId="0" borderId="0" xfId="0" applyFont="1" applyFill="1"/>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44"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4"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32" fillId="0" borderId="1"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0" fontId="33" fillId="0" borderId="4" xfId="2" applyFont="1" applyBorder="1" applyAlignment="1" applyProtection="1">
      <alignment horizont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37" fontId="43" fillId="0" borderId="6" xfId="27" applyFont="1" applyFill="1" applyProtection="1">
      <alignment horizontal="right"/>
      <protection locked="0"/>
    </xf>
    <xf numFmtId="37" fontId="43" fillId="0" borderId="6" xfId="7" applyFont="1">
      <alignment horizontal="right"/>
      <protection locked="0"/>
    </xf>
    <xf numFmtId="37" fontId="43" fillId="0" borderId="6" xfId="11" applyFont="1" applyFill="1" applyProtection="1">
      <alignment horizontal="right"/>
      <protection locked="0"/>
    </xf>
    <xf numFmtId="37" fontId="43" fillId="6" borderId="6" xfId="27" applyFont="1" applyFill="1" applyProtection="1">
      <alignment horizontal="right"/>
      <protection locked="0"/>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43"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3"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Protection="1">
      <alignment horizontal="right"/>
      <protection locked="0"/>
    </xf>
    <xf numFmtId="37" fontId="43" fillId="0" borderId="0" xfId="27" applyFont="1" applyFill="1" applyBorder="1" applyProtection="1">
      <alignment horizontal="right"/>
      <protection locked="0"/>
    </xf>
    <xf numFmtId="0" fontId="0" fillId="0" borderId="0" xfId="0" applyFont="1"/>
    <xf numFmtId="0" fontId="0" fillId="0" borderId="0" xfId="0"/>
    <xf numFmtId="0" fontId="53" fillId="0" borderId="0" xfId="0" applyFont="1"/>
    <xf numFmtId="0" fontId="32" fillId="5" borderId="4" xfId="0" applyFont="1" applyFill="1" applyBorder="1" applyAlignment="1" applyProtection="1">
      <alignment horizontal="center" wrapText="1"/>
      <protection hidden="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45"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5" fillId="0" borderId="6" xfId="27" applyFont="1" applyFill="1" applyProtection="1">
      <alignment horizontal="right"/>
      <protection locked="0"/>
    </xf>
    <xf numFmtId="37" fontId="45" fillId="0" borderId="6" xfId="7" applyFont="1">
      <alignment horizontal="right"/>
      <protection locked="0"/>
    </xf>
    <xf numFmtId="37" fontId="45" fillId="0" borderId="6" xfId="11" applyFont="1" applyFill="1" applyProtection="1">
      <alignment horizontal="right"/>
      <protection locked="0"/>
    </xf>
    <xf numFmtId="0" fontId="0" fillId="0" borderId="2" xfId="0" applyFont="1" applyBorder="1" applyAlignment="1">
      <alignment horizontal="center"/>
    </xf>
    <xf numFmtId="0" fontId="54" fillId="0" borderId="0" xfId="2" applyFont="1" applyAlignment="1" applyProtection="1">
      <alignment horizontal="left" wrapText="1"/>
      <protection hidden="1"/>
    </xf>
    <xf numFmtId="0" fontId="74" fillId="0" borderId="0" xfId="34" applyFont="1" applyFill="1" applyBorder="1" applyAlignment="1" applyProtection="1">
      <alignment horizontal="left" wrapText="1"/>
      <protection hidden="1"/>
    </xf>
    <xf numFmtId="0" fontId="43" fillId="0" borderId="12" xfId="2" applyFont="1" applyBorder="1" applyAlignment="1" applyProtection="1">
      <alignment horizontal="center" wrapText="1"/>
      <protection hidden="1"/>
    </xf>
    <xf numFmtId="0" fontId="53" fillId="0" borderId="0" xfId="0" applyFont="1" applyAlignment="1">
      <alignment wrapText="1"/>
    </xf>
    <xf numFmtId="0" fontId="44" fillId="0" borderId="0" xfId="2" applyFont="1" applyAlignment="1">
      <alignment horizontal="left" wrapText="1"/>
    </xf>
    <xf numFmtId="37" fontId="32" fillId="0" borderId="6" xfId="35" quotePrefix="1" applyNumberFormat="1" applyFont="1" applyBorder="1">
      <alignment horizontal="right"/>
      <protection locked="0"/>
    </xf>
    <xf numFmtId="37" fontId="32" fillId="0" borderId="0" xfId="5" quotePrefix="1" applyNumberFormat="1" applyFont="1" applyBorder="1">
      <alignment horizontal="right"/>
      <protection locked="0"/>
    </xf>
    <xf numFmtId="37" fontId="32" fillId="0" borderId="0" xfId="5" applyNumberFormat="1" applyFont="1" applyBorder="1">
      <alignment horizontal="right"/>
      <protection locked="0"/>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29" fillId="0" borderId="5" xfId="0" applyFont="1" applyFill="1" applyBorder="1" applyAlignment="1">
      <alignment vertical="top" wrapText="1"/>
    </xf>
    <xf numFmtId="0" fontId="129"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6"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37"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4" fillId="5" borderId="0" xfId="2" applyFont="1" applyFill="1" applyAlignment="1" applyProtection="1">
      <alignment horizontal="right"/>
      <protection hidden="1"/>
    </xf>
    <xf numFmtId="0" fontId="44"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9" fillId="0" borderId="0" xfId="2" applyFont="1" applyFill="1" applyProtection="1">
      <protection hidden="1"/>
    </xf>
    <xf numFmtId="0" fontId="3" fillId="0" borderId="0" xfId="2" applyFill="1"/>
    <xf numFmtId="0" fontId="44" fillId="0" borderId="0" xfId="2" applyFont="1" applyFill="1" applyAlignment="1">
      <alignment wrapText="1"/>
    </xf>
    <xf numFmtId="0" fontId="51"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24" fillId="0" borderId="0" xfId="2" applyFont="1" applyFill="1" applyAlignment="1" applyProtection="1">
      <alignment vertical="center"/>
      <protection hidden="1"/>
    </xf>
    <xf numFmtId="0" fontId="41" fillId="0" borderId="0" xfId="2" applyFont="1" applyFill="1" applyAlignment="1" applyProtection="1">
      <alignment horizontal="center" vertical="center"/>
      <protection hidden="1"/>
    </xf>
    <xf numFmtId="0" fontId="41"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8" applyFont="1" applyFill="1" applyBorder="1" applyAlignment="1" applyProtection="1">
      <alignment horizontal="left"/>
      <protection hidden="1"/>
    </xf>
    <xf numFmtId="0" fontId="59" fillId="0" borderId="0" xfId="2" applyFont="1" applyFill="1" applyProtection="1">
      <protection hidden="1"/>
    </xf>
    <xf numFmtId="0" fontId="25" fillId="0" borderId="0" xfId="2" applyFont="1" applyFill="1" applyAlignment="1" applyProtection="1">
      <alignment horizontal="right"/>
      <protection hidden="1"/>
    </xf>
    <xf numFmtId="172" fontId="78" fillId="0" borderId="6" xfId="0" applyNumberFormat="1" applyFont="1" applyFill="1" applyBorder="1" applyAlignment="1" applyProtection="1">
      <alignment horizontal="center"/>
      <protection hidden="1"/>
    </xf>
    <xf numFmtId="0" fontId="130" fillId="4" borderId="6" xfId="37"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3" fillId="0" borderId="6" xfId="7" applyFont="1" applyFill="1">
      <alignment horizontal="right"/>
      <protection locked="0"/>
    </xf>
    <xf numFmtId="37" fontId="45"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2"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7" fillId="0" borderId="4" xfId="2" applyFont="1" applyFill="1" applyBorder="1" applyProtection="1">
      <protection hidden="1"/>
    </xf>
    <xf numFmtId="0" fontId="44" fillId="0" borderId="0" xfId="9" applyFont="1" applyFill="1" applyProtection="1">
      <protection hidden="1"/>
    </xf>
    <xf numFmtId="181" fontId="43" fillId="0" borderId="0" xfId="24" applyFont="1" applyFill="1" applyBorder="1">
      <alignment horizontal="right"/>
      <protection locked="0"/>
    </xf>
    <xf numFmtId="181" fontId="43" fillId="0" borderId="6" xfId="24" applyFont="1" applyFill="1">
      <alignment horizontal="right"/>
      <protection locked="0"/>
    </xf>
    <xf numFmtId="0" fontId="41" fillId="0" borderId="0" xfId="2" applyFont="1" applyFill="1" applyProtection="1">
      <protection hidden="1"/>
    </xf>
    <xf numFmtId="0" fontId="25" fillId="0" borderId="6" xfId="2" applyFont="1" applyFill="1" applyBorder="1" applyProtection="1">
      <protection hidden="1"/>
    </xf>
    <xf numFmtId="0" fontId="25" fillId="0" borderId="8" xfId="2" applyFont="1" applyFill="1" applyBorder="1" applyProtection="1">
      <protection hidden="1"/>
    </xf>
    <xf numFmtId="0" fontId="25" fillId="0" borderId="15" xfId="2" applyFont="1" applyFill="1" applyBorder="1" applyProtection="1">
      <protection hidden="1"/>
    </xf>
    <xf numFmtId="0" fontId="25" fillId="0" borderId="6" xfId="2" applyFont="1" applyFill="1" applyBorder="1" applyAlignment="1" applyProtection="1">
      <alignment horizontal="center"/>
      <protection hidden="1"/>
    </xf>
    <xf numFmtId="0" fontId="8" fillId="0" borderId="0" xfId="2" applyFont="1" applyFill="1" applyProtection="1">
      <protection hidden="1"/>
    </xf>
    <xf numFmtId="0" fontId="41"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6" xfId="3" quotePrefix="1" applyNumberFormat="1" applyFont="1" applyFill="1" applyBorder="1">
      <alignment horizontal="right"/>
      <protection locked="0"/>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37" fontId="25" fillId="0" borderId="0" xfId="3" quotePrefix="1" applyNumberFormat="1" applyFont="1" applyFill="1" applyBorder="1">
      <alignment horizontal="right"/>
      <protection locked="0"/>
    </xf>
    <xf numFmtId="0" fontId="26" fillId="0" borderId="0" xfId="2" applyFont="1" applyFill="1" applyProtection="1">
      <protection hidden="1"/>
    </xf>
    <xf numFmtId="3" fontId="25" fillId="0" borderId="4" xfId="2" quotePrefix="1" applyNumberFormat="1" applyFont="1" applyFill="1" applyBorder="1" applyProtection="1">
      <protection hidden="1"/>
    </xf>
    <xf numFmtId="3" fontId="35" fillId="0" borderId="0" xfId="2" quotePrefix="1" applyNumberFormat="1" applyFont="1" applyFill="1" applyProtection="1">
      <protection hidden="1"/>
    </xf>
    <xf numFmtId="37" fontId="95" fillId="0" borderId="0" xfId="3" quotePrefix="1" applyNumberFormat="1" applyFont="1" applyFill="1" applyBorder="1">
      <alignment horizontal="right"/>
      <protection locked="0"/>
    </xf>
    <xf numFmtId="0" fontId="132" fillId="0" borderId="0" xfId="2" applyFont="1" applyFill="1" applyAlignment="1" applyProtection="1">
      <alignment horizontal="center"/>
      <protection hidden="1"/>
    </xf>
    <xf numFmtId="37" fontId="25" fillId="0" borderId="6" xfId="3" quotePrefix="1" applyNumberFormat="1" applyFont="1" applyFill="1" applyBorder="1">
      <alignment horizontal="right"/>
      <protection locked="0"/>
    </xf>
    <xf numFmtId="181" fontId="32" fillId="0" borderId="0" xfId="3" quotePrefix="1" applyNumberFormat="1" applyFont="1" applyFill="1" applyBorder="1">
      <alignment horizontal="right"/>
      <protection locked="0"/>
    </xf>
    <xf numFmtId="0" fontId="25" fillId="0" borderId="0" xfId="2" applyFont="1" applyFill="1" applyAlignment="1" applyProtection="1">
      <alignment wrapText="1"/>
      <protection hidden="1"/>
    </xf>
    <xf numFmtId="0" fontId="25" fillId="0" borderId="0" xfId="3" quotePrefix="1" applyNumberFormat="1" applyFont="1" applyFill="1" applyBorder="1">
      <alignment horizontal="right"/>
      <protection locked="0"/>
    </xf>
    <xf numFmtId="0" fontId="8" fillId="0" borderId="0" xfId="2" applyFont="1" applyFill="1"/>
    <xf numFmtId="0" fontId="25" fillId="0" borderId="6" xfId="2" applyFont="1" applyFill="1" applyBorder="1" applyAlignment="1" applyProtection="1">
      <alignment horizontal="right"/>
      <protection hidden="1"/>
    </xf>
    <xf numFmtId="3" fontId="25" fillId="0" borderId="0" xfId="2" quotePrefix="1" applyNumberFormat="1" applyFont="1" applyFill="1" applyProtection="1">
      <protection hidden="1"/>
    </xf>
    <xf numFmtId="0" fontId="25" fillId="0" borderId="0" xfId="2" quotePrefix="1" applyFont="1" applyFill="1" applyProtection="1">
      <protection hidden="1"/>
    </xf>
    <xf numFmtId="0" fontId="25" fillId="0" borderId="0" xfId="2" quotePrefix="1" applyFont="1" applyFill="1" applyAlignment="1" applyProtection="1">
      <alignment horizontal="left"/>
      <protection hidden="1"/>
    </xf>
    <xf numFmtId="0" fontId="33" fillId="0" borderId="6" xfId="3" quotePrefix="1" applyNumberFormat="1" applyFont="1" applyFill="1" applyBorder="1">
      <alignment horizontal="right"/>
      <protection locked="0"/>
    </xf>
    <xf numFmtId="0" fontId="25" fillId="6" borderId="6" xfId="2" applyFont="1" applyFill="1" applyBorder="1" applyAlignment="1" applyProtection="1">
      <alignment horizontal="center"/>
      <protection hidden="1"/>
    </xf>
    <xf numFmtId="0" fontId="3" fillId="0" borderId="0" xfId="39" applyFont="1"/>
    <xf numFmtId="0" fontId="9" fillId="0" borderId="0" xfId="39" applyFont="1"/>
    <xf numFmtId="0" fontId="8" fillId="0" borderId="0" xfId="39" applyFont="1" applyAlignment="1">
      <alignment horizontal="right" vertical="center" wrapText="1"/>
    </xf>
    <xf numFmtId="0" fontId="136" fillId="0" borderId="0" xfId="39" applyFont="1"/>
    <xf numFmtId="0" fontId="9" fillId="0" borderId="0" xfId="39" quotePrefix="1" applyFont="1" applyAlignment="1">
      <alignment horizontal="left"/>
    </xf>
    <xf numFmtId="0" fontId="3" fillId="0" borderId="0" xfId="0" applyFont="1" applyAlignment="1">
      <alignment wrapText="1"/>
    </xf>
    <xf numFmtId="0" fontId="3" fillId="0" borderId="0" xfId="0" applyFont="1" applyAlignment="1">
      <alignment horizontal="left" wrapText="1"/>
    </xf>
    <xf numFmtId="0" fontId="3" fillId="0" borderId="6" xfId="0" applyFont="1" applyBorder="1" applyAlignment="1">
      <alignment horizontal="left" wrapText="1"/>
    </xf>
    <xf numFmtId="0" fontId="3" fillId="0" borderId="0" xfId="0" applyFont="1" applyAlignment="1">
      <alignment horizontal="left" vertical="top" wrapText="1"/>
    </xf>
    <xf numFmtId="0" fontId="8" fillId="0" borderId="0" xfId="39" applyFont="1"/>
    <xf numFmtId="0" fontId="25" fillId="0" borderId="0" xfId="39" applyFont="1"/>
    <xf numFmtId="0" fontId="1" fillId="0" borderId="26" xfId="37" applyFont="1" applyBorder="1" applyAlignment="1">
      <alignment horizontal="center" vertical="center" wrapText="1"/>
    </xf>
    <xf numFmtId="0" fontId="1" fillId="2" borderId="27" xfId="37" applyFont="1" applyFill="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1" fillId="0" borderId="32" xfId="37" applyFont="1" applyBorder="1" applyAlignment="1">
      <alignment horizontal="center" vertical="center" wrapText="1"/>
    </xf>
    <xf numFmtId="0" fontId="1" fillId="2" borderId="33" xfId="37" applyFont="1" applyFill="1" applyBorder="1" applyAlignment="1">
      <alignment horizontal="center" vertical="center" wrapText="1"/>
    </xf>
    <xf numFmtId="0" fontId="25" fillId="0" borderId="0" xfId="39" applyFont="1" applyAlignment="1">
      <alignment horizontal="center"/>
    </xf>
    <xf numFmtId="0" fontId="3" fillId="0" borderId="0" xfId="39" applyFont="1" applyAlignment="1">
      <alignment horizontal="left" wrapText="1"/>
    </xf>
    <xf numFmtId="0" fontId="3" fillId="0" borderId="26" xfId="0" applyFont="1" applyBorder="1" applyAlignment="1">
      <alignment horizontal="left" wrapText="1"/>
    </xf>
    <xf numFmtId="0" fontId="25" fillId="0" borderId="0" xfId="39" quotePrefix="1" applyFont="1" applyAlignment="1">
      <alignment horizontal="left"/>
    </xf>
    <xf numFmtId="0" fontId="3" fillId="0" borderId="0" xfId="39" applyFont="1" applyAlignment="1">
      <alignment horizontal="left"/>
    </xf>
    <xf numFmtId="0" fontId="25" fillId="0" borderId="0" xfId="39" applyFont="1" applyAlignment="1">
      <alignment horizontal="right"/>
    </xf>
    <xf numFmtId="0" fontId="28" fillId="0" borderId="0" xfId="2" applyFont="1" applyProtection="1">
      <protection locked="0" hidden="1"/>
    </xf>
    <xf numFmtId="0" fontId="25" fillId="0" borderId="0" xfId="2" applyFont="1" applyFill="1" applyBorder="1" applyAlignment="1" applyProtection="1">
      <alignment horizontal="center"/>
      <protection hidden="1"/>
    </xf>
    <xf numFmtId="0" fontId="25" fillId="0" borderId="0" xfId="2" applyFont="1" applyFill="1" applyAlignment="1" applyProtection="1">
      <alignment wrapText="1"/>
      <protection hidden="1"/>
    </xf>
    <xf numFmtId="172" fontId="78" fillId="5" borderId="26" xfId="0" applyNumberFormat="1" applyFont="1" applyFill="1" applyBorder="1" applyAlignment="1" applyProtection="1">
      <alignment horizontal="center"/>
      <protection hidden="1"/>
    </xf>
    <xf numFmtId="9" fontId="25" fillId="5" borderId="27" xfId="2" applyNumberFormat="1" applyFont="1" applyFill="1" applyBorder="1" applyProtection="1">
      <protection hidden="1"/>
    </xf>
    <xf numFmtId="0" fontId="25" fillId="0" borderId="26" xfId="2" applyFont="1" applyFill="1" applyBorder="1" applyProtection="1">
      <protection hidden="1"/>
    </xf>
    <xf numFmtId="0" fontId="25" fillId="0" borderId="26" xfId="2" applyFont="1" applyFill="1" applyBorder="1" applyAlignment="1" applyProtection="1">
      <alignment horizontal="center"/>
      <protection hidden="1"/>
    </xf>
    <xf numFmtId="37" fontId="54" fillId="5" borderId="0" xfId="11" applyFont="1" applyFill="1" applyBorder="1" applyProtection="1">
      <alignment horizontal="right"/>
      <protection hidden="1"/>
    </xf>
    <xf numFmtId="0" fontId="3" fillId="0" borderId="0" xfId="2" applyFill="1" applyAlignment="1" applyProtection="1">
      <alignment horizontal="right"/>
      <protection hidden="1"/>
    </xf>
    <xf numFmtId="0" fontId="8" fillId="0" borderId="4" xfId="2" applyFont="1" applyFill="1" applyBorder="1" applyProtection="1">
      <protection hidden="1"/>
    </xf>
    <xf numFmtId="9" fontId="25" fillId="0" borderId="27" xfId="2" applyNumberFormat="1" applyFont="1" applyFill="1" applyBorder="1" applyProtection="1">
      <protection hidden="1"/>
    </xf>
    <xf numFmtId="9" fontId="25" fillId="0" borderId="1" xfId="2" applyNumberFormat="1" applyFont="1" applyFill="1" applyBorder="1" applyProtection="1">
      <protection hidden="1"/>
    </xf>
    <xf numFmtId="0" fontId="3" fillId="0" borderId="6" xfId="2" applyFill="1" applyBorder="1" applyAlignment="1" applyProtection="1">
      <alignment horizontal="right"/>
      <protection hidden="1"/>
    </xf>
    <xf numFmtId="0" fontId="3" fillId="0" borderId="1" xfId="2" applyFill="1" applyBorder="1" applyAlignment="1" applyProtection="1">
      <alignment horizontal="right"/>
      <protection hidden="1"/>
    </xf>
    <xf numFmtId="0" fontId="8" fillId="0" borderId="0" xfId="2" applyFont="1" applyFill="1" applyAlignment="1" applyProtection="1">
      <alignment horizontal="left"/>
      <protection hidden="1"/>
    </xf>
    <xf numFmtId="0" fontId="57" fillId="0" borderId="0" xfId="2" applyFont="1" applyFill="1" applyProtection="1">
      <protection hidden="1"/>
    </xf>
    <xf numFmtId="9" fontId="21" fillId="0" borderId="1" xfId="2" applyNumberFormat="1" applyFont="1" applyFill="1" applyBorder="1" applyProtection="1">
      <protection hidden="1"/>
    </xf>
    <xf numFmtId="0" fontId="25" fillId="0" borderId="0" xfId="2" applyFont="1" applyFill="1" applyAlignment="1" applyProtection="1">
      <protection hidden="1"/>
    </xf>
    <xf numFmtId="1" fontId="80" fillId="0" borderId="0" xfId="2" applyNumberFormat="1" applyFont="1" applyFill="1" applyProtection="1">
      <protection hidden="1"/>
    </xf>
    <xf numFmtId="0" fontId="25" fillId="0" borderId="25" xfId="2" applyFont="1" applyBorder="1" applyAlignment="1">
      <alignment vertical="center"/>
    </xf>
    <xf numFmtId="37" fontId="32" fillId="0" borderId="26" xfId="5" quotePrefix="1" applyNumberFormat="1" applyFont="1" applyBorder="1">
      <alignment horizontal="right"/>
      <protection locked="0"/>
    </xf>
    <xf numFmtId="0" fontId="33" fillId="0" borderId="25" xfId="2" applyFont="1" applyBorder="1" applyAlignment="1">
      <alignment vertical="center"/>
    </xf>
    <xf numFmtId="0" fontId="33" fillId="0" borderId="26" xfId="6" applyFont="1" applyBorder="1" applyAlignment="1" applyProtection="1">
      <alignment horizontal="center"/>
      <protection locked="0"/>
    </xf>
    <xf numFmtId="0" fontId="135" fillId="0" borderId="0" xfId="39" applyFont="1" applyAlignment="1">
      <alignment horizontal="center"/>
    </xf>
    <xf numFmtId="0" fontId="3" fillId="0" borderId="0" xfId="39" applyFont="1" applyAlignment="1">
      <alignment horizontal="left"/>
    </xf>
    <xf numFmtId="0" fontId="3" fillId="0" borderId="4" xfId="39" applyFont="1" applyBorder="1" applyAlignment="1">
      <alignment horizontal="center"/>
    </xf>
    <xf numFmtId="0" fontId="3" fillId="0" borderId="0" xfId="0" applyFont="1" applyAlignment="1">
      <alignment horizontal="left" vertical="top" wrapText="1"/>
    </xf>
    <xf numFmtId="0" fontId="3" fillId="0" borderId="2" xfId="39" applyFont="1" applyBorder="1" applyAlignment="1">
      <alignment horizontal="center"/>
    </xf>
    <xf numFmtId="0" fontId="9" fillId="0" borderId="0" xfId="39" applyFont="1" applyAlignment="1">
      <alignment horizontal="left"/>
    </xf>
    <xf numFmtId="0" fontId="10" fillId="0" borderId="0" xfId="0" applyFont="1" applyAlignment="1">
      <alignment horizontal="left" vertical="top"/>
    </xf>
    <xf numFmtId="0" fontId="3" fillId="0" borderId="4" xfId="0" applyFont="1" applyBorder="1" applyAlignment="1">
      <alignment horizontal="left" vertical="top" wrapText="1"/>
    </xf>
    <xf numFmtId="0" fontId="25" fillId="0" borderId="17" xfId="39" applyFont="1" applyBorder="1" applyAlignment="1">
      <alignment horizontal="center"/>
    </xf>
    <xf numFmtId="0" fontId="25" fillId="0" borderId="0" xfId="39" applyFont="1" applyAlignment="1">
      <alignment horizontal="center"/>
    </xf>
    <xf numFmtId="0" fontId="133" fillId="0" borderId="18" xfId="0" applyFont="1" applyBorder="1" applyAlignment="1">
      <alignment horizontal="center" vertical="center" wrapText="1"/>
    </xf>
    <xf numFmtId="0" fontId="133" fillId="0" borderId="19" xfId="0" applyFont="1" applyBorder="1" applyAlignment="1">
      <alignment horizontal="center" vertical="center" wrapText="1"/>
    </xf>
    <xf numFmtId="0" fontId="133" fillId="0" borderId="22" xfId="0" applyFont="1" applyBorder="1" applyAlignment="1">
      <alignment horizontal="center" vertical="center" wrapText="1"/>
    </xf>
    <xf numFmtId="0" fontId="133" fillId="0" borderId="14" xfId="0" applyFont="1" applyBorder="1" applyAlignment="1">
      <alignment horizontal="center" vertical="center" wrapText="1"/>
    </xf>
    <xf numFmtId="0" fontId="133" fillId="0" borderId="20" xfId="0" applyFont="1" applyBorder="1" applyAlignment="1">
      <alignment horizontal="center" vertical="center" wrapText="1"/>
    </xf>
    <xf numFmtId="0" fontId="133" fillId="0" borderId="12" xfId="0" applyFont="1" applyBorder="1" applyAlignment="1">
      <alignment horizontal="center" vertical="center" wrapText="1"/>
    </xf>
    <xf numFmtId="0" fontId="133" fillId="2" borderId="20" xfId="0" applyFont="1" applyFill="1" applyBorder="1" applyAlignment="1">
      <alignment horizontal="center" vertical="center" wrapText="1"/>
    </xf>
    <xf numFmtId="0" fontId="133" fillId="2" borderId="12" xfId="0" applyFont="1" applyFill="1" applyBorder="1" applyAlignment="1">
      <alignment horizontal="center" vertical="center" wrapText="1"/>
    </xf>
    <xf numFmtId="0" fontId="137" fillId="0" borderId="21" xfId="0" applyFont="1" applyBorder="1" applyAlignment="1">
      <alignment horizontal="center" vertical="center" wrapText="1"/>
    </xf>
    <xf numFmtId="0" fontId="137" fillId="0" borderId="23" xfId="0" applyFont="1" applyBorder="1" applyAlignment="1">
      <alignment horizontal="center" vertical="center" wrapText="1"/>
    </xf>
    <xf numFmtId="0" fontId="1" fillId="0" borderId="24" xfId="37" applyFont="1" applyBorder="1" applyAlignment="1">
      <alignment horizontal="center" vertical="center" wrapText="1"/>
    </xf>
    <xf numFmtId="0" fontId="1" fillId="0" borderId="25" xfId="37" applyFont="1" applyBorder="1" applyAlignment="1">
      <alignment horizontal="center" vertical="center" wrapText="1"/>
    </xf>
    <xf numFmtId="0" fontId="1" fillId="0" borderId="30" xfId="37" applyFont="1" applyBorder="1" applyAlignment="1">
      <alignment horizontal="center" vertical="center" wrapText="1"/>
    </xf>
    <xf numFmtId="0" fontId="1" fillId="0" borderId="31" xfId="37" applyFont="1" applyBorder="1" applyAlignment="1">
      <alignment horizontal="center" vertical="center" wrapText="1"/>
    </xf>
    <xf numFmtId="0" fontId="9" fillId="0" borderId="0" xfId="0" applyFont="1" applyAlignment="1">
      <alignment horizontal="left"/>
    </xf>
    <xf numFmtId="0" fontId="3" fillId="0" borderId="0" xfId="39" applyFont="1" applyAlignment="1">
      <alignment horizontal="left" vertical="top" wrapText="1"/>
    </xf>
    <xf numFmtId="0" fontId="3" fillId="0" borderId="5" xfId="39" applyFont="1" applyBorder="1" applyAlignment="1">
      <alignment horizontal="left" wrapText="1"/>
    </xf>
    <xf numFmtId="0" fontId="3" fillId="0" borderId="0" xfId="39" applyFont="1" applyAlignment="1">
      <alignment horizontal="left" wrapText="1"/>
    </xf>
    <xf numFmtId="0" fontId="3" fillId="0" borderId="13" xfId="39" applyFont="1" applyBorder="1" applyAlignment="1">
      <alignment horizontal="left" wrapText="1"/>
    </xf>
    <xf numFmtId="0" fontId="3" fillId="0" borderId="11" xfId="39" applyFont="1" applyBorder="1" applyAlignment="1">
      <alignment horizontal="left" wrapText="1"/>
    </xf>
    <xf numFmtId="0" fontId="3" fillId="0" borderId="4" xfId="39" applyFont="1" applyBorder="1" applyAlignment="1">
      <alignment horizontal="left" wrapText="1"/>
    </xf>
    <xf numFmtId="0" fontId="3" fillId="0" borderId="14" xfId="39" applyFont="1" applyBorder="1" applyAlignment="1">
      <alignment horizontal="left" wrapText="1"/>
    </xf>
    <xf numFmtId="0" fontId="3" fillId="0" borderId="34" xfId="39" applyFont="1" applyBorder="1" applyAlignment="1">
      <alignment horizontal="left" wrapText="1"/>
    </xf>
    <xf numFmtId="0" fontId="3" fillId="0" borderId="35" xfId="39" applyFont="1" applyBorder="1" applyAlignment="1">
      <alignment horizontal="left" wrapText="1"/>
    </xf>
    <xf numFmtId="0" fontId="3" fillId="0" borderId="36" xfId="39" applyFont="1" applyBorder="1" applyAlignment="1">
      <alignment horizontal="left" wrapText="1"/>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3" borderId="1" xfId="2" applyFont="1" applyFill="1" applyBorder="1" applyAlignment="1" applyProtection="1">
      <alignment horizontal="center"/>
      <protection locked="0"/>
    </xf>
    <xf numFmtId="0" fontId="9" fillId="3" borderId="2" xfId="2" applyFont="1" applyFill="1" applyBorder="1" applyAlignment="1" applyProtection="1">
      <alignment horizontal="center"/>
      <protection locked="0"/>
    </xf>
    <xf numFmtId="0" fontId="9" fillId="3" borderId="3" xfId="2" applyFont="1" applyFill="1" applyBorder="1" applyAlignment="1" applyProtection="1">
      <alignment horizontal="center"/>
      <protection locked="0"/>
    </xf>
    <xf numFmtId="165" fontId="9" fillId="3" borderId="1" xfId="2" applyNumberFormat="1" applyFont="1" applyFill="1" applyBorder="1" applyAlignment="1" applyProtection="1">
      <alignment horizontal="center"/>
      <protection locked="0"/>
    </xf>
    <xf numFmtId="165" fontId="9" fillId="3" borderId="2" xfId="2" applyNumberFormat="1" applyFont="1" applyFill="1" applyBorder="1" applyAlignment="1" applyProtection="1">
      <alignment horizontal="center"/>
      <protection locked="0"/>
    </xf>
    <xf numFmtId="165" fontId="9" fillId="3" borderId="3" xfId="2" applyNumberFormat="1" applyFont="1" applyFill="1" applyBorder="1" applyAlignment="1" applyProtection="1">
      <alignment horizontal="center"/>
      <protection locked="0"/>
    </xf>
    <xf numFmtId="0" fontId="130" fillId="0" borderId="0" xfId="37" applyFill="1" applyAlignment="1" applyProtection="1">
      <protection hidden="1"/>
    </xf>
    <xf numFmtId="0" fontId="130" fillId="0" borderId="0" xfId="37" applyFill="1" applyAlignment="1" applyProtection="1">
      <alignment horizontal="left"/>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4" xfId="2" applyFont="1" applyBorder="1" applyAlignment="1" applyProtection="1">
      <alignment horizontal="center" wrapText="1"/>
      <protection hidden="1"/>
    </xf>
    <xf numFmtId="0" fontId="25" fillId="0" borderId="0" xfId="2" applyFont="1" applyAlignme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130" fillId="0" borderId="0" xfId="37" applyFill="1" applyAlignment="1" applyProtection="1">
      <alignment horizontal="left" indent="3"/>
      <protection hidden="1"/>
    </xf>
    <xf numFmtId="0" fontId="130" fillId="0" borderId="0" xfId="37" applyFill="1" applyAlignment="1" applyProtection="1">
      <alignment horizontal="left" wrapText="1"/>
      <protection hidden="1"/>
    </xf>
    <xf numFmtId="0" fontId="130" fillId="0" borderId="0" xfId="37" applyFill="1" applyAlignment="1" applyProtection="1">
      <alignment horizontal="left" wrapText="1" indent="3"/>
      <protection hidden="1"/>
    </xf>
    <xf numFmtId="0" fontId="33" fillId="0" borderId="0" xfId="2" applyFont="1" applyAlignment="1" applyProtection="1">
      <alignment horizontal="left" indent="1"/>
      <protection hidden="1"/>
    </xf>
    <xf numFmtId="0" fontId="14" fillId="0" borderId="0" xfId="37" applyFont="1" applyFill="1" applyAlignment="1" applyProtection="1">
      <alignment horizontal="left" indent="4"/>
      <protection hidden="1"/>
    </xf>
    <xf numFmtId="0" fontId="14" fillId="0" borderId="0" xfId="37" applyFont="1" applyFill="1" applyAlignment="1" applyProtection="1">
      <alignment horizontal="left" indent="3"/>
      <protection hidden="1"/>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4" fillId="0" borderId="1" xfId="2" applyFont="1" applyBorder="1" applyAlignment="1" applyProtection="1">
      <alignment horizontal="center"/>
      <protection hidden="1"/>
    </xf>
    <xf numFmtId="0" fontId="44" fillId="0" borderId="2" xfId="2" applyFont="1" applyBorder="1" applyAlignment="1" applyProtection="1">
      <alignment horizontal="center"/>
      <protection hidden="1"/>
    </xf>
    <xf numFmtId="0" fontId="44" fillId="0" borderId="3" xfId="2" applyFont="1" applyBorder="1" applyAlignment="1" applyProtection="1">
      <alignment horizontal="center"/>
      <protection hidden="1"/>
    </xf>
    <xf numFmtId="0" fontId="130" fillId="4" borderId="1" xfId="37" applyFill="1" applyBorder="1" applyAlignment="1" applyProtection="1">
      <alignment horizontal="center"/>
      <protection locked="0"/>
    </xf>
    <xf numFmtId="0" fontId="130" fillId="4" borderId="2" xfId="37" applyFill="1" applyBorder="1" applyAlignment="1" applyProtection="1">
      <alignment horizontal="center"/>
      <protection locked="0"/>
    </xf>
    <xf numFmtId="0" fontId="130" fillId="4" borderId="3" xfId="37"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3" fillId="0" borderId="1" xfId="6" applyFont="1" applyBorder="1" applyAlignment="1">
      <alignment horizontal="center" vertical="center"/>
    </xf>
    <xf numFmtId="0" fontId="43"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1" fillId="0" borderId="4" xfId="2" applyFont="1" applyBorder="1" applyAlignment="1" applyProtection="1">
      <alignment horizontal="center" wrapText="1"/>
      <protection hidden="1"/>
    </xf>
    <xf numFmtId="171" fontId="50"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1"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50" fillId="0" borderId="1" xfId="2" applyFont="1" applyBorder="1" applyAlignment="1" applyProtection="1">
      <alignment horizontal="center" vertical="center"/>
      <protection hidden="1"/>
    </xf>
    <xf numFmtId="0" fontId="50" fillId="0" borderId="2" xfId="2" applyFont="1" applyBorder="1" applyAlignment="1" applyProtection="1">
      <alignment horizontal="center" vertical="center"/>
      <protection hidden="1"/>
    </xf>
    <xf numFmtId="0" fontId="50" fillId="0" borderId="3" xfId="2" applyFont="1" applyBorder="1" applyAlignment="1" applyProtection="1">
      <alignment horizontal="center" vertical="center"/>
      <protection hidden="1"/>
    </xf>
    <xf numFmtId="0" fontId="50" fillId="0" borderId="6" xfId="2" applyFont="1" applyFill="1" applyBorder="1" applyAlignment="1" applyProtection="1">
      <alignment horizontal="center" vertical="center" wrapText="1"/>
      <protection hidden="1"/>
    </xf>
    <xf numFmtId="0" fontId="50" fillId="0" borderId="1" xfId="0" applyFont="1" applyFill="1" applyBorder="1" applyAlignment="1" applyProtection="1">
      <alignment horizontal="center" vertical="center" wrapText="1"/>
      <protection hidden="1"/>
    </xf>
    <xf numFmtId="0" fontId="50" fillId="0" borderId="2" xfId="0"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43" fillId="0" borderId="7" xfId="2" applyFont="1" applyBorder="1" applyAlignment="1" applyProtection="1">
      <alignment horizontal="center" wrapText="1"/>
      <protection hidden="1"/>
    </xf>
    <xf numFmtId="0" fontId="43" fillId="0" borderId="12" xfId="2" applyFont="1" applyBorder="1" applyAlignment="1" applyProtection="1">
      <protection hidden="1"/>
    </xf>
    <xf numFmtId="0" fontId="43" fillId="0" borderId="7" xfId="2" applyFont="1" applyBorder="1" applyAlignment="1" applyProtection="1">
      <alignment horizontal="center" vertical="top" wrapText="1"/>
      <protection hidden="1"/>
    </xf>
    <xf numFmtId="0" fontId="43"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4" fillId="0" borderId="0" xfId="2" applyFont="1" applyAlignment="1">
      <alignment horizontal="left" wrapText="1" indent="1"/>
    </xf>
    <xf numFmtId="0" fontId="44"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33" fillId="0" borderId="6" xfId="9" applyFont="1" applyBorder="1" applyAlignment="1" applyProtection="1">
      <alignment horizontal="left"/>
      <protection hidden="1"/>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3" fillId="0" borderId="6" xfId="0" applyFont="1" applyBorder="1" applyAlignment="1">
      <alignment horizontal="center" vertical="center"/>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51" fillId="0" borderId="0" xfId="9" applyFont="1" applyAlignment="1" applyProtection="1">
      <alignment horizontal="lef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86" fillId="0" borderId="0" xfId="2" applyFont="1" applyAlignment="1"/>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3" fillId="0" borderId="0" xfId="0" applyFont="1" applyAlignment="1">
      <alignment horizontal="left" wrapText="1"/>
    </xf>
    <xf numFmtId="0" fontId="53"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3" fillId="0" borderId="12" xfId="2" applyBorder="1" applyAlignment="1" applyProtection="1">
      <alignment horizontal="center" vertical="center" textRotation="90"/>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43" fillId="0" borderId="6" xfId="2" applyFont="1" applyFill="1" applyBorder="1" applyAlignment="1" applyProtection="1">
      <alignment horizontal="center"/>
      <protection hidden="1"/>
    </xf>
    <xf numFmtId="0" fontId="80" fillId="0" borderId="2" xfId="2" applyFont="1" applyFill="1" applyBorder="1" applyAlignment="1" applyProtection="1">
      <alignment horizontal="center"/>
      <protection hidden="1"/>
    </xf>
    <xf numFmtId="0" fontId="80" fillId="0" borderId="3" xfId="2" applyFont="1" applyFill="1" applyBorder="1" applyAlignment="1" applyProtection="1">
      <alignment horizontal="center"/>
      <protection hidden="1"/>
    </xf>
    <xf numFmtId="0" fontId="54" fillId="0" borderId="4" xfId="2" applyFont="1" applyBorder="1" applyAlignment="1" applyProtection="1">
      <protection hidden="1"/>
    </xf>
    <xf numFmtId="0" fontId="44" fillId="0" borderId="4" xfId="2" applyFont="1" applyBorder="1" applyAlignment="1"/>
    <xf numFmtId="0" fontId="80" fillId="0" borderId="2" xfId="2" applyFont="1" applyBorder="1" applyAlignment="1" applyProtection="1">
      <alignment horizontal="center"/>
      <protection hidden="1"/>
    </xf>
    <xf numFmtId="0" fontId="80" fillId="0" borderId="3" xfId="2" applyFont="1" applyBorder="1" applyAlignment="1" applyProtection="1">
      <alignment horizontal="center"/>
      <protection hidden="1"/>
    </xf>
    <xf numFmtId="0" fontId="82" fillId="0" borderId="0" xfId="2" applyFont="1" applyAlignment="1" applyProtection="1">
      <alignment horizontal="left" vertical="top" wrapText="1"/>
      <protection hidden="1"/>
    </xf>
    <xf numFmtId="0" fontId="54" fillId="0" borderId="4" xfId="2" applyFont="1" applyBorder="1" applyAlignment="1" applyProtection="1">
      <alignment wrapText="1"/>
      <protection hidden="1"/>
    </xf>
    <xf numFmtId="0" fontId="82" fillId="0" borderId="0" xfId="2" applyFont="1" applyAlignment="1" applyProtection="1">
      <alignment vertical="top"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2" xfId="2" applyFont="1" applyFill="1" applyBorder="1" applyAlignment="1" applyProtection="1">
      <alignment horizontal="center"/>
      <protection hidden="1"/>
    </xf>
    <xf numFmtId="0" fontId="43" fillId="0" borderId="3" xfId="2" applyFont="1" applyFill="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37" fontId="33" fillId="0" borderId="6" xfId="11" applyFont="1" applyFill="1" applyAlignment="1" applyProtection="1">
      <alignment horizontal="left" vertical="center" wrapText="1"/>
      <protection locked="0"/>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0" fontId="82" fillId="0" borderId="0" xfId="2" applyFont="1" applyFill="1" applyAlignment="1" applyProtection="1">
      <alignment wrapText="1"/>
      <protection hidden="1"/>
    </xf>
    <xf numFmtId="0" fontId="44" fillId="0" borderId="0" xfId="2" applyFont="1" applyFill="1" applyAlignment="1"/>
    <xf numFmtId="0" fontId="102" fillId="0" borderId="0" xfId="2" applyFont="1" applyFill="1" applyAlignment="1"/>
    <xf numFmtId="0" fontId="82"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4" fillId="0" borderId="0" xfId="2" applyFont="1" applyAlignment="1"/>
    <xf numFmtId="0" fontId="43" fillId="0" borderId="6" xfId="2" applyFont="1" applyBorder="1" applyAlignment="1" applyProtection="1">
      <alignment horizontal="center" wrapText="1"/>
      <protection hidden="1"/>
    </xf>
    <xf numFmtId="0" fontId="1" fillId="0" borderId="4" xfId="0" applyFont="1" applyBorder="1" applyAlignment="1">
      <alignment wrapText="1"/>
    </xf>
    <xf numFmtId="0" fontId="82"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29" fillId="0" borderId="5" xfId="0" applyFont="1" applyFill="1" applyBorder="1" applyAlignment="1">
      <alignment horizontal="left" vertical="top" wrapText="1"/>
    </xf>
    <xf numFmtId="0" fontId="129" fillId="0" borderId="0" xfId="0" applyFont="1" applyFill="1" applyAlignment="1">
      <alignment horizontal="left" vertical="top" wrapText="1"/>
    </xf>
    <xf numFmtId="0" fontId="44" fillId="0" borderId="4" xfId="2" applyFont="1" applyBorder="1" applyAlignment="1">
      <alignment wrapText="1"/>
    </xf>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82" fillId="0" borderId="0" xfId="2" applyFont="1" applyFill="1" applyAlignment="1" applyProtection="1">
      <alignment vertical="top" wrapText="1"/>
      <protection hidden="1"/>
    </xf>
    <xf numFmtId="0" fontId="44" fillId="0" borderId="0" xfId="2" applyFont="1" applyFill="1" applyAlignment="1">
      <alignment vertical="top" wrapText="1"/>
    </xf>
    <xf numFmtId="0" fontId="22" fillId="0" borderId="13" xfId="2" applyFont="1" applyBorder="1" applyAlignment="1" applyProtection="1">
      <alignment vertical="top" wrapText="1"/>
      <protection hidden="1"/>
    </xf>
    <xf numFmtId="0" fontId="74" fillId="0" borderId="0" xfId="2" applyFont="1" applyAlignment="1" applyProtection="1">
      <alignment horizontal="left" vertical="top" wrapText="1"/>
      <protection hidden="1"/>
    </xf>
    <xf numFmtId="0" fontId="44"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25" fillId="0" borderId="0" xfId="2" applyFont="1" applyFill="1" applyAlignment="1" applyProtection="1">
      <alignment horizontal="left" wrapText="1" indent="1"/>
      <protection hidden="1"/>
    </xf>
    <xf numFmtId="0" fontId="25" fillId="0" borderId="9" xfId="2" applyFont="1" applyBorder="1" applyAlignment="1" applyProtection="1">
      <alignment horizontal="center" vertical="top" shrinkToFit="1"/>
      <protection hidden="1"/>
    </xf>
    <xf numFmtId="0" fontId="25" fillId="0" borderId="0" xfId="2" applyFont="1" applyAlignment="1" applyProtection="1">
      <alignment horizontal="center" vertical="top" shrinkToFit="1"/>
      <protection hidden="1"/>
    </xf>
    <xf numFmtId="0" fontId="3" fillId="0" borderId="13" xfId="2" applyBorder="1" applyAlignment="1"/>
    <xf numFmtId="0" fontId="25" fillId="0" borderId="13" xfId="2" applyFont="1" applyBorder="1" applyAlignment="1" applyProtection="1">
      <alignment wrapText="1"/>
      <protection hidden="1"/>
    </xf>
    <xf numFmtId="0" fontId="8" fillId="0" borderId="0" xfId="2" applyFont="1" applyAlignment="1" applyProtection="1">
      <alignment horizontal="left" vertical="center" wrapText="1"/>
      <protection hidden="1"/>
    </xf>
    <xf numFmtId="0" fontId="8" fillId="0" borderId="13" xfId="2" applyFont="1" applyBorder="1" applyAlignment="1" applyProtection="1">
      <alignment horizontal="left" vertical="center" wrapText="1"/>
      <protection hidden="1"/>
    </xf>
    <xf numFmtId="0" fontId="25" fillId="0" borderId="9" xfId="2" applyFont="1" applyBorder="1" applyAlignment="1" applyProtection="1">
      <alignment horizontal="center" shrinkToFit="1"/>
      <protection hidden="1"/>
    </xf>
    <xf numFmtId="0" fontId="43" fillId="0" borderId="6" xfId="2" applyFont="1" applyBorder="1" applyAlignment="1" applyProtection="1">
      <alignment horizontal="center" vertical="top" wrapText="1"/>
      <protection hidden="1"/>
    </xf>
    <xf numFmtId="0" fontId="43" fillId="0" borderId="2" xfId="2" applyFont="1" applyBorder="1" applyAlignment="1" applyProtection="1">
      <alignment horizontal="center" vertical="top" wrapText="1"/>
      <protection hidden="1"/>
    </xf>
    <xf numFmtId="0" fontId="43" fillId="0" borderId="3" xfId="2" applyFont="1" applyBorder="1" applyAlignment="1" applyProtection="1">
      <alignment horizontal="center" vertical="top" wrapText="1"/>
      <protection hidden="1"/>
    </xf>
    <xf numFmtId="0" fontId="80" fillId="0" borderId="2" xfId="2" applyFont="1" applyBorder="1" applyAlignment="1" applyProtection="1">
      <alignment horizontal="center" vertical="top" wrapText="1"/>
      <protection hidden="1"/>
    </xf>
    <xf numFmtId="0" fontId="80" fillId="0" borderId="3" xfId="2" applyFont="1" applyBorder="1" applyAlignment="1" applyProtection="1">
      <alignment horizontal="center" vertical="top" wrapText="1"/>
      <protection hidden="1"/>
    </xf>
    <xf numFmtId="0" fontId="130" fillId="8" borderId="1" xfId="37" applyFill="1" applyBorder="1" applyAlignment="1" applyProtection="1">
      <alignment horizontal="center"/>
      <protection locked="0"/>
    </xf>
    <xf numFmtId="0" fontId="130" fillId="8" borderId="2" xfId="37" applyFill="1" applyBorder="1" applyAlignment="1" applyProtection="1">
      <alignment horizontal="center"/>
      <protection locked="0"/>
    </xf>
    <xf numFmtId="0" fontId="130" fillId="8" borderId="3" xfId="37" applyFill="1" applyBorder="1" applyAlignment="1" applyProtection="1">
      <alignment horizontal="center"/>
      <protection locked="0"/>
    </xf>
    <xf numFmtId="0" fontId="74" fillId="0" borderId="0" xfId="2" applyFont="1" applyAlignment="1" applyProtection="1">
      <alignment wrapText="1"/>
      <protection hidden="1"/>
    </xf>
    <xf numFmtId="0" fontId="3" fillId="0" borderId="0" xfId="2" applyAlignment="1">
      <alignment wrapText="1"/>
    </xf>
    <xf numFmtId="0" fontId="43" fillId="0" borderId="3"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0" fontId="43" fillId="2" borderId="14" xfId="2" applyFont="1" applyFill="1" applyBorder="1" applyAlignment="1" applyProtection="1">
      <alignment horizontal="center" wrapText="1"/>
      <protection hidden="1"/>
    </xf>
    <xf numFmtId="0" fontId="43" fillId="2" borderId="7" xfId="2" applyFont="1" applyFill="1" applyBorder="1" applyAlignment="1" applyProtection="1">
      <alignment horizontal="center" wrapText="1"/>
      <protection hidden="1"/>
    </xf>
    <xf numFmtId="0" fontId="43"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0" borderId="6" xfId="27" applyFill="1" applyAlignment="1" applyProtection="1">
      <alignment horizontal="right"/>
      <protection locked="0"/>
    </xf>
    <xf numFmtId="0" fontId="43" fillId="0" borderId="8"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15"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14" xfId="2" applyFont="1" applyBorder="1" applyAlignment="1" applyProtection="1">
      <alignment horizontal="center" vertical="center"/>
      <protection hidden="1"/>
    </xf>
    <xf numFmtId="0" fontId="43" fillId="2" borderId="8" xfId="2" applyFont="1" applyFill="1" applyBorder="1" applyAlignment="1" applyProtection="1">
      <alignment horizontal="center" vertical="center" wrapText="1"/>
      <protection hidden="1"/>
    </xf>
    <xf numFmtId="0" fontId="43" fillId="2" borderId="9" xfId="2" applyFont="1" applyFill="1" applyBorder="1" applyAlignment="1" applyProtection="1">
      <alignment horizontal="center" vertical="center" wrapText="1"/>
      <protection hidden="1"/>
    </xf>
    <xf numFmtId="0" fontId="43" fillId="2" borderId="15" xfId="2" applyFont="1" applyFill="1" applyBorder="1" applyAlignment="1" applyProtection="1">
      <alignment horizontal="center" vertical="center" wrapText="1"/>
      <protection hidden="1"/>
    </xf>
    <xf numFmtId="0" fontId="43" fillId="2" borderId="11" xfId="2" applyFont="1" applyFill="1" applyBorder="1" applyAlignment="1" applyProtection="1">
      <alignment horizontal="center" vertical="center" wrapText="1"/>
      <protection hidden="1"/>
    </xf>
    <xf numFmtId="0" fontId="43" fillId="2" borderId="4" xfId="2" applyFont="1" applyFill="1" applyBorder="1" applyAlignment="1" applyProtection="1">
      <alignment horizontal="center" vertical="center" wrapText="1"/>
      <protection hidden="1"/>
    </xf>
    <xf numFmtId="0" fontId="43" fillId="2" borderId="14" xfId="2" applyFont="1" applyFill="1" applyBorder="1" applyAlignment="1" applyProtection="1">
      <alignment horizontal="center" vertical="center"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37" fontId="32" fillId="0" borderId="6" xfId="7" applyAlignment="1">
      <alignment horizontal="right"/>
      <protection locked="0"/>
    </xf>
    <xf numFmtId="37" fontId="32" fillId="0" borderId="6" xfId="11" applyFill="1" applyAlignment="1" applyProtection="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6" xfId="27" applyFill="1" applyAlignment="1" applyProtection="1">
      <alignment horizontal="right"/>
      <protection locked="0"/>
    </xf>
    <xf numFmtId="0" fontId="33" fillId="0" borderId="4" xfId="2" applyFont="1" applyBorder="1" applyAlignment="1" applyProtection="1">
      <alignment horizontal="center" wrapText="1"/>
      <protection hidden="1"/>
    </xf>
    <xf numFmtId="0" fontId="43" fillId="0" borderId="6" xfId="2" applyFont="1" applyBorder="1" applyAlignment="1" applyProtection="1">
      <alignment horizontal="center" vertical="center" wrapText="1"/>
      <protection hidden="1"/>
    </xf>
    <xf numFmtId="0" fontId="43" fillId="0" borderId="2" xfId="2" applyFont="1" applyBorder="1" applyAlignment="1" applyProtection="1">
      <alignment horizontal="center" vertical="center" wrapText="1"/>
      <protection hidden="1"/>
    </xf>
    <xf numFmtId="0" fontId="43" fillId="0" borderId="3" xfId="2" applyFont="1" applyBorder="1" applyAlignment="1" applyProtection="1">
      <alignment horizontal="center" vertical="center" wrapText="1"/>
      <protection hidden="1"/>
    </xf>
    <xf numFmtId="0" fontId="80" fillId="0" borderId="3" xfId="2" applyFont="1" applyBorder="1" applyAlignment="1" applyProtection="1">
      <alignment horizontal="center" vertic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43" fillId="0" borderId="14" xfId="2" applyFont="1" applyBorder="1" applyAlignment="1" applyProtection="1">
      <alignment horizontal="center" wrapText="1"/>
      <protection hidden="1"/>
    </xf>
    <xf numFmtId="37" fontId="43" fillId="0" borderId="6" xfId="27" applyFont="1" applyFill="1" applyAlignment="1" applyProtection="1">
      <alignment horizontal="right"/>
      <protection locked="0"/>
    </xf>
    <xf numFmtId="0" fontId="43" fillId="0" borderId="12" xfId="2" applyFont="1" applyBorder="1" applyAlignment="1">
      <alignment horizontal="center"/>
    </xf>
    <xf numFmtId="37" fontId="43" fillId="0" borderId="6" xfId="7" applyFont="1" applyAlignment="1">
      <alignment horizontal="right"/>
      <protection locked="0"/>
    </xf>
    <xf numFmtId="37" fontId="43" fillId="0" borderId="6" xfId="11" applyFont="1" applyFill="1" applyAlignment="1" applyProtection="1">
      <alignment horizontal="right"/>
      <protection locked="0"/>
    </xf>
    <xf numFmtId="37" fontId="43" fillId="6" borderId="6" xfId="27" applyFont="1" applyFill="1" applyAlignment="1" applyProtection="1">
      <alignment horizontal="right"/>
      <protection locked="0"/>
    </xf>
    <xf numFmtId="0" fontId="74" fillId="15" borderId="0" xfId="9" applyFont="1" applyFill="1" applyAlignment="1" applyProtection="1">
      <alignment horizontal="left"/>
      <protection hidden="1"/>
    </xf>
    <xf numFmtId="0" fontId="74" fillId="15" borderId="0" xfId="9" applyFont="1" applyFill="1" applyAlignment="1" applyProtection="1">
      <alignment horizontal="left" wrapText="1"/>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4" fillId="15" borderId="0" xfId="9" applyFont="1" applyFill="1" applyAlignment="1" applyProtection="1">
      <alignment horizontal="left" vertical="top" wrapText="1"/>
      <protection hidden="1"/>
    </xf>
    <xf numFmtId="0" fontId="80" fillId="0" borderId="6" xfId="2" applyFont="1" applyBorder="1" applyAlignment="1" applyProtection="1">
      <alignment horizontal="center" vertical="center" wrapText="1"/>
      <protection hidden="1"/>
    </xf>
    <xf numFmtId="0" fontId="82" fillId="0" borderId="0" xfId="2" applyFont="1" applyAlignment="1" applyProtection="1">
      <alignment horizontal="left" vertical="center"/>
      <protection hidden="1"/>
    </xf>
    <xf numFmtId="0" fontId="43" fillId="0" borderId="8" xfId="2" applyFont="1" applyBorder="1" applyAlignment="1" applyProtection="1">
      <alignment horizontal="center" vertical="center" wrapText="1"/>
      <protection hidden="1"/>
    </xf>
    <xf numFmtId="0" fontId="43" fillId="0" borderId="9" xfId="2" applyFont="1" applyBorder="1" applyAlignment="1" applyProtection="1">
      <alignment horizontal="center" vertical="center" wrapText="1"/>
      <protection hidden="1"/>
    </xf>
    <xf numFmtId="0" fontId="43" fillId="0" borderId="15" xfId="2" applyFont="1" applyBorder="1" applyAlignment="1" applyProtection="1">
      <alignment horizontal="center" vertical="center" wrapText="1"/>
      <protection hidden="1"/>
    </xf>
    <xf numFmtId="0" fontId="43" fillId="0" borderId="11" xfId="2" applyFont="1" applyBorder="1" applyAlignment="1" applyProtection="1">
      <alignment horizontal="center" vertical="center" wrapText="1"/>
      <protection hidden="1"/>
    </xf>
    <xf numFmtId="0" fontId="43" fillId="0" borderId="4" xfId="2" applyFont="1" applyBorder="1" applyAlignment="1" applyProtection="1">
      <alignment horizontal="center" vertical="center" wrapText="1"/>
      <protection hidden="1"/>
    </xf>
    <xf numFmtId="0" fontId="43"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82" fillId="0" borderId="0" xfId="9" applyFont="1" applyAlignment="1" applyProtection="1">
      <alignment horizontal="left" vertical="top" wrapText="1"/>
      <protection hidden="1"/>
    </xf>
    <xf numFmtId="0" fontId="82" fillId="0" borderId="0" xfId="9" applyFont="1" applyAlignment="1" applyProtection="1">
      <alignment horizontal="left" wrapText="1"/>
      <protection hidden="1"/>
    </xf>
    <xf numFmtId="0" fontId="44" fillId="0" borderId="4" xfId="9" applyFont="1" applyBorder="1" applyAlignment="1" applyProtection="1">
      <alignment horizontal="center"/>
      <protection hidden="1"/>
    </xf>
    <xf numFmtId="0" fontId="43" fillId="0" borderId="1" xfId="23" applyFont="1" applyBorder="1" applyAlignment="1" applyProtection="1">
      <alignment horizontal="center" wrapText="1"/>
      <protection hidden="1"/>
    </xf>
    <xf numFmtId="0" fontId="43" fillId="0" borderId="3" xfId="23" applyFont="1" applyBorder="1" applyAlignment="1" applyProtection="1">
      <alignment horizontal="center" wrapText="1"/>
      <protection hidden="1"/>
    </xf>
    <xf numFmtId="0" fontId="44" fillId="0" borderId="6" xfId="9" applyFont="1" applyFill="1" applyBorder="1" applyAlignment="1" applyProtection="1">
      <alignment horizontal="center"/>
      <protection hidden="1"/>
    </xf>
    <xf numFmtId="37" fontId="43" fillId="0" borderId="6" xfId="7" applyFont="1" applyFill="1" applyAlignment="1">
      <alignment horizontal="right"/>
      <protection locked="0"/>
    </xf>
    <xf numFmtId="0" fontId="74" fillId="0" borderId="0" xfId="2" applyFont="1" applyFill="1" applyAlignment="1" applyProtection="1">
      <alignment wrapText="1"/>
      <protection hidden="1"/>
    </xf>
    <xf numFmtId="0" fontId="3" fillId="0" borderId="0" xfId="2" applyFill="1" applyAlignment="1">
      <alignment wrapText="1"/>
    </xf>
    <xf numFmtId="0" fontId="74" fillId="0" borderId="0" xfId="2" applyFont="1" applyAlignment="1" applyProtection="1">
      <alignment horizontal="left" wrapText="1"/>
      <protection hidden="1"/>
    </xf>
    <xf numFmtId="0" fontId="32" fillId="0" borderId="6" xfId="2" applyFont="1" applyBorder="1" applyAlignment="1" applyProtection="1">
      <alignment horizontal="center" wrapText="1"/>
      <protection hidden="1"/>
    </xf>
    <xf numFmtId="0" fontId="80" fillId="0" borderId="9" xfId="2" applyFont="1" applyBorder="1" applyAlignment="1" applyProtection="1">
      <alignment horizontal="center" vertical="center" wrapText="1"/>
      <protection hidden="1"/>
    </xf>
    <xf numFmtId="0" fontId="80" fillId="0" borderId="15" xfId="2" applyFont="1" applyBorder="1" applyAlignment="1" applyProtection="1">
      <alignment horizontal="center" vertical="center" wrapText="1"/>
      <protection hidden="1"/>
    </xf>
    <xf numFmtId="0" fontId="80" fillId="0" borderId="11" xfId="2" applyFont="1" applyBorder="1" applyAlignment="1" applyProtection="1">
      <alignment horizontal="center" vertical="center" wrapText="1"/>
      <protection hidden="1"/>
    </xf>
    <xf numFmtId="0" fontId="80" fillId="0" borderId="4" xfId="2" applyFont="1" applyBorder="1" applyAlignment="1" applyProtection="1">
      <alignment horizontal="center" vertical="center" wrapText="1"/>
      <protection hidden="1"/>
    </xf>
    <xf numFmtId="0" fontId="80" fillId="0" borderId="14" xfId="2" applyFont="1" applyBorder="1" applyAlignment="1" applyProtection="1">
      <alignment horizontal="center" vertical="center" wrapText="1"/>
      <protection hidden="1"/>
    </xf>
    <xf numFmtId="37" fontId="43" fillId="6" borderId="6" xfId="11" applyFont="1" applyFill="1" applyAlignment="1" applyProtection="1">
      <alignment horizontal="right"/>
      <protection locked="0"/>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8" xfId="2" applyFont="1" applyBorder="1" applyAlignment="1" applyProtection="1">
      <alignment horizontal="center"/>
      <protection hidden="1"/>
    </xf>
    <xf numFmtId="0" fontId="43" fillId="0" borderId="9" xfId="2" applyFont="1" applyBorder="1" applyAlignment="1" applyProtection="1">
      <alignment horizontal="center"/>
      <protection hidden="1"/>
    </xf>
    <xf numFmtId="0" fontId="43" fillId="0" borderId="15" xfId="2" applyFont="1" applyBorder="1" applyAlignment="1" applyProtection="1">
      <alignment horizontal="center"/>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33" fillId="0" borderId="4" xfId="2" applyFont="1" applyBorder="1" applyAlignment="1" applyProtection="1">
      <alignment horizontal="center"/>
      <protection hidden="1"/>
    </xf>
    <xf numFmtId="0" fontId="43" fillId="0" borderId="7" xfId="2" applyFont="1" applyBorder="1" applyAlignment="1" applyProtection="1">
      <alignment horizontal="center" vertical="center" wrapText="1"/>
      <protection hidden="1"/>
    </xf>
    <xf numFmtId="0" fontId="43"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3" fillId="0" borderId="1" xfId="11" applyFont="1" applyFill="1" applyBorder="1" applyAlignment="1" applyProtection="1">
      <alignment horizontal="right"/>
      <protection locked="0"/>
    </xf>
    <xf numFmtId="37" fontId="43" fillId="0" borderId="3" xfId="11" applyFont="1" applyFill="1" applyBorder="1" applyAlignment="1" applyProtection="1">
      <alignment horizontal="right"/>
      <protection locked="0"/>
    </xf>
    <xf numFmtId="0" fontId="0" fillId="0" borderId="0" xfId="0" applyAlignment="1">
      <alignment vertical="top" wrapText="1"/>
    </xf>
    <xf numFmtId="0" fontId="82"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2" fillId="0" borderId="0" xfId="0" applyFont="1" applyFill="1" applyAlignment="1" applyProtection="1">
      <alignment horizontal="left" vertical="top" wrapText="1"/>
      <protection hidden="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Alignment="1" applyProtection="1">
      <alignment horizontal="right"/>
      <protection locked="0"/>
    </xf>
    <xf numFmtId="37" fontId="43" fillId="0" borderId="0" xfId="27" applyFont="1" applyFill="1" applyBorder="1" applyAlignment="1" applyProtection="1">
      <alignment horizontal="right"/>
      <protection locked="0"/>
    </xf>
    <xf numFmtId="0" fontId="82" fillId="0" borderId="0" xfId="0" applyFont="1" applyAlignment="1" applyProtection="1">
      <alignment horizontal="left" vertical="top" wrapText="1"/>
      <protection hidden="1"/>
    </xf>
    <xf numFmtId="0" fontId="78"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74" fillId="0" borderId="0" xfId="2" applyFont="1" applyFill="1" applyAlignment="1" applyProtection="1">
      <alignment horizontal="left" wrapText="1"/>
      <protection hidden="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0" fillId="0" borderId="0" xfId="0"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5" fillId="0" borderId="0" xfId="2" applyFont="1" applyAlignment="1" applyProtection="1">
      <alignment horizontal="left" vertical="top" wrapText="1"/>
      <protection hidden="1"/>
    </xf>
    <xf numFmtId="0" fontId="32" fillId="0" borderId="1" xfId="2" applyFont="1" applyBorder="1" applyAlignment="1" applyProtection="1">
      <alignment horizontal="center"/>
      <protection hidden="1"/>
    </xf>
    <xf numFmtId="0" fontId="0" fillId="0" borderId="2"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1" fillId="0" borderId="0" xfId="0" applyFont="1" applyFill="1" applyAlignment="1"/>
    <xf numFmtId="0" fontId="51" fillId="0" borderId="0" xfId="2" applyFont="1" applyFill="1" applyAlignment="1" applyProtection="1">
      <alignment wrapText="1"/>
      <protection hidden="1"/>
    </xf>
    <xf numFmtId="0" fontId="53" fillId="0" borderId="0" xfId="0" applyFont="1" applyAlignment="1"/>
    <xf numFmtId="0" fontId="5" fillId="0" borderId="0" xfId="2" applyFont="1" applyAlignment="1" applyProtection="1">
      <alignment horizontal="left" vertical="top" wrapText="1"/>
      <protection hidden="1"/>
    </xf>
    <xf numFmtId="0" fontId="74" fillId="0" borderId="0" xfId="9" applyFont="1" applyAlignment="1" applyProtection="1">
      <alignment horizontal="left" wrapText="1"/>
      <protection hidden="1"/>
    </xf>
    <xf numFmtId="0" fontId="53" fillId="0" borderId="3" xfId="0" applyFont="1" applyBorder="1" applyAlignment="1"/>
    <xf numFmtId="0" fontId="53" fillId="0" borderId="4" xfId="0" applyFont="1" applyBorder="1" applyAlignment="1"/>
    <xf numFmtId="0" fontId="32" fillId="0" borderId="1" xfId="2" applyFont="1" applyBorder="1" applyAlignment="1" applyProtection="1">
      <alignment horizontal="center" vertical="center" wrapText="1"/>
      <protection hidden="1"/>
    </xf>
    <xf numFmtId="0" fontId="53" fillId="0" borderId="2" xfId="0" applyFont="1" applyBorder="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82" fillId="0" borderId="0" xfId="9" applyFont="1" applyAlignment="1" applyProtection="1">
      <alignment horizontal="left" vertical="center" wrapText="1"/>
      <protection hidden="1"/>
    </xf>
    <xf numFmtId="0" fontId="43" fillId="0" borderId="1" xfId="0" applyFont="1" applyBorder="1" applyAlignment="1" applyProtection="1">
      <alignment horizontal="center" wrapText="1"/>
      <protection hidden="1"/>
    </xf>
    <xf numFmtId="0" fontId="43" fillId="0" borderId="3" xfId="0" applyFont="1" applyBorder="1" applyAlignment="1" applyProtection="1">
      <alignment horizontal="center" wrapText="1"/>
      <protection hidden="1"/>
    </xf>
    <xf numFmtId="0" fontId="1" fillId="0" borderId="3" xfId="0" applyFont="1" applyBorder="1" applyAlignment="1">
      <alignment horizontal="center" wrapText="1"/>
    </xf>
    <xf numFmtId="0" fontId="44" fillId="0" borderId="0" xfId="2" applyFont="1" applyFill="1" applyAlignment="1">
      <alignment wrapText="1"/>
    </xf>
    <xf numFmtId="0" fontId="82" fillId="0" borderId="0" xfId="9" applyFont="1" applyFill="1" applyAlignment="1" applyProtection="1">
      <alignment horizontal="left" vertical="center" wrapText="1"/>
      <protection hidden="1"/>
    </xf>
    <xf numFmtId="0" fontId="82" fillId="0" borderId="0" xfId="2" applyFont="1" applyAlignment="1" applyProtection="1">
      <alignment horizontal="left" vertical="center" wrapText="1"/>
      <protection hidden="1"/>
    </xf>
    <xf numFmtId="0" fontId="0" fillId="0" borderId="0" xfId="0" applyFont="1" applyFill="1" applyAlignment="1">
      <alignment wrapText="1"/>
    </xf>
    <xf numFmtId="0" fontId="0" fillId="0" borderId="2" xfId="0" applyFont="1" applyBorder="1" applyAlignment="1"/>
    <xf numFmtId="0" fontId="45" fillId="0" borderId="0" xfId="2" applyFont="1" applyBorder="1" applyAlignment="1" applyProtection="1">
      <alignment horizontal="center" wrapText="1"/>
      <protection hidden="1"/>
    </xf>
    <xf numFmtId="0" fontId="0" fillId="0" borderId="0" xfId="0" applyBorder="1" applyAlignment="1"/>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0" xfId="0" applyFont="1" applyAlignment="1">
      <alignment wrapText="1"/>
    </xf>
    <xf numFmtId="37" fontId="45" fillId="0" borderId="6" xfId="27" applyFont="1" applyFill="1" applyAlignment="1" applyProtection="1">
      <alignment horizontal="right"/>
      <protection locked="0"/>
    </xf>
    <xf numFmtId="37" fontId="45" fillId="0" borderId="6" xfId="7" applyFont="1" applyAlignment="1">
      <alignment horizontal="right"/>
      <protection locked="0"/>
    </xf>
    <xf numFmtId="37" fontId="45" fillId="0" borderId="6" xfId="11" applyFont="1" applyFill="1" applyAlignment="1" applyProtection="1">
      <alignment horizontal="right"/>
      <protection locked="0"/>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41" fillId="0" borderId="0" xfId="2" applyFont="1" applyAlignment="1" applyProtection="1">
      <alignment horizontal="left" vertical="center" wrapText="1"/>
      <protection hidden="1"/>
    </xf>
    <xf numFmtId="0" fontId="41" fillId="0" borderId="13" xfId="2" applyFont="1" applyBorder="1" applyAlignment="1" applyProtection="1">
      <alignment horizontal="left" vertical="center" wrapText="1"/>
      <protection hidden="1"/>
    </xf>
    <xf numFmtId="0" fontId="43" fillId="0" borderId="2" xfId="2" applyFont="1" applyBorder="1" applyAlignment="1" applyProtection="1">
      <alignment horizontal="center" wrapText="1"/>
      <protection hidden="1"/>
    </xf>
    <xf numFmtId="0" fontId="115" fillId="0" borderId="0" xfId="2" applyFont="1" applyAlignment="1" applyProtection="1">
      <alignment horizontal="left" wrapText="1"/>
      <protection hidden="1"/>
    </xf>
    <xf numFmtId="0" fontId="115" fillId="0" borderId="13" xfId="2" applyFont="1" applyBorder="1" applyAlignment="1" applyProtection="1">
      <alignment horizontal="left" wrapText="1"/>
      <protection hidden="1"/>
    </xf>
    <xf numFmtId="0" fontId="14" fillId="5" borderId="1" xfId="2" applyFont="1" applyFill="1" applyBorder="1" applyAlignment="1" applyProtection="1">
      <alignment horizontal="center"/>
      <protection hidden="1"/>
    </xf>
    <xf numFmtId="0" fontId="14" fillId="5" borderId="3" xfId="2" applyFont="1" applyFill="1" applyBorder="1" applyAlignment="1" applyProtection="1">
      <alignment horizontal="center"/>
      <protection hidden="1"/>
    </xf>
    <xf numFmtId="0" fontId="54" fillId="0" borderId="0" xfId="2" applyFont="1" applyAlignment="1" applyProtection="1">
      <alignment horizontal="left" wrapText="1"/>
      <protection hidden="1"/>
    </xf>
    <xf numFmtId="0" fontId="54" fillId="0" borderId="13" xfId="2" applyFont="1" applyBorder="1" applyAlignment="1" applyProtection="1">
      <alignment horizontal="left" wrapText="1"/>
      <protection hidden="1"/>
    </xf>
    <xf numFmtId="0" fontId="25" fillId="0" borderId="0" xfId="2" applyFont="1" applyAlignment="1" applyProtection="1">
      <alignment horizontal="right" vertical="top" wrapText="1"/>
      <protection hidden="1"/>
    </xf>
    <xf numFmtId="0" fontId="74" fillId="0" borderId="0" xfId="34" applyFont="1" applyFill="1" applyBorder="1" applyAlignment="1" applyProtection="1">
      <alignment horizontal="left" wrapText="1"/>
      <protection hidden="1"/>
    </xf>
    <xf numFmtId="0" fontId="3" fillId="0" borderId="0" xfId="2" applyAlignment="1">
      <alignment horizontal="left" wrapText="1"/>
    </xf>
    <xf numFmtId="0" fontId="43" fillId="0" borderId="12" xfId="2" applyFont="1" applyBorder="1" applyAlignment="1" applyProtection="1">
      <alignment horizontal="center" wrapText="1"/>
      <protection hidden="1"/>
    </xf>
    <xf numFmtId="0" fontId="3" fillId="0" borderId="13" xfId="2" applyBorder="1" applyAlignment="1">
      <alignment horizontal="left" wrapText="1"/>
    </xf>
    <xf numFmtId="0" fontId="125"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3" fillId="0" borderId="0" xfId="0" applyFont="1" applyAlignment="1">
      <alignment wrapText="1"/>
    </xf>
    <xf numFmtId="0" fontId="44" fillId="0" borderId="0" xfId="2" applyFont="1" applyAlignment="1">
      <alignment horizontal="lef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0" fillId="0" borderId="3" xfId="0" applyBorder="1" applyAlignment="1">
      <alignment wrapText="1"/>
    </xf>
    <xf numFmtId="0" fontId="32" fillId="0" borderId="1" xfId="9" applyFont="1" applyBorder="1" applyAlignment="1" applyProtection="1">
      <alignment horizontal="center" wrapText="1"/>
      <protection hidden="1"/>
    </xf>
    <xf numFmtId="0" fontId="32" fillId="0" borderId="3" xfId="9" applyFont="1" applyBorder="1" applyAlignment="1" applyProtection="1">
      <alignment horizontal="center" wrapText="1"/>
      <protection hidden="1"/>
    </xf>
    <xf numFmtId="37" fontId="32" fillId="0" borderId="6" xfId="35" quotePrefix="1" applyNumberFormat="1" applyFont="1" applyBorder="1" applyAlignment="1">
      <alignment horizontal="right"/>
      <protection locked="0"/>
    </xf>
    <xf numFmtId="37" fontId="32" fillId="0" borderId="6" xfId="35" applyNumberFormat="1" applyFont="1" applyBorder="1" applyAlignment="1">
      <alignment horizontal="right"/>
      <protection locked="0"/>
    </xf>
    <xf numFmtId="0" fontId="32" fillId="0" borderId="1" xfId="35" quotePrefix="1" applyNumberFormat="1" applyFont="1" applyBorder="1" applyAlignment="1">
      <alignment horizontal="right"/>
      <protection locked="0"/>
    </xf>
    <xf numFmtId="0" fontId="32" fillId="0" borderId="3" xfId="35" quotePrefix="1" applyNumberFormat="1" applyFont="1" applyBorder="1" applyAlignment="1">
      <alignment horizontal="right"/>
      <protection locked="0"/>
    </xf>
    <xf numFmtId="37" fontId="32" fillId="0" borderId="1" xfId="35" quotePrefix="1" applyNumberFormat="1" applyFont="1" applyBorder="1" applyAlignment="1">
      <alignment horizontal="right"/>
      <protection locked="0"/>
    </xf>
    <xf numFmtId="37" fontId="32" fillId="0" borderId="3" xfId="35" quotePrefix="1" applyNumberFormat="1" applyFont="1" applyBorder="1" applyAlignment="1">
      <alignment horizontal="right"/>
      <protection locked="0"/>
    </xf>
    <xf numFmtId="0" fontId="25" fillId="0" borderId="7" xfId="2" applyFont="1" applyBorder="1" applyAlignment="1" applyProtection="1">
      <alignment vertical="center" textRotation="90" wrapText="1"/>
      <protection hidden="1"/>
    </xf>
    <xf numFmtId="0" fontId="25" fillId="0" borderId="10" xfId="2" applyFont="1" applyBorder="1" applyAlignment="1" applyProtection="1">
      <alignment vertical="center" textRotation="90" wrapText="1"/>
      <protection hidden="1"/>
    </xf>
    <xf numFmtId="0" fontId="3" fillId="0" borderId="12" xfId="2" applyBorder="1" applyAlignment="1" applyProtection="1">
      <alignment vertical="center" textRotation="90" wrapText="1"/>
      <protection hidden="1"/>
    </xf>
    <xf numFmtId="0" fontId="25" fillId="0" borderId="7" xfId="2" applyFont="1" applyBorder="1" applyAlignment="1" applyProtection="1">
      <alignment horizontal="center" vertical="center" textRotation="90" wrapText="1"/>
      <protection hidden="1"/>
    </xf>
    <xf numFmtId="0" fontId="25" fillId="0" borderId="10" xfId="2" applyFont="1" applyBorder="1" applyAlignment="1" applyProtection="1">
      <alignment horizontal="center" vertical="center" textRotation="90" wrapText="1"/>
      <protection hidden="1"/>
    </xf>
    <xf numFmtId="0" fontId="25" fillId="0" borderId="12" xfId="2" applyFont="1" applyBorder="1" applyAlignment="1" applyProtection="1">
      <alignment horizontal="center" vertical="center" textRotation="90" wrapText="1"/>
      <protection hidden="1"/>
    </xf>
    <xf numFmtId="0" fontId="25" fillId="0" borderId="12" xfId="2" applyFont="1" applyBorder="1" applyAlignment="1" applyProtection="1">
      <alignment vertical="center" textRotation="90" wrapText="1"/>
      <protection hidden="1"/>
    </xf>
    <xf numFmtId="37" fontId="32" fillId="0" borderId="1" xfId="35" quotePrefix="1" applyNumberFormat="1" applyFont="1" applyBorder="1" applyAlignment="1">
      <alignment horizontal="center"/>
      <protection locked="0"/>
    </xf>
    <xf numFmtId="37" fontId="32" fillId="0" borderId="3" xfId="35" quotePrefix="1" applyNumberFormat="1" applyFont="1" applyBorder="1" applyAlignment="1">
      <alignment horizontal="center"/>
      <protection locked="0"/>
    </xf>
    <xf numFmtId="0" fontId="32" fillId="0" borderId="1" xfId="35" quotePrefix="1" applyNumberFormat="1" applyFont="1" applyBorder="1" applyAlignment="1">
      <alignment horizontal="center"/>
      <protection locked="0"/>
    </xf>
    <xf numFmtId="0" fontId="32" fillId="0" borderId="3" xfId="35" quotePrefix="1" applyNumberFormat="1" applyFont="1" applyBorder="1" applyAlignment="1">
      <alignment horizontal="center"/>
      <protection locked="0"/>
    </xf>
    <xf numFmtId="0" fontId="25" fillId="0" borderId="1" xfId="2" applyFont="1" applyBorder="1" applyAlignment="1" applyProtection="1">
      <alignment horizontal="center" wrapText="1"/>
      <protection hidden="1"/>
    </xf>
    <xf numFmtId="0" fontId="25" fillId="0" borderId="3" xfId="2" applyFont="1" applyBorder="1" applyAlignment="1" applyProtection="1">
      <alignment horizontal="center" wrapText="1"/>
      <protection hidden="1"/>
    </xf>
    <xf numFmtId="170" fontId="25" fillId="5" borderId="1" xfId="2" applyNumberFormat="1" applyFont="1" applyFill="1" applyBorder="1" applyAlignment="1" applyProtection="1">
      <alignment horizontal="center"/>
      <protection hidden="1"/>
    </xf>
    <xf numFmtId="170" fontId="25" fillId="5" borderId="3" xfId="2" applyNumberFormat="1" applyFont="1" applyFill="1" applyBorder="1" applyAlignment="1" applyProtection="1">
      <alignment horizontal="center"/>
      <protection hidden="1"/>
    </xf>
    <xf numFmtId="0" fontId="25" fillId="5" borderId="1" xfId="2" applyFont="1" applyFill="1" applyBorder="1" applyAlignment="1" applyProtection="1">
      <alignment horizontal="center"/>
      <protection hidden="1"/>
    </xf>
    <xf numFmtId="0" fontId="25" fillId="5" borderId="3" xfId="2" applyFont="1" applyFill="1" applyBorder="1" applyAlignment="1" applyProtection="1">
      <alignment horizontal="center"/>
      <protection hidden="1"/>
    </xf>
    <xf numFmtId="0" fontId="32" fillId="0" borderId="3" xfId="0" applyFont="1" applyBorder="1" applyAlignment="1" applyProtection="1">
      <alignment horizontal="center" wrapText="1"/>
      <protection hidden="1"/>
    </xf>
    <xf numFmtId="37" fontId="32" fillId="0" borderId="0" xfId="5" quotePrefix="1" applyNumberFormat="1" applyFont="1" applyBorder="1" applyAlignment="1">
      <alignment horizontal="right"/>
      <protection locked="0"/>
    </xf>
    <xf numFmtId="37" fontId="32" fillId="0" borderId="0" xfId="5" applyNumberFormat="1" applyFont="1" applyBorder="1" applyAlignment="1">
      <alignment horizontal="right"/>
      <protection locked="0"/>
    </xf>
    <xf numFmtId="0" fontId="41" fillId="0" borderId="0" xfId="0" applyFont="1" applyAlignment="1" applyProtection="1">
      <alignment wrapText="1"/>
      <protection hidden="1"/>
    </xf>
    <xf numFmtId="0" fontId="41" fillId="0" borderId="13"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6" xfId="5" quotePrefix="1" applyNumberFormat="1" applyFont="1" applyBorder="1" applyAlignment="1">
      <alignment horizontal="right"/>
      <protection locked="0"/>
    </xf>
    <xf numFmtId="37" fontId="32" fillId="0" borderId="6" xfId="5" applyNumberFormat="1" applyFont="1" applyBorder="1" applyAlignment="1">
      <alignment horizontal="right"/>
      <protection locked="0"/>
    </xf>
    <xf numFmtId="37" fontId="32" fillId="0" borderId="1" xfId="5" quotePrefix="1" applyNumberFormat="1" applyFont="1" applyBorder="1" applyAlignment="1">
      <alignment horizontal="center"/>
      <protection locked="0"/>
    </xf>
    <xf numFmtId="37" fontId="32" fillId="0" borderId="3" xfId="5" applyNumberFormat="1" applyFont="1" applyBorder="1" applyAlignment="1">
      <alignment horizontal="center"/>
      <protection locked="0"/>
    </xf>
    <xf numFmtId="37" fontId="32" fillId="0" borderId="6" xfId="11" quotePrefix="1" applyFill="1" applyAlignment="1" applyProtection="1">
      <alignment horizontal="right"/>
      <protection locked="0"/>
    </xf>
    <xf numFmtId="37" fontId="32" fillId="0" borderId="6" xfId="7" quotePrefix="1" applyAlignment="1">
      <alignment horizontal="right"/>
      <protection locked="0"/>
    </xf>
    <xf numFmtId="170" fontId="25" fillId="0" borderId="1" xfId="4" applyNumberFormat="1" applyFont="1" applyBorder="1" applyAlignment="1" applyProtection="1">
      <alignment horizontal="center"/>
      <protection hidden="1"/>
    </xf>
    <xf numFmtId="170" fontId="25" fillId="0" borderId="3" xfId="4" applyNumberFormat="1" applyFont="1" applyBorder="1" applyAlignment="1" applyProtection="1">
      <alignment horizontal="center"/>
      <protection hidden="1"/>
    </xf>
    <xf numFmtId="37" fontId="32" fillId="0" borderId="1" xfId="5" quotePrefix="1" applyNumberFormat="1" applyFont="1" applyBorder="1" applyAlignment="1">
      <alignment horizontal="right"/>
      <protection locked="0"/>
    </xf>
    <xf numFmtId="37" fontId="32" fillId="0" borderId="3" xfId="5" applyNumberFormat="1" applyFont="1" applyBorder="1" applyAlignment="1">
      <alignment horizontal="right"/>
      <protection locked="0"/>
    </xf>
    <xf numFmtId="170" fontId="25" fillId="0" borderId="1" xfId="2" applyNumberFormat="1" applyFont="1" applyBorder="1" applyAlignment="1" applyProtection="1">
      <alignment horizontal="center"/>
      <protection hidden="1"/>
    </xf>
    <xf numFmtId="170" fontId="25" fillId="0" borderId="3" xfId="2" applyNumberFormat="1" applyFont="1" applyBorder="1" applyAlignment="1" applyProtection="1">
      <alignment horizontal="center"/>
      <protection hidden="1"/>
    </xf>
    <xf numFmtId="39" fontId="32" fillId="0" borderId="6" xfId="26" quotePrefix="1" applyAlignment="1">
      <alignment horizontal="right"/>
      <protection locked="0"/>
    </xf>
    <xf numFmtId="39" fontId="32" fillId="0" borderId="6" xfId="26" applyAlignment="1">
      <alignment horizontal="right"/>
      <protection locked="0"/>
    </xf>
    <xf numFmtId="172" fontId="25" fillId="0" borderId="1" xfId="4" applyNumberFormat="1" applyFont="1" applyBorder="1" applyAlignment="1" applyProtection="1">
      <alignment horizontal="center"/>
      <protection hidden="1"/>
    </xf>
    <xf numFmtId="172" fontId="25" fillId="0" borderId="3" xfId="4" applyNumberFormat="1" applyFont="1" applyBorder="1" applyAlignment="1" applyProtection="1">
      <alignment horizontal="center"/>
      <protection hidden="1"/>
    </xf>
    <xf numFmtId="0" fontId="50" fillId="0" borderId="0" xfId="0" applyFont="1" applyAlignment="1" applyProtection="1">
      <alignment wrapText="1"/>
      <protection hidden="1"/>
    </xf>
    <xf numFmtId="0" fontId="50" fillId="0" borderId="13" xfId="0" applyFont="1" applyBorder="1" applyAlignment="1" applyProtection="1">
      <alignment wrapText="1"/>
      <protection hidden="1"/>
    </xf>
    <xf numFmtId="0" fontId="50" fillId="0" borderId="0" xfId="2" applyFont="1" applyAlignment="1" applyProtection="1">
      <alignment horizontal="left" wrapText="1"/>
      <protection hidden="1"/>
    </xf>
    <xf numFmtId="0" fontId="50" fillId="0" borderId="13" xfId="2" applyFont="1" applyBorder="1" applyAlignment="1" applyProtection="1">
      <alignment horizontal="left" wrapText="1"/>
      <protection hidden="1"/>
    </xf>
    <xf numFmtId="0" fontId="41" fillId="0" borderId="0" xfId="2" applyFont="1" applyAlignment="1" applyProtection="1">
      <alignment horizontal="left" wrapText="1" indent="1"/>
      <protection hidden="1"/>
    </xf>
    <xf numFmtId="0" fontId="41" fillId="0" borderId="13" xfId="2" applyFont="1" applyBorder="1" applyAlignment="1" applyProtection="1">
      <alignment horizontal="left" wrapText="1" inden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xf numFmtId="0" fontId="25" fillId="0" borderId="0" xfId="2" applyFont="1" applyFill="1" applyAlignment="1" applyProtection="1">
      <alignment horizontal="left" wrapText="1"/>
      <protection hidden="1"/>
    </xf>
  </cellXfs>
  <cellStyles count="41">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37" xr:uid="{78161E99-64D7-44FE-B5CD-AFC0DB2808B3}"/>
    <cellStyle name="Hyperlink 2" xfId="38" xr:uid="{38FE0C5B-189B-43A5-BD0C-026CABC51440}"/>
    <cellStyle name="Input0decimals" xfId="40"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9"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3" xfId="35" xr:uid="{AB450041-2BF2-4374-9D77-2960AD1D21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14"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44433" cy="3471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pageSetUpPr fitToPage="1"/>
  </sheetPr>
  <dimension ref="A1:G64"/>
  <sheetViews>
    <sheetView tabSelected="1" zoomScale="90" zoomScaleNormal="90" workbookViewId="0">
      <selection activeCell="A3" sqref="A3:F3"/>
    </sheetView>
  </sheetViews>
  <sheetFormatPr defaultColWidth="9.5703125" defaultRowHeight="12.75" x14ac:dyDescent="0.2"/>
  <cols>
    <col min="1" max="1" width="17.85546875" style="1860" customWidth="1"/>
    <col min="2" max="2" width="16" style="1860" bestFit="1" customWidth="1"/>
    <col min="3" max="3" width="14.5703125" style="1860" customWidth="1"/>
    <col min="4" max="4" width="17" style="1860" customWidth="1"/>
    <col min="5" max="5" width="17.140625" style="1860" customWidth="1"/>
    <col min="6" max="6" width="18.5703125" style="1860" customWidth="1"/>
    <col min="7" max="7" width="16" style="1860" customWidth="1"/>
    <col min="8" max="16384" width="9.5703125" style="1860"/>
  </cols>
  <sheetData>
    <row r="1" spans="1:6" ht="23.45" customHeight="1" x14ac:dyDescent="0.25">
      <c r="B1" s="1861"/>
      <c r="F1" s="1862" t="s">
        <v>4513</v>
      </c>
    </row>
    <row r="2" spans="1:6" ht="15" customHeight="1" x14ac:dyDescent="0.25">
      <c r="B2" s="1861"/>
      <c r="F2" s="1862"/>
    </row>
    <row r="3" spans="1:6" ht="37.35" customHeight="1" x14ac:dyDescent="0.35">
      <c r="A3" s="1906" t="s">
        <v>4514</v>
      </c>
      <c r="B3" s="1906"/>
      <c r="C3" s="1906"/>
      <c r="D3" s="1906"/>
      <c r="E3" s="1906"/>
      <c r="F3" s="1906"/>
    </row>
    <row r="4" spans="1:6" ht="26.1" customHeight="1" x14ac:dyDescent="0.35">
      <c r="A4" s="1906" t="s">
        <v>4515</v>
      </c>
      <c r="B4" s="1906"/>
      <c r="C4" s="1906"/>
      <c r="D4" s="1906"/>
      <c r="E4" s="1906"/>
      <c r="F4" s="1906"/>
    </row>
    <row r="5" spans="1:6" ht="14.1" customHeight="1" x14ac:dyDescent="0.2"/>
    <row r="6" spans="1:6" ht="17.45" customHeight="1" x14ac:dyDescent="0.25">
      <c r="A6" s="1861" t="s">
        <v>4516</v>
      </c>
    </row>
    <row r="7" spans="1:6" ht="24" customHeight="1" x14ac:dyDescent="0.2">
      <c r="A7" s="1907" t="s">
        <v>4517</v>
      </c>
      <c r="B7" s="1907"/>
      <c r="C7" s="1908"/>
      <c r="D7" s="1908"/>
      <c r="E7" s="1908"/>
      <c r="F7" s="1908"/>
    </row>
    <row r="8" spans="1:6" ht="24" customHeight="1" x14ac:dyDescent="0.2">
      <c r="A8" s="1907" t="s">
        <v>4518</v>
      </c>
      <c r="B8" s="1907"/>
      <c r="C8" s="1908"/>
      <c r="D8" s="1908"/>
      <c r="E8" s="1908"/>
      <c r="F8" s="1908"/>
    </row>
    <row r="9" spans="1:6" ht="24" customHeight="1" x14ac:dyDescent="0.2">
      <c r="A9" s="1907" t="s">
        <v>4519</v>
      </c>
      <c r="B9" s="1907" t="s">
        <v>150</v>
      </c>
      <c r="C9" s="1908"/>
      <c r="D9" s="1908"/>
      <c r="E9" s="1908"/>
      <c r="F9" s="1908"/>
    </row>
    <row r="10" spans="1:6" ht="14.1" customHeight="1" x14ac:dyDescent="0.2">
      <c r="A10" s="1863"/>
      <c r="B10" s="1863"/>
      <c r="C10" s="1863"/>
      <c r="D10" s="1863"/>
      <c r="E10" s="1863"/>
      <c r="F10" s="1863"/>
    </row>
    <row r="11" spans="1:6" ht="14.1" customHeight="1" x14ac:dyDescent="0.2">
      <c r="A11" s="1863"/>
      <c r="B11" s="1863"/>
      <c r="C11" s="1863"/>
      <c r="D11" s="1863"/>
      <c r="E11" s="1863"/>
      <c r="F11" s="1863"/>
    </row>
    <row r="12" spans="1:6" ht="15" customHeight="1" x14ac:dyDescent="0.25">
      <c r="A12" s="1864" t="s">
        <v>4520</v>
      </c>
    </row>
    <row r="13" spans="1:6" ht="24" customHeight="1" x14ac:dyDescent="0.2">
      <c r="A13" s="1907" t="s">
        <v>4521</v>
      </c>
      <c r="B13" s="1907"/>
      <c r="C13" s="1908"/>
      <c r="D13" s="1908"/>
      <c r="E13" s="1908"/>
      <c r="F13" s="1908"/>
    </row>
    <row r="14" spans="1:6" ht="24" customHeight="1" x14ac:dyDescent="0.2">
      <c r="A14" s="1907" t="s">
        <v>4522</v>
      </c>
      <c r="B14" s="1907"/>
      <c r="C14" s="1910"/>
      <c r="D14" s="1910"/>
      <c r="E14" s="1910"/>
      <c r="F14" s="1910"/>
    </row>
    <row r="15" spans="1:6" ht="24" customHeight="1" x14ac:dyDescent="0.2">
      <c r="A15" s="1907" t="s">
        <v>4523</v>
      </c>
      <c r="B15" s="1907"/>
      <c r="C15" s="1908"/>
      <c r="D15" s="1908"/>
      <c r="E15" s="1908"/>
      <c r="F15" s="1908"/>
    </row>
    <row r="16" spans="1:6" ht="24" customHeight="1" x14ac:dyDescent="0.2">
      <c r="A16" s="1907" t="s">
        <v>4524</v>
      </c>
      <c r="B16" s="1907"/>
      <c r="C16" s="1908"/>
      <c r="D16" s="1908"/>
      <c r="E16" s="1908"/>
      <c r="F16" s="1908"/>
    </row>
    <row r="17" spans="1:7" ht="15" x14ac:dyDescent="0.2">
      <c r="A17" s="1863"/>
      <c r="B17" s="1863"/>
      <c r="C17" s="1863"/>
      <c r="D17" s="1863"/>
      <c r="E17" s="1863"/>
      <c r="F17" s="1863"/>
    </row>
    <row r="18" spans="1:7" ht="15" x14ac:dyDescent="0.25">
      <c r="A18" s="1720"/>
      <c r="B18" s="1720"/>
      <c r="C18" s="1720"/>
      <c r="D18" s="1720"/>
      <c r="E18" s="1720"/>
      <c r="F18" s="1720"/>
    </row>
    <row r="19" spans="1:7" ht="14.1" customHeight="1" x14ac:dyDescent="0.25">
      <c r="A19" s="1911" t="s">
        <v>4525</v>
      </c>
      <c r="B19" s="1911"/>
      <c r="C19" s="1911"/>
      <c r="D19" s="1911"/>
      <c r="E19" s="1911"/>
      <c r="F19" s="1911"/>
    </row>
    <row r="20" spans="1:7" ht="75" customHeight="1" x14ac:dyDescent="0.2">
      <c r="A20" s="1865"/>
      <c r="B20" s="1909" t="s">
        <v>4526</v>
      </c>
      <c r="C20" s="1909"/>
      <c r="D20" s="1909"/>
      <c r="E20" s="1909"/>
      <c r="F20" s="1909"/>
    </row>
    <row r="21" spans="1:7" ht="22.5" customHeight="1" x14ac:dyDescent="0.2">
      <c r="A21" s="1865"/>
      <c r="B21" s="1866"/>
      <c r="C21" s="1866"/>
      <c r="D21" s="1866"/>
      <c r="E21" s="1866"/>
      <c r="F21" s="1866"/>
    </row>
    <row r="22" spans="1:7" ht="46.5" customHeight="1" x14ac:dyDescent="0.2">
      <c r="A22" s="1865"/>
      <c r="B22" s="1867"/>
      <c r="C22" s="1909" t="s">
        <v>4527</v>
      </c>
      <c r="D22" s="1909"/>
      <c r="E22" s="1909"/>
      <c r="F22" s="1909"/>
    </row>
    <row r="23" spans="1:7" ht="9" customHeight="1" x14ac:dyDescent="0.2">
      <c r="A23" s="1865"/>
      <c r="B23" s="1865"/>
      <c r="C23" s="1868"/>
      <c r="D23" s="1868"/>
      <c r="E23" s="1868"/>
      <c r="F23" s="1868"/>
    </row>
    <row r="24" spans="1:7" ht="42" customHeight="1" x14ac:dyDescent="0.2">
      <c r="A24" s="1865"/>
      <c r="B24" s="1867"/>
      <c r="C24" s="1909" t="s">
        <v>4528</v>
      </c>
      <c r="D24" s="1909"/>
      <c r="E24" s="1909"/>
      <c r="F24" s="1909"/>
    </row>
    <row r="25" spans="1:7" x14ac:dyDescent="0.2">
      <c r="A25" s="1865"/>
      <c r="B25" s="1868"/>
      <c r="C25" s="1912" t="s">
        <v>4529</v>
      </c>
      <c r="D25" s="1912"/>
      <c r="E25" s="1912"/>
      <c r="F25" s="1912"/>
    </row>
    <row r="26" spans="1:7" ht="31.5" customHeight="1" x14ac:dyDescent="0.2">
      <c r="A26" s="1865"/>
      <c r="B26" s="1868"/>
      <c r="C26" s="1913"/>
      <c r="D26" s="1913"/>
      <c r="E26" s="1913"/>
      <c r="F26" s="1913"/>
    </row>
    <row r="27" spans="1:7" ht="15" customHeight="1" x14ac:dyDescent="0.2">
      <c r="A27" s="1865"/>
      <c r="B27" s="1868"/>
      <c r="C27" s="1868"/>
      <c r="D27" s="1868"/>
      <c r="E27" s="1868"/>
      <c r="F27" s="1868"/>
    </row>
    <row r="28" spans="1:7" ht="29.1" customHeight="1" x14ac:dyDescent="0.2">
      <c r="B28" s="1908"/>
      <c r="C28" s="1908"/>
      <c r="E28" s="1908"/>
      <c r="F28" s="1908"/>
    </row>
    <row r="29" spans="1:7" ht="14.1" customHeight="1" x14ac:dyDescent="0.25">
      <c r="A29" s="1720"/>
      <c r="B29" s="1914" t="s">
        <v>4530</v>
      </c>
      <c r="C29" s="1914"/>
      <c r="E29" s="1915" t="s">
        <v>4531</v>
      </c>
      <c r="F29" s="1915"/>
    </row>
    <row r="30" spans="1:7" ht="14.1" customHeight="1" thickBot="1" x14ac:dyDescent="0.3">
      <c r="A30" s="1869"/>
      <c r="B30" s="1869"/>
      <c r="C30" s="1869"/>
      <c r="D30" s="1869"/>
      <c r="E30" s="1869"/>
      <c r="F30" s="1720"/>
      <c r="G30" s="1870"/>
    </row>
    <row r="31" spans="1:7" ht="14.1" customHeight="1" x14ac:dyDescent="0.2">
      <c r="B31" s="1916" t="s">
        <v>4532</v>
      </c>
      <c r="C31" s="1917"/>
      <c r="D31" s="1920" t="s">
        <v>4533</v>
      </c>
      <c r="E31" s="1922" t="s">
        <v>4534</v>
      </c>
      <c r="F31" s="1924" t="s">
        <v>4535</v>
      </c>
    </row>
    <row r="32" spans="1:7" ht="14.1" customHeight="1" x14ac:dyDescent="0.2">
      <c r="B32" s="1918"/>
      <c r="C32" s="1919"/>
      <c r="D32" s="1921"/>
      <c r="E32" s="1923"/>
      <c r="F32" s="1925"/>
    </row>
    <row r="33" spans="1:6" ht="47.45" customHeight="1" x14ac:dyDescent="0.2">
      <c r="B33" s="1926" t="s">
        <v>4536</v>
      </c>
      <c r="C33" s="1927"/>
      <c r="D33" s="1871" t="s">
        <v>4537</v>
      </c>
      <c r="E33" s="1872">
        <v>1000</v>
      </c>
      <c r="F33" s="1873" t="s">
        <v>4538</v>
      </c>
    </row>
    <row r="34" spans="1:6" ht="42.95" customHeight="1" x14ac:dyDescent="0.2">
      <c r="B34" s="1926" t="s">
        <v>4539</v>
      </c>
      <c r="C34" s="1927"/>
      <c r="D34" s="1871" t="s">
        <v>4537</v>
      </c>
      <c r="E34" s="1872">
        <v>1001</v>
      </c>
      <c r="F34" s="1873" t="s">
        <v>4538</v>
      </c>
    </row>
    <row r="35" spans="1:6" ht="60" x14ac:dyDescent="0.2">
      <c r="B35" s="1926" t="s">
        <v>4540</v>
      </c>
      <c r="C35" s="1927"/>
      <c r="D35" s="1871" t="s">
        <v>4537</v>
      </c>
      <c r="E35" s="1872">
        <v>1002</v>
      </c>
      <c r="F35" s="1873" t="s">
        <v>4538</v>
      </c>
    </row>
    <row r="36" spans="1:6" ht="18" thickBot="1" x14ac:dyDescent="0.25">
      <c r="B36" s="1926" t="s">
        <v>4541</v>
      </c>
      <c r="C36" s="1927"/>
      <c r="D36" s="1871" t="s">
        <v>4537</v>
      </c>
      <c r="E36" s="1872">
        <v>1189</v>
      </c>
      <c r="F36" s="1874" t="s">
        <v>4542</v>
      </c>
    </row>
    <row r="37" spans="1:6" ht="31.5" customHeight="1" x14ac:dyDescent="0.2">
      <c r="B37" s="1926" t="s">
        <v>4543</v>
      </c>
      <c r="C37" s="1927"/>
      <c r="D37" s="1871" t="s">
        <v>4544</v>
      </c>
      <c r="E37" s="1872">
        <v>16000</v>
      </c>
      <c r="F37" s="1873" t="s">
        <v>4545</v>
      </c>
    </row>
    <row r="38" spans="1:6" ht="31.5" customHeight="1" x14ac:dyDescent="0.2">
      <c r="B38" s="1926" t="s">
        <v>4546</v>
      </c>
      <c r="C38" s="1927"/>
      <c r="D38" s="1871" t="s">
        <v>4544</v>
      </c>
      <c r="E38" s="1872">
        <v>16001</v>
      </c>
      <c r="F38" s="1873" t="s">
        <v>4545</v>
      </c>
    </row>
    <row r="39" spans="1:6" ht="31.5" customHeight="1" thickBot="1" x14ac:dyDescent="0.25">
      <c r="B39" s="1928" t="s">
        <v>4547</v>
      </c>
      <c r="C39" s="1929"/>
      <c r="D39" s="1875" t="s">
        <v>4544</v>
      </c>
      <c r="E39" s="1876">
        <v>16002</v>
      </c>
      <c r="F39" s="1873" t="s">
        <v>4545</v>
      </c>
    </row>
    <row r="41" spans="1:6" ht="14.1" customHeight="1" x14ac:dyDescent="0.25">
      <c r="A41" s="1720"/>
      <c r="B41" s="1877"/>
      <c r="C41" s="1877"/>
      <c r="E41" s="1877"/>
      <c r="F41" s="1877"/>
    </row>
    <row r="42" spans="1:6" ht="15.6" customHeight="1" x14ac:dyDescent="0.25">
      <c r="A42" s="1930" t="s">
        <v>4548</v>
      </c>
      <c r="B42" s="1930"/>
      <c r="C42" s="1930"/>
      <c r="D42" s="1930"/>
      <c r="E42" s="1930"/>
      <c r="F42" s="1930"/>
    </row>
    <row r="43" spans="1:6" ht="67.5" customHeight="1" x14ac:dyDescent="0.25">
      <c r="A43" s="1720"/>
      <c r="B43" s="1931" t="s">
        <v>4549</v>
      </c>
      <c r="C43" s="1931"/>
      <c r="D43" s="1931"/>
      <c r="E43" s="1931"/>
      <c r="F43" s="1931"/>
    </row>
    <row r="44" spans="1:6" ht="14.25" customHeight="1" x14ac:dyDescent="0.25">
      <c r="A44" s="1720"/>
      <c r="B44" s="1878"/>
      <c r="C44" s="1878"/>
      <c r="D44" s="1878"/>
      <c r="E44" s="1878"/>
      <c r="F44" s="1878"/>
    </row>
    <row r="45" spans="1:6" ht="30" customHeight="1" x14ac:dyDescent="0.2">
      <c r="A45" s="1865"/>
      <c r="B45" s="1879"/>
      <c r="C45" s="1909" t="s">
        <v>4550</v>
      </c>
      <c r="D45" s="1909"/>
      <c r="E45" s="1909"/>
      <c r="F45" s="1909"/>
    </row>
    <row r="46" spans="1:6" ht="9" customHeight="1" x14ac:dyDescent="0.2">
      <c r="A46" s="1865"/>
      <c r="B46" s="1865"/>
      <c r="C46" s="1868"/>
      <c r="D46" s="1868"/>
      <c r="E46" s="1868"/>
      <c r="F46" s="1868"/>
    </row>
    <row r="47" spans="1:6" ht="31.5" customHeight="1" x14ac:dyDescent="0.2">
      <c r="A47" s="1865"/>
      <c r="B47" s="1879"/>
      <c r="C47" s="1909" t="s">
        <v>4551</v>
      </c>
      <c r="D47" s="1909"/>
      <c r="E47" s="1909"/>
      <c r="F47" s="1909"/>
    </row>
    <row r="48" spans="1:6" x14ac:dyDescent="0.2">
      <c r="A48" s="1865"/>
      <c r="B48" s="1868"/>
      <c r="C48" s="1912" t="s">
        <v>4529</v>
      </c>
      <c r="D48" s="1912"/>
      <c r="E48" s="1912"/>
      <c r="F48" s="1912"/>
    </row>
    <row r="49" spans="1:7" ht="31.5" customHeight="1" x14ac:dyDescent="0.2">
      <c r="A49" s="1865"/>
      <c r="B49" s="1868"/>
      <c r="C49" s="1913"/>
      <c r="D49" s="1913"/>
      <c r="E49" s="1913"/>
      <c r="F49" s="1913"/>
    </row>
    <row r="50" spans="1:7" ht="14.25" customHeight="1" x14ac:dyDescent="0.2">
      <c r="A50" s="1865"/>
      <c r="B50" s="1868"/>
      <c r="C50" s="1868"/>
      <c r="D50" s="1868"/>
      <c r="E50" s="1868"/>
      <c r="F50" s="1868"/>
    </row>
    <row r="51" spans="1:7" ht="32.1" customHeight="1" x14ac:dyDescent="0.25">
      <c r="A51" s="1720"/>
      <c r="B51" s="1908"/>
      <c r="C51" s="1908"/>
      <c r="E51" s="1908"/>
      <c r="F51" s="1908"/>
    </row>
    <row r="52" spans="1:7" ht="14.1" customHeight="1" x14ac:dyDescent="0.25">
      <c r="A52" s="1720"/>
      <c r="B52" s="1914" t="s">
        <v>4530</v>
      </c>
      <c r="C52" s="1914"/>
      <c r="E52" s="1915" t="s">
        <v>4531</v>
      </c>
      <c r="F52" s="1915"/>
    </row>
    <row r="53" spans="1:7" ht="14.1" customHeight="1" x14ac:dyDescent="0.25">
      <c r="A53" s="1869"/>
      <c r="B53" s="1869"/>
      <c r="C53" s="1869"/>
      <c r="D53" s="1869"/>
      <c r="E53" s="1869"/>
      <c r="F53" s="1720"/>
      <c r="G53" s="1870"/>
    </row>
    <row r="54" spans="1:7" ht="14.1" customHeight="1" x14ac:dyDescent="0.25">
      <c r="A54" s="1869"/>
      <c r="B54" s="1869"/>
      <c r="C54" s="1869"/>
      <c r="D54" s="1869"/>
      <c r="E54" s="1869"/>
      <c r="F54" s="1720"/>
      <c r="G54" s="1870"/>
    </row>
    <row r="55" spans="1:7" ht="14.1" customHeight="1" x14ac:dyDescent="0.25">
      <c r="A55" s="1869"/>
      <c r="B55" s="1869"/>
      <c r="C55" s="1869"/>
      <c r="D55" s="1869"/>
      <c r="E55" s="1869"/>
      <c r="F55" s="1720"/>
      <c r="G55" s="1870"/>
    </row>
    <row r="56" spans="1:7" ht="14.1" customHeight="1" x14ac:dyDescent="0.25">
      <c r="A56" s="1869"/>
      <c r="B56" s="1869"/>
      <c r="C56" s="1869"/>
      <c r="D56" s="1869"/>
      <c r="E56" s="1869"/>
      <c r="F56" s="1720"/>
      <c r="G56" s="1870"/>
    </row>
    <row r="57" spans="1:7" ht="30" customHeight="1" x14ac:dyDescent="0.2">
      <c r="A57" s="1938" t="s">
        <v>4552</v>
      </c>
      <c r="B57" s="1939"/>
      <c r="C57" s="1939"/>
      <c r="D57" s="1939"/>
      <c r="E57" s="1939"/>
      <c r="F57" s="1940"/>
    </row>
    <row r="58" spans="1:7" ht="30.6" customHeight="1" x14ac:dyDescent="0.2">
      <c r="A58" s="1932" t="s">
        <v>4553</v>
      </c>
      <c r="B58" s="1933"/>
      <c r="C58" s="1933"/>
      <c r="D58" s="1933"/>
      <c r="E58" s="1933"/>
      <c r="F58" s="1934"/>
    </row>
    <row r="59" spans="1:7" ht="23.1" customHeight="1" x14ac:dyDescent="0.2">
      <c r="A59" s="1935" t="s">
        <v>4554</v>
      </c>
      <c r="B59" s="1936"/>
      <c r="C59" s="1936"/>
      <c r="D59" s="1936"/>
      <c r="E59" s="1936"/>
      <c r="F59" s="1937"/>
    </row>
    <row r="60" spans="1:7" ht="18.600000000000001" customHeight="1" x14ac:dyDescent="0.2">
      <c r="A60" s="1880"/>
      <c r="B60" s="1878"/>
      <c r="C60" s="1878"/>
      <c r="D60" s="1878"/>
      <c r="E60" s="1878"/>
      <c r="F60" s="1878"/>
    </row>
    <row r="61" spans="1:7" ht="15" customHeight="1" x14ac:dyDescent="0.2">
      <c r="A61" s="1880"/>
      <c r="B61" s="1878"/>
      <c r="C61" s="1878"/>
      <c r="D61" s="1878"/>
      <c r="E61" s="1878"/>
      <c r="F61" s="1878"/>
    </row>
    <row r="62" spans="1:7" ht="15" customHeight="1" x14ac:dyDescent="0.2">
      <c r="A62" s="1880"/>
      <c r="B62" s="1878"/>
      <c r="C62" s="1878"/>
      <c r="D62" s="1878"/>
      <c r="E62" s="1878"/>
      <c r="F62" s="1878"/>
    </row>
    <row r="63" spans="1:7" ht="13.35" customHeight="1" x14ac:dyDescent="0.2">
      <c r="A63" s="1881"/>
      <c r="F63" s="1882"/>
    </row>
    <row r="64" spans="1:7" ht="14.1" customHeight="1" x14ac:dyDescent="0.2">
      <c r="A64" s="1881"/>
    </row>
  </sheetData>
  <mergeCells count="50">
    <mergeCell ref="A58:F58"/>
    <mergeCell ref="A59:F59"/>
    <mergeCell ref="C49:F49"/>
    <mergeCell ref="B51:C51"/>
    <mergeCell ref="E51:F51"/>
    <mergeCell ref="B52:C52"/>
    <mergeCell ref="E52:F52"/>
    <mergeCell ref="A57:F57"/>
    <mergeCell ref="C48:F48"/>
    <mergeCell ref="B33:C33"/>
    <mergeCell ref="B34:C34"/>
    <mergeCell ref="B35:C35"/>
    <mergeCell ref="B36:C36"/>
    <mergeCell ref="B37:C37"/>
    <mergeCell ref="B38:C38"/>
    <mergeCell ref="B39:C39"/>
    <mergeCell ref="A42:F42"/>
    <mergeCell ref="B43:F43"/>
    <mergeCell ref="C45:F45"/>
    <mergeCell ref="C47:F47"/>
    <mergeCell ref="B29:C29"/>
    <mergeCell ref="E29:F29"/>
    <mergeCell ref="B31:C32"/>
    <mergeCell ref="D31:D32"/>
    <mergeCell ref="E31:E32"/>
    <mergeCell ref="F31:F32"/>
    <mergeCell ref="C22:F22"/>
    <mergeCell ref="C24:F24"/>
    <mergeCell ref="C25:F25"/>
    <mergeCell ref="C26:F26"/>
    <mergeCell ref="B28:C28"/>
    <mergeCell ref="E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140625" defaultRowHeight="12.75" x14ac:dyDescent="0.2"/>
  <cols>
    <col min="1" max="1" width="58" style="104" customWidth="1"/>
    <col min="2" max="2" width="12" style="1" customWidth="1"/>
    <col min="3" max="3" width="1.42578125" style="1" customWidth="1"/>
    <col min="4" max="4" width="11.42578125" style="25" customWidth="1"/>
    <col min="5" max="5" width="9.42578125" style="25" customWidth="1"/>
    <col min="6" max="6" width="10.140625" style="25" customWidth="1"/>
    <col min="7" max="7" width="11" style="25" customWidth="1"/>
    <col min="8" max="11" width="10.7109375" style="1" customWidth="1"/>
    <col min="12" max="12" width="7.5703125" style="1" customWidth="1"/>
    <col min="13" max="13" width="11" style="1" customWidth="1"/>
    <col min="14" max="14" width="10.140625" style="1" customWidth="1"/>
    <col min="15" max="15" width="0.85546875" style="1" customWidth="1"/>
    <col min="16" max="16" width="15.5703125" style="1" customWidth="1"/>
    <col min="17" max="17" width="8.140625" style="1" customWidth="1"/>
    <col min="18" max="18" width="10.85546875" style="1" customWidth="1"/>
    <col min="19" max="19" width="9.140625" style="1"/>
    <col min="20" max="22" width="10.140625" style="1" customWidth="1"/>
    <col min="23" max="23" width="11.140625" style="1" customWidth="1"/>
    <col min="24" max="24" width="10.140625" style="1" customWidth="1"/>
    <col min="25" max="25" width="1.140625" style="1" customWidth="1"/>
    <col min="26" max="26" width="14.140625" style="1" customWidth="1"/>
    <col min="27" max="259" width="9.140625" style="1"/>
    <col min="260" max="260" width="39.5703125" style="1" customWidth="1"/>
    <col min="261" max="261" width="14.140625" style="1" customWidth="1"/>
    <col min="262" max="262" width="2.42578125" style="1" customWidth="1"/>
    <col min="263" max="264" width="10.5703125" style="1" customWidth="1"/>
    <col min="265" max="266" width="9.140625" style="1"/>
    <col min="267" max="267" width="2.42578125" style="1" customWidth="1"/>
    <col min="268" max="268" width="15.42578125" style="1" bestFit="1" customWidth="1"/>
    <col min="269" max="515" width="9.140625" style="1"/>
    <col min="516" max="516" width="39.5703125" style="1" customWidth="1"/>
    <col min="517" max="517" width="14.140625" style="1" customWidth="1"/>
    <col min="518" max="518" width="2.42578125" style="1" customWidth="1"/>
    <col min="519" max="520" width="10.5703125" style="1" customWidth="1"/>
    <col min="521" max="522" width="9.140625" style="1"/>
    <col min="523" max="523" width="2.42578125" style="1" customWidth="1"/>
    <col min="524" max="524" width="15.42578125" style="1" bestFit="1" customWidth="1"/>
    <col min="525" max="771" width="9.140625" style="1"/>
    <col min="772" max="772" width="39.5703125" style="1" customWidth="1"/>
    <col min="773" max="773" width="14.140625" style="1" customWidth="1"/>
    <col min="774" max="774" width="2.42578125" style="1" customWidth="1"/>
    <col min="775" max="776" width="10.5703125" style="1" customWidth="1"/>
    <col min="777" max="778" width="9.140625" style="1"/>
    <col min="779" max="779" width="2.42578125" style="1" customWidth="1"/>
    <col min="780" max="780" width="15.42578125" style="1" bestFit="1" customWidth="1"/>
    <col min="781" max="1027" width="9.140625" style="1"/>
    <col min="1028" max="1028" width="39.5703125" style="1" customWidth="1"/>
    <col min="1029" max="1029" width="14.140625" style="1" customWidth="1"/>
    <col min="1030" max="1030" width="2.42578125" style="1" customWidth="1"/>
    <col min="1031" max="1032" width="10.5703125" style="1" customWidth="1"/>
    <col min="1033" max="1034" width="9.140625" style="1"/>
    <col min="1035" max="1035" width="2.42578125" style="1" customWidth="1"/>
    <col min="1036" max="1036" width="15.42578125" style="1" bestFit="1" customWidth="1"/>
    <col min="1037" max="1283" width="9.140625" style="1"/>
    <col min="1284" max="1284" width="39.5703125" style="1" customWidth="1"/>
    <col min="1285" max="1285" width="14.140625" style="1" customWidth="1"/>
    <col min="1286" max="1286" width="2.42578125" style="1" customWidth="1"/>
    <col min="1287" max="1288" width="10.5703125" style="1" customWidth="1"/>
    <col min="1289" max="1290" width="9.140625" style="1"/>
    <col min="1291" max="1291" width="2.42578125" style="1" customWidth="1"/>
    <col min="1292" max="1292" width="15.42578125" style="1" bestFit="1" customWidth="1"/>
    <col min="1293" max="1539" width="9.140625" style="1"/>
    <col min="1540" max="1540" width="39.5703125" style="1" customWidth="1"/>
    <col min="1541" max="1541" width="14.140625" style="1" customWidth="1"/>
    <col min="1542" max="1542" width="2.42578125" style="1" customWidth="1"/>
    <col min="1543" max="1544" width="10.5703125" style="1" customWidth="1"/>
    <col min="1545" max="1546" width="9.140625" style="1"/>
    <col min="1547" max="1547" width="2.42578125" style="1" customWidth="1"/>
    <col min="1548" max="1548" width="15.42578125" style="1" bestFit="1" customWidth="1"/>
    <col min="1549" max="1795" width="9.140625" style="1"/>
    <col min="1796" max="1796" width="39.5703125" style="1" customWidth="1"/>
    <col min="1797" max="1797" width="14.140625" style="1" customWidth="1"/>
    <col min="1798" max="1798" width="2.42578125" style="1" customWidth="1"/>
    <col min="1799" max="1800" width="10.5703125" style="1" customWidth="1"/>
    <col min="1801" max="1802" width="9.140625" style="1"/>
    <col min="1803" max="1803" width="2.42578125" style="1" customWidth="1"/>
    <col min="1804" max="1804" width="15.42578125" style="1" bestFit="1" customWidth="1"/>
    <col min="1805" max="2051" width="9.140625" style="1"/>
    <col min="2052" max="2052" width="39.5703125" style="1" customWidth="1"/>
    <col min="2053" max="2053" width="14.140625" style="1" customWidth="1"/>
    <col min="2054" max="2054" width="2.42578125" style="1" customWidth="1"/>
    <col min="2055" max="2056" width="10.5703125" style="1" customWidth="1"/>
    <col min="2057" max="2058" width="9.140625" style="1"/>
    <col min="2059" max="2059" width="2.42578125" style="1" customWidth="1"/>
    <col min="2060" max="2060" width="15.42578125" style="1" bestFit="1" customWidth="1"/>
    <col min="2061" max="2307" width="9.140625" style="1"/>
    <col min="2308" max="2308" width="39.5703125" style="1" customWidth="1"/>
    <col min="2309" max="2309" width="14.140625" style="1" customWidth="1"/>
    <col min="2310" max="2310" width="2.42578125" style="1" customWidth="1"/>
    <col min="2311" max="2312" width="10.5703125" style="1" customWidth="1"/>
    <col min="2313" max="2314" width="9.140625" style="1"/>
    <col min="2315" max="2315" width="2.42578125" style="1" customWidth="1"/>
    <col min="2316" max="2316" width="15.42578125" style="1" bestFit="1" customWidth="1"/>
    <col min="2317" max="2563" width="9.140625" style="1"/>
    <col min="2564" max="2564" width="39.5703125" style="1" customWidth="1"/>
    <col min="2565" max="2565" width="14.140625" style="1" customWidth="1"/>
    <col min="2566" max="2566" width="2.42578125" style="1" customWidth="1"/>
    <col min="2567" max="2568" width="10.5703125" style="1" customWidth="1"/>
    <col min="2569" max="2570" width="9.140625" style="1"/>
    <col min="2571" max="2571" width="2.42578125" style="1" customWidth="1"/>
    <col min="2572" max="2572" width="15.42578125" style="1" bestFit="1" customWidth="1"/>
    <col min="2573" max="2819" width="9.140625" style="1"/>
    <col min="2820" max="2820" width="39.5703125" style="1" customWidth="1"/>
    <col min="2821" max="2821" width="14.140625" style="1" customWidth="1"/>
    <col min="2822" max="2822" width="2.42578125" style="1" customWidth="1"/>
    <col min="2823" max="2824" width="10.5703125" style="1" customWidth="1"/>
    <col min="2825" max="2826" width="9.140625" style="1"/>
    <col min="2827" max="2827" width="2.42578125" style="1" customWidth="1"/>
    <col min="2828" max="2828" width="15.42578125" style="1" bestFit="1" customWidth="1"/>
    <col min="2829" max="3075" width="9.140625" style="1"/>
    <col min="3076" max="3076" width="39.5703125" style="1" customWidth="1"/>
    <col min="3077" max="3077" width="14.140625" style="1" customWidth="1"/>
    <col min="3078" max="3078" width="2.42578125" style="1" customWidth="1"/>
    <col min="3079" max="3080" width="10.5703125" style="1" customWidth="1"/>
    <col min="3081" max="3082" width="9.140625" style="1"/>
    <col min="3083" max="3083" width="2.42578125" style="1" customWidth="1"/>
    <col min="3084" max="3084" width="15.42578125" style="1" bestFit="1" customWidth="1"/>
    <col min="3085" max="3331" width="9.140625" style="1"/>
    <col min="3332" max="3332" width="39.5703125" style="1" customWidth="1"/>
    <col min="3333" max="3333" width="14.140625" style="1" customWidth="1"/>
    <col min="3334" max="3334" width="2.42578125" style="1" customWidth="1"/>
    <col min="3335" max="3336" width="10.5703125" style="1" customWidth="1"/>
    <col min="3337" max="3338" width="9.140625" style="1"/>
    <col min="3339" max="3339" width="2.42578125" style="1" customWidth="1"/>
    <col min="3340" max="3340" width="15.42578125" style="1" bestFit="1" customWidth="1"/>
    <col min="3341" max="3587" width="9.140625" style="1"/>
    <col min="3588" max="3588" width="39.5703125" style="1" customWidth="1"/>
    <col min="3589" max="3589" width="14.140625" style="1" customWidth="1"/>
    <col min="3590" max="3590" width="2.42578125" style="1" customWidth="1"/>
    <col min="3591" max="3592" width="10.5703125" style="1" customWidth="1"/>
    <col min="3593" max="3594" width="9.140625" style="1"/>
    <col min="3595" max="3595" width="2.42578125" style="1" customWidth="1"/>
    <col min="3596" max="3596" width="15.42578125" style="1" bestFit="1" customWidth="1"/>
    <col min="3597" max="3843" width="9.140625" style="1"/>
    <col min="3844" max="3844" width="39.5703125" style="1" customWidth="1"/>
    <col min="3845" max="3845" width="14.140625" style="1" customWidth="1"/>
    <col min="3846" max="3846" width="2.42578125" style="1" customWidth="1"/>
    <col min="3847" max="3848" width="10.5703125" style="1" customWidth="1"/>
    <col min="3849" max="3850" width="9.140625" style="1"/>
    <col min="3851" max="3851" width="2.42578125" style="1" customWidth="1"/>
    <col min="3852" max="3852" width="15.42578125" style="1" bestFit="1" customWidth="1"/>
    <col min="3853" max="4099" width="9.140625" style="1"/>
    <col min="4100" max="4100" width="39.5703125" style="1" customWidth="1"/>
    <col min="4101" max="4101" width="14.140625" style="1" customWidth="1"/>
    <col min="4102" max="4102" width="2.42578125" style="1" customWidth="1"/>
    <col min="4103" max="4104" width="10.5703125" style="1" customWidth="1"/>
    <col min="4105" max="4106" width="9.140625" style="1"/>
    <col min="4107" max="4107" width="2.42578125" style="1" customWidth="1"/>
    <col min="4108" max="4108" width="15.42578125" style="1" bestFit="1" customWidth="1"/>
    <col min="4109" max="4355" width="9.140625" style="1"/>
    <col min="4356" max="4356" width="39.5703125" style="1" customWidth="1"/>
    <col min="4357" max="4357" width="14.140625" style="1" customWidth="1"/>
    <col min="4358" max="4358" width="2.42578125" style="1" customWidth="1"/>
    <col min="4359" max="4360" width="10.5703125" style="1" customWidth="1"/>
    <col min="4361" max="4362" width="9.140625" style="1"/>
    <col min="4363" max="4363" width="2.42578125" style="1" customWidth="1"/>
    <col min="4364" max="4364" width="15.42578125" style="1" bestFit="1" customWidth="1"/>
    <col min="4365" max="4611" width="9.140625" style="1"/>
    <col min="4612" max="4612" width="39.5703125" style="1" customWidth="1"/>
    <col min="4613" max="4613" width="14.140625" style="1" customWidth="1"/>
    <col min="4614" max="4614" width="2.42578125" style="1" customWidth="1"/>
    <col min="4615" max="4616" width="10.5703125" style="1" customWidth="1"/>
    <col min="4617" max="4618" width="9.140625" style="1"/>
    <col min="4619" max="4619" width="2.42578125" style="1" customWidth="1"/>
    <col min="4620" max="4620" width="15.42578125" style="1" bestFit="1" customWidth="1"/>
    <col min="4621" max="4867" width="9.140625" style="1"/>
    <col min="4868" max="4868" width="39.5703125" style="1" customWidth="1"/>
    <col min="4869" max="4869" width="14.140625" style="1" customWidth="1"/>
    <col min="4870" max="4870" width="2.42578125" style="1" customWidth="1"/>
    <col min="4871" max="4872" width="10.5703125" style="1" customWidth="1"/>
    <col min="4873" max="4874" width="9.140625" style="1"/>
    <col min="4875" max="4875" width="2.42578125" style="1" customWidth="1"/>
    <col min="4876" max="4876" width="15.42578125" style="1" bestFit="1" customWidth="1"/>
    <col min="4877" max="5123" width="9.140625" style="1"/>
    <col min="5124" max="5124" width="39.5703125" style="1" customWidth="1"/>
    <col min="5125" max="5125" width="14.140625" style="1" customWidth="1"/>
    <col min="5126" max="5126" width="2.42578125" style="1" customWidth="1"/>
    <col min="5127" max="5128" width="10.5703125" style="1" customWidth="1"/>
    <col min="5129" max="5130" width="9.140625" style="1"/>
    <col min="5131" max="5131" width="2.42578125" style="1" customWidth="1"/>
    <col min="5132" max="5132" width="15.42578125" style="1" bestFit="1" customWidth="1"/>
    <col min="5133" max="5379" width="9.140625" style="1"/>
    <col min="5380" max="5380" width="39.5703125" style="1" customWidth="1"/>
    <col min="5381" max="5381" width="14.140625" style="1" customWidth="1"/>
    <col min="5382" max="5382" width="2.42578125" style="1" customWidth="1"/>
    <col min="5383" max="5384" width="10.5703125" style="1" customWidth="1"/>
    <col min="5385" max="5386" width="9.140625" style="1"/>
    <col min="5387" max="5387" width="2.42578125" style="1" customWidth="1"/>
    <col min="5388" max="5388" width="15.42578125" style="1" bestFit="1" customWidth="1"/>
    <col min="5389" max="5635" width="9.140625" style="1"/>
    <col min="5636" max="5636" width="39.5703125" style="1" customWidth="1"/>
    <col min="5637" max="5637" width="14.140625" style="1" customWidth="1"/>
    <col min="5638" max="5638" width="2.42578125" style="1" customWidth="1"/>
    <col min="5639" max="5640" width="10.5703125" style="1" customWidth="1"/>
    <col min="5641" max="5642" width="9.140625" style="1"/>
    <col min="5643" max="5643" width="2.42578125" style="1" customWidth="1"/>
    <col min="5644" max="5644" width="15.42578125" style="1" bestFit="1" customWidth="1"/>
    <col min="5645" max="5891" width="9.140625" style="1"/>
    <col min="5892" max="5892" width="39.5703125" style="1" customWidth="1"/>
    <col min="5893" max="5893" width="14.140625" style="1" customWidth="1"/>
    <col min="5894" max="5894" width="2.42578125" style="1" customWidth="1"/>
    <col min="5895" max="5896" width="10.5703125" style="1" customWidth="1"/>
    <col min="5897" max="5898" width="9.140625" style="1"/>
    <col min="5899" max="5899" width="2.42578125" style="1" customWidth="1"/>
    <col min="5900" max="5900" width="15.42578125" style="1" bestFit="1" customWidth="1"/>
    <col min="5901" max="6147" width="9.140625" style="1"/>
    <col min="6148" max="6148" width="39.5703125" style="1" customWidth="1"/>
    <col min="6149" max="6149" width="14.140625" style="1" customWidth="1"/>
    <col min="6150" max="6150" width="2.42578125" style="1" customWidth="1"/>
    <col min="6151" max="6152" width="10.5703125" style="1" customWidth="1"/>
    <col min="6153" max="6154" width="9.140625" style="1"/>
    <col min="6155" max="6155" width="2.42578125" style="1" customWidth="1"/>
    <col min="6156" max="6156" width="15.42578125" style="1" bestFit="1" customWidth="1"/>
    <col min="6157" max="6403" width="9.140625" style="1"/>
    <col min="6404" max="6404" width="39.5703125" style="1" customWidth="1"/>
    <col min="6405" max="6405" width="14.140625" style="1" customWidth="1"/>
    <col min="6406" max="6406" width="2.42578125" style="1" customWidth="1"/>
    <col min="6407" max="6408" width="10.5703125" style="1" customWidth="1"/>
    <col min="6409" max="6410" width="9.140625" style="1"/>
    <col min="6411" max="6411" width="2.42578125" style="1" customWidth="1"/>
    <col min="6412" max="6412" width="15.42578125" style="1" bestFit="1" customWidth="1"/>
    <col min="6413" max="6659" width="9.140625" style="1"/>
    <col min="6660" max="6660" width="39.5703125" style="1" customWidth="1"/>
    <col min="6661" max="6661" width="14.140625" style="1" customWidth="1"/>
    <col min="6662" max="6662" width="2.42578125" style="1" customWidth="1"/>
    <col min="6663" max="6664" width="10.5703125" style="1" customWidth="1"/>
    <col min="6665" max="6666" width="9.140625" style="1"/>
    <col min="6667" max="6667" width="2.42578125" style="1" customWidth="1"/>
    <col min="6668" max="6668" width="15.42578125" style="1" bestFit="1" customWidth="1"/>
    <col min="6669" max="6915" width="9.140625" style="1"/>
    <col min="6916" max="6916" width="39.5703125" style="1" customWidth="1"/>
    <col min="6917" max="6917" width="14.140625" style="1" customWidth="1"/>
    <col min="6918" max="6918" width="2.42578125" style="1" customWidth="1"/>
    <col min="6919" max="6920" width="10.5703125" style="1" customWidth="1"/>
    <col min="6921" max="6922" width="9.140625" style="1"/>
    <col min="6923" max="6923" width="2.42578125" style="1" customWidth="1"/>
    <col min="6924" max="6924" width="15.42578125" style="1" bestFit="1" customWidth="1"/>
    <col min="6925" max="7171" width="9.140625" style="1"/>
    <col min="7172" max="7172" width="39.5703125" style="1" customWidth="1"/>
    <col min="7173" max="7173" width="14.140625" style="1" customWidth="1"/>
    <col min="7174" max="7174" width="2.42578125" style="1" customWidth="1"/>
    <col min="7175" max="7176" width="10.5703125" style="1" customWidth="1"/>
    <col min="7177" max="7178" width="9.140625" style="1"/>
    <col min="7179" max="7179" width="2.42578125" style="1" customWidth="1"/>
    <col min="7180" max="7180" width="15.42578125" style="1" bestFit="1" customWidth="1"/>
    <col min="7181" max="7427" width="9.140625" style="1"/>
    <col min="7428" max="7428" width="39.5703125" style="1" customWidth="1"/>
    <col min="7429" max="7429" width="14.140625" style="1" customWidth="1"/>
    <col min="7430" max="7430" width="2.42578125" style="1" customWidth="1"/>
    <col min="7431" max="7432" width="10.5703125" style="1" customWidth="1"/>
    <col min="7433" max="7434" width="9.140625" style="1"/>
    <col min="7435" max="7435" width="2.42578125" style="1" customWidth="1"/>
    <col min="7436" max="7436" width="15.42578125" style="1" bestFit="1" customWidth="1"/>
    <col min="7437" max="7683" width="9.140625" style="1"/>
    <col min="7684" max="7684" width="39.5703125" style="1" customWidth="1"/>
    <col min="7685" max="7685" width="14.140625" style="1" customWidth="1"/>
    <col min="7686" max="7686" width="2.42578125" style="1" customWidth="1"/>
    <col min="7687" max="7688" width="10.5703125" style="1" customWidth="1"/>
    <col min="7689" max="7690" width="9.140625" style="1"/>
    <col min="7691" max="7691" width="2.42578125" style="1" customWidth="1"/>
    <col min="7692" max="7692" width="15.42578125" style="1" bestFit="1" customWidth="1"/>
    <col min="7693" max="7939" width="9.140625" style="1"/>
    <col min="7940" max="7940" width="39.5703125" style="1" customWidth="1"/>
    <col min="7941" max="7941" width="14.140625" style="1" customWidth="1"/>
    <col min="7942" max="7942" width="2.42578125" style="1" customWidth="1"/>
    <col min="7943" max="7944" width="10.5703125" style="1" customWidth="1"/>
    <col min="7945" max="7946" width="9.140625" style="1"/>
    <col min="7947" max="7947" width="2.42578125" style="1" customWidth="1"/>
    <col min="7948" max="7948" width="15.42578125" style="1" bestFit="1" customWidth="1"/>
    <col min="7949" max="8195" width="9.140625" style="1"/>
    <col min="8196" max="8196" width="39.5703125" style="1" customWidth="1"/>
    <col min="8197" max="8197" width="14.140625" style="1" customWidth="1"/>
    <col min="8198" max="8198" width="2.42578125" style="1" customWidth="1"/>
    <col min="8199" max="8200" width="10.5703125" style="1" customWidth="1"/>
    <col min="8201" max="8202" width="9.140625" style="1"/>
    <col min="8203" max="8203" width="2.42578125" style="1" customWidth="1"/>
    <col min="8204" max="8204" width="15.42578125" style="1" bestFit="1" customWidth="1"/>
    <col min="8205" max="8451" width="9.140625" style="1"/>
    <col min="8452" max="8452" width="39.5703125" style="1" customWidth="1"/>
    <col min="8453" max="8453" width="14.140625" style="1" customWidth="1"/>
    <col min="8454" max="8454" width="2.42578125" style="1" customWidth="1"/>
    <col min="8455" max="8456" width="10.5703125" style="1" customWidth="1"/>
    <col min="8457" max="8458" width="9.140625" style="1"/>
    <col min="8459" max="8459" width="2.42578125" style="1" customWidth="1"/>
    <col min="8460" max="8460" width="15.42578125" style="1" bestFit="1" customWidth="1"/>
    <col min="8461" max="8707" width="9.140625" style="1"/>
    <col min="8708" max="8708" width="39.5703125" style="1" customWidth="1"/>
    <col min="8709" max="8709" width="14.140625" style="1" customWidth="1"/>
    <col min="8710" max="8710" width="2.42578125" style="1" customWidth="1"/>
    <col min="8711" max="8712" width="10.5703125" style="1" customWidth="1"/>
    <col min="8713" max="8714" width="9.140625" style="1"/>
    <col min="8715" max="8715" width="2.42578125" style="1" customWidth="1"/>
    <col min="8716" max="8716" width="15.42578125" style="1" bestFit="1" customWidth="1"/>
    <col min="8717" max="8963" width="9.140625" style="1"/>
    <col min="8964" max="8964" width="39.5703125" style="1" customWidth="1"/>
    <col min="8965" max="8965" width="14.140625" style="1" customWidth="1"/>
    <col min="8966" max="8966" width="2.42578125" style="1" customWidth="1"/>
    <col min="8967" max="8968" width="10.5703125" style="1" customWidth="1"/>
    <col min="8969" max="8970" width="9.140625" style="1"/>
    <col min="8971" max="8971" width="2.42578125" style="1" customWidth="1"/>
    <col min="8972" max="8972" width="15.42578125" style="1" bestFit="1" customWidth="1"/>
    <col min="8973" max="9219" width="9.140625" style="1"/>
    <col min="9220" max="9220" width="39.5703125" style="1" customWidth="1"/>
    <col min="9221" max="9221" width="14.140625" style="1" customWidth="1"/>
    <col min="9222" max="9222" width="2.42578125" style="1" customWidth="1"/>
    <col min="9223" max="9224" width="10.5703125" style="1" customWidth="1"/>
    <col min="9225" max="9226" width="9.140625" style="1"/>
    <col min="9227" max="9227" width="2.42578125" style="1" customWidth="1"/>
    <col min="9228" max="9228" width="15.42578125" style="1" bestFit="1" customWidth="1"/>
    <col min="9229" max="9475" width="9.140625" style="1"/>
    <col min="9476" max="9476" width="39.5703125" style="1" customWidth="1"/>
    <col min="9477" max="9477" width="14.140625" style="1" customWidth="1"/>
    <col min="9478" max="9478" width="2.42578125" style="1" customWidth="1"/>
    <col min="9479" max="9480" width="10.5703125" style="1" customWidth="1"/>
    <col min="9481" max="9482" width="9.140625" style="1"/>
    <col min="9483" max="9483" width="2.42578125" style="1" customWidth="1"/>
    <col min="9484" max="9484" width="15.42578125" style="1" bestFit="1" customWidth="1"/>
    <col min="9485" max="9731" width="9.140625" style="1"/>
    <col min="9732" max="9732" width="39.5703125" style="1" customWidth="1"/>
    <col min="9733" max="9733" width="14.140625" style="1" customWidth="1"/>
    <col min="9734" max="9734" width="2.42578125" style="1" customWidth="1"/>
    <col min="9735" max="9736" width="10.5703125" style="1" customWidth="1"/>
    <col min="9737" max="9738" width="9.140625" style="1"/>
    <col min="9739" max="9739" width="2.42578125" style="1" customWidth="1"/>
    <col min="9740" max="9740" width="15.42578125" style="1" bestFit="1" customWidth="1"/>
    <col min="9741" max="9987" width="9.140625" style="1"/>
    <col min="9988" max="9988" width="39.5703125" style="1" customWidth="1"/>
    <col min="9989" max="9989" width="14.140625" style="1" customWidth="1"/>
    <col min="9990" max="9990" width="2.42578125" style="1" customWidth="1"/>
    <col min="9991" max="9992" width="10.5703125" style="1" customWidth="1"/>
    <col min="9993" max="9994" width="9.140625" style="1"/>
    <col min="9995" max="9995" width="2.42578125" style="1" customWidth="1"/>
    <col min="9996" max="9996" width="15.42578125" style="1" bestFit="1" customWidth="1"/>
    <col min="9997" max="10243" width="9.140625" style="1"/>
    <col min="10244" max="10244" width="39.5703125" style="1" customWidth="1"/>
    <col min="10245" max="10245" width="14.140625" style="1" customWidth="1"/>
    <col min="10246" max="10246" width="2.42578125" style="1" customWidth="1"/>
    <col min="10247" max="10248" width="10.5703125" style="1" customWidth="1"/>
    <col min="10249" max="10250" width="9.140625" style="1"/>
    <col min="10251" max="10251" width="2.42578125" style="1" customWidth="1"/>
    <col min="10252" max="10252" width="15.42578125" style="1" bestFit="1" customWidth="1"/>
    <col min="10253" max="10499" width="9.140625" style="1"/>
    <col min="10500" max="10500" width="39.5703125" style="1" customWidth="1"/>
    <col min="10501" max="10501" width="14.140625" style="1" customWidth="1"/>
    <col min="10502" max="10502" width="2.42578125" style="1" customWidth="1"/>
    <col min="10503" max="10504" width="10.5703125" style="1" customWidth="1"/>
    <col min="10505" max="10506" width="9.140625" style="1"/>
    <col min="10507" max="10507" width="2.42578125" style="1" customWidth="1"/>
    <col min="10508" max="10508" width="15.42578125" style="1" bestFit="1" customWidth="1"/>
    <col min="10509" max="10755" width="9.140625" style="1"/>
    <col min="10756" max="10756" width="39.5703125" style="1" customWidth="1"/>
    <col min="10757" max="10757" width="14.140625" style="1" customWidth="1"/>
    <col min="10758" max="10758" width="2.42578125" style="1" customWidth="1"/>
    <col min="10759" max="10760" width="10.5703125" style="1" customWidth="1"/>
    <col min="10761" max="10762" width="9.140625" style="1"/>
    <col min="10763" max="10763" width="2.42578125" style="1" customWidth="1"/>
    <col min="10764" max="10764" width="15.42578125" style="1" bestFit="1" customWidth="1"/>
    <col min="10765" max="11011" width="9.140625" style="1"/>
    <col min="11012" max="11012" width="39.5703125" style="1" customWidth="1"/>
    <col min="11013" max="11013" width="14.140625" style="1" customWidth="1"/>
    <col min="11014" max="11014" width="2.42578125" style="1" customWidth="1"/>
    <col min="11015" max="11016" width="10.5703125" style="1" customWidth="1"/>
    <col min="11017" max="11018" width="9.140625" style="1"/>
    <col min="11019" max="11019" width="2.42578125" style="1" customWidth="1"/>
    <col min="11020" max="11020" width="15.42578125" style="1" bestFit="1" customWidth="1"/>
    <col min="11021" max="11267" width="9.140625" style="1"/>
    <col min="11268" max="11268" width="39.5703125" style="1" customWidth="1"/>
    <col min="11269" max="11269" width="14.140625" style="1" customWidth="1"/>
    <col min="11270" max="11270" width="2.42578125" style="1" customWidth="1"/>
    <col min="11271" max="11272" width="10.5703125" style="1" customWidth="1"/>
    <col min="11273" max="11274" width="9.140625" style="1"/>
    <col min="11275" max="11275" width="2.42578125" style="1" customWidth="1"/>
    <col min="11276" max="11276" width="15.42578125" style="1" bestFit="1" customWidth="1"/>
    <col min="11277" max="11523" width="9.140625" style="1"/>
    <col min="11524" max="11524" width="39.5703125" style="1" customWidth="1"/>
    <col min="11525" max="11525" width="14.140625" style="1" customWidth="1"/>
    <col min="11526" max="11526" width="2.42578125" style="1" customWidth="1"/>
    <col min="11527" max="11528" width="10.5703125" style="1" customWidth="1"/>
    <col min="11529" max="11530" width="9.140625" style="1"/>
    <col min="11531" max="11531" width="2.42578125" style="1" customWidth="1"/>
    <col min="11532" max="11532" width="15.42578125" style="1" bestFit="1" customWidth="1"/>
    <col min="11533" max="11779" width="9.140625" style="1"/>
    <col min="11780" max="11780" width="39.5703125" style="1" customWidth="1"/>
    <col min="11781" max="11781" width="14.140625" style="1" customWidth="1"/>
    <col min="11782" max="11782" width="2.42578125" style="1" customWidth="1"/>
    <col min="11783" max="11784" width="10.5703125" style="1" customWidth="1"/>
    <col min="11785" max="11786" width="9.140625" style="1"/>
    <col min="11787" max="11787" width="2.42578125" style="1" customWidth="1"/>
    <col min="11788" max="11788" width="15.42578125" style="1" bestFit="1" customWidth="1"/>
    <col min="11789" max="12035" width="9.140625" style="1"/>
    <col min="12036" max="12036" width="39.5703125" style="1" customWidth="1"/>
    <col min="12037" max="12037" width="14.140625" style="1" customWidth="1"/>
    <col min="12038" max="12038" width="2.42578125" style="1" customWidth="1"/>
    <col min="12039" max="12040" width="10.5703125" style="1" customWidth="1"/>
    <col min="12041" max="12042" width="9.140625" style="1"/>
    <col min="12043" max="12043" width="2.42578125" style="1" customWidth="1"/>
    <col min="12044" max="12044" width="15.42578125" style="1" bestFit="1" customWidth="1"/>
    <col min="12045" max="12291" width="9.140625" style="1"/>
    <col min="12292" max="12292" width="39.5703125" style="1" customWidth="1"/>
    <col min="12293" max="12293" width="14.140625" style="1" customWidth="1"/>
    <col min="12294" max="12294" width="2.42578125" style="1" customWidth="1"/>
    <col min="12295" max="12296" width="10.5703125" style="1" customWidth="1"/>
    <col min="12297" max="12298" width="9.140625" style="1"/>
    <col min="12299" max="12299" width="2.42578125" style="1" customWidth="1"/>
    <col min="12300" max="12300" width="15.42578125" style="1" bestFit="1" customWidth="1"/>
    <col min="12301" max="12547" width="9.140625" style="1"/>
    <col min="12548" max="12548" width="39.5703125" style="1" customWidth="1"/>
    <col min="12549" max="12549" width="14.140625" style="1" customWidth="1"/>
    <col min="12550" max="12550" width="2.42578125" style="1" customWidth="1"/>
    <col min="12551" max="12552" width="10.5703125" style="1" customWidth="1"/>
    <col min="12553" max="12554" width="9.140625" style="1"/>
    <col min="12555" max="12555" width="2.42578125" style="1" customWidth="1"/>
    <col min="12556" max="12556" width="15.42578125" style="1" bestFit="1" customWidth="1"/>
    <col min="12557" max="12803" width="9.140625" style="1"/>
    <col min="12804" max="12804" width="39.5703125" style="1" customWidth="1"/>
    <col min="12805" max="12805" width="14.140625" style="1" customWidth="1"/>
    <col min="12806" max="12806" width="2.42578125" style="1" customWidth="1"/>
    <col min="12807" max="12808" width="10.5703125" style="1" customWidth="1"/>
    <col min="12809" max="12810" width="9.140625" style="1"/>
    <col min="12811" max="12811" width="2.42578125" style="1" customWidth="1"/>
    <col min="12812" max="12812" width="15.42578125" style="1" bestFit="1" customWidth="1"/>
    <col min="12813" max="13059" width="9.140625" style="1"/>
    <col min="13060" max="13060" width="39.5703125" style="1" customWidth="1"/>
    <col min="13061" max="13061" width="14.140625" style="1" customWidth="1"/>
    <col min="13062" max="13062" width="2.42578125" style="1" customWidth="1"/>
    <col min="13063" max="13064" width="10.5703125" style="1" customWidth="1"/>
    <col min="13065" max="13066" width="9.140625" style="1"/>
    <col min="13067" max="13067" width="2.42578125" style="1" customWidth="1"/>
    <col min="13068" max="13068" width="15.42578125" style="1" bestFit="1" customWidth="1"/>
    <col min="13069" max="13315" width="9.140625" style="1"/>
    <col min="13316" max="13316" width="39.5703125" style="1" customWidth="1"/>
    <col min="13317" max="13317" width="14.140625" style="1" customWidth="1"/>
    <col min="13318" max="13318" width="2.42578125" style="1" customWidth="1"/>
    <col min="13319" max="13320" width="10.5703125" style="1" customWidth="1"/>
    <col min="13321" max="13322" width="9.140625" style="1"/>
    <col min="13323" max="13323" width="2.42578125" style="1" customWidth="1"/>
    <col min="13324" max="13324" width="15.42578125" style="1" bestFit="1" customWidth="1"/>
    <col min="13325" max="13571" width="9.140625" style="1"/>
    <col min="13572" max="13572" width="39.5703125" style="1" customWidth="1"/>
    <col min="13573" max="13573" width="14.140625" style="1" customWidth="1"/>
    <col min="13574" max="13574" width="2.42578125" style="1" customWidth="1"/>
    <col min="13575" max="13576" width="10.5703125" style="1" customWidth="1"/>
    <col min="13577" max="13578" width="9.140625" style="1"/>
    <col min="13579" max="13579" width="2.42578125" style="1" customWidth="1"/>
    <col min="13580" max="13580" width="15.42578125" style="1" bestFit="1" customWidth="1"/>
    <col min="13581" max="13827" width="9.140625" style="1"/>
    <col min="13828" max="13828" width="39.5703125" style="1" customWidth="1"/>
    <col min="13829" max="13829" width="14.140625" style="1" customWidth="1"/>
    <col min="13830" max="13830" width="2.42578125" style="1" customWidth="1"/>
    <col min="13831" max="13832" width="10.5703125" style="1" customWidth="1"/>
    <col min="13833" max="13834" width="9.140625" style="1"/>
    <col min="13835" max="13835" width="2.42578125" style="1" customWidth="1"/>
    <col min="13836" max="13836" width="15.42578125" style="1" bestFit="1" customWidth="1"/>
    <col min="13837" max="14083" width="9.140625" style="1"/>
    <col min="14084" max="14084" width="39.5703125" style="1" customWidth="1"/>
    <col min="14085" max="14085" width="14.140625" style="1" customWidth="1"/>
    <col min="14086" max="14086" width="2.42578125" style="1" customWidth="1"/>
    <col min="14087" max="14088" width="10.5703125" style="1" customWidth="1"/>
    <col min="14089" max="14090" width="9.140625" style="1"/>
    <col min="14091" max="14091" width="2.42578125" style="1" customWidth="1"/>
    <col min="14092" max="14092" width="15.42578125" style="1" bestFit="1" customWidth="1"/>
    <col min="14093" max="14339" width="9.140625" style="1"/>
    <col min="14340" max="14340" width="39.5703125" style="1" customWidth="1"/>
    <col min="14341" max="14341" width="14.140625" style="1" customWidth="1"/>
    <col min="14342" max="14342" width="2.42578125" style="1" customWidth="1"/>
    <col min="14343" max="14344" width="10.5703125" style="1" customWidth="1"/>
    <col min="14345" max="14346" width="9.140625" style="1"/>
    <col min="14347" max="14347" width="2.42578125" style="1" customWidth="1"/>
    <col min="14348" max="14348" width="15.42578125" style="1" bestFit="1" customWidth="1"/>
    <col min="14349" max="14595" width="9.140625" style="1"/>
    <col min="14596" max="14596" width="39.5703125" style="1" customWidth="1"/>
    <col min="14597" max="14597" width="14.140625" style="1" customWidth="1"/>
    <col min="14598" max="14598" width="2.42578125" style="1" customWidth="1"/>
    <col min="14599" max="14600" width="10.5703125" style="1" customWidth="1"/>
    <col min="14601" max="14602" width="9.140625" style="1"/>
    <col min="14603" max="14603" width="2.42578125" style="1" customWidth="1"/>
    <col min="14604" max="14604" width="15.42578125" style="1" bestFit="1" customWidth="1"/>
    <col min="14605" max="14851" width="9.140625" style="1"/>
    <col min="14852" max="14852" width="39.5703125" style="1" customWidth="1"/>
    <col min="14853" max="14853" width="14.140625" style="1" customWidth="1"/>
    <col min="14854" max="14854" width="2.42578125" style="1" customWidth="1"/>
    <col min="14855" max="14856" width="10.5703125" style="1" customWidth="1"/>
    <col min="14857" max="14858" width="9.140625" style="1"/>
    <col min="14859" max="14859" width="2.42578125" style="1" customWidth="1"/>
    <col min="14860" max="14860" width="15.42578125" style="1" bestFit="1" customWidth="1"/>
    <col min="14861" max="15107" width="9.140625" style="1"/>
    <col min="15108" max="15108" width="39.5703125" style="1" customWidth="1"/>
    <col min="15109" max="15109" width="14.140625" style="1" customWidth="1"/>
    <col min="15110" max="15110" width="2.42578125" style="1" customWidth="1"/>
    <col min="15111" max="15112" width="10.5703125" style="1" customWidth="1"/>
    <col min="15113" max="15114" width="9.140625" style="1"/>
    <col min="15115" max="15115" width="2.42578125" style="1" customWidth="1"/>
    <col min="15116" max="15116" width="15.42578125" style="1" bestFit="1" customWidth="1"/>
    <col min="15117" max="15363" width="9.140625" style="1"/>
    <col min="15364" max="15364" width="39.5703125" style="1" customWidth="1"/>
    <col min="15365" max="15365" width="14.140625" style="1" customWidth="1"/>
    <col min="15366" max="15366" width="2.42578125" style="1" customWidth="1"/>
    <col min="15367" max="15368" width="10.5703125" style="1" customWidth="1"/>
    <col min="15369" max="15370" width="9.140625" style="1"/>
    <col min="15371" max="15371" width="2.42578125" style="1" customWidth="1"/>
    <col min="15372" max="15372" width="15.42578125" style="1" bestFit="1" customWidth="1"/>
    <col min="15373" max="15619" width="9.140625" style="1"/>
    <col min="15620" max="15620" width="39.5703125" style="1" customWidth="1"/>
    <col min="15621" max="15621" width="14.140625" style="1" customWidth="1"/>
    <col min="15622" max="15622" width="2.42578125" style="1" customWidth="1"/>
    <col min="15623" max="15624" width="10.5703125" style="1" customWidth="1"/>
    <col min="15625" max="15626" width="9.140625" style="1"/>
    <col min="15627" max="15627" width="2.42578125" style="1" customWidth="1"/>
    <col min="15628" max="15628" width="15.42578125" style="1" bestFit="1" customWidth="1"/>
    <col min="15629" max="15875" width="9.140625" style="1"/>
    <col min="15876" max="15876" width="39.5703125" style="1" customWidth="1"/>
    <col min="15877" max="15877" width="14.140625" style="1" customWidth="1"/>
    <col min="15878" max="15878" width="2.42578125" style="1" customWidth="1"/>
    <col min="15879" max="15880" width="10.5703125" style="1" customWidth="1"/>
    <col min="15881" max="15882" width="9.140625" style="1"/>
    <col min="15883" max="15883" width="2.42578125" style="1" customWidth="1"/>
    <col min="15884" max="15884" width="15.42578125" style="1" bestFit="1" customWidth="1"/>
    <col min="15885" max="16131" width="9.140625" style="1"/>
    <col min="16132" max="16132" width="39.5703125" style="1" customWidth="1"/>
    <col min="16133" max="16133" width="14.140625" style="1" customWidth="1"/>
    <col min="16134" max="16134" width="2.42578125" style="1" customWidth="1"/>
    <col min="16135" max="16136" width="10.5703125" style="1" customWidth="1"/>
    <col min="16137" max="16138" width="9.140625" style="1"/>
    <col min="16139" max="16139" width="2.42578125" style="1" customWidth="1"/>
    <col min="16140" max="16140" width="15.42578125" style="1" bestFit="1" customWidth="1"/>
    <col min="16141" max="16384" width="9.140625" style="1"/>
  </cols>
  <sheetData>
    <row r="1" spans="1:26" ht="15.75" x14ac:dyDescent="0.25">
      <c r="A1" s="501" t="s">
        <v>521</v>
      </c>
      <c r="B1" s="206"/>
      <c r="C1" s="206"/>
      <c r="D1" s="206"/>
      <c r="E1" s="206"/>
      <c r="F1" s="206"/>
      <c r="G1" s="206"/>
      <c r="H1" s="206"/>
      <c r="I1" s="206"/>
      <c r="J1" s="206"/>
      <c r="K1" s="206"/>
      <c r="L1" s="206"/>
      <c r="M1" s="206"/>
      <c r="Z1" s="35">
        <v>44</v>
      </c>
    </row>
    <row r="2" spans="1:26" ht="15" x14ac:dyDescent="0.25">
      <c r="A2" s="1975" t="s">
        <v>94</v>
      </c>
      <c r="B2" s="1976"/>
      <c r="C2" s="1977"/>
    </row>
    <row r="3" spans="1:26" ht="15" customHeight="1" x14ac:dyDescent="0.2">
      <c r="A3" s="36" t="s">
        <v>95</v>
      </c>
    </row>
    <row r="4" spans="1:26" ht="45.75" customHeight="1" x14ac:dyDescent="0.2">
      <c r="B4" s="207"/>
      <c r="C4" s="207"/>
      <c r="D4" s="1994" t="s">
        <v>522</v>
      </c>
      <c r="E4" s="1995"/>
      <c r="F4" s="1995"/>
      <c r="G4" s="1995"/>
      <c r="H4" s="1996"/>
      <c r="I4" s="1997" t="s">
        <v>523</v>
      </c>
      <c r="J4" s="1997"/>
      <c r="K4" s="1997"/>
      <c r="L4" s="1997"/>
      <c r="M4" s="1990" t="s">
        <v>524</v>
      </c>
      <c r="N4" s="1992" t="s">
        <v>525</v>
      </c>
      <c r="P4" s="1998" t="s">
        <v>526</v>
      </c>
      <c r="Q4" s="1999"/>
      <c r="R4" s="1999"/>
      <c r="S4" s="1999"/>
      <c r="T4" s="2000"/>
      <c r="U4" s="1997" t="s">
        <v>527</v>
      </c>
      <c r="V4" s="1997"/>
      <c r="W4" s="1997"/>
      <c r="X4" s="1997"/>
      <c r="Y4" s="208"/>
      <c r="Z4" s="1990" t="s">
        <v>528</v>
      </c>
    </row>
    <row r="5" spans="1:26" ht="99" customHeight="1" x14ac:dyDescent="0.2">
      <c r="B5" s="488" t="s">
        <v>529</v>
      </c>
      <c r="C5" s="207"/>
      <c r="D5" s="491" t="s">
        <v>530</v>
      </c>
      <c r="E5" s="212"/>
      <c r="F5" s="1623" t="s">
        <v>531</v>
      </c>
      <c r="G5" s="1623" t="s">
        <v>532</v>
      </c>
      <c r="H5" s="490" t="s">
        <v>242</v>
      </c>
      <c r="I5" s="1623" t="s">
        <v>531</v>
      </c>
      <c r="J5" s="1623" t="s">
        <v>533</v>
      </c>
      <c r="K5" s="1623" t="s">
        <v>532</v>
      </c>
      <c r="L5" s="1623" t="s">
        <v>242</v>
      </c>
      <c r="M5" s="1991"/>
      <c r="N5" s="1993"/>
      <c r="O5" s="492"/>
      <c r="P5" s="1621" t="s">
        <v>534</v>
      </c>
      <c r="Q5" s="1622"/>
      <c r="R5" s="1623" t="s">
        <v>531</v>
      </c>
      <c r="S5" s="488" t="s">
        <v>535</v>
      </c>
      <c r="T5" s="489" t="s">
        <v>242</v>
      </c>
      <c r="U5" s="488" t="s">
        <v>534</v>
      </c>
      <c r="V5" s="1623" t="s">
        <v>531</v>
      </c>
      <c r="W5" s="488" t="s">
        <v>536</v>
      </c>
      <c r="X5" s="488" t="s">
        <v>242</v>
      </c>
      <c r="Y5" s="209"/>
      <c r="Z5" s="1991"/>
    </row>
    <row r="6" spans="1:26" x14ac:dyDescent="0.2">
      <c r="B6" s="7"/>
      <c r="D6" s="7"/>
      <c r="E6" s="7"/>
      <c r="F6" s="7"/>
      <c r="G6" s="7"/>
      <c r="M6" s="7"/>
      <c r="P6" s="210"/>
      <c r="Q6" s="210"/>
      <c r="R6" s="210"/>
      <c r="S6" s="210"/>
      <c r="Z6" s="81"/>
    </row>
    <row r="7" spans="1:26" ht="15" x14ac:dyDescent="0.25">
      <c r="A7" s="131" t="s">
        <v>238</v>
      </c>
      <c r="P7" s="47"/>
      <c r="Q7" s="47"/>
      <c r="R7" s="47"/>
      <c r="S7" s="47"/>
    </row>
    <row r="8" spans="1:26" ht="14.25" customHeight="1" x14ac:dyDescent="0.25">
      <c r="A8" s="90" t="s">
        <v>537</v>
      </c>
      <c r="P8" s="47"/>
      <c r="Q8" s="47"/>
      <c r="R8" s="47"/>
      <c r="S8" s="47"/>
    </row>
    <row r="9" spans="1:26" ht="14.25" customHeight="1" x14ac:dyDescent="0.2">
      <c r="A9" s="141" t="s">
        <v>27</v>
      </c>
      <c r="B9" s="96">
        <v>11100</v>
      </c>
      <c r="C9" s="493"/>
      <c r="D9" s="96">
        <v>11101</v>
      </c>
      <c r="E9" s="494"/>
      <c r="F9" s="96">
        <v>11102</v>
      </c>
      <c r="G9" s="96">
        <v>11103</v>
      </c>
      <c r="H9" s="495">
        <v>11104</v>
      </c>
      <c r="I9" s="495">
        <v>11105</v>
      </c>
      <c r="J9" s="495">
        <v>11106</v>
      </c>
      <c r="K9" s="495">
        <v>11107</v>
      </c>
      <c r="L9" s="495">
        <v>11108</v>
      </c>
      <c r="M9" s="96">
        <v>11109</v>
      </c>
      <c r="N9" s="96">
        <v>11110</v>
      </c>
      <c r="O9" s="493"/>
      <c r="P9" s="496">
        <v>11111</v>
      </c>
      <c r="Q9" s="494"/>
      <c r="R9" s="496">
        <v>11112</v>
      </c>
      <c r="S9" s="496">
        <v>11113</v>
      </c>
      <c r="T9" s="495">
        <v>11114</v>
      </c>
      <c r="U9" s="495">
        <v>11115</v>
      </c>
      <c r="V9" s="495">
        <v>11116</v>
      </c>
      <c r="W9" s="495">
        <v>11117</v>
      </c>
      <c r="X9" s="495">
        <v>11118</v>
      </c>
      <c r="Y9" s="493"/>
      <c r="Z9" s="96">
        <v>11119</v>
      </c>
    </row>
    <row r="10" spans="1:26" ht="14.25" customHeight="1" x14ac:dyDescent="0.2">
      <c r="A10" s="141" t="s">
        <v>256</v>
      </c>
      <c r="B10" s="96">
        <v>11120</v>
      </c>
      <c r="C10" s="493"/>
      <c r="D10" s="96">
        <v>11121</v>
      </c>
      <c r="E10" s="494"/>
      <c r="F10" s="96">
        <v>11122</v>
      </c>
      <c r="G10" s="96">
        <v>11123</v>
      </c>
      <c r="H10" s="96">
        <v>11124</v>
      </c>
      <c r="I10" s="96">
        <v>11125</v>
      </c>
      <c r="J10" s="96">
        <v>11126</v>
      </c>
      <c r="K10" s="96">
        <v>11127</v>
      </c>
      <c r="L10" s="96">
        <v>11128</v>
      </c>
      <c r="M10" s="96">
        <v>11129</v>
      </c>
      <c r="N10" s="96">
        <v>11130</v>
      </c>
      <c r="O10" s="493"/>
      <c r="P10" s="96">
        <v>11131</v>
      </c>
      <c r="Q10" s="494"/>
      <c r="R10" s="96">
        <v>11132</v>
      </c>
      <c r="S10" s="96">
        <v>11133</v>
      </c>
      <c r="T10" s="96">
        <v>11134</v>
      </c>
      <c r="U10" s="96">
        <v>11135</v>
      </c>
      <c r="V10" s="96">
        <v>11136</v>
      </c>
      <c r="W10" s="96">
        <v>11137</v>
      </c>
      <c r="X10" s="96">
        <v>11138</v>
      </c>
      <c r="Y10" s="493"/>
      <c r="Z10" s="96">
        <v>11139</v>
      </c>
    </row>
    <row r="11" spans="1:26" ht="14.25" customHeight="1" x14ac:dyDescent="0.2">
      <c r="A11" s="141" t="s">
        <v>257</v>
      </c>
      <c r="B11" s="96">
        <v>11140</v>
      </c>
      <c r="C11" s="493"/>
      <c r="D11" s="96">
        <v>11141</v>
      </c>
      <c r="E11" s="494"/>
      <c r="F11" s="96">
        <v>11142</v>
      </c>
      <c r="G11" s="96">
        <v>11143</v>
      </c>
      <c r="H11" s="96">
        <v>11144</v>
      </c>
      <c r="I11" s="96">
        <v>11145</v>
      </c>
      <c r="J11" s="96">
        <v>11146</v>
      </c>
      <c r="K11" s="96">
        <v>11147</v>
      </c>
      <c r="L11" s="96">
        <v>11148</v>
      </c>
      <c r="M11" s="96">
        <v>11149</v>
      </c>
      <c r="N11" s="96">
        <v>11150</v>
      </c>
      <c r="O11" s="493"/>
      <c r="P11" s="96">
        <v>11151</v>
      </c>
      <c r="Q11" s="494"/>
      <c r="R11" s="96">
        <v>11152</v>
      </c>
      <c r="S11" s="96">
        <v>11153</v>
      </c>
      <c r="T11" s="96">
        <v>11154</v>
      </c>
      <c r="U11" s="96">
        <v>11155</v>
      </c>
      <c r="V11" s="96">
        <v>11156</v>
      </c>
      <c r="W11" s="96">
        <v>11157</v>
      </c>
      <c r="X11" s="96">
        <v>11158</v>
      </c>
      <c r="Y11" s="493"/>
      <c r="Z11" s="96">
        <v>11159</v>
      </c>
    </row>
    <row r="12" spans="1:26" ht="14.25" customHeight="1" x14ac:dyDescent="0.2">
      <c r="A12" s="141" t="s">
        <v>258</v>
      </c>
      <c r="B12" s="96">
        <v>11160</v>
      </c>
      <c r="C12" s="493"/>
      <c r="D12" s="96">
        <v>11161</v>
      </c>
      <c r="E12" s="494"/>
      <c r="F12" s="96">
        <v>11162</v>
      </c>
      <c r="G12" s="96">
        <v>11163</v>
      </c>
      <c r="H12" s="96">
        <v>11164</v>
      </c>
      <c r="I12" s="96">
        <v>11165</v>
      </c>
      <c r="J12" s="96">
        <v>11166</v>
      </c>
      <c r="K12" s="96">
        <v>11167</v>
      </c>
      <c r="L12" s="96">
        <v>11168</v>
      </c>
      <c r="M12" s="96">
        <v>11169</v>
      </c>
      <c r="N12" s="96">
        <v>11170</v>
      </c>
      <c r="O12" s="493"/>
      <c r="P12" s="96">
        <v>11171</v>
      </c>
      <c r="Q12" s="494"/>
      <c r="R12" s="96">
        <v>11172</v>
      </c>
      <c r="S12" s="96">
        <v>11173</v>
      </c>
      <c r="T12" s="96">
        <v>11174</v>
      </c>
      <c r="U12" s="96">
        <v>11175</v>
      </c>
      <c r="V12" s="96">
        <v>11176</v>
      </c>
      <c r="W12" s="96">
        <v>11177</v>
      </c>
      <c r="X12" s="96">
        <v>11178</v>
      </c>
      <c r="Y12" s="493"/>
      <c r="Z12" s="96">
        <v>11179</v>
      </c>
    </row>
    <row r="13" spans="1:26" ht="14.25" customHeight="1" x14ac:dyDescent="0.2">
      <c r="A13" s="141" t="s">
        <v>31</v>
      </c>
      <c r="B13" s="96">
        <v>11180</v>
      </c>
      <c r="C13" s="493"/>
      <c r="D13" s="96">
        <v>11181</v>
      </c>
      <c r="E13" s="494"/>
      <c r="F13" s="96">
        <v>11182</v>
      </c>
      <c r="G13" s="96">
        <v>11183</v>
      </c>
      <c r="H13" s="96">
        <v>11184</v>
      </c>
      <c r="I13" s="96">
        <v>11185</v>
      </c>
      <c r="J13" s="96">
        <v>11186</v>
      </c>
      <c r="K13" s="96">
        <v>11187</v>
      </c>
      <c r="L13" s="96">
        <v>11188</v>
      </c>
      <c r="M13" s="96">
        <v>11189</v>
      </c>
      <c r="N13" s="96">
        <v>11190</v>
      </c>
      <c r="O13" s="493"/>
      <c r="P13" s="96">
        <v>11191</v>
      </c>
      <c r="Q13" s="494"/>
      <c r="R13" s="96">
        <v>11192</v>
      </c>
      <c r="S13" s="96">
        <v>11193</v>
      </c>
      <c r="T13" s="96">
        <v>11194</v>
      </c>
      <c r="U13" s="96">
        <v>11195</v>
      </c>
      <c r="V13" s="96">
        <v>11196</v>
      </c>
      <c r="W13" s="96">
        <v>11197</v>
      </c>
      <c r="X13" s="96">
        <v>11198</v>
      </c>
      <c r="Y13" s="493"/>
      <c r="Z13" s="96">
        <v>11199</v>
      </c>
    </row>
    <row r="14" spans="1:26" ht="22.5" x14ac:dyDescent="0.2">
      <c r="A14" s="444" t="s">
        <v>538</v>
      </c>
      <c r="B14" s="96">
        <v>11200</v>
      </c>
      <c r="C14" s="493"/>
      <c r="D14" s="96">
        <v>11201</v>
      </c>
      <c r="E14" s="494"/>
      <c r="F14" s="96">
        <v>11202</v>
      </c>
      <c r="G14" s="96">
        <v>11203</v>
      </c>
      <c r="H14" s="96">
        <v>11204</v>
      </c>
      <c r="I14" s="96">
        <v>11205</v>
      </c>
      <c r="J14" s="96">
        <v>11206</v>
      </c>
      <c r="K14" s="96">
        <v>11207</v>
      </c>
      <c r="L14" s="96">
        <v>11208</v>
      </c>
      <c r="M14" s="96">
        <v>11209</v>
      </c>
      <c r="N14" s="96">
        <v>11210</v>
      </c>
      <c r="O14" s="493"/>
      <c r="P14" s="96">
        <v>11211</v>
      </c>
      <c r="Q14" s="494"/>
      <c r="R14" s="96">
        <v>11212</v>
      </c>
      <c r="S14" s="96">
        <v>11213</v>
      </c>
      <c r="T14" s="96">
        <v>11214</v>
      </c>
      <c r="U14" s="96">
        <v>11215</v>
      </c>
      <c r="V14" s="96">
        <v>11216</v>
      </c>
      <c r="W14" s="96">
        <v>11217</v>
      </c>
      <c r="X14" s="96">
        <v>11218</v>
      </c>
      <c r="Y14" s="493"/>
      <c r="Z14" s="96">
        <v>11219</v>
      </c>
    </row>
    <row r="15" spans="1:26" ht="14.25" customHeight="1" x14ac:dyDescent="0.2">
      <c r="A15" s="141" t="s">
        <v>33</v>
      </c>
      <c r="B15" s="96">
        <v>11220</v>
      </c>
      <c r="C15" s="493"/>
      <c r="D15" s="96">
        <v>11221</v>
      </c>
      <c r="E15" s="494"/>
      <c r="F15" s="96">
        <v>11222</v>
      </c>
      <c r="G15" s="96">
        <v>11223</v>
      </c>
      <c r="H15" s="96">
        <v>11224</v>
      </c>
      <c r="I15" s="96">
        <v>11225</v>
      </c>
      <c r="J15" s="96">
        <v>11226</v>
      </c>
      <c r="K15" s="96">
        <v>11227</v>
      </c>
      <c r="L15" s="96">
        <v>11228</v>
      </c>
      <c r="M15" s="96">
        <v>11229</v>
      </c>
      <c r="N15" s="96">
        <v>11230</v>
      </c>
      <c r="O15" s="493"/>
      <c r="P15" s="96">
        <v>11231</v>
      </c>
      <c r="Q15" s="494"/>
      <c r="R15" s="96">
        <v>11232</v>
      </c>
      <c r="S15" s="96">
        <v>11233</v>
      </c>
      <c r="T15" s="96">
        <v>11234</v>
      </c>
      <c r="U15" s="96">
        <v>11235</v>
      </c>
      <c r="V15" s="96">
        <v>11236</v>
      </c>
      <c r="W15" s="96">
        <v>11237</v>
      </c>
      <c r="X15" s="96">
        <v>11238</v>
      </c>
      <c r="Y15" s="493"/>
      <c r="Z15" s="96">
        <v>11239</v>
      </c>
    </row>
    <row r="16" spans="1:26" ht="14.25" customHeight="1" x14ac:dyDescent="0.2">
      <c r="A16" s="141" t="s">
        <v>34</v>
      </c>
      <c r="B16" s="96">
        <v>11240</v>
      </c>
      <c r="C16" s="493"/>
      <c r="D16" s="96">
        <v>11241</v>
      </c>
      <c r="E16" s="494"/>
      <c r="F16" s="96">
        <v>11242</v>
      </c>
      <c r="G16" s="96">
        <v>11243</v>
      </c>
      <c r="H16" s="96">
        <v>11244</v>
      </c>
      <c r="I16" s="96">
        <v>11245</v>
      </c>
      <c r="J16" s="96">
        <v>11246</v>
      </c>
      <c r="K16" s="96">
        <v>11247</v>
      </c>
      <c r="L16" s="96">
        <v>11248</v>
      </c>
      <c r="M16" s="96">
        <v>11249</v>
      </c>
      <c r="N16" s="96">
        <v>11250</v>
      </c>
      <c r="O16" s="493"/>
      <c r="P16" s="96">
        <v>11251</v>
      </c>
      <c r="Q16" s="494"/>
      <c r="R16" s="96">
        <v>11252</v>
      </c>
      <c r="S16" s="96">
        <v>11253</v>
      </c>
      <c r="T16" s="96">
        <v>11254</v>
      </c>
      <c r="U16" s="96">
        <v>11255</v>
      </c>
      <c r="V16" s="96">
        <v>11256</v>
      </c>
      <c r="W16" s="96">
        <v>11257</v>
      </c>
      <c r="X16" s="96">
        <v>11258</v>
      </c>
      <c r="Y16" s="493"/>
      <c r="Z16" s="96">
        <v>11259</v>
      </c>
    </row>
    <row r="17" spans="1:26" ht="14.25" customHeight="1" x14ac:dyDescent="0.2">
      <c r="A17" s="444" t="s">
        <v>321</v>
      </c>
      <c r="B17" s="96">
        <v>11260</v>
      </c>
      <c r="C17" s="493"/>
      <c r="D17" s="96">
        <v>11261</v>
      </c>
      <c r="E17" s="494"/>
      <c r="F17" s="96">
        <v>11262</v>
      </c>
      <c r="G17" s="96">
        <v>11263</v>
      </c>
      <c r="H17" s="96">
        <v>11264</v>
      </c>
      <c r="I17" s="96">
        <v>11265</v>
      </c>
      <c r="J17" s="96">
        <v>11266</v>
      </c>
      <c r="K17" s="96">
        <v>11267</v>
      </c>
      <c r="L17" s="96">
        <v>11268</v>
      </c>
      <c r="M17" s="96">
        <v>11269</v>
      </c>
      <c r="N17" s="96">
        <v>11270</v>
      </c>
      <c r="O17" s="493"/>
      <c r="P17" s="96">
        <v>11271</v>
      </c>
      <c r="Q17" s="494"/>
      <c r="R17" s="96">
        <v>11272</v>
      </c>
      <c r="S17" s="96">
        <v>11273</v>
      </c>
      <c r="T17" s="96">
        <v>11274</v>
      </c>
      <c r="U17" s="96">
        <v>11275</v>
      </c>
      <c r="V17" s="96">
        <v>11276</v>
      </c>
      <c r="W17" s="96">
        <v>11277</v>
      </c>
      <c r="X17" s="96">
        <v>11278</v>
      </c>
      <c r="Y17" s="493"/>
      <c r="Z17" s="96">
        <v>11279</v>
      </c>
    </row>
    <row r="18" spans="1:26" ht="22.5" x14ac:dyDescent="0.2">
      <c r="A18" s="444" t="s">
        <v>67</v>
      </c>
      <c r="B18" s="96">
        <v>11280</v>
      </c>
      <c r="C18" s="493"/>
      <c r="D18" s="96">
        <v>11281</v>
      </c>
      <c r="E18" s="494"/>
      <c r="F18" s="96">
        <v>11282</v>
      </c>
      <c r="G18" s="96">
        <v>11283</v>
      </c>
      <c r="H18" s="96">
        <v>11284</v>
      </c>
      <c r="I18" s="96">
        <v>11285</v>
      </c>
      <c r="J18" s="96">
        <v>11286</v>
      </c>
      <c r="K18" s="96">
        <v>11287</v>
      </c>
      <c r="L18" s="96">
        <v>11288</v>
      </c>
      <c r="M18" s="96">
        <v>11289</v>
      </c>
      <c r="N18" s="96">
        <v>11290</v>
      </c>
      <c r="O18" s="493"/>
      <c r="P18" s="96">
        <v>11291</v>
      </c>
      <c r="Q18" s="494"/>
      <c r="R18" s="96">
        <v>11292</v>
      </c>
      <c r="S18" s="96">
        <v>11293</v>
      </c>
      <c r="T18" s="96">
        <v>11294</v>
      </c>
      <c r="U18" s="96">
        <v>11295</v>
      </c>
      <c r="V18" s="96">
        <v>11296</v>
      </c>
      <c r="W18" s="96">
        <v>11297</v>
      </c>
      <c r="X18" s="96">
        <v>11298</v>
      </c>
      <c r="Y18" s="493"/>
      <c r="Z18" s="96">
        <v>11299</v>
      </c>
    </row>
    <row r="19" spans="1:26" x14ac:dyDescent="0.2">
      <c r="A19" s="141" t="s">
        <v>37</v>
      </c>
      <c r="B19" s="96">
        <v>11300</v>
      </c>
      <c r="C19" s="493"/>
      <c r="D19" s="96">
        <v>11301</v>
      </c>
      <c r="E19" s="494"/>
      <c r="F19" s="96">
        <v>11302</v>
      </c>
      <c r="G19" s="96">
        <v>11303</v>
      </c>
      <c r="H19" s="96">
        <v>11304</v>
      </c>
      <c r="I19" s="96">
        <v>11305</v>
      </c>
      <c r="J19" s="96">
        <v>11306</v>
      </c>
      <c r="K19" s="96">
        <v>11307</v>
      </c>
      <c r="L19" s="96">
        <v>11308</v>
      </c>
      <c r="M19" s="96">
        <v>11309</v>
      </c>
      <c r="N19" s="96">
        <v>11310</v>
      </c>
      <c r="O19" s="493"/>
      <c r="P19" s="96">
        <v>11311</v>
      </c>
      <c r="Q19" s="494"/>
      <c r="R19" s="96">
        <v>11312</v>
      </c>
      <c r="S19" s="96">
        <v>11313</v>
      </c>
      <c r="T19" s="96">
        <v>11314</v>
      </c>
      <c r="U19" s="96">
        <v>11315</v>
      </c>
      <c r="V19" s="96">
        <v>11316</v>
      </c>
      <c r="W19" s="96">
        <v>11317</v>
      </c>
      <c r="X19" s="96">
        <v>11318</v>
      </c>
      <c r="Y19" s="493"/>
      <c r="Z19" s="96">
        <v>11319</v>
      </c>
    </row>
    <row r="20" spans="1:26" ht="14.25" customHeight="1" x14ac:dyDescent="0.2">
      <c r="A20" s="141" t="s">
        <v>260</v>
      </c>
      <c r="B20" s="494"/>
      <c r="C20" s="497"/>
      <c r="D20" s="494"/>
      <c r="E20" s="494"/>
      <c r="F20" s="494"/>
      <c r="G20" s="494"/>
      <c r="H20" s="494"/>
      <c r="I20" s="494"/>
      <c r="J20" s="494"/>
      <c r="K20" s="494"/>
      <c r="L20" s="494"/>
      <c r="M20" s="494"/>
      <c r="N20" s="494"/>
      <c r="O20" s="497"/>
      <c r="P20" s="494"/>
      <c r="Q20" s="494"/>
      <c r="R20" s="494"/>
      <c r="S20" s="494"/>
      <c r="T20" s="494"/>
      <c r="U20" s="494"/>
      <c r="V20" s="494"/>
      <c r="W20" s="494"/>
      <c r="X20" s="494"/>
      <c r="Y20" s="497"/>
      <c r="Z20" s="494"/>
    </row>
    <row r="21" spans="1:26" ht="14.25" customHeight="1" x14ac:dyDescent="0.2">
      <c r="A21" s="141" t="s">
        <v>261</v>
      </c>
      <c r="B21" s="494"/>
      <c r="C21" s="497"/>
      <c r="D21" s="494"/>
      <c r="E21" s="494"/>
      <c r="F21" s="494"/>
      <c r="G21" s="494"/>
      <c r="H21" s="494"/>
      <c r="I21" s="494"/>
      <c r="J21" s="494"/>
      <c r="K21" s="494"/>
      <c r="L21" s="494"/>
      <c r="M21" s="494"/>
      <c r="N21" s="494"/>
      <c r="O21" s="497"/>
      <c r="P21" s="494"/>
      <c r="Q21" s="494"/>
      <c r="R21" s="494"/>
      <c r="S21" s="494"/>
      <c r="T21" s="494"/>
      <c r="U21" s="494"/>
      <c r="V21" s="494"/>
      <c r="W21" s="494"/>
      <c r="X21" s="494"/>
      <c r="Y21" s="497"/>
      <c r="Z21" s="494"/>
    </row>
    <row r="22" spans="1:26" ht="14.25" customHeight="1" x14ac:dyDescent="0.2">
      <c r="A22" s="141" t="s">
        <v>262</v>
      </c>
      <c r="B22" s="494"/>
      <c r="C22" s="497"/>
      <c r="D22" s="494"/>
      <c r="E22" s="494"/>
      <c r="F22" s="494"/>
      <c r="G22" s="494"/>
      <c r="H22" s="494"/>
      <c r="I22" s="494"/>
      <c r="J22" s="494"/>
      <c r="K22" s="494"/>
      <c r="L22" s="494"/>
      <c r="M22" s="494"/>
      <c r="N22" s="494"/>
      <c r="O22" s="497"/>
      <c r="P22" s="494"/>
      <c r="Q22" s="494"/>
      <c r="R22" s="494"/>
      <c r="S22" s="494"/>
      <c r="T22" s="494"/>
      <c r="U22" s="494"/>
      <c r="V22" s="494"/>
      <c r="W22" s="494"/>
      <c r="X22" s="494"/>
      <c r="Y22" s="497"/>
      <c r="Z22" s="494"/>
    </row>
    <row r="23" spans="1:26" ht="33.75" x14ac:dyDescent="0.2">
      <c r="A23" s="444" t="s">
        <v>263</v>
      </c>
      <c r="B23" s="494"/>
      <c r="C23" s="497"/>
      <c r="D23" s="494"/>
      <c r="E23" s="494"/>
      <c r="F23" s="494"/>
      <c r="G23" s="494"/>
      <c r="H23" s="494"/>
      <c r="I23" s="494"/>
      <c r="J23" s="494"/>
      <c r="K23" s="494"/>
      <c r="L23" s="494"/>
      <c r="M23" s="494"/>
      <c r="N23" s="494"/>
      <c r="O23" s="497"/>
      <c r="P23" s="494"/>
      <c r="Q23" s="494"/>
      <c r="R23" s="494"/>
      <c r="S23" s="494"/>
      <c r="T23" s="494"/>
      <c r="U23" s="494"/>
      <c r="V23" s="494"/>
      <c r="W23" s="494"/>
      <c r="X23" s="494"/>
      <c r="Y23" s="497"/>
      <c r="Z23" s="494"/>
    </row>
    <row r="24" spans="1:26" ht="14.25" customHeight="1" x14ac:dyDescent="0.2">
      <c r="A24" s="141" t="s">
        <v>264</v>
      </c>
      <c r="B24" s="494"/>
      <c r="C24" s="497"/>
      <c r="D24" s="494"/>
      <c r="E24" s="494"/>
      <c r="F24" s="494"/>
      <c r="G24" s="494"/>
      <c r="H24" s="494"/>
      <c r="I24" s="494"/>
      <c r="J24" s="494"/>
      <c r="K24" s="494"/>
      <c r="L24" s="494"/>
      <c r="M24" s="494"/>
      <c r="N24" s="494"/>
      <c r="O24" s="497"/>
      <c r="P24" s="494"/>
      <c r="Q24" s="494"/>
      <c r="R24" s="494"/>
      <c r="S24" s="494"/>
      <c r="T24" s="494"/>
      <c r="U24" s="494"/>
      <c r="V24" s="494"/>
      <c r="W24" s="494"/>
      <c r="X24" s="494"/>
      <c r="Y24" s="497"/>
      <c r="Z24" s="494"/>
    </row>
    <row r="25" spans="1:26" ht="22.5" x14ac:dyDescent="0.2">
      <c r="A25" s="444" t="s">
        <v>323</v>
      </c>
      <c r="B25" s="96">
        <v>11420</v>
      </c>
      <c r="C25" s="493"/>
      <c r="D25" s="96">
        <v>11421</v>
      </c>
      <c r="E25" s="494"/>
      <c r="F25" s="96">
        <v>11422</v>
      </c>
      <c r="G25" s="96">
        <v>11423</v>
      </c>
      <c r="H25" s="96">
        <v>11424</v>
      </c>
      <c r="I25" s="96">
        <v>11425</v>
      </c>
      <c r="J25" s="96">
        <v>11426</v>
      </c>
      <c r="K25" s="96">
        <v>11427</v>
      </c>
      <c r="L25" s="96">
        <v>11428</v>
      </c>
      <c r="M25" s="96">
        <v>11429</v>
      </c>
      <c r="N25" s="96">
        <v>11430</v>
      </c>
      <c r="O25" s="493"/>
      <c r="P25" s="96">
        <v>11431</v>
      </c>
      <c r="Q25" s="494"/>
      <c r="R25" s="96">
        <v>11432</v>
      </c>
      <c r="S25" s="96">
        <v>11433</v>
      </c>
      <c r="T25" s="96">
        <v>11434</v>
      </c>
      <c r="U25" s="96">
        <v>11435</v>
      </c>
      <c r="V25" s="96">
        <v>11436</v>
      </c>
      <c r="W25" s="96">
        <v>11437</v>
      </c>
      <c r="X25" s="96">
        <v>11438</v>
      </c>
      <c r="Y25" s="493"/>
      <c r="Z25" s="96">
        <v>11439</v>
      </c>
    </row>
    <row r="26" spans="1:26" ht="22.5" x14ac:dyDescent="0.2">
      <c r="A26" s="446" t="s">
        <v>324</v>
      </c>
      <c r="B26" s="96">
        <v>11440</v>
      </c>
      <c r="C26" s="493"/>
      <c r="D26" s="96">
        <v>11441</v>
      </c>
      <c r="E26" s="494"/>
      <c r="F26" s="96">
        <v>11442</v>
      </c>
      <c r="G26" s="96">
        <v>11443</v>
      </c>
      <c r="H26" s="96">
        <v>11444</v>
      </c>
      <c r="I26" s="96">
        <v>11445</v>
      </c>
      <c r="J26" s="96">
        <v>11446</v>
      </c>
      <c r="K26" s="96">
        <v>11447</v>
      </c>
      <c r="L26" s="96">
        <v>11448</v>
      </c>
      <c r="M26" s="96">
        <v>11449</v>
      </c>
      <c r="N26" s="96">
        <v>11450</v>
      </c>
      <c r="O26" s="493"/>
      <c r="P26" s="96">
        <v>11451</v>
      </c>
      <c r="Q26" s="494"/>
      <c r="R26" s="96">
        <v>11452</v>
      </c>
      <c r="S26" s="96">
        <v>11453</v>
      </c>
      <c r="T26" s="96">
        <v>11454</v>
      </c>
      <c r="U26" s="96">
        <v>11455</v>
      </c>
      <c r="V26" s="96">
        <v>11456</v>
      </c>
      <c r="W26" s="96">
        <v>11457</v>
      </c>
      <c r="X26" s="96">
        <v>11458</v>
      </c>
      <c r="Y26" s="493"/>
      <c r="Z26" s="96">
        <v>11459</v>
      </c>
    </row>
    <row r="27" spans="1:26" ht="22.5" x14ac:dyDescent="0.2">
      <c r="A27" s="445" t="s">
        <v>325</v>
      </c>
      <c r="B27" s="96">
        <v>11460</v>
      </c>
      <c r="C27" s="493"/>
      <c r="D27" s="96">
        <v>11461</v>
      </c>
      <c r="E27" s="494"/>
      <c r="F27" s="96">
        <v>11462</v>
      </c>
      <c r="G27" s="96">
        <v>11463</v>
      </c>
      <c r="H27" s="96">
        <v>11464</v>
      </c>
      <c r="I27" s="96">
        <v>11465</v>
      </c>
      <c r="J27" s="96">
        <v>11466</v>
      </c>
      <c r="K27" s="96">
        <v>11467</v>
      </c>
      <c r="L27" s="96">
        <v>11468</v>
      </c>
      <c r="M27" s="96">
        <v>11469</v>
      </c>
      <c r="N27" s="96">
        <v>11470</v>
      </c>
      <c r="O27" s="493"/>
      <c r="P27" s="96">
        <v>11471</v>
      </c>
      <c r="Q27" s="494"/>
      <c r="R27" s="96">
        <v>11472</v>
      </c>
      <c r="S27" s="96">
        <v>11473</v>
      </c>
      <c r="T27" s="96">
        <v>11474</v>
      </c>
      <c r="U27" s="96">
        <v>11475</v>
      </c>
      <c r="V27" s="96">
        <v>11476</v>
      </c>
      <c r="W27" s="96">
        <v>11477</v>
      </c>
      <c r="X27" s="96">
        <v>11478</v>
      </c>
      <c r="Y27" s="493"/>
      <c r="Z27" s="96">
        <v>11479</v>
      </c>
    </row>
    <row r="28" spans="1:26" ht="22.5" x14ac:dyDescent="0.2">
      <c r="A28" s="445" t="s">
        <v>265</v>
      </c>
      <c r="B28" s="96">
        <v>11480</v>
      </c>
      <c r="C28" s="493"/>
      <c r="D28" s="96">
        <v>11481</v>
      </c>
      <c r="E28" s="494"/>
      <c r="F28" s="96">
        <v>11482</v>
      </c>
      <c r="G28" s="96">
        <v>11483</v>
      </c>
      <c r="H28" s="96">
        <v>11484</v>
      </c>
      <c r="I28" s="96">
        <v>11485</v>
      </c>
      <c r="J28" s="96">
        <v>11486</v>
      </c>
      <c r="K28" s="96">
        <v>11487</v>
      </c>
      <c r="L28" s="96">
        <v>11488</v>
      </c>
      <c r="M28" s="96">
        <v>11489</v>
      </c>
      <c r="N28" s="96">
        <v>11490</v>
      </c>
      <c r="O28" s="493"/>
      <c r="P28" s="96">
        <v>11491</v>
      </c>
      <c r="Q28" s="494"/>
      <c r="R28" s="96">
        <v>11492</v>
      </c>
      <c r="S28" s="96">
        <v>11493</v>
      </c>
      <c r="T28" s="96">
        <v>11494</v>
      </c>
      <c r="U28" s="96">
        <v>11495</v>
      </c>
      <c r="V28" s="96">
        <v>11496</v>
      </c>
      <c r="W28" s="96">
        <v>11497</v>
      </c>
      <c r="X28" s="96">
        <v>11498</v>
      </c>
      <c r="Y28" s="493"/>
      <c r="Z28" s="96">
        <v>11499</v>
      </c>
    </row>
    <row r="29" spans="1:26" ht="22.5" x14ac:dyDescent="0.2">
      <c r="A29" s="445" t="s">
        <v>326</v>
      </c>
      <c r="B29" s="96">
        <v>11500</v>
      </c>
      <c r="C29" s="493"/>
      <c r="D29" s="96">
        <v>11501</v>
      </c>
      <c r="E29" s="494"/>
      <c r="F29" s="96">
        <v>11502</v>
      </c>
      <c r="G29" s="96">
        <v>11503</v>
      </c>
      <c r="H29" s="96">
        <v>11504</v>
      </c>
      <c r="I29" s="96">
        <v>11505</v>
      </c>
      <c r="J29" s="96">
        <v>11506</v>
      </c>
      <c r="K29" s="96">
        <v>11507</v>
      </c>
      <c r="L29" s="96">
        <v>11508</v>
      </c>
      <c r="M29" s="96">
        <v>11509</v>
      </c>
      <c r="N29" s="96">
        <v>11510</v>
      </c>
      <c r="O29" s="493"/>
      <c r="P29" s="96">
        <v>11511</v>
      </c>
      <c r="Q29" s="494"/>
      <c r="R29" s="96">
        <v>11512</v>
      </c>
      <c r="S29" s="96">
        <v>11513</v>
      </c>
      <c r="T29" s="96">
        <v>11514</v>
      </c>
      <c r="U29" s="96">
        <v>11515</v>
      </c>
      <c r="V29" s="96">
        <v>11516</v>
      </c>
      <c r="W29" s="96">
        <v>11517</v>
      </c>
      <c r="X29" s="96">
        <v>11518</v>
      </c>
      <c r="Y29" s="493"/>
      <c r="Z29" s="96">
        <v>11519</v>
      </c>
    </row>
    <row r="30" spans="1:26" x14ac:dyDescent="0.2">
      <c r="A30" s="442" t="s">
        <v>44</v>
      </c>
      <c r="B30" s="96">
        <v>11520</v>
      </c>
      <c r="C30" s="493"/>
      <c r="D30" s="96">
        <v>11521</v>
      </c>
      <c r="E30" s="494"/>
      <c r="F30" s="96">
        <v>11522</v>
      </c>
      <c r="G30" s="96">
        <v>11523</v>
      </c>
      <c r="H30" s="96">
        <v>11524</v>
      </c>
      <c r="I30" s="96">
        <v>11525</v>
      </c>
      <c r="J30" s="96">
        <v>11526</v>
      </c>
      <c r="K30" s="96">
        <v>11527</v>
      </c>
      <c r="L30" s="96">
        <v>11528</v>
      </c>
      <c r="M30" s="96">
        <v>11529</v>
      </c>
      <c r="N30" s="96">
        <v>11530</v>
      </c>
      <c r="O30" s="493"/>
      <c r="P30" s="96">
        <v>11531</v>
      </c>
      <c r="Q30" s="494"/>
      <c r="R30" s="96">
        <v>11532</v>
      </c>
      <c r="S30" s="96">
        <v>11533</v>
      </c>
      <c r="T30" s="96">
        <v>11534</v>
      </c>
      <c r="U30" s="96">
        <v>11535</v>
      </c>
      <c r="V30" s="96">
        <v>11536</v>
      </c>
      <c r="W30" s="96">
        <v>11537</v>
      </c>
      <c r="X30" s="96">
        <v>11538</v>
      </c>
      <c r="Y30" s="493"/>
      <c r="Z30" s="96">
        <v>11539</v>
      </c>
    </row>
    <row r="31" spans="1:26" ht="22.5" customHeight="1" x14ac:dyDescent="0.2">
      <c r="A31" s="446" t="s">
        <v>346</v>
      </c>
      <c r="B31" s="96">
        <v>11540</v>
      </c>
      <c r="C31" s="493"/>
      <c r="D31" s="96">
        <v>11541</v>
      </c>
      <c r="E31" s="494"/>
      <c r="F31" s="96">
        <v>11542</v>
      </c>
      <c r="G31" s="96">
        <v>11543</v>
      </c>
      <c r="H31" s="96">
        <v>11544</v>
      </c>
      <c r="I31" s="96">
        <v>11545</v>
      </c>
      <c r="J31" s="96">
        <v>11546</v>
      </c>
      <c r="K31" s="96">
        <v>11547</v>
      </c>
      <c r="L31" s="96">
        <v>11548</v>
      </c>
      <c r="M31" s="96">
        <v>11549</v>
      </c>
      <c r="N31" s="96">
        <v>11550</v>
      </c>
      <c r="O31" s="493"/>
      <c r="P31" s="96">
        <v>11551</v>
      </c>
      <c r="Q31" s="494"/>
      <c r="R31" s="96">
        <v>11552</v>
      </c>
      <c r="S31" s="96">
        <v>11553</v>
      </c>
      <c r="T31" s="96">
        <v>11554</v>
      </c>
      <c r="U31" s="96">
        <v>11555</v>
      </c>
      <c r="V31" s="96">
        <v>11556</v>
      </c>
      <c r="W31" s="96">
        <v>11557</v>
      </c>
      <c r="X31" s="96">
        <v>11558</v>
      </c>
      <c r="Y31" s="493"/>
      <c r="Z31" s="96">
        <v>11559</v>
      </c>
    </row>
    <row r="32" spans="1:26" x14ac:dyDescent="0.2">
      <c r="A32" s="400" t="s">
        <v>267</v>
      </c>
      <c r="B32" s="96">
        <v>11560</v>
      </c>
      <c r="C32" s="493"/>
      <c r="D32" s="96">
        <v>11561</v>
      </c>
      <c r="E32" s="494"/>
      <c r="F32" s="96">
        <v>11562</v>
      </c>
      <c r="G32" s="96">
        <v>11563</v>
      </c>
      <c r="H32" s="96">
        <v>11564</v>
      </c>
      <c r="I32" s="96">
        <v>11565</v>
      </c>
      <c r="J32" s="96">
        <v>11566</v>
      </c>
      <c r="K32" s="96">
        <v>11567</v>
      </c>
      <c r="L32" s="96">
        <v>11568</v>
      </c>
      <c r="M32" s="96">
        <v>11569</v>
      </c>
      <c r="N32" s="96">
        <v>11570</v>
      </c>
      <c r="O32" s="493"/>
      <c r="P32" s="96">
        <v>11571</v>
      </c>
      <c r="Q32" s="494"/>
      <c r="R32" s="96">
        <v>11572</v>
      </c>
      <c r="S32" s="96">
        <v>11573</v>
      </c>
      <c r="T32" s="96">
        <v>11574</v>
      </c>
      <c r="U32" s="96">
        <v>11575</v>
      </c>
      <c r="V32" s="96">
        <v>11576</v>
      </c>
      <c r="W32" s="96">
        <v>11577</v>
      </c>
      <c r="X32" s="96">
        <v>11578</v>
      </c>
      <c r="Y32" s="493"/>
      <c r="Z32" s="96">
        <v>11579</v>
      </c>
    </row>
    <row r="33" spans="1:26" ht="22.5" x14ac:dyDescent="0.2">
      <c r="A33" s="446" t="s">
        <v>47</v>
      </c>
      <c r="B33" s="96">
        <v>11580</v>
      </c>
      <c r="C33" s="493"/>
      <c r="D33" s="96">
        <v>11581</v>
      </c>
      <c r="E33" s="494"/>
      <c r="F33" s="96">
        <v>11582</v>
      </c>
      <c r="G33" s="96">
        <v>11583</v>
      </c>
      <c r="H33" s="96">
        <v>11584</v>
      </c>
      <c r="I33" s="96">
        <v>11585</v>
      </c>
      <c r="J33" s="96">
        <v>11586</v>
      </c>
      <c r="K33" s="96">
        <v>11587</v>
      </c>
      <c r="L33" s="96">
        <v>11588</v>
      </c>
      <c r="M33" s="96">
        <v>11589</v>
      </c>
      <c r="N33" s="96">
        <v>11590</v>
      </c>
      <c r="O33" s="493"/>
      <c r="P33" s="96">
        <v>11591</v>
      </c>
      <c r="Q33" s="494"/>
      <c r="R33" s="96">
        <v>11592</v>
      </c>
      <c r="S33" s="96">
        <v>11593</v>
      </c>
      <c r="T33" s="96">
        <v>11594</v>
      </c>
      <c r="U33" s="96">
        <v>11595</v>
      </c>
      <c r="V33" s="96">
        <v>11596</v>
      </c>
      <c r="W33" s="96">
        <v>11597</v>
      </c>
      <c r="X33" s="96">
        <v>11598</v>
      </c>
      <c r="Y33" s="493"/>
      <c r="Z33" s="96">
        <v>11599</v>
      </c>
    </row>
    <row r="34" spans="1:26" x14ac:dyDescent="0.2">
      <c r="A34" s="400" t="s">
        <v>269</v>
      </c>
      <c r="B34" s="96">
        <v>11600</v>
      </c>
      <c r="C34" s="493"/>
      <c r="D34" s="96">
        <v>11601</v>
      </c>
      <c r="E34" s="494"/>
      <c r="F34" s="96">
        <v>11602</v>
      </c>
      <c r="G34" s="96">
        <v>11603</v>
      </c>
      <c r="H34" s="96">
        <v>11604</v>
      </c>
      <c r="I34" s="96">
        <v>11605</v>
      </c>
      <c r="J34" s="96">
        <v>11606</v>
      </c>
      <c r="K34" s="96">
        <v>11607</v>
      </c>
      <c r="L34" s="96">
        <v>11608</v>
      </c>
      <c r="M34" s="96">
        <v>11609</v>
      </c>
      <c r="N34" s="96">
        <v>11610</v>
      </c>
      <c r="O34" s="493"/>
      <c r="P34" s="96">
        <v>11611</v>
      </c>
      <c r="Q34" s="494"/>
      <c r="R34" s="96">
        <v>11612</v>
      </c>
      <c r="S34" s="96">
        <v>11613</v>
      </c>
      <c r="T34" s="96">
        <v>11614</v>
      </c>
      <c r="U34" s="96">
        <v>11615</v>
      </c>
      <c r="V34" s="96">
        <v>11616</v>
      </c>
      <c r="W34" s="96">
        <v>11617</v>
      </c>
      <c r="X34" s="96">
        <v>11618</v>
      </c>
      <c r="Y34" s="493"/>
      <c r="Z34" s="96">
        <v>11619</v>
      </c>
    </row>
    <row r="35" spans="1:26" ht="22.5" x14ac:dyDescent="0.2">
      <c r="A35" s="1674" t="s">
        <v>328</v>
      </c>
      <c r="B35" s="96">
        <v>11620</v>
      </c>
      <c r="C35" s="493"/>
      <c r="D35" s="96">
        <v>11621</v>
      </c>
      <c r="E35" s="494"/>
      <c r="F35" s="96">
        <v>11622</v>
      </c>
      <c r="G35" s="96">
        <v>11623</v>
      </c>
      <c r="H35" s="96">
        <v>11624</v>
      </c>
      <c r="I35" s="96">
        <v>11625</v>
      </c>
      <c r="J35" s="96">
        <v>11626</v>
      </c>
      <c r="K35" s="96">
        <v>11627</v>
      </c>
      <c r="L35" s="96">
        <v>11628</v>
      </c>
      <c r="M35" s="96">
        <v>11629</v>
      </c>
      <c r="N35" s="96">
        <v>11630</v>
      </c>
      <c r="O35" s="493"/>
      <c r="P35" s="96">
        <v>11631</v>
      </c>
      <c r="Q35" s="494"/>
      <c r="R35" s="96">
        <v>11632</v>
      </c>
      <c r="S35" s="96">
        <v>11633</v>
      </c>
      <c r="T35" s="96">
        <v>11634</v>
      </c>
      <c r="U35" s="96">
        <v>11635</v>
      </c>
      <c r="V35" s="96">
        <v>11636</v>
      </c>
      <c r="W35" s="96">
        <v>11637</v>
      </c>
      <c r="X35" s="96">
        <v>11638</v>
      </c>
      <c r="Y35" s="493"/>
      <c r="Z35" s="96">
        <v>11639</v>
      </c>
    </row>
    <row r="36" spans="1:26" ht="22.5" x14ac:dyDescent="0.2">
      <c r="A36" s="1674" t="s">
        <v>329</v>
      </c>
      <c r="B36" s="96">
        <v>11640</v>
      </c>
      <c r="C36" s="493"/>
      <c r="D36" s="96">
        <v>11641</v>
      </c>
      <c r="E36" s="494"/>
      <c r="F36" s="96">
        <v>11642</v>
      </c>
      <c r="G36" s="96">
        <v>11643</v>
      </c>
      <c r="H36" s="96">
        <v>11644</v>
      </c>
      <c r="I36" s="96">
        <v>11645</v>
      </c>
      <c r="J36" s="96">
        <v>11646</v>
      </c>
      <c r="K36" s="96">
        <v>11647</v>
      </c>
      <c r="L36" s="96">
        <v>11648</v>
      </c>
      <c r="M36" s="96">
        <v>11649</v>
      </c>
      <c r="N36" s="96">
        <v>11650</v>
      </c>
      <c r="O36" s="493"/>
      <c r="P36" s="96">
        <v>11651</v>
      </c>
      <c r="Q36" s="494"/>
      <c r="R36" s="96">
        <v>11652</v>
      </c>
      <c r="S36" s="96">
        <v>11653</v>
      </c>
      <c r="T36" s="96">
        <v>11654</v>
      </c>
      <c r="U36" s="96">
        <v>11655</v>
      </c>
      <c r="V36" s="96">
        <v>11656</v>
      </c>
      <c r="W36" s="96">
        <v>11657</v>
      </c>
      <c r="X36" s="96">
        <v>11658</v>
      </c>
      <c r="Y36" s="493"/>
      <c r="Z36" s="96">
        <v>11659</v>
      </c>
    </row>
    <row r="37" spans="1:26" s="21" customFormat="1" x14ac:dyDescent="0.2">
      <c r="A37" s="400" t="s">
        <v>270</v>
      </c>
      <c r="B37" s="96">
        <v>11660</v>
      </c>
      <c r="C37" s="493"/>
      <c r="D37" s="96">
        <v>11661</v>
      </c>
      <c r="E37" s="494"/>
      <c r="F37" s="96">
        <v>11662</v>
      </c>
      <c r="G37" s="96">
        <v>11663</v>
      </c>
      <c r="H37" s="96">
        <v>11664</v>
      </c>
      <c r="I37" s="96">
        <v>11665</v>
      </c>
      <c r="J37" s="96">
        <v>11666</v>
      </c>
      <c r="K37" s="96">
        <v>11667</v>
      </c>
      <c r="L37" s="96">
        <v>11668</v>
      </c>
      <c r="M37" s="96">
        <v>11669</v>
      </c>
      <c r="N37" s="96">
        <v>11670</v>
      </c>
      <c r="O37" s="493"/>
      <c r="P37" s="96">
        <v>11671</v>
      </c>
      <c r="Q37" s="494"/>
      <c r="R37" s="96">
        <v>11672</v>
      </c>
      <c r="S37" s="96">
        <v>11673</v>
      </c>
      <c r="T37" s="96">
        <v>11674</v>
      </c>
      <c r="U37" s="96">
        <v>11675</v>
      </c>
      <c r="V37" s="96">
        <v>11676</v>
      </c>
      <c r="W37" s="96">
        <v>11677</v>
      </c>
      <c r="X37" s="96">
        <v>11678</v>
      </c>
      <c r="Y37" s="493"/>
      <c r="Z37" s="96">
        <v>11679</v>
      </c>
    </row>
    <row r="38" spans="1:26" s="21" customFormat="1" x14ac:dyDescent="0.2">
      <c r="A38" s="400" t="s">
        <v>271</v>
      </c>
      <c r="B38" s="96">
        <v>11680</v>
      </c>
      <c r="C38" s="493"/>
      <c r="D38" s="96">
        <v>11681</v>
      </c>
      <c r="E38" s="494"/>
      <c r="F38" s="96">
        <v>11682</v>
      </c>
      <c r="G38" s="96">
        <v>11683</v>
      </c>
      <c r="H38" s="96">
        <v>11684</v>
      </c>
      <c r="I38" s="96">
        <v>11685</v>
      </c>
      <c r="J38" s="96">
        <v>11686</v>
      </c>
      <c r="K38" s="96">
        <v>11687</v>
      </c>
      <c r="L38" s="96">
        <v>11688</v>
      </c>
      <c r="M38" s="96">
        <v>11689</v>
      </c>
      <c r="N38" s="96">
        <v>11690</v>
      </c>
      <c r="O38" s="493"/>
      <c r="P38" s="96">
        <v>11691</v>
      </c>
      <c r="Q38" s="494"/>
      <c r="R38" s="96">
        <v>11692</v>
      </c>
      <c r="S38" s="96">
        <v>11693</v>
      </c>
      <c r="T38" s="96">
        <v>11694</v>
      </c>
      <c r="U38" s="96">
        <v>11695</v>
      </c>
      <c r="V38" s="96">
        <v>11696</v>
      </c>
      <c r="W38" s="96">
        <v>11697</v>
      </c>
      <c r="X38" s="96">
        <v>11698</v>
      </c>
      <c r="Y38" s="493"/>
      <c r="Z38" s="96">
        <v>11699</v>
      </c>
    </row>
    <row r="39" spans="1:26" s="21" customFormat="1" ht="14.25" customHeight="1" x14ac:dyDescent="0.2">
      <c r="A39" s="446" t="s">
        <v>272</v>
      </c>
      <c r="B39" s="96">
        <v>11700</v>
      </c>
      <c r="C39" s="493"/>
      <c r="D39" s="96">
        <v>11701</v>
      </c>
      <c r="E39" s="494"/>
      <c r="F39" s="96">
        <v>11702</v>
      </c>
      <c r="G39" s="96">
        <v>11703</v>
      </c>
      <c r="H39" s="96">
        <v>11704</v>
      </c>
      <c r="I39" s="96">
        <v>11705</v>
      </c>
      <c r="J39" s="96">
        <v>11706</v>
      </c>
      <c r="K39" s="96">
        <v>11707</v>
      </c>
      <c r="L39" s="96">
        <v>11708</v>
      </c>
      <c r="M39" s="96">
        <v>11709</v>
      </c>
      <c r="N39" s="96">
        <v>11710</v>
      </c>
      <c r="O39" s="493"/>
      <c r="P39" s="96">
        <v>11711</v>
      </c>
      <c r="Q39" s="494"/>
      <c r="R39" s="96">
        <v>11712</v>
      </c>
      <c r="S39" s="96">
        <v>11713</v>
      </c>
      <c r="T39" s="96">
        <v>11714</v>
      </c>
      <c r="U39" s="96">
        <v>11715</v>
      </c>
      <c r="V39" s="96">
        <v>11716</v>
      </c>
      <c r="W39" s="96">
        <v>11717</v>
      </c>
      <c r="X39" s="96">
        <v>11718</v>
      </c>
      <c r="Y39" s="493"/>
      <c r="Z39" s="96">
        <v>11719</v>
      </c>
    </row>
    <row r="40" spans="1:26" s="21" customFormat="1" ht="14.25" customHeight="1" x14ac:dyDescent="0.2">
      <c r="A40" s="400" t="s">
        <v>56</v>
      </c>
      <c r="B40" s="96">
        <v>11720</v>
      </c>
      <c r="C40" s="493"/>
      <c r="D40" s="96">
        <v>11721</v>
      </c>
      <c r="E40" s="494"/>
      <c r="F40" s="96">
        <v>11722</v>
      </c>
      <c r="G40" s="96">
        <v>11723</v>
      </c>
      <c r="H40" s="96">
        <v>11724</v>
      </c>
      <c r="I40" s="96">
        <v>11725</v>
      </c>
      <c r="J40" s="96">
        <v>11726</v>
      </c>
      <c r="K40" s="96">
        <v>11727</v>
      </c>
      <c r="L40" s="96">
        <v>11728</v>
      </c>
      <c r="M40" s="96">
        <v>11729</v>
      </c>
      <c r="N40" s="96">
        <v>11730</v>
      </c>
      <c r="O40" s="493"/>
      <c r="P40" s="96">
        <v>11731</v>
      </c>
      <c r="Q40" s="494"/>
      <c r="R40" s="96">
        <v>11732</v>
      </c>
      <c r="S40" s="96">
        <v>11733</v>
      </c>
      <c r="T40" s="96">
        <v>11734</v>
      </c>
      <c r="U40" s="96">
        <v>11735</v>
      </c>
      <c r="V40" s="96">
        <v>11736</v>
      </c>
      <c r="W40" s="96">
        <v>11737</v>
      </c>
      <c r="X40" s="96">
        <v>11738</v>
      </c>
      <c r="Y40" s="493"/>
      <c r="Z40" s="96">
        <v>11739</v>
      </c>
    </row>
    <row r="41" spans="1:26" x14ac:dyDescent="0.2">
      <c r="A41" s="400" t="s">
        <v>57</v>
      </c>
      <c r="B41" s="96">
        <v>11740</v>
      </c>
      <c r="C41" s="493"/>
      <c r="D41" s="96">
        <v>11741</v>
      </c>
      <c r="E41" s="494"/>
      <c r="F41" s="96">
        <v>11742</v>
      </c>
      <c r="G41" s="96">
        <v>11743</v>
      </c>
      <c r="H41" s="96">
        <v>11744</v>
      </c>
      <c r="I41" s="96">
        <v>11745</v>
      </c>
      <c r="J41" s="96">
        <v>11746</v>
      </c>
      <c r="K41" s="96">
        <v>11747</v>
      </c>
      <c r="L41" s="96">
        <v>11748</v>
      </c>
      <c r="M41" s="96">
        <v>11749</v>
      </c>
      <c r="N41" s="96">
        <v>11750</v>
      </c>
      <c r="O41" s="493"/>
      <c r="P41" s="96">
        <v>11751</v>
      </c>
      <c r="Q41" s="494"/>
      <c r="R41" s="96">
        <v>11752</v>
      </c>
      <c r="S41" s="96">
        <v>11753</v>
      </c>
      <c r="T41" s="96">
        <v>11754</v>
      </c>
      <c r="U41" s="96">
        <v>11755</v>
      </c>
      <c r="V41" s="96">
        <v>11756</v>
      </c>
      <c r="W41" s="96">
        <v>11757</v>
      </c>
      <c r="X41" s="96">
        <v>11758</v>
      </c>
      <c r="Y41" s="493"/>
      <c r="Z41" s="96">
        <v>11759</v>
      </c>
    </row>
    <row r="42" spans="1:26" x14ac:dyDescent="0.2">
      <c r="A42" s="446" t="s">
        <v>282</v>
      </c>
      <c r="B42" s="96">
        <v>11760</v>
      </c>
      <c r="C42" s="493"/>
      <c r="D42" s="96">
        <v>11761</v>
      </c>
      <c r="E42" s="494"/>
      <c r="F42" s="96">
        <v>11762</v>
      </c>
      <c r="G42" s="96">
        <v>11763</v>
      </c>
      <c r="H42" s="96">
        <v>11764</v>
      </c>
      <c r="I42" s="96">
        <v>11765</v>
      </c>
      <c r="J42" s="96">
        <v>11766</v>
      </c>
      <c r="K42" s="96">
        <v>11767</v>
      </c>
      <c r="L42" s="96">
        <v>11768</v>
      </c>
      <c r="M42" s="96">
        <v>11769</v>
      </c>
      <c r="N42" s="96">
        <v>11770</v>
      </c>
      <c r="O42" s="493"/>
      <c r="P42" s="96">
        <v>11771</v>
      </c>
      <c r="Q42" s="494"/>
      <c r="R42" s="96">
        <v>11772</v>
      </c>
      <c r="S42" s="96">
        <v>11773</v>
      </c>
      <c r="T42" s="96">
        <v>11774</v>
      </c>
      <c r="U42" s="96">
        <v>11775</v>
      </c>
      <c r="V42" s="96">
        <v>11776</v>
      </c>
      <c r="W42" s="96">
        <v>11777</v>
      </c>
      <c r="X42" s="96">
        <v>11778</v>
      </c>
      <c r="Y42" s="493"/>
      <c r="Z42" s="96">
        <v>11779</v>
      </c>
    </row>
    <row r="43" spans="1:26" x14ac:dyDescent="0.2">
      <c r="A43" s="498" t="s">
        <v>539</v>
      </c>
      <c r="B43" s="96">
        <v>11780</v>
      </c>
      <c r="C43" s="493"/>
      <c r="D43" s="96">
        <v>11781</v>
      </c>
      <c r="E43" s="494"/>
      <c r="F43" s="96">
        <v>11782</v>
      </c>
      <c r="G43" s="96">
        <v>11783</v>
      </c>
      <c r="H43" s="96">
        <v>11784</v>
      </c>
      <c r="I43" s="96">
        <v>11785</v>
      </c>
      <c r="J43" s="96">
        <v>11786</v>
      </c>
      <c r="K43" s="96">
        <v>11787</v>
      </c>
      <c r="L43" s="96">
        <v>11788</v>
      </c>
      <c r="M43" s="96">
        <v>11789</v>
      </c>
      <c r="N43" s="96">
        <v>11790</v>
      </c>
      <c r="O43" s="493"/>
      <c r="P43" s="96">
        <v>11791</v>
      </c>
      <c r="Q43" s="494"/>
      <c r="R43" s="96">
        <v>11792</v>
      </c>
      <c r="S43" s="96">
        <v>11793</v>
      </c>
      <c r="T43" s="96">
        <v>11794</v>
      </c>
      <c r="U43" s="96">
        <v>11795</v>
      </c>
      <c r="V43" s="96">
        <v>11796</v>
      </c>
      <c r="W43" s="96">
        <v>11797</v>
      </c>
      <c r="X43" s="96">
        <v>11798</v>
      </c>
      <c r="Y43" s="493"/>
      <c r="Z43" s="96">
        <v>11799</v>
      </c>
    </row>
    <row r="44" spans="1:26" x14ac:dyDescent="0.2">
      <c r="A44" s="213"/>
      <c r="B44" s="214"/>
      <c r="C44" s="211"/>
      <c r="D44" s="214"/>
      <c r="E44" s="215"/>
      <c r="F44" s="214"/>
      <c r="G44" s="214"/>
      <c r="H44" s="211"/>
      <c r="I44" s="211"/>
      <c r="J44" s="211"/>
      <c r="K44" s="211"/>
      <c r="L44" s="211"/>
      <c r="M44" s="214"/>
      <c r="N44" s="214"/>
      <c r="O44" s="211"/>
      <c r="P44" s="216"/>
      <c r="Q44" s="216"/>
      <c r="R44" s="216"/>
      <c r="S44" s="216"/>
      <c r="T44" s="211"/>
      <c r="U44" s="211"/>
      <c r="V44" s="211"/>
      <c r="W44" s="211"/>
      <c r="X44" s="211"/>
      <c r="Y44" s="211"/>
      <c r="Z44" s="214"/>
    </row>
    <row r="45" spans="1:26" customFormat="1" ht="15" x14ac:dyDescent="0.25">
      <c r="A45" s="115" t="s">
        <v>540</v>
      </c>
      <c r="B45" s="493"/>
      <c r="C45" s="493"/>
      <c r="D45" s="499"/>
      <c r="E45" s="499"/>
      <c r="F45" s="499"/>
      <c r="G45" s="499"/>
      <c r="H45" s="493"/>
      <c r="I45" s="493"/>
      <c r="J45" s="493"/>
      <c r="K45" s="493"/>
      <c r="L45" s="493"/>
      <c r="M45" s="493"/>
      <c r="N45" s="493"/>
      <c r="O45" s="493"/>
      <c r="P45" s="500"/>
      <c r="Q45" s="500"/>
      <c r="R45" s="500"/>
      <c r="S45" s="500"/>
      <c r="T45" s="493"/>
      <c r="U45" s="493"/>
      <c r="V45" s="493"/>
      <c r="W45" s="493"/>
      <c r="X45" s="493"/>
      <c r="Y45" s="493"/>
      <c r="Z45" s="493"/>
    </row>
    <row r="46" spans="1:26" customFormat="1" ht="15" x14ac:dyDescent="0.25">
      <c r="A46" s="1637" t="s">
        <v>537</v>
      </c>
      <c r="B46" s="493"/>
      <c r="C46" s="493"/>
      <c r="D46" s="499"/>
      <c r="E46" s="499"/>
      <c r="F46" s="499"/>
      <c r="G46" s="499"/>
      <c r="H46" s="493"/>
      <c r="I46" s="493"/>
      <c r="J46" s="493"/>
      <c r="K46" s="493"/>
      <c r="L46" s="493"/>
      <c r="M46" s="493"/>
      <c r="N46" s="493"/>
      <c r="O46" s="493"/>
      <c r="P46" s="500"/>
      <c r="Q46" s="500"/>
      <c r="R46" s="500"/>
      <c r="S46" s="500"/>
      <c r="T46" s="493"/>
      <c r="U46" s="493"/>
      <c r="V46" s="493"/>
      <c r="W46" s="493"/>
      <c r="X46" s="493"/>
      <c r="Y46" s="493"/>
      <c r="Z46" s="493"/>
    </row>
    <row r="47" spans="1:26" customFormat="1" ht="15" x14ac:dyDescent="0.25">
      <c r="A47" s="141" t="s">
        <v>27</v>
      </c>
      <c r="B47" s="96">
        <v>15000</v>
      </c>
      <c r="C47" s="493"/>
      <c r="D47" s="96">
        <v>15001</v>
      </c>
      <c r="E47" s="494"/>
      <c r="F47" s="96">
        <v>15002</v>
      </c>
      <c r="G47" s="96">
        <v>15003</v>
      </c>
      <c r="H47" s="96">
        <v>15004</v>
      </c>
      <c r="I47" s="494"/>
      <c r="J47" s="494"/>
      <c r="K47" s="494"/>
      <c r="L47" s="494"/>
      <c r="M47" s="96">
        <v>15009</v>
      </c>
      <c r="N47" s="96">
        <v>15010</v>
      </c>
      <c r="O47" s="493"/>
      <c r="P47" s="96">
        <v>15011</v>
      </c>
      <c r="Q47" s="494"/>
      <c r="R47" s="96">
        <v>15012</v>
      </c>
      <c r="S47" s="96">
        <v>15013</v>
      </c>
      <c r="T47" s="96">
        <v>15014</v>
      </c>
      <c r="U47" s="494"/>
      <c r="V47" s="494"/>
      <c r="W47" s="494"/>
      <c r="X47" s="494"/>
      <c r="Y47" s="493"/>
      <c r="Z47" s="96">
        <v>15019</v>
      </c>
    </row>
    <row r="48" spans="1:26" customFormat="1" ht="15" x14ac:dyDescent="0.25">
      <c r="A48" s="141" t="s">
        <v>256</v>
      </c>
      <c r="B48" s="96">
        <v>15020</v>
      </c>
      <c r="C48" s="493"/>
      <c r="D48" s="96">
        <v>15021</v>
      </c>
      <c r="E48" s="494"/>
      <c r="F48" s="96">
        <v>15022</v>
      </c>
      <c r="G48" s="96">
        <v>15023</v>
      </c>
      <c r="H48" s="96">
        <v>15024</v>
      </c>
      <c r="I48" s="494"/>
      <c r="J48" s="494"/>
      <c r="K48" s="494"/>
      <c r="L48" s="494"/>
      <c r="M48" s="96">
        <v>15029</v>
      </c>
      <c r="N48" s="96">
        <v>15030</v>
      </c>
      <c r="O48" s="493"/>
      <c r="P48" s="96">
        <v>15031</v>
      </c>
      <c r="Q48" s="494"/>
      <c r="R48" s="96">
        <v>15032</v>
      </c>
      <c r="S48" s="96">
        <v>15033</v>
      </c>
      <c r="T48" s="96">
        <v>15034</v>
      </c>
      <c r="U48" s="494"/>
      <c r="V48" s="494"/>
      <c r="W48" s="494"/>
      <c r="X48" s="494"/>
      <c r="Y48" s="493"/>
      <c r="Z48" s="96">
        <v>15039</v>
      </c>
    </row>
    <row r="49" spans="1:26" customFormat="1" ht="15" x14ac:dyDescent="0.25">
      <c r="A49" s="141" t="s">
        <v>257</v>
      </c>
      <c r="B49" s="96">
        <v>15040</v>
      </c>
      <c r="C49" s="493"/>
      <c r="D49" s="96">
        <v>15041</v>
      </c>
      <c r="E49" s="494"/>
      <c r="F49" s="96">
        <v>15042</v>
      </c>
      <c r="G49" s="96">
        <v>15043</v>
      </c>
      <c r="H49" s="96">
        <v>15044</v>
      </c>
      <c r="I49" s="494"/>
      <c r="J49" s="494"/>
      <c r="K49" s="494"/>
      <c r="L49" s="494"/>
      <c r="M49" s="96">
        <v>15049</v>
      </c>
      <c r="N49" s="96">
        <v>15050</v>
      </c>
      <c r="O49" s="493"/>
      <c r="P49" s="96">
        <v>15051</v>
      </c>
      <c r="Q49" s="494"/>
      <c r="R49" s="96">
        <v>15052</v>
      </c>
      <c r="S49" s="96">
        <v>15053</v>
      </c>
      <c r="T49" s="96">
        <v>15054</v>
      </c>
      <c r="U49" s="494"/>
      <c r="V49" s="494"/>
      <c r="W49" s="494"/>
      <c r="X49" s="494"/>
      <c r="Y49" s="493"/>
      <c r="Z49" s="96">
        <v>15059</v>
      </c>
    </row>
    <row r="50" spans="1:26" customFormat="1" ht="15" x14ac:dyDescent="0.25">
      <c r="A50" s="141" t="s">
        <v>258</v>
      </c>
      <c r="B50" s="96">
        <v>15060</v>
      </c>
      <c r="C50" s="493"/>
      <c r="D50" s="96">
        <v>15061</v>
      </c>
      <c r="E50" s="494"/>
      <c r="F50" s="96">
        <v>15062</v>
      </c>
      <c r="G50" s="96">
        <v>15063</v>
      </c>
      <c r="H50" s="96">
        <v>15064</v>
      </c>
      <c r="I50" s="494"/>
      <c r="J50" s="494"/>
      <c r="K50" s="494"/>
      <c r="L50" s="494"/>
      <c r="M50" s="96">
        <v>15069</v>
      </c>
      <c r="N50" s="96">
        <v>15070</v>
      </c>
      <c r="O50" s="493"/>
      <c r="P50" s="96">
        <v>15071</v>
      </c>
      <c r="Q50" s="494"/>
      <c r="R50" s="96">
        <v>15072</v>
      </c>
      <c r="S50" s="96">
        <v>15073</v>
      </c>
      <c r="T50" s="96">
        <v>15074</v>
      </c>
      <c r="U50" s="494"/>
      <c r="V50" s="494"/>
      <c r="W50" s="494"/>
      <c r="X50" s="494"/>
      <c r="Y50" s="493"/>
      <c r="Z50" s="96">
        <v>15079</v>
      </c>
    </row>
    <row r="51" spans="1:26" customFormat="1" ht="15" x14ac:dyDescent="0.25">
      <c r="A51" s="141" t="s">
        <v>31</v>
      </c>
      <c r="B51" s="96">
        <v>15080</v>
      </c>
      <c r="C51" s="493"/>
      <c r="D51" s="96">
        <v>15081</v>
      </c>
      <c r="E51" s="494"/>
      <c r="F51" s="96">
        <v>15082</v>
      </c>
      <c r="G51" s="96">
        <v>15083</v>
      </c>
      <c r="H51" s="96">
        <v>15084</v>
      </c>
      <c r="I51" s="494"/>
      <c r="J51" s="494"/>
      <c r="K51" s="494"/>
      <c r="L51" s="494"/>
      <c r="M51" s="96">
        <v>15089</v>
      </c>
      <c r="N51" s="96">
        <v>15090</v>
      </c>
      <c r="O51" s="493"/>
      <c r="P51" s="96">
        <v>15091</v>
      </c>
      <c r="Q51" s="494"/>
      <c r="R51" s="96">
        <v>15092</v>
      </c>
      <c r="S51" s="96">
        <v>15093</v>
      </c>
      <c r="T51" s="96">
        <v>15094</v>
      </c>
      <c r="U51" s="494"/>
      <c r="V51" s="494"/>
      <c r="W51" s="494"/>
      <c r="X51" s="494"/>
      <c r="Y51" s="493"/>
      <c r="Z51" s="96">
        <v>15099</v>
      </c>
    </row>
    <row r="52" spans="1:26" customFormat="1" ht="22.5" x14ac:dyDescent="0.25">
      <c r="A52" s="444" t="s">
        <v>538</v>
      </c>
      <c r="B52" s="96">
        <v>15100</v>
      </c>
      <c r="C52" s="493"/>
      <c r="D52" s="96">
        <v>15101</v>
      </c>
      <c r="E52" s="494"/>
      <c r="F52" s="96">
        <v>15102</v>
      </c>
      <c r="G52" s="96">
        <v>15103</v>
      </c>
      <c r="H52" s="96">
        <v>15104</v>
      </c>
      <c r="I52" s="494"/>
      <c r="J52" s="494"/>
      <c r="K52" s="494"/>
      <c r="L52" s="494"/>
      <c r="M52" s="96">
        <v>15109</v>
      </c>
      <c r="N52" s="96">
        <v>15110</v>
      </c>
      <c r="O52" s="493"/>
      <c r="P52" s="96">
        <v>15111</v>
      </c>
      <c r="Q52" s="494"/>
      <c r="R52" s="96">
        <v>15112</v>
      </c>
      <c r="S52" s="96">
        <v>15113</v>
      </c>
      <c r="T52" s="96">
        <v>15114</v>
      </c>
      <c r="U52" s="494"/>
      <c r="V52" s="494"/>
      <c r="W52" s="494"/>
      <c r="X52" s="494"/>
      <c r="Y52" s="493"/>
      <c r="Z52" s="96">
        <v>15119</v>
      </c>
    </row>
    <row r="53" spans="1:26" customFormat="1" ht="15" x14ac:dyDescent="0.25">
      <c r="A53" s="141" t="s">
        <v>33</v>
      </c>
      <c r="B53" s="96">
        <v>15120</v>
      </c>
      <c r="C53" s="493"/>
      <c r="D53" s="96">
        <v>15121</v>
      </c>
      <c r="E53" s="494"/>
      <c r="F53" s="96">
        <v>15122</v>
      </c>
      <c r="G53" s="96">
        <v>15123</v>
      </c>
      <c r="H53" s="96">
        <v>15124</v>
      </c>
      <c r="I53" s="494"/>
      <c r="J53" s="494"/>
      <c r="K53" s="494"/>
      <c r="L53" s="494"/>
      <c r="M53" s="96">
        <v>15129</v>
      </c>
      <c r="N53" s="96">
        <v>15130</v>
      </c>
      <c r="O53" s="493"/>
      <c r="P53" s="96">
        <v>15131</v>
      </c>
      <c r="Q53" s="494"/>
      <c r="R53" s="96">
        <v>15132</v>
      </c>
      <c r="S53" s="96">
        <v>15133</v>
      </c>
      <c r="T53" s="96">
        <v>15134</v>
      </c>
      <c r="U53" s="494"/>
      <c r="V53" s="494"/>
      <c r="W53" s="494"/>
      <c r="X53" s="494"/>
      <c r="Y53" s="493"/>
      <c r="Z53" s="96">
        <v>15139</v>
      </c>
    </row>
    <row r="54" spans="1:26" customFormat="1" ht="15" x14ac:dyDescent="0.25">
      <c r="A54" s="141" t="s">
        <v>34</v>
      </c>
      <c r="B54" s="96">
        <v>15140</v>
      </c>
      <c r="C54" s="493"/>
      <c r="D54" s="96">
        <v>15141</v>
      </c>
      <c r="E54" s="494"/>
      <c r="F54" s="96">
        <v>15142</v>
      </c>
      <c r="G54" s="96">
        <v>15143</v>
      </c>
      <c r="H54" s="96">
        <v>15144</v>
      </c>
      <c r="I54" s="494"/>
      <c r="J54" s="494"/>
      <c r="K54" s="494"/>
      <c r="L54" s="494"/>
      <c r="M54" s="96">
        <v>15149</v>
      </c>
      <c r="N54" s="96">
        <v>15150</v>
      </c>
      <c r="O54" s="493"/>
      <c r="P54" s="96">
        <v>15151</v>
      </c>
      <c r="Q54" s="494"/>
      <c r="R54" s="96">
        <v>15152</v>
      </c>
      <c r="S54" s="96">
        <v>15153</v>
      </c>
      <c r="T54" s="96">
        <v>15154</v>
      </c>
      <c r="U54" s="494"/>
      <c r="V54" s="494"/>
      <c r="W54" s="494"/>
      <c r="X54" s="494"/>
      <c r="Y54" s="493"/>
      <c r="Z54" s="96">
        <v>15159</v>
      </c>
    </row>
    <row r="55" spans="1:26" customFormat="1" ht="22.5" x14ac:dyDescent="0.25">
      <c r="A55" s="444" t="s">
        <v>321</v>
      </c>
      <c r="B55" s="96">
        <v>15160</v>
      </c>
      <c r="C55" s="493"/>
      <c r="D55" s="96">
        <v>15161</v>
      </c>
      <c r="E55" s="494"/>
      <c r="F55" s="96">
        <v>15162</v>
      </c>
      <c r="G55" s="96">
        <v>15163</v>
      </c>
      <c r="H55" s="96">
        <v>15164</v>
      </c>
      <c r="I55" s="494"/>
      <c r="J55" s="494"/>
      <c r="K55" s="494"/>
      <c r="L55" s="494"/>
      <c r="M55" s="96">
        <v>15169</v>
      </c>
      <c r="N55" s="96">
        <v>15170</v>
      </c>
      <c r="O55" s="493"/>
      <c r="P55" s="96">
        <v>15171</v>
      </c>
      <c r="Q55" s="494"/>
      <c r="R55" s="96">
        <v>15172</v>
      </c>
      <c r="S55" s="96">
        <v>15173</v>
      </c>
      <c r="T55" s="96">
        <v>15174</v>
      </c>
      <c r="U55" s="494"/>
      <c r="V55" s="494"/>
      <c r="W55" s="494"/>
      <c r="X55" s="494"/>
      <c r="Y55" s="493"/>
      <c r="Z55" s="96">
        <v>15179</v>
      </c>
    </row>
    <row r="56" spans="1:26" customFormat="1" ht="22.5" x14ac:dyDescent="0.25">
      <c r="A56" s="444" t="s">
        <v>541</v>
      </c>
      <c r="B56" s="96">
        <v>15180</v>
      </c>
      <c r="C56" s="493"/>
      <c r="D56" s="96">
        <v>15181</v>
      </c>
      <c r="E56" s="494"/>
      <c r="F56" s="96">
        <v>15182</v>
      </c>
      <c r="G56" s="96">
        <v>15183</v>
      </c>
      <c r="H56" s="96">
        <v>15184</v>
      </c>
      <c r="I56" s="494"/>
      <c r="J56" s="494"/>
      <c r="K56" s="494"/>
      <c r="L56" s="494"/>
      <c r="M56" s="96">
        <v>15189</v>
      </c>
      <c r="N56" s="96">
        <v>15190</v>
      </c>
      <c r="O56" s="493"/>
      <c r="P56" s="96">
        <v>15191</v>
      </c>
      <c r="Q56" s="494"/>
      <c r="R56" s="96">
        <v>15192</v>
      </c>
      <c r="S56" s="96">
        <v>15193</v>
      </c>
      <c r="T56" s="96">
        <v>15194</v>
      </c>
      <c r="U56" s="494"/>
      <c r="V56" s="494"/>
      <c r="W56" s="494"/>
      <c r="X56" s="494"/>
      <c r="Y56" s="493"/>
      <c r="Z56" s="96">
        <v>15199</v>
      </c>
    </row>
    <row r="57" spans="1:26" customFormat="1" ht="15" x14ac:dyDescent="0.25">
      <c r="A57" s="141" t="s">
        <v>37</v>
      </c>
      <c r="B57" s="494"/>
      <c r="C57" s="1807"/>
      <c r="D57" s="494"/>
      <c r="E57" s="494"/>
      <c r="F57" s="494"/>
      <c r="G57" s="494"/>
      <c r="H57" s="494"/>
      <c r="I57" s="494"/>
      <c r="J57" s="494"/>
      <c r="K57" s="494"/>
      <c r="L57" s="494"/>
      <c r="M57" s="494"/>
      <c r="N57" s="494"/>
      <c r="O57" s="493"/>
      <c r="P57" s="494"/>
      <c r="Q57" s="494"/>
      <c r="R57" s="494"/>
      <c r="S57" s="494"/>
      <c r="T57" s="494"/>
      <c r="U57" s="494"/>
      <c r="V57" s="494"/>
      <c r="W57" s="494"/>
      <c r="X57" s="494"/>
      <c r="Y57" s="493"/>
      <c r="Z57" s="494"/>
    </row>
    <row r="58" spans="1:26" customFormat="1" ht="15" x14ac:dyDescent="0.25">
      <c r="A58" s="141" t="s">
        <v>260</v>
      </c>
      <c r="B58" s="96">
        <v>15220</v>
      </c>
      <c r="C58" s="493"/>
      <c r="D58" s="96">
        <v>15221</v>
      </c>
      <c r="E58" s="494"/>
      <c r="F58" s="96">
        <v>15222</v>
      </c>
      <c r="G58" s="96">
        <v>15223</v>
      </c>
      <c r="H58" s="96">
        <v>15224</v>
      </c>
      <c r="I58" s="494"/>
      <c r="J58" s="494"/>
      <c r="K58" s="494"/>
      <c r="L58" s="494"/>
      <c r="M58" s="96">
        <v>15229</v>
      </c>
      <c r="N58" s="96">
        <v>15230</v>
      </c>
      <c r="O58" s="497"/>
      <c r="P58" s="96">
        <v>15231</v>
      </c>
      <c r="Q58" s="494"/>
      <c r="R58" s="96">
        <v>15232</v>
      </c>
      <c r="S58" s="96">
        <v>15233</v>
      </c>
      <c r="T58" s="96">
        <v>15234</v>
      </c>
      <c r="U58" s="494"/>
      <c r="V58" s="494"/>
      <c r="W58" s="494"/>
      <c r="X58" s="494"/>
      <c r="Y58" s="497"/>
      <c r="Z58" s="96">
        <v>15239</v>
      </c>
    </row>
    <row r="59" spans="1:26" customFormat="1" ht="15" x14ac:dyDescent="0.25">
      <c r="A59" s="141" t="s">
        <v>261</v>
      </c>
      <c r="B59" s="96">
        <v>15240</v>
      </c>
      <c r="C59" s="493"/>
      <c r="D59" s="96">
        <v>15241</v>
      </c>
      <c r="E59" s="494"/>
      <c r="F59" s="96">
        <v>15242</v>
      </c>
      <c r="G59" s="96">
        <v>15243</v>
      </c>
      <c r="H59" s="96">
        <v>15244</v>
      </c>
      <c r="I59" s="494"/>
      <c r="J59" s="494"/>
      <c r="K59" s="494"/>
      <c r="L59" s="494"/>
      <c r="M59" s="96">
        <v>15249</v>
      </c>
      <c r="N59" s="96">
        <v>15250</v>
      </c>
      <c r="O59" s="497"/>
      <c r="P59" s="96">
        <v>15251</v>
      </c>
      <c r="Q59" s="494"/>
      <c r="R59" s="96">
        <v>15252</v>
      </c>
      <c r="S59" s="96">
        <v>15253</v>
      </c>
      <c r="T59" s="96">
        <v>15254</v>
      </c>
      <c r="U59" s="494"/>
      <c r="V59" s="494"/>
      <c r="W59" s="494"/>
      <c r="X59" s="494"/>
      <c r="Y59" s="497"/>
      <c r="Z59" s="96">
        <v>15259</v>
      </c>
    </row>
    <row r="60" spans="1:26" customFormat="1" ht="15" x14ac:dyDescent="0.25">
      <c r="A60" s="141" t="s">
        <v>262</v>
      </c>
      <c r="B60" s="96">
        <v>15260</v>
      </c>
      <c r="C60" s="493"/>
      <c r="D60" s="96">
        <v>15261</v>
      </c>
      <c r="E60" s="494"/>
      <c r="F60" s="96">
        <v>15262</v>
      </c>
      <c r="G60" s="96">
        <v>15263</v>
      </c>
      <c r="H60" s="96">
        <v>15264</v>
      </c>
      <c r="I60" s="494"/>
      <c r="J60" s="494"/>
      <c r="K60" s="494"/>
      <c r="L60" s="494"/>
      <c r="M60" s="96">
        <v>15269</v>
      </c>
      <c r="N60" s="96">
        <v>15270</v>
      </c>
      <c r="O60" s="497"/>
      <c r="P60" s="96">
        <v>15271</v>
      </c>
      <c r="Q60" s="494"/>
      <c r="R60" s="96">
        <v>15272</v>
      </c>
      <c r="S60" s="96">
        <v>15273</v>
      </c>
      <c r="T60" s="96">
        <v>15274</v>
      </c>
      <c r="U60" s="494"/>
      <c r="V60" s="494"/>
      <c r="W60" s="494"/>
      <c r="X60" s="494"/>
      <c r="Y60" s="497"/>
      <c r="Z60" s="96">
        <v>15279</v>
      </c>
    </row>
    <row r="61" spans="1:26" customFormat="1" ht="33.75" x14ac:dyDescent="0.25">
      <c r="A61" s="444" t="s">
        <v>263</v>
      </c>
      <c r="B61" s="96">
        <v>15280</v>
      </c>
      <c r="C61" s="493"/>
      <c r="D61" s="96">
        <v>15281</v>
      </c>
      <c r="E61" s="494"/>
      <c r="F61" s="96">
        <v>15282</v>
      </c>
      <c r="G61" s="96">
        <v>15283</v>
      </c>
      <c r="H61" s="96">
        <v>15284</v>
      </c>
      <c r="I61" s="494"/>
      <c r="J61" s="494"/>
      <c r="K61" s="494"/>
      <c r="L61" s="494"/>
      <c r="M61" s="96">
        <v>15289</v>
      </c>
      <c r="N61" s="96">
        <v>15290</v>
      </c>
      <c r="O61" s="497"/>
      <c r="P61" s="96">
        <v>15291</v>
      </c>
      <c r="Q61" s="494"/>
      <c r="R61" s="96">
        <v>15292</v>
      </c>
      <c r="S61" s="96">
        <v>15293</v>
      </c>
      <c r="T61" s="96">
        <v>15294</v>
      </c>
      <c r="U61" s="494"/>
      <c r="V61" s="494"/>
      <c r="W61" s="494"/>
      <c r="X61" s="494"/>
      <c r="Y61" s="497"/>
      <c r="Z61" s="96">
        <v>15299</v>
      </c>
    </row>
    <row r="62" spans="1:26" customFormat="1" ht="15" x14ac:dyDescent="0.25">
      <c r="A62" s="141" t="s">
        <v>264</v>
      </c>
      <c r="B62" s="96">
        <v>15300</v>
      </c>
      <c r="C62" s="493"/>
      <c r="D62" s="96">
        <v>15301</v>
      </c>
      <c r="E62" s="494"/>
      <c r="F62" s="96">
        <v>15302</v>
      </c>
      <c r="G62" s="96">
        <v>15303</v>
      </c>
      <c r="H62" s="96">
        <v>15304</v>
      </c>
      <c r="I62" s="494"/>
      <c r="J62" s="494"/>
      <c r="K62" s="494"/>
      <c r="L62" s="494"/>
      <c r="M62" s="96">
        <v>15309</v>
      </c>
      <c r="N62" s="96">
        <v>15310</v>
      </c>
      <c r="O62" s="497"/>
      <c r="P62" s="96">
        <v>15311</v>
      </c>
      <c r="Q62" s="494"/>
      <c r="R62" s="96">
        <v>15312</v>
      </c>
      <c r="S62" s="96">
        <v>15313</v>
      </c>
      <c r="T62" s="96">
        <v>15314</v>
      </c>
      <c r="U62" s="494"/>
      <c r="V62" s="494"/>
      <c r="W62" s="494"/>
      <c r="X62" s="494"/>
      <c r="Y62" s="497"/>
      <c r="Z62" s="96">
        <v>15319</v>
      </c>
    </row>
    <row r="63" spans="1:26" customFormat="1" ht="22.5" x14ac:dyDescent="0.25">
      <c r="A63" s="444" t="s">
        <v>323</v>
      </c>
      <c r="B63" s="96">
        <v>15320</v>
      </c>
      <c r="C63" s="493"/>
      <c r="D63" s="96">
        <v>15321</v>
      </c>
      <c r="E63" s="494"/>
      <c r="F63" s="96">
        <v>15322</v>
      </c>
      <c r="G63" s="96">
        <v>15323</v>
      </c>
      <c r="H63" s="96">
        <v>15324</v>
      </c>
      <c r="I63" s="494"/>
      <c r="J63" s="494"/>
      <c r="K63" s="494"/>
      <c r="L63" s="494"/>
      <c r="M63" s="96">
        <v>15329</v>
      </c>
      <c r="N63" s="96">
        <v>15330</v>
      </c>
      <c r="O63" s="493"/>
      <c r="P63" s="96">
        <v>15331</v>
      </c>
      <c r="Q63" s="494"/>
      <c r="R63" s="96">
        <v>15332</v>
      </c>
      <c r="S63" s="96">
        <v>15333</v>
      </c>
      <c r="T63" s="96">
        <v>15334</v>
      </c>
      <c r="U63" s="494"/>
      <c r="V63" s="494"/>
      <c r="W63" s="494"/>
      <c r="X63" s="494"/>
      <c r="Y63" s="493"/>
      <c r="Z63" s="96">
        <v>15339</v>
      </c>
    </row>
    <row r="64" spans="1:26" customFormat="1" ht="22.5" x14ac:dyDescent="0.25">
      <c r="A64" s="446" t="s">
        <v>324</v>
      </c>
      <c r="B64" s="96">
        <v>15340</v>
      </c>
      <c r="C64" s="493"/>
      <c r="D64" s="96">
        <v>15341</v>
      </c>
      <c r="E64" s="494"/>
      <c r="F64" s="96">
        <v>15342</v>
      </c>
      <c r="G64" s="96">
        <v>15343</v>
      </c>
      <c r="H64" s="96">
        <v>15344</v>
      </c>
      <c r="I64" s="494"/>
      <c r="J64" s="494"/>
      <c r="K64" s="494"/>
      <c r="L64" s="494"/>
      <c r="M64" s="96">
        <v>15349</v>
      </c>
      <c r="N64" s="96">
        <v>15350</v>
      </c>
      <c r="O64" s="493"/>
      <c r="P64" s="96">
        <v>15351</v>
      </c>
      <c r="Q64" s="494"/>
      <c r="R64" s="96">
        <v>15352</v>
      </c>
      <c r="S64" s="96">
        <v>15353</v>
      </c>
      <c r="T64" s="96">
        <v>15354</v>
      </c>
      <c r="U64" s="494"/>
      <c r="V64" s="494"/>
      <c r="W64" s="494"/>
      <c r="X64" s="494"/>
      <c r="Y64" s="493"/>
      <c r="Z64" s="96">
        <v>15359</v>
      </c>
    </row>
    <row r="65" spans="1:26" customFormat="1" ht="23.25" x14ac:dyDescent="0.25">
      <c r="A65" s="442" t="s">
        <v>325</v>
      </c>
      <c r="B65" s="96">
        <v>15360</v>
      </c>
      <c r="C65" s="493"/>
      <c r="D65" s="96">
        <v>15361</v>
      </c>
      <c r="E65" s="494"/>
      <c r="F65" s="96">
        <v>15362</v>
      </c>
      <c r="G65" s="96">
        <v>15363</v>
      </c>
      <c r="H65" s="96">
        <v>15364</v>
      </c>
      <c r="I65" s="494"/>
      <c r="J65" s="494"/>
      <c r="K65" s="494"/>
      <c r="L65" s="494"/>
      <c r="M65" s="96">
        <v>15369</v>
      </c>
      <c r="N65" s="96">
        <v>15370</v>
      </c>
      <c r="O65" s="493"/>
      <c r="P65" s="96">
        <v>15371</v>
      </c>
      <c r="Q65" s="494"/>
      <c r="R65" s="96">
        <v>15372</v>
      </c>
      <c r="S65" s="96">
        <v>15373</v>
      </c>
      <c r="T65" s="96">
        <v>15374</v>
      </c>
      <c r="U65" s="494"/>
      <c r="V65" s="494"/>
      <c r="W65" s="494"/>
      <c r="X65" s="494"/>
      <c r="Y65" s="493"/>
      <c r="Z65" s="96">
        <v>15379</v>
      </c>
    </row>
    <row r="66" spans="1:26" customFormat="1" ht="23.25" x14ac:dyDescent="0.25">
      <c r="A66" s="442" t="s">
        <v>265</v>
      </c>
      <c r="B66" s="96">
        <v>15380</v>
      </c>
      <c r="C66" s="493"/>
      <c r="D66" s="96">
        <v>15381</v>
      </c>
      <c r="E66" s="494"/>
      <c r="F66" s="96">
        <v>15382</v>
      </c>
      <c r="G66" s="96">
        <v>15383</v>
      </c>
      <c r="H66" s="96">
        <v>15384</v>
      </c>
      <c r="I66" s="494"/>
      <c r="J66" s="494"/>
      <c r="K66" s="494"/>
      <c r="L66" s="494"/>
      <c r="M66" s="96">
        <v>15389</v>
      </c>
      <c r="N66" s="96">
        <v>15390</v>
      </c>
      <c r="O66" s="493"/>
      <c r="P66" s="96">
        <v>15391</v>
      </c>
      <c r="Q66" s="494"/>
      <c r="R66" s="96">
        <v>15392</v>
      </c>
      <c r="S66" s="96">
        <v>15393</v>
      </c>
      <c r="T66" s="96">
        <v>15394</v>
      </c>
      <c r="U66" s="494"/>
      <c r="V66" s="494"/>
      <c r="W66" s="494"/>
      <c r="X66" s="494"/>
      <c r="Y66" s="493"/>
      <c r="Z66" s="96">
        <v>15399</v>
      </c>
    </row>
    <row r="67" spans="1:26" customFormat="1" ht="23.25" x14ac:dyDescent="0.25">
      <c r="A67" s="442" t="s">
        <v>326</v>
      </c>
      <c r="B67" s="96">
        <v>15400</v>
      </c>
      <c r="C67" s="493"/>
      <c r="D67" s="96">
        <v>15401</v>
      </c>
      <c r="E67" s="494"/>
      <c r="F67" s="96">
        <v>15402</v>
      </c>
      <c r="G67" s="96">
        <v>15403</v>
      </c>
      <c r="H67" s="96">
        <v>15404</v>
      </c>
      <c r="I67" s="494"/>
      <c r="J67" s="494"/>
      <c r="K67" s="494"/>
      <c r="L67" s="494"/>
      <c r="M67" s="96">
        <v>15409</v>
      </c>
      <c r="N67" s="96">
        <v>15410</v>
      </c>
      <c r="O67" s="493"/>
      <c r="P67" s="96">
        <v>15411</v>
      </c>
      <c r="Q67" s="494"/>
      <c r="R67" s="96">
        <v>15412</v>
      </c>
      <c r="S67" s="96">
        <v>15413</v>
      </c>
      <c r="T67" s="96">
        <v>15414</v>
      </c>
      <c r="U67" s="494"/>
      <c r="V67" s="494"/>
      <c r="W67" s="494"/>
      <c r="X67" s="494"/>
      <c r="Y67" s="493"/>
      <c r="Z67" s="96">
        <v>15419</v>
      </c>
    </row>
    <row r="68" spans="1:26" customFormat="1" ht="15" x14ac:dyDescent="0.25">
      <c r="A68" s="442" t="s">
        <v>44</v>
      </c>
      <c r="B68" s="96">
        <v>15420</v>
      </c>
      <c r="C68" s="493"/>
      <c r="D68" s="96">
        <v>15421</v>
      </c>
      <c r="E68" s="494"/>
      <c r="F68" s="96">
        <v>15422</v>
      </c>
      <c r="G68" s="96">
        <v>15423</v>
      </c>
      <c r="H68" s="96">
        <v>15424</v>
      </c>
      <c r="I68" s="494"/>
      <c r="J68" s="494"/>
      <c r="K68" s="494"/>
      <c r="L68" s="494"/>
      <c r="M68" s="96">
        <v>15429</v>
      </c>
      <c r="N68" s="96">
        <v>15430</v>
      </c>
      <c r="O68" s="493"/>
      <c r="P68" s="96">
        <v>15431</v>
      </c>
      <c r="Q68" s="494"/>
      <c r="R68" s="96">
        <v>15432</v>
      </c>
      <c r="S68" s="96">
        <v>15433</v>
      </c>
      <c r="T68" s="96">
        <v>15434</v>
      </c>
      <c r="U68" s="494"/>
      <c r="V68" s="494"/>
      <c r="W68" s="494"/>
      <c r="X68" s="494"/>
      <c r="Y68" s="493"/>
      <c r="Z68" s="96">
        <v>15439</v>
      </c>
    </row>
    <row r="69" spans="1:26" customFormat="1" ht="22.5" x14ac:dyDescent="0.25">
      <c r="A69" s="446" t="s">
        <v>346</v>
      </c>
      <c r="B69" s="96">
        <v>15440</v>
      </c>
      <c r="C69" s="493"/>
      <c r="D69" s="96">
        <v>15441</v>
      </c>
      <c r="E69" s="494"/>
      <c r="F69" s="96">
        <v>15442</v>
      </c>
      <c r="G69" s="96">
        <v>15443</v>
      </c>
      <c r="H69" s="96">
        <v>15444</v>
      </c>
      <c r="I69" s="494"/>
      <c r="J69" s="494"/>
      <c r="K69" s="494"/>
      <c r="L69" s="494"/>
      <c r="M69" s="96">
        <v>15449</v>
      </c>
      <c r="N69" s="96">
        <v>15450</v>
      </c>
      <c r="O69" s="493"/>
      <c r="P69" s="96">
        <v>15451</v>
      </c>
      <c r="Q69" s="494"/>
      <c r="R69" s="96">
        <v>15452</v>
      </c>
      <c r="S69" s="96">
        <v>15453</v>
      </c>
      <c r="T69" s="96">
        <v>15454</v>
      </c>
      <c r="U69" s="494"/>
      <c r="V69" s="494"/>
      <c r="W69" s="494"/>
      <c r="X69" s="494"/>
      <c r="Y69" s="493"/>
      <c r="Z69" s="96">
        <v>15459</v>
      </c>
    </row>
    <row r="70" spans="1:26" customFormat="1" ht="15" x14ac:dyDescent="0.25">
      <c r="A70" s="400" t="s">
        <v>267</v>
      </c>
      <c r="B70" s="96">
        <v>15460</v>
      </c>
      <c r="C70" s="493"/>
      <c r="D70" s="96">
        <v>15461</v>
      </c>
      <c r="E70" s="494"/>
      <c r="F70" s="96">
        <v>15462</v>
      </c>
      <c r="G70" s="96">
        <v>15463</v>
      </c>
      <c r="H70" s="96">
        <v>15464</v>
      </c>
      <c r="I70" s="494"/>
      <c r="J70" s="494"/>
      <c r="K70" s="494"/>
      <c r="L70" s="494"/>
      <c r="M70" s="96">
        <v>15469</v>
      </c>
      <c r="N70" s="96">
        <v>15470</v>
      </c>
      <c r="O70" s="493"/>
      <c r="P70" s="96">
        <v>15471</v>
      </c>
      <c r="Q70" s="494"/>
      <c r="R70" s="96">
        <v>15472</v>
      </c>
      <c r="S70" s="96">
        <v>15473</v>
      </c>
      <c r="T70" s="96">
        <v>15474</v>
      </c>
      <c r="U70" s="494"/>
      <c r="V70" s="494"/>
      <c r="W70" s="494"/>
      <c r="X70" s="494"/>
      <c r="Y70" s="493"/>
      <c r="Z70" s="96">
        <v>15479</v>
      </c>
    </row>
    <row r="71" spans="1:26" customFormat="1" ht="22.5" x14ac:dyDescent="0.25">
      <c r="A71" s="446" t="s">
        <v>47</v>
      </c>
      <c r="B71" s="96">
        <v>15480</v>
      </c>
      <c r="C71" s="493"/>
      <c r="D71" s="96">
        <v>15481</v>
      </c>
      <c r="E71" s="494"/>
      <c r="F71" s="96">
        <v>15482</v>
      </c>
      <c r="G71" s="96">
        <v>15483</v>
      </c>
      <c r="H71" s="96">
        <v>15484</v>
      </c>
      <c r="I71" s="494"/>
      <c r="J71" s="494"/>
      <c r="K71" s="494"/>
      <c r="L71" s="494"/>
      <c r="M71" s="96">
        <v>15489</v>
      </c>
      <c r="N71" s="96">
        <v>15490</v>
      </c>
      <c r="O71" s="493"/>
      <c r="P71" s="96">
        <v>15491</v>
      </c>
      <c r="Q71" s="494"/>
      <c r="R71" s="96">
        <v>15492</v>
      </c>
      <c r="S71" s="96">
        <v>15493</v>
      </c>
      <c r="T71" s="96">
        <v>15494</v>
      </c>
      <c r="U71" s="494"/>
      <c r="V71" s="494"/>
      <c r="W71" s="494"/>
      <c r="X71" s="494"/>
      <c r="Y71" s="493"/>
      <c r="Z71" s="96">
        <v>15499</v>
      </c>
    </row>
    <row r="72" spans="1:26" customFormat="1" ht="15" x14ac:dyDescent="0.25">
      <c r="A72" s="400" t="s">
        <v>269</v>
      </c>
      <c r="B72" s="96">
        <v>15500</v>
      </c>
      <c r="C72" s="493"/>
      <c r="D72" s="96">
        <v>15501</v>
      </c>
      <c r="E72" s="494"/>
      <c r="F72" s="96">
        <v>15502</v>
      </c>
      <c r="G72" s="96">
        <v>15503</v>
      </c>
      <c r="H72" s="96">
        <v>15504</v>
      </c>
      <c r="I72" s="494"/>
      <c r="J72" s="494"/>
      <c r="K72" s="494"/>
      <c r="L72" s="494"/>
      <c r="M72" s="96">
        <v>15509</v>
      </c>
      <c r="N72" s="96">
        <v>15510</v>
      </c>
      <c r="O72" s="493"/>
      <c r="P72" s="96">
        <v>15511</v>
      </c>
      <c r="Q72" s="494"/>
      <c r="R72" s="96">
        <v>15512</v>
      </c>
      <c r="S72" s="96">
        <v>15513</v>
      </c>
      <c r="T72" s="96">
        <v>15514</v>
      </c>
      <c r="U72" s="494"/>
      <c r="V72" s="494"/>
      <c r="W72" s="494"/>
      <c r="X72" s="494"/>
      <c r="Y72" s="493"/>
      <c r="Z72" s="96">
        <v>15519</v>
      </c>
    </row>
    <row r="73" spans="1:26" customFormat="1" ht="23.25" x14ac:dyDescent="0.25">
      <c r="A73" s="1674" t="s">
        <v>328</v>
      </c>
      <c r="B73" s="96">
        <v>15520</v>
      </c>
      <c r="C73" s="493"/>
      <c r="D73" s="96">
        <v>15521</v>
      </c>
      <c r="E73" s="494"/>
      <c r="F73" s="96">
        <v>15522</v>
      </c>
      <c r="G73" s="96">
        <v>15523</v>
      </c>
      <c r="H73" s="96">
        <v>15524</v>
      </c>
      <c r="I73" s="494"/>
      <c r="J73" s="494"/>
      <c r="K73" s="494"/>
      <c r="L73" s="494"/>
      <c r="M73" s="96">
        <v>15529</v>
      </c>
      <c r="N73" s="96">
        <v>15530</v>
      </c>
      <c r="O73" s="493"/>
      <c r="P73" s="96">
        <v>15531</v>
      </c>
      <c r="Q73" s="494"/>
      <c r="R73" s="96">
        <v>15532</v>
      </c>
      <c r="S73" s="96">
        <v>15533</v>
      </c>
      <c r="T73" s="96">
        <v>15534</v>
      </c>
      <c r="U73" s="494"/>
      <c r="V73" s="494"/>
      <c r="W73" s="494"/>
      <c r="X73" s="494"/>
      <c r="Y73" s="493"/>
      <c r="Z73" s="96">
        <v>15539</v>
      </c>
    </row>
    <row r="74" spans="1:26" customFormat="1" ht="23.25" x14ac:dyDescent="0.25">
      <c r="A74" s="1674" t="s">
        <v>329</v>
      </c>
      <c r="B74" s="96">
        <v>15540</v>
      </c>
      <c r="C74" s="493"/>
      <c r="D74" s="96">
        <v>15541</v>
      </c>
      <c r="E74" s="494"/>
      <c r="F74" s="96">
        <v>15542</v>
      </c>
      <c r="G74" s="96">
        <v>15543</v>
      </c>
      <c r="H74" s="96">
        <v>15544</v>
      </c>
      <c r="I74" s="494"/>
      <c r="J74" s="494"/>
      <c r="K74" s="494"/>
      <c r="L74" s="494"/>
      <c r="M74" s="96">
        <v>15549</v>
      </c>
      <c r="N74" s="96">
        <v>15550</v>
      </c>
      <c r="O74" s="493"/>
      <c r="P74" s="96">
        <v>15551</v>
      </c>
      <c r="Q74" s="494"/>
      <c r="R74" s="96">
        <v>15552</v>
      </c>
      <c r="S74" s="96">
        <v>15553</v>
      </c>
      <c r="T74" s="96">
        <v>15554</v>
      </c>
      <c r="U74" s="494"/>
      <c r="V74" s="494"/>
      <c r="W74" s="494"/>
      <c r="X74" s="494"/>
      <c r="Y74" s="493"/>
      <c r="Z74" s="96">
        <v>15559</v>
      </c>
    </row>
    <row r="75" spans="1:26" customFormat="1" ht="15" x14ac:dyDescent="0.25">
      <c r="A75" s="400" t="s">
        <v>270</v>
      </c>
      <c r="B75" s="96">
        <v>15560</v>
      </c>
      <c r="C75" s="493"/>
      <c r="D75" s="96">
        <v>15561</v>
      </c>
      <c r="E75" s="494"/>
      <c r="F75" s="96">
        <v>15562</v>
      </c>
      <c r="G75" s="96">
        <v>15563</v>
      </c>
      <c r="H75" s="96">
        <v>15564</v>
      </c>
      <c r="I75" s="494"/>
      <c r="J75" s="494"/>
      <c r="K75" s="494"/>
      <c r="L75" s="494"/>
      <c r="M75" s="96">
        <v>15569</v>
      </c>
      <c r="N75" s="96">
        <v>15570</v>
      </c>
      <c r="O75" s="493"/>
      <c r="P75" s="96">
        <v>15571</v>
      </c>
      <c r="Q75" s="494"/>
      <c r="R75" s="96">
        <v>15572</v>
      </c>
      <c r="S75" s="96">
        <v>15573</v>
      </c>
      <c r="T75" s="96">
        <v>15574</v>
      </c>
      <c r="U75" s="494"/>
      <c r="V75" s="494"/>
      <c r="W75" s="494"/>
      <c r="X75" s="494"/>
      <c r="Y75" s="493"/>
      <c r="Z75" s="96">
        <v>15579</v>
      </c>
    </row>
    <row r="76" spans="1:26" customFormat="1" ht="15" x14ac:dyDescent="0.25">
      <c r="A76" s="400" t="s">
        <v>271</v>
      </c>
      <c r="B76" s="96">
        <v>15580</v>
      </c>
      <c r="C76" s="493"/>
      <c r="D76" s="96">
        <v>15581</v>
      </c>
      <c r="E76" s="494"/>
      <c r="F76" s="96">
        <v>15582</v>
      </c>
      <c r="G76" s="96">
        <v>15583</v>
      </c>
      <c r="H76" s="96">
        <v>15584</v>
      </c>
      <c r="I76" s="494"/>
      <c r="J76" s="494"/>
      <c r="K76" s="494"/>
      <c r="L76" s="494"/>
      <c r="M76" s="96">
        <v>15589</v>
      </c>
      <c r="N76" s="96">
        <v>15590</v>
      </c>
      <c r="O76" s="493"/>
      <c r="P76" s="96">
        <v>15591</v>
      </c>
      <c r="Q76" s="494"/>
      <c r="R76" s="96">
        <v>15592</v>
      </c>
      <c r="S76" s="96">
        <v>15593</v>
      </c>
      <c r="T76" s="96">
        <v>15594</v>
      </c>
      <c r="U76" s="494"/>
      <c r="V76" s="494"/>
      <c r="W76" s="494"/>
      <c r="X76" s="494"/>
      <c r="Y76" s="493"/>
      <c r="Z76" s="96">
        <v>15599</v>
      </c>
    </row>
    <row r="77" spans="1:26" customFormat="1" ht="15" x14ac:dyDescent="0.25">
      <c r="A77" s="446" t="s">
        <v>272</v>
      </c>
      <c r="B77" s="96">
        <v>15600</v>
      </c>
      <c r="C77" s="493"/>
      <c r="D77" s="96">
        <v>15601</v>
      </c>
      <c r="E77" s="494"/>
      <c r="F77" s="96">
        <v>15602</v>
      </c>
      <c r="G77" s="96">
        <v>15603</v>
      </c>
      <c r="H77" s="96">
        <v>15604</v>
      </c>
      <c r="I77" s="494"/>
      <c r="J77" s="494"/>
      <c r="K77" s="494"/>
      <c r="L77" s="494"/>
      <c r="M77" s="96">
        <v>15609</v>
      </c>
      <c r="N77" s="96">
        <v>15610</v>
      </c>
      <c r="O77" s="493"/>
      <c r="P77" s="96">
        <v>15611</v>
      </c>
      <c r="Q77" s="494"/>
      <c r="R77" s="96">
        <v>15612</v>
      </c>
      <c r="S77" s="96">
        <v>15613</v>
      </c>
      <c r="T77" s="96">
        <v>15614</v>
      </c>
      <c r="U77" s="494"/>
      <c r="V77" s="494"/>
      <c r="W77" s="494"/>
      <c r="X77" s="494"/>
      <c r="Y77" s="493"/>
      <c r="Z77" s="96">
        <v>15619</v>
      </c>
    </row>
    <row r="78" spans="1:26" customFormat="1" ht="15" x14ac:dyDescent="0.25">
      <c r="A78" s="400" t="s">
        <v>56</v>
      </c>
      <c r="B78" s="1886"/>
      <c r="C78" s="1901"/>
      <c r="D78" s="1886"/>
      <c r="E78" s="1886"/>
      <c r="F78" s="1886"/>
      <c r="G78" s="1886"/>
      <c r="H78" s="1886"/>
      <c r="I78" s="1886"/>
      <c r="J78" s="1886"/>
      <c r="K78" s="1886"/>
      <c r="L78" s="1886"/>
      <c r="M78" s="1886"/>
      <c r="N78" s="1886"/>
      <c r="O78" s="1901"/>
      <c r="P78" s="1886"/>
      <c r="Q78" s="1886"/>
      <c r="R78" s="1886"/>
      <c r="S78" s="1886"/>
      <c r="T78" s="1886"/>
      <c r="U78" s="1886"/>
      <c r="V78" s="1886"/>
      <c r="W78" s="1886"/>
      <c r="X78" s="1886"/>
      <c r="Y78" s="499"/>
      <c r="Z78" s="1886"/>
    </row>
    <row r="79" spans="1:26" customFormat="1" ht="15" x14ac:dyDescent="0.25">
      <c r="A79" s="400" t="s">
        <v>57</v>
      </c>
      <c r="B79" s="1886"/>
      <c r="C79" s="1901"/>
      <c r="D79" s="1886"/>
      <c r="E79" s="1886"/>
      <c r="F79" s="1886"/>
      <c r="G79" s="1886"/>
      <c r="H79" s="1886"/>
      <c r="I79" s="1886"/>
      <c r="J79" s="1886"/>
      <c r="K79" s="1886"/>
      <c r="L79" s="1886"/>
      <c r="M79" s="1886"/>
      <c r="N79" s="1886"/>
      <c r="O79" s="1901"/>
      <c r="P79" s="1886"/>
      <c r="Q79" s="1886"/>
      <c r="R79" s="1886"/>
      <c r="S79" s="1886"/>
      <c r="T79" s="1886"/>
      <c r="U79" s="1886"/>
      <c r="V79" s="1886"/>
      <c r="W79" s="1886"/>
      <c r="X79" s="1886"/>
      <c r="Y79" s="499"/>
      <c r="Z79" s="1886"/>
    </row>
    <row r="80" spans="1:26" x14ac:dyDescent="0.2">
      <c r="A80" s="384" t="s">
        <v>282</v>
      </c>
      <c r="B80" s="96">
        <v>15660</v>
      </c>
      <c r="C80" s="493"/>
      <c r="D80" s="96">
        <v>15661</v>
      </c>
      <c r="E80" s="494"/>
      <c r="F80" s="96">
        <v>15662</v>
      </c>
      <c r="G80" s="96">
        <v>15663</v>
      </c>
      <c r="H80" s="96">
        <v>15664</v>
      </c>
      <c r="I80" s="494"/>
      <c r="J80" s="494"/>
      <c r="K80" s="494"/>
      <c r="L80" s="494"/>
      <c r="M80" s="96">
        <v>15669</v>
      </c>
      <c r="N80" s="96">
        <v>15670</v>
      </c>
      <c r="O80" s="493"/>
      <c r="P80" s="96">
        <v>15671</v>
      </c>
      <c r="Q80" s="494"/>
      <c r="R80" s="96">
        <v>15672</v>
      </c>
      <c r="S80" s="96">
        <v>15673</v>
      </c>
      <c r="T80" s="96">
        <v>15674</v>
      </c>
      <c r="U80" s="494"/>
      <c r="V80" s="494"/>
      <c r="W80" s="494"/>
      <c r="X80" s="494"/>
      <c r="Y80" s="493"/>
      <c r="Z80" s="96">
        <v>15679</v>
      </c>
    </row>
    <row r="81" spans="1:27" x14ac:dyDescent="0.2">
      <c r="A81" s="498" t="s">
        <v>542</v>
      </c>
      <c r="B81" s="96">
        <v>15680</v>
      </c>
      <c r="C81" s="493"/>
      <c r="D81" s="96">
        <v>15681</v>
      </c>
      <c r="E81" s="494"/>
      <c r="F81" s="96">
        <v>15682</v>
      </c>
      <c r="G81" s="96">
        <v>15683</v>
      </c>
      <c r="H81" s="96">
        <v>15684</v>
      </c>
      <c r="I81" s="494"/>
      <c r="J81" s="494"/>
      <c r="K81" s="494"/>
      <c r="L81" s="494"/>
      <c r="M81" s="96">
        <v>15689</v>
      </c>
      <c r="N81" s="96">
        <v>15690</v>
      </c>
      <c r="O81" s="493"/>
      <c r="P81" s="96">
        <v>15691</v>
      </c>
      <c r="Q81" s="494"/>
      <c r="R81" s="96">
        <v>15692</v>
      </c>
      <c r="S81" s="96">
        <v>15693</v>
      </c>
      <c r="T81" s="96">
        <v>15694</v>
      </c>
      <c r="U81" s="494"/>
      <c r="V81" s="494"/>
      <c r="W81" s="494"/>
      <c r="X81" s="494"/>
      <c r="Y81" s="493"/>
      <c r="Z81" s="96">
        <v>15699</v>
      </c>
    </row>
    <row r="82" spans="1:27" ht="25.5" customHeight="1" x14ac:dyDescent="0.2">
      <c r="A82" s="213"/>
      <c r="B82" s="214"/>
      <c r="C82" s="211"/>
      <c r="D82" s="214"/>
      <c r="E82" s="215"/>
      <c r="F82" s="214"/>
      <c r="G82" s="214"/>
      <c r="H82" s="211"/>
      <c r="I82" s="211"/>
      <c r="J82" s="211"/>
      <c r="K82" s="211"/>
      <c r="L82" s="211"/>
      <c r="M82" s="214"/>
      <c r="N82" s="211"/>
      <c r="O82" s="211"/>
      <c r="P82" s="216"/>
      <c r="Q82" s="216"/>
      <c r="R82" s="216"/>
      <c r="S82" s="216"/>
      <c r="T82" s="211"/>
      <c r="U82" s="211"/>
      <c r="V82" s="211"/>
      <c r="W82" s="211"/>
      <c r="X82" s="211"/>
      <c r="Y82" s="211"/>
      <c r="Z82" s="214"/>
    </row>
    <row r="83" spans="1:27" ht="12.75" customHeight="1" x14ac:dyDescent="0.2">
      <c r="A83" s="498" t="s">
        <v>543</v>
      </c>
      <c r="B83" s="432">
        <v>15700</v>
      </c>
      <c r="C83" s="497"/>
      <c r="D83" s="432">
        <v>15701</v>
      </c>
      <c r="E83" s="494"/>
      <c r="F83" s="432">
        <v>15702</v>
      </c>
      <c r="G83" s="432">
        <v>15703</v>
      </c>
      <c r="H83" s="432">
        <v>15704</v>
      </c>
      <c r="I83" s="432">
        <v>15705</v>
      </c>
      <c r="J83" s="432">
        <v>15706</v>
      </c>
      <c r="K83" s="432">
        <v>15707</v>
      </c>
      <c r="L83" s="432">
        <v>15708</v>
      </c>
      <c r="M83" s="432">
        <v>15709</v>
      </c>
      <c r="N83" s="432">
        <v>15710</v>
      </c>
      <c r="O83" s="211"/>
      <c r="P83" s="432">
        <v>15711</v>
      </c>
      <c r="Q83" s="494"/>
      <c r="R83" s="432">
        <v>15712</v>
      </c>
      <c r="S83" s="432">
        <v>15713</v>
      </c>
      <c r="T83" s="432">
        <v>15714</v>
      </c>
      <c r="U83" s="432">
        <v>15715</v>
      </c>
      <c r="V83" s="432">
        <v>15716</v>
      </c>
      <c r="W83" s="432">
        <v>15717</v>
      </c>
      <c r="X83" s="432">
        <v>15718</v>
      </c>
      <c r="Y83" s="211"/>
      <c r="Z83" s="432">
        <v>15719</v>
      </c>
    </row>
    <row r="84" spans="1:27" ht="33.75" x14ac:dyDescent="0.2">
      <c r="A84" s="1640" t="s">
        <v>544</v>
      </c>
      <c r="B84" s="217"/>
      <c r="M84" s="217"/>
      <c r="P84" s="218"/>
      <c r="Q84" s="219"/>
      <c r="R84" s="218"/>
      <c r="S84" s="218"/>
      <c r="Z84" s="220"/>
    </row>
    <row r="85" spans="1:27" ht="23.25" x14ac:dyDescent="0.25">
      <c r="A85" s="1643" t="s">
        <v>545</v>
      </c>
      <c r="B85" s="25"/>
      <c r="C85" s="25"/>
      <c r="H85" s="25"/>
      <c r="I85" s="25"/>
      <c r="J85" s="25"/>
      <c r="K85" s="25"/>
      <c r="L85" s="25"/>
      <c r="M85" s="25"/>
      <c r="N85" s="25"/>
      <c r="O85" s="25"/>
      <c r="P85" s="221"/>
      <c r="Q85" s="221"/>
      <c r="R85" s="221"/>
      <c r="S85" s="221"/>
      <c r="T85" s="25"/>
      <c r="U85" s="25"/>
      <c r="V85" s="25"/>
      <c r="W85" s="25"/>
      <c r="X85" s="25"/>
      <c r="Y85" s="25"/>
      <c r="Z85" s="25"/>
      <c r="AA85" s="25"/>
    </row>
    <row r="86" spans="1:27" ht="14.25" customHeight="1" x14ac:dyDescent="0.25">
      <c r="A86" s="213"/>
      <c r="B86" s="25"/>
      <c r="C86" s="25"/>
      <c r="H86" s="25"/>
      <c r="I86" s="25"/>
      <c r="J86" s="25"/>
      <c r="K86" s="25"/>
      <c r="L86" s="25"/>
      <c r="M86" s="25"/>
      <c r="N86" s="25"/>
      <c r="O86" s="25"/>
      <c r="P86" s="221"/>
      <c r="Q86" s="221"/>
      <c r="R86" s="221"/>
      <c r="S86" s="221"/>
      <c r="T86" s="25"/>
      <c r="U86" s="25"/>
      <c r="V86" s="25"/>
      <c r="W86" s="25"/>
      <c r="X86" s="25"/>
      <c r="Y86" s="25"/>
      <c r="Z86" s="25"/>
      <c r="AA86" s="25"/>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workbookViewId="0"/>
  </sheetViews>
  <sheetFormatPr defaultColWidth="9.140625" defaultRowHeight="12.75" x14ac:dyDescent="0.2"/>
  <cols>
    <col min="1" max="1" width="3.5703125" style="1" customWidth="1"/>
    <col min="2" max="2" width="16" style="1" customWidth="1"/>
    <col min="3" max="3" width="12.5703125" style="1" customWidth="1"/>
    <col min="4" max="4" width="20.5703125" style="1" customWidth="1"/>
    <col min="5" max="8" width="10.5703125" style="1" customWidth="1"/>
    <col min="9" max="9" width="13.42578125" style="1" customWidth="1"/>
    <col min="10" max="10" width="3" style="1" customWidth="1"/>
    <col min="11" max="256" width="9.140625" style="1"/>
    <col min="257" max="257" width="3.5703125" style="1" customWidth="1"/>
    <col min="258" max="258" width="16" style="1" customWidth="1"/>
    <col min="259" max="259" width="12.5703125" style="1" customWidth="1"/>
    <col min="260" max="260" width="20.5703125" style="1" customWidth="1"/>
    <col min="261" max="264" width="10.5703125" style="1" customWidth="1"/>
    <col min="265" max="265" width="13.42578125" style="1" customWidth="1"/>
    <col min="266" max="266" width="3" style="1" customWidth="1"/>
    <col min="267" max="512" width="9.140625" style="1"/>
    <col min="513" max="513" width="3.5703125" style="1" customWidth="1"/>
    <col min="514" max="514" width="16" style="1" customWidth="1"/>
    <col min="515" max="515" width="12.5703125" style="1" customWidth="1"/>
    <col min="516" max="516" width="20.5703125" style="1" customWidth="1"/>
    <col min="517" max="520" width="10.5703125" style="1" customWidth="1"/>
    <col min="521" max="521" width="13.42578125" style="1" customWidth="1"/>
    <col min="522" max="522" width="3" style="1" customWidth="1"/>
    <col min="523" max="768" width="9.140625" style="1"/>
    <col min="769" max="769" width="3.5703125" style="1" customWidth="1"/>
    <col min="770" max="770" width="16" style="1" customWidth="1"/>
    <col min="771" max="771" width="12.5703125" style="1" customWidth="1"/>
    <col min="772" max="772" width="20.5703125" style="1" customWidth="1"/>
    <col min="773" max="776" width="10.5703125" style="1" customWidth="1"/>
    <col min="777" max="777" width="13.42578125" style="1" customWidth="1"/>
    <col min="778" max="778" width="3" style="1" customWidth="1"/>
    <col min="779" max="1024" width="9.140625" style="1"/>
    <col min="1025" max="1025" width="3.5703125" style="1" customWidth="1"/>
    <col min="1026" max="1026" width="16" style="1" customWidth="1"/>
    <col min="1027" max="1027" width="12.5703125" style="1" customWidth="1"/>
    <col min="1028" max="1028" width="20.5703125" style="1" customWidth="1"/>
    <col min="1029" max="1032" width="10.5703125" style="1" customWidth="1"/>
    <col min="1033" max="1033" width="13.42578125" style="1" customWidth="1"/>
    <col min="1034" max="1034" width="3" style="1" customWidth="1"/>
    <col min="1035" max="1280" width="9.140625" style="1"/>
    <col min="1281" max="1281" width="3.5703125" style="1" customWidth="1"/>
    <col min="1282" max="1282" width="16" style="1" customWidth="1"/>
    <col min="1283" max="1283" width="12.5703125" style="1" customWidth="1"/>
    <col min="1284" max="1284" width="20.5703125" style="1" customWidth="1"/>
    <col min="1285" max="1288" width="10.5703125" style="1" customWidth="1"/>
    <col min="1289" max="1289" width="13.42578125" style="1" customWidth="1"/>
    <col min="1290" max="1290" width="3" style="1" customWidth="1"/>
    <col min="1291" max="1536" width="9.140625" style="1"/>
    <col min="1537" max="1537" width="3.5703125" style="1" customWidth="1"/>
    <col min="1538" max="1538" width="16" style="1" customWidth="1"/>
    <col min="1539" max="1539" width="12.5703125" style="1" customWidth="1"/>
    <col min="1540" max="1540" width="20.5703125" style="1" customWidth="1"/>
    <col min="1541" max="1544" width="10.5703125" style="1" customWidth="1"/>
    <col min="1545" max="1545" width="13.42578125" style="1" customWidth="1"/>
    <col min="1546" max="1546" width="3" style="1" customWidth="1"/>
    <col min="1547" max="1792" width="9.140625" style="1"/>
    <col min="1793" max="1793" width="3.5703125" style="1" customWidth="1"/>
    <col min="1794" max="1794" width="16" style="1" customWidth="1"/>
    <col min="1795" max="1795" width="12.5703125" style="1" customWidth="1"/>
    <col min="1796" max="1796" width="20.5703125" style="1" customWidth="1"/>
    <col min="1797" max="1800" width="10.5703125" style="1" customWidth="1"/>
    <col min="1801" max="1801" width="13.42578125" style="1" customWidth="1"/>
    <col min="1802" max="1802" width="3" style="1" customWidth="1"/>
    <col min="1803" max="2048" width="9.140625" style="1"/>
    <col min="2049" max="2049" width="3.5703125" style="1" customWidth="1"/>
    <col min="2050" max="2050" width="16" style="1" customWidth="1"/>
    <col min="2051" max="2051" width="12.5703125" style="1" customWidth="1"/>
    <col min="2052" max="2052" width="20.5703125" style="1" customWidth="1"/>
    <col min="2053" max="2056" width="10.5703125" style="1" customWidth="1"/>
    <col min="2057" max="2057" width="13.42578125" style="1" customWidth="1"/>
    <col min="2058" max="2058" width="3" style="1" customWidth="1"/>
    <col min="2059" max="2304" width="9.140625" style="1"/>
    <col min="2305" max="2305" width="3.5703125" style="1" customWidth="1"/>
    <col min="2306" max="2306" width="16" style="1" customWidth="1"/>
    <col min="2307" max="2307" width="12.5703125" style="1" customWidth="1"/>
    <col min="2308" max="2308" width="20.5703125" style="1" customWidth="1"/>
    <col min="2309" max="2312" width="10.5703125" style="1" customWidth="1"/>
    <col min="2313" max="2313" width="13.42578125" style="1" customWidth="1"/>
    <col min="2314" max="2314" width="3" style="1" customWidth="1"/>
    <col min="2315" max="2560" width="9.140625" style="1"/>
    <col min="2561" max="2561" width="3.5703125" style="1" customWidth="1"/>
    <col min="2562" max="2562" width="16" style="1" customWidth="1"/>
    <col min="2563" max="2563" width="12.5703125" style="1" customWidth="1"/>
    <col min="2564" max="2564" width="20.5703125" style="1" customWidth="1"/>
    <col min="2565" max="2568" width="10.5703125" style="1" customWidth="1"/>
    <col min="2569" max="2569" width="13.42578125" style="1" customWidth="1"/>
    <col min="2570" max="2570" width="3" style="1" customWidth="1"/>
    <col min="2571" max="2816" width="9.140625" style="1"/>
    <col min="2817" max="2817" width="3.5703125" style="1" customWidth="1"/>
    <col min="2818" max="2818" width="16" style="1" customWidth="1"/>
    <col min="2819" max="2819" width="12.5703125" style="1" customWidth="1"/>
    <col min="2820" max="2820" width="20.5703125" style="1" customWidth="1"/>
    <col min="2821" max="2824" width="10.5703125" style="1" customWidth="1"/>
    <col min="2825" max="2825" width="13.42578125" style="1" customWidth="1"/>
    <col min="2826" max="2826" width="3" style="1" customWidth="1"/>
    <col min="2827" max="3072" width="9.140625" style="1"/>
    <col min="3073" max="3073" width="3.5703125" style="1" customWidth="1"/>
    <col min="3074" max="3074" width="16" style="1" customWidth="1"/>
    <col min="3075" max="3075" width="12.5703125" style="1" customWidth="1"/>
    <col min="3076" max="3076" width="20.5703125" style="1" customWidth="1"/>
    <col min="3077" max="3080" width="10.5703125" style="1" customWidth="1"/>
    <col min="3081" max="3081" width="13.42578125" style="1" customWidth="1"/>
    <col min="3082" max="3082" width="3" style="1" customWidth="1"/>
    <col min="3083" max="3328" width="9.140625" style="1"/>
    <col min="3329" max="3329" width="3.5703125" style="1" customWidth="1"/>
    <col min="3330" max="3330" width="16" style="1" customWidth="1"/>
    <col min="3331" max="3331" width="12.5703125" style="1" customWidth="1"/>
    <col min="3332" max="3332" width="20.5703125" style="1" customWidth="1"/>
    <col min="3333" max="3336" width="10.5703125" style="1" customWidth="1"/>
    <col min="3337" max="3337" width="13.42578125" style="1" customWidth="1"/>
    <col min="3338" max="3338" width="3" style="1" customWidth="1"/>
    <col min="3339" max="3584" width="9.140625" style="1"/>
    <col min="3585" max="3585" width="3.5703125" style="1" customWidth="1"/>
    <col min="3586" max="3586" width="16" style="1" customWidth="1"/>
    <col min="3587" max="3587" width="12.5703125" style="1" customWidth="1"/>
    <col min="3588" max="3588" width="20.5703125" style="1" customWidth="1"/>
    <col min="3589" max="3592" width="10.5703125" style="1" customWidth="1"/>
    <col min="3593" max="3593" width="13.42578125" style="1" customWidth="1"/>
    <col min="3594" max="3594" width="3" style="1" customWidth="1"/>
    <col min="3595" max="3840" width="9.140625" style="1"/>
    <col min="3841" max="3841" width="3.5703125" style="1" customWidth="1"/>
    <col min="3842" max="3842" width="16" style="1" customWidth="1"/>
    <col min="3843" max="3843" width="12.5703125" style="1" customWidth="1"/>
    <col min="3844" max="3844" width="20.5703125" style="1" customWidth="1"/>
    <col min="3845" max="3848" width="10.5703125" style="1" customWidth="1"/>
    <col min="3849" max="3849" width="13.42578125" style="1" customWidth="1"/>
    <col min="3850" max="3850" width="3" style="1" customWidth="1"/>
    <col min="3851" max="4096" width="9.140625" style="1"/>
    <col min="4097" max="4097" width="3.5703125" style="1" customWidth="1"/>
    <col min="4098" max="4098" width="16" style="1" customWidth="1"/>
    <col min="4099" max="4099" width="12.5703125" style="1" customWidth="1"/>
    <col min="4100" max="4100" width="20.5703125" style="1" customWidth="1"/>
    <col min="4101" max="4104" width="10.5703125" style="1" customWidth="1"/>
    <col min="4105" max="4105" width="13.42578125" style="1" customWidth="1"/>
    <col min="4106" max="4106" width="3" style="1" customWidth="1"/>
    <col min="4107" max="4352" width="9.140625" style="1"/>
    <col min="4353" max="4353" width="3.5703125" style="1" customWidth="1"/>
    <col min="4354" max="4354" width="16" style="1" customWidth="1"/>
    <col min="4355" max="4355" width="12.5703125" style="1" customWidth="1"/>
    <col min="4356" max="4356" width="20.5703125" style="1" customWidth="1"/>
    <col min="4357" max="4360" width="10.5703125" style="1" customWidth="1"/>
    <col min="4361" max="4361" width="13.42578125" style="1" customWidth="1"/>
    <col min="4362" max="4362" width="3" style="1" customWidth="1"/>
    <col min="4363" max="4608" width="9.140625" style="1"/>
    <col min="4609" max="4609" width="3.5703125" style="1" customWidth="1"/>
    <col min="4610" max="4610" width="16" style="1" customWidth="1"/>
    <col min="4611" max="4611" width="12.5703125" style="1" customWidth="1"/>
    <col min="4612" max="4612" width="20.5703125" style="1" customWidth="1"/>
    <col min="4613" max="4616" width="10.5703125" style="1" customWidth="1"/>
    <col min="4617" max="4617" width="13.42578125" style="1" customWidth="1"/>
    <col min="4618" max="4618" width="3" style="1" customWidth="1"/>
    <col min="4619" max="4864" width="9.140625" style="1"/>
    <col min="4865" max="4865" width="3.5703125" style="1" customWidth="1"/>
    <col min="4866" max="4866" width="16" style="1" customWidth="1"/>
    <col min="4867" max="4867" width="12.5703125" style="1" customWidth="1"/>
    <col min="4868" max="4868" width="20.5703125" style="1" customWidth="1"/>
    <col min="4869" max="4872" width="10.5703125" style="1" customWidth="1"/>
    <col min="4873" max="4873" width="13.42578125" style="1" customWidth="1"/>
    <col min="4874" max="4874" width="3" style="1" customWidth="1"/>
    <col min="4875" max="5120" width="9.140625" style="1"/>
    <col min="5121" max="5121" width="3.5703125" style="1" customWidth="1"/>
    <col min="5122" max="5122" width="16" style="1" customWidth="1"/>
    <col min="5123" max="5123" width="12.5703125" style="1" customWidth="1"/>
    <col min="5124" max="5124" width="20.5703125" style="1" customWidth="1"/>
    <col min="5125" max="5128" width="10.5703125" style="1" customWidth="1"/>
    <col min="5129" max="5129" width="13.42578125" style="1" customWidth="1"/>
    <col min="5130" max="5130" width="3" style="1" customWidth="1"/>
    <col min="5131" max="5376" width="9.140625" style="1"/>
    <col min="5377" max="5377" width="3.5703125" style="1" customWidth="1"/>
    <col min="5378" max="5378" width="16" style="1" customWidth="1"/>
    <col min="5379" max="5379" width="12.5703125" style="1" customWidth="1"/>
    <col min="5380" max="5380" width="20.5703125" style="1" customWidth="1"/>
    <col min="5381" max="5384" width="10.5703125" style="1" customWidth="1"/>
    <col min="5385" max="5385" width="13.42578125" style="1" customWidth="1"/>
    <col min="5386" max="5386" width="3" style="1" customWidth="1"/>
    <col min="5387" max="5632" width="9.140625" style="1"/>
    <col min="5633" max="5633" width="3.5703125" style="1" customWidth="1"/>
    <col min="5634" max="5634" width="16" style="1" customWidth="1"/>
    <col min="5635" max="5635" width="12.5703125" style="1" customWidth="1"/>
    <col min="5636" max="5636" width="20.5703125" style="1" customWidth="1"/>
    <col min="5637" max="5640" width="10.5703125" style="1" customWidth="1"/>
    <col min="5641" max="5641" width="13.42578125" style="1" customWidth="1"/>
    <col min="5642" max="5642" width="3" style="1" customWidth="1"/>
    <col min="5643" max="5888" width="9.140625" style="1"/>
    <col min="5889" max="5889" width="3.5703125" style="1" customWidth="1"/>
    <col min="5890" max="5890" width="16" style="1" customWidth="1"/>
    <col min="5891" max="5891" width="12.5703125" style="1" customWidth="1"/>
    <col min="5892" max="5892" width="20.5703125" style="1" customWidth="1"/>
    <col min="5893" max="5896" width="10.5703125" style="1" customWidth="1"/>
    <col min="5897" max="5897" width="13.42578125" style="1" customWidth="1"/>
    <col min="5898" max="5898" width="3" style="1" customWidth="1"/>
    <col min="5899" max="6144" width="9.140625" style="1"/>
    <col min="6145" max="6145" width="3.5703125" style="1" customWidth="1"/>
    <col min="6146" max="6146" width="16" style="1" customWidth="1"/>
    <col min="6147" max="6147" width="12.5703125" style="1" customWidth="1"/>
    <col min="6148" max="6148" width="20.5703125" style="1" customWidth="1"/>
    <col min="6149" max="6152" width="10.5703125" style="1" customWidth="1"/>
    <col min="6153" max="6153" width="13.42578125" style="1" customWidth="1"/>
    <col min="6154" max="6154" width="3" style="1" customWidth="1"/>
    <col min="6155" max="6400" width="9.140625" style="1"/>
    <col min="6401" max="6401" width="3.5703125" style="1" customWidth="1"/>
    <col min="6402" max="6402" width="16" style="1" customWidth="1"/>
    <col min="6403" max="6403" width="12.5703125" style="1" customWidth="1"/>
    <col min="6404" max="6404" width="20.5703125" style="1" customWidth="1"/>
    <col min="6405" max="6408" width="10.5703125" style="1" customWidth="1"/>
    <col min="6409" max="6409" width="13.42578125" style="1" customWidth="1"/>
    <col min="6410" max="6410" width="3" style="1" customWidth="1"/>
    <col min="6411" max="6656" width="9.140625" style="1"/>
    <col min="6657" max="6657" width="3.5703125" style="1" customWidth="1"/>
    <col min="6658" max="6658" width="16" style="1" customWidth="1"/>
    <col min="6659" max="6659" width="12.5703125" style="1" customWidth="1"/>
    <col min="6660" max="6660" width="20.5703125" style="1" customWidth="1"/>
    <col min="6661" max="6664" width="10.5703125" style="1" customWidth="1"/>
    <col min="6665" max="6665" width="13.42578125" style="1" customWidth="1"/>
    <col min="6666" max="6666" width="3" style="1" customWidth="1"/>
    <col min="6667" max="6912" width="9.140625" style="1"/>
    <col min="6913" max="6913" width="3.5703125" style="1" customWidth="1"/>
    <col min="6914" max="6914" width="16" style="1" customWidth="1"/>
    <col min="6915" max="6915" width="12.5703125" style="1" customWidth="1"/>
    <col min="6916" max="6916" width="20.5703125" style="1" customWidth="1"/>
    <col min="6917" max="6920" width="10.5703125" style="1" customWidth="1"/>
    <col min="6921" max="6921" width="13.42578125" style="1" customWidth="1"/>
    <col min="6922" max="6922" width="3" style="1" customWidth="1"/>
    <col min="6923" max="7168" width="9.140625" style="1"/>
    <col min="7169" max="7169" width="3.5703125" style="1" customWidth="1"/>
    <col min="7170" max="7170" width="16" style="1" customWidth="1"/>
    <col min="7171" max="7171" width="12.5703125" style="1" customWidth="1"/>
    <col min="7172" max="7172" width="20.5703125" style="1" customWidth="1"/>
    <col min="7173" max="7176" width="10.5703125" style="1" customWidth="1"/>
    <col min="7177" max="7177" width="13.42578125" style="1" customWidth="1"/>
    <col min="7178" max="7178" width="3" style="1" customWidth="1"/>
    <col min="7179" max="7424" width="9.140625" style="1"/>
    <col min="7425" max="7425" width="3.5703125" style="1" customWidth="1"/>
    <col min="7426" max="7426" width="16" style="1" customWidth="1"/>
    <col min="7427" max="7427" width="12.5703125" style="1" customWidth="1"/>
    <col min="7428" max="7428" width="20.5703125" style="1" customWidth="1"/>
    <col min="7429" max="7432" width="10.5703125" style="1" customWidth="1"/>
    <col min="7433" max="7433" width="13.42578125" style="1" customWidth="1"/>
    <col min="7434" max="7434" width="3" style="1" customWidth="1"/>
    <col min="7435" max="7680" width="9.140625" style="1"/>
    <col min="7681" max="7681" width="3.5703125" style="1" customWidth="1"/>
    <col min="7682" max="7682" width="16" style="1" customWidth="1"/>
    <col min="7683" max="7683" width="12.5703125" style="1" customWidth="1"/>
    <col min="7684" max="7684" width="20.5703125" style="1" customWidth="1"/>
    <col min="7685" max="7688" width="10.5703125" style="1" customWidth="1"/>
    <col min="7689" max="7689" width="13.42578125" style="1" customWidth="1"/>
    <col min="7690" max="7690" width="3" style="1" customWidth="1"/>
    <col min="7691" max="7936" width="9.140625" style="1"/>
    <col min="7937" max="7937" width="3.5703125" style="1" customWidth="1"/>
    <col min="7938" max="7938" width="16" style="1" customWidth="1"/>
    <col min="7939" max="7939" width="12.5703125" style="1" customWidth="1"/>
    <col min="7940" max="7940" width="20.5703125" style="1" customWidth="1"/>
    <col min="7941" max="7944" width="10.5703125" style="1" customWidth="1"/>
    <col min="7945" max="7945" width="13.42578125" style="1" customWidth="1"/>
    <col min="7946" max="7946" width="3" style="1" customWidth="1"/>
    <col min="7947" max="8192" width="9.140625" style="1"/>
    <col min="8193" max="8193" width="3.5703125" style="1" customWidth="1"/>
    <col min="8194" max="8194" width="16" style="1" customWidth="1"/>
    <col min="8195" max="8195" width="12.5703125" style="1" customWidth="1"/>
    <col min="8196" max="8196" width="20.5703125" style="1" customWidth="1"/>
    <col min="8197" max="8200" width="10.5703125" style="1" customWidth="1"/>
    <col min="8201" max="8201" width="13.42578125" style="1" customWidth="1"/>
    <col min="8202" max="8202" width="3" style="1" customWidth="1"/>
    <col min="8203" max="8448" width="9.140625" style="1"/>
    <col min="8449" max="8449" width="3.5703125" style="1" customWidth="1"/>
    <col min="8450" max="8450" width="16" style="1" customWidth="1"/>
    <col min="8451" max="8451" width="12.5703125" style="1" customWidth="1"/>
    <col min="8452" max="8452" width="20.5703125" style="1" customWidth="1"/>
    <col min="8453" max="8456" width="10.5703125" style="1" customWidth="1"/>
    <col min="8457" max="8457" width="13.42578125" style="1" customWidth="1"/>
    <col min="8458" max="8458" width="3" style="1" customWidth="1"/>
    <col min="8459" max="8704" width="9.140625" style="1"/>
    <col min="8705" max="8705" width="3.5703125" style="1" customWidth="1"/>
    <col min="8706" max="8706" width="16" style="1" customWidth="1"/>
    <col min="8707" max="8707" width="12.5703125" style="1" customWidth="1"/>
    <col min="8708" max="8708" width="20.5703125" style="1" customWidth="1"/>
    <col min="8709" max="8712" width="10.5703125" style="1" customWidth="1"/>
    <col min="8713" max="8713" width="13.42578125" style="1" customWidth="1"/>
    <col min="8714" max="8714" width="3" style="1" customWidth="1"/>
    <col min="8715" max="8960" width="9.140625" style="1"/>
    <col min="8961" max="8961" width="3.5703125" style="1" customWidth="1"/>
    <col min="8962" max="8962" width="16" style="1" customWidth="1"/>
    <col min="8963" max="8963" width="12.5703125" style="1" customWidth="1"/>
    <col min="8964" max="8964" width="20.5703125" style="1" customWidth="1"/>
    <col min="8965" max="8968" width="10.5703125" style="1" customWidth="1"/>
    <col min="8969" max="8969" width="13.42578125" style="1" customWidth="1"/>
    <col min="8970" max="8970" width="3" style="1" customWidth="1"/>
    <col min="8971" max="9216" width="9.140625" style="1"/>
    <col min="9217" max="9217" width="3.5703125" style="1" customWidth="1"/>
    <col min="9218" max="9218" width="16" style="1" customWidth="1"/>
    <col min="9219" max="9219" width="12.5703125" style="1" customWidth="1"/>
    <col min="9220" max="9220" width="20.5703125" style="1" customWidth="1"/>
    <col min="9221" max="9224" width="10.5703125" style="1" customWidth="1"/>
    <col min="9225" max="9225" width="13.42578125" style="1" customWidth="1"/>
    <col min="9226" max="9226" width="3" style="1" customWidth="1"/>
    <col min="9227" max="9472" width="9.140625" style="1"/>
    <col min="9473" max="9473" width="3.5703125" style="1" customWidth="1"/>
    <col min="9474" max="9474" width="16" style="1" customWidth="1"/>
    <col min="9475" max="9475" width="12.5703125" style="1" customWidth="1"/>
    <col min="9476" max="9476" width="20.5703125" style="1" customWidth="1"/>
    <col min="9477" max="9480" width="10.5703125" style="1" customWidth="1"/>
    <col min="9481" max="9481" width="13.42578125" style="1" customWidth="1"/>
    <col min="9482" max="9482" width="3" style="1" customWidth="1"/>
    <col min="9483" max="9728" width="9.140625" style="1"/>
    <col min="9729" max="9729" width="3.5703125" style="1" customWidth="1"/>
    <col min="9730" max="9730" width="16" style="1" customWidth="1"/>
    <col min="9731" max="9731" width="12.5703125" style="1" customWidth="1"/>
    <col min="9732" max="9732" width="20.5703125" style="1" customWidth="1"/>
    <col min="9733" max="9736" width="10.5703125" style="1" customWidth="1"/>
    <col min="9737" max="9737" width="13.42578125" style="1" customWidth="1"/>
    <col min="9738" max="9738" width="3" style="1" customWidth="1"/>
    <col min="9739" max="9984" width="9.140625" style="1"/>
    <col min="9985" max="9985" width="3.5703125" style="1" customWidth="1"/>
    <col min="9986" max="9986" width="16" style="1" customWidth="1"/>
    <col min="9987" max="9987" width="12.5703125" style="1" customWidth="1"/>
    <col min="9988" max="9988" width="20.5703125" style="1" customWidth="1"/>
    <col min="9989" max="9992" width="10.5703125" style="1" customWidth="1"/>
    <col min="9993" max="9993" width="13.42578125" style="1" customWidth="1"/>
    <col min="9994" max="9994" width="3" style="1" customWidth="1"/>
    <col min="9995" max="10240" width="9.140625" style="1"/>
    <col min="10241" max="10241" width="3.5703125" style="1" customWidth="1"/>
    <col min="10242" max="10242" width="16" style="1" customWidth="1"/>
    <col min="10243" max="10243" width="12.5703125" style="1" customWidth="1"/>
    <col min="10244" max="10244" width="20.5703125" style="1" customWidth="1"/>
    <col min="10245" max="10248" width="10.5703125" style="1" customWidth="1"/>
    <col min="10249" max="10249" width="13.42578125" style="1" customWidth="1"/>
    <col min="10250" max="10250" width="3" style="1" customWidth="1"/>
    <col min="10251" max="10496" width="9.140625" style="1"/>
    <col min="10497" max="10497" width="3.5703125" style="1" customWidth="1"/>
    <col min="10498" max="10498" width="16" style="1" customWidth="1"/>
    <col min="10499" max="10499" width="12.5703125" style="1" customWidth="1"/>
    <col min="10500" max="10500" width="20.5703125" style="1" customWidth="1"/>
    <col min="10501" max="10504" width="10.5703125" style="1" customWidth="1"/>
    <col min="10505" max="10505" width="13.42578125" style="1" customWidth="1"/>
    <col min="10506" max="10506" width="3" style="1" customWidth="1"/>
    <col min="10507" max="10752" width="9.140625" style="1"/>
    <col min="10753" max="10753" width="3.5703125" style="1" customWidth="1"/>
    <col min="10754" max="10754" width="16" style="1" customWidth="1"/>
    <col min="10755" max="10755" width="12.5703125" style="1" customWidth="1"/>
    <col min="10756" max="10756" width="20.5703125" style="1" customWidth="1"/>
    <col min="10757" max="10760" width="10.5703125" style="1" customWidth="1"/>
    <col min="10761" max="10761" width="13.42578125" style="1" customWidth="1"/>
    <col min="10762" max="10762" width="3" style="1" customWidth="1"/>
    <col min="10763" max="11008" width="9.140625" style="1"/>
    <col min="11009" max="11009" width="3.5703125" style="1" customWidth="1"/>
    <col min="11010" max="11010" width="16" style="1" customWidth="1"/>
    <col min="11011" max="11011" width="12.5703125" style="1" customWidth="1"/>
    <col min="11012" max="11012" width="20.5703125" style="1" customWidth="1"/>
    <col min="11013" max="11016" width="10.5703125" style="1" customWidth="1"/>
    <col min="11017" max="11017" width="13.42578125" style="1" customWidth="1"/>
    <col min="11018" max="11018" width="3" style="1" customWidth="1"/>
    <col min="11019" max="11264" width="9.140625" style="1"/>
    <col min="11265" max="11265" width="3.5703125" style="1" customWidth="1"/>
    <col min="11266" max="11266" width="16" style="1" customWidth="1"/>
    <col min="11267" max="11267" width="12.5703125" style="1" customWidth="1"/>
    <col min="11268" max="11268" width="20.5703125" style="1" customWidth="1"/>
    <col min="11269" max="11272" width="10.5703125" style="1" customWidth="1"/>
    <col min="11273" max="11273" width="13.42578125" style="1" customWidth="1"/>
    <col min="11274" max="11274" width="3" style="1" customWidth="1"/>
    <col min="11275" max="11520" width="9.140625" style="1"/>
    <col min="11521" max="11521" width="3.5703125" style="1" customWidth="1"/>
    <col min="11522" max="11522" width="16" style="1" customWidth="1"/>
    <col min="11523" max="11523" width="12.5703125" style="1" customWidth="1"/>
    <col min="11524" max="11524" width="20.5703125" style="1" customWidth="1"/>
    <col min="11525" max="11528" width="10.5703125" style="1" customWidth="1"/>
    <col min="11529" max="11529" width="13.42578125" style="1" customWidth="1"/>
    <col min="11530" max="11530" width="3" style="1" customWidth="1"/>
    <col min="11531" max="11776" width="9.140625" style="1"/>
    <col min="11777" max="11777" width="3.5703125" style="1" customWidth="1"/>
    <col min="11778" max="11778" width="16" style="1" customWidth="1"/>
    <col min="11779" max="11779" width="12.5703125" style="1" customWidth="1"/>
    <col min="11780" max="11780" width="20.5703125" style="1" customWidth="1"/>
    <col min="11781" max="11784" width="10.5703125" style="1" customWidth="1"/>
    <col min="11785" max="11785" width="13.42578125" style="1" customWidth="1"/>
    <col min="11786" max="11786" width="3" style="1" customWidth="1"/>
    <col min="11787" max="12032" width="9.140625" style="1"/>
    <col min="12033" max="12033" width="3.5703125" style="1" customWidth="1"/>
    <col min="12034" max="12034" width="16" style="1" customWidth="1"/>
    <col min="12035" max="12035" width="12.5703125" style="1" customWidth="1"/>
    <col min="12036" max="12036" width="20.5703125" style="1" customWidth="1"/>
    <col min="12037" max="12040" width="10.5703125" style="1" customWidth="1"/>
    <col min="12041" max="12041" width="13.42578125" style="1" customWidth="1"/>
    <col min="12042" max="12042" width="3" style="1" customWidth="1"/>
    <col min="12043" max="12288" width="9.140625" style="1"/>
    <col min="12289" max="12289" width="3.5703125" style="1" customWidth="1"/>
    <col min="12290" max="12290" width="16" style="1" customWidth="1"/>
    <col min="12291" max="12291" width="12.5703125" style="1" customWidth="1"/>
    <col min="12292" max="12292" width="20.5703125" style="1" customWidth="1"/>
    <col min="12293" max="12296" width="10.5703125" style="1" customWidth="1"/>
    <col min="12297" max="12297" width="13.42578125" style="1" customWidth="1"/>
    <col min="12298" max="12298" width="3" style="1" customWidth="1"/>
    <col min="12299" max="12544" width="9.140625" style="1"/>
    <col min="12545" max="12545" width="3.5703125" style="1" customWidth="1"/>
    <col min="12546" max="12546" width="16" style="1" customWidth="1"/>
    <col min="12547" max="12547" width="12.5703125" style="1" customWidth="1"/>
    <col min="12548" max="12548" width="20.5703125" style="1" customWidth="1"/>
    <col min="12549" max="12552" width="10.5703125" style="1" customWidth="1"/>
    <col min="12553" max="12553" width="13.42578125" style="1" customWidth="1"/>
    <col min="12554" max="12554" width="3" style="1" customWidth="1"/>
    <col min="12555" max="12800" width="9.140625" style="1"/>
    <col min="12801" max="12801" width="3.5703125" style="1" customWidth="1"/>
    <col min="12802" max="12802" width="16" style="1" customWidth="1"/>
    <col min="12803" max="12803" width="12.5703125" style="1" customWidth="1"/>
    <col min="12804" max="12804" width="20.5703125" style="1" customWidth="1"/>
    <col min="12805" max="12808" width="10.5703125" style="1" customWidth="1"/>
    <col min="12809" max="12809" width="13.42578125" style="1" customWidth="1"/>
    <col min="12810" max="12810" width="3" style="1" customWidth="1"/>
    <col min="12811" max="13056" width="9.140625" style="1"/>
    <col min="13057" max="13057" width="3.5703125" style="1" customWidth="1"/>
    <col min="13058" max="13058" width="16" style="1" customWidth="1"/>
    <col min="13059" max="13059" width="12.5703125" style="1" customWidth="1"/>
    <col min="13060" max="13060" width="20.5703125" style="1" customWidth="1"/>
    <col min="13061" max="13064" width="10.5703125" style="1" customWidth="1"/>
    <col min="13065" max="13065" width="13.42578125" style="1" customWidth="1"/>
    <col min="13066" max="13066" width="3" style="1" customWidth="1"/>
    <col min="13067" max="13312" width="9.140625" style="1"/>
    <col min="13313" max="13313" width="3.5703125" style="1" customWidth="1"/>
    <col min="13314" max="13314" width="16" style="1" customWidth="1"/>
    <col min="13315" max="13315" width="12.5703125" style="1" customWidth="1"/>
    <col min="13316" max="13316" width="20.5703125" style="1" customWidth="1"/>
    <col min="13317" max="13320" width="10.5703125" style="1" customWidth="1"/>
    <col min="13321" max="13321" width="13.42578125" style="1" customWidth="1"/>
    <col min="13322" max="13322" width="3" style="1" customWidth="1"/>
    <col min="13323" max="13568" width="9.140625" style="1"/>
    <col min="13569" max="13569" width="3.5703125" style="1" customWidth="1"/>
    <col min="13570" max="13570" width="16" style="1" customWidth="1"/>
    <col min="13571" max="13571" width="12.5703125" style="1" customWidth="1"/>
    <col min="13572" max="13572" width="20.5703125" style="1" customWidth="1"/>
    <col min="13573" max="13576" width="10.5703125" style="1" customWidth="1"/>
    <col min="13577" max="13577" width="13.42578125" style="1" customWidth="1"/>
    <col min="13578" max="13578" width="3" style="1" customWidth="1"/>
    <col min="13579" max="13824" width="9.140625" style="1"/>
    <col min="13825" max="13825" width="3.5703125" style="1" customWidth="1"/>
    <col min="13826" max="13826" width="16" style="1" customWidth="1"/>
    <col min="13827" max="13827" width="12.5703125" style="1" customWidth="1"/>
    <col min="13828" max="13828" width="20.5703125" style="1" customWidth="1"/>
    <col min="13829" max="13832" width="10.5703125" style="1" customWidth="1"/>
    <col min="13833" max="13833" width="13.42578125" style="1" customWidth="1"/>
    <col min="13834" max="13834" width="3" style="1" customWidth="1"/>
    <col min="13835" max="14080" width="9.140625" style="1"/>
    <col min="14081" max="14081" width="3.5703125" style="1" customWidth="1"/>
    <col min="14082" max="14082" width="16" style="1" customWidth="1"/>
    <col min="14083" max="14083" width="12.5703125" style="1" customWidth="1"/>
    <col min="14084" max="14084" width="20.5703125" style="1" customWidth="1"/>
    <col min="14085" max="14088" width="10.5703125" style="1" customWidth="1"/>
    <col min="14089" max="14089" width="13.42578125" style="1" customWidth="1"/>
    <col min="14090" max="14090" width="3" style="1" customWidth="1"/>
    <col min="14091" max="14336" width="9.140625" style="1"/>
    <col min="14337" max="14337" width="3.5703125" style="1" customWidth="1"/>
    <col min="14338" max="14338" width="16" style="1" customWidth="1"/>
    <col min="14339" max="14339" width="12.5703125" style="1" customWidth="1"/>
    <col min="14340" max="14340" width="20.5703125" style="1" customWidth="1"/>
    <col min="14341" max="14344" width="10.5703125" style="1" customWidth="1"/>
    <col min="14345" max="14345" width="13.42578125" style="1" customWidth="1"/>
    <col min="14346" max="14346" width="3" style="1" customWidth="1"/>
    <col min="14347" max="14592" width="9.140625" style="1"/>
    <col min="14593" max="14593" width="3.5703125" style="1" customWidth="1"/>
    <col min="14594" max="14594" width="16" style="1" customWidth="1"/>
    <col min="14595" max="14595" width="12.5703125" style="1" customWidth="1"/>
    <col min="14596" max="14596" width="20.5703125" style="1" customWidth="1"/>
    <col min="14597" max="14600" width="10.5703125" style="1" customWidth="1"/>
    <col min="14601" max="14601" width="13.42578125" style="1" customWidth="1"/>
    <col min="14602" max="14602" width="3" style="1" customWidth="1"/>
    <col min="14603" max="14848" width="9.140625" style="1"/>
    <col min="14849" max="14849" width="3.5703125" style="1" customWidth="1"/>
    <col min="14850" max="14850" width="16" style="1" customWidth="1"/>
    <col min="14851" max="14851" width="12.5703125" style="1" customWidth="1"/>
    <col min="14852" max="14852" width="20.5703125" style="1" customWidth="1"/>
    <col min="14853" max="14856" width="10.5703125" style="1" customWidth="1"/>
    <col min="14857" max="14857" width="13.42578125" style="1" customWidth="1"/>
    <col min="14858" max="14858" width="3" style="1" customWidth="1"/>
    <col min="14859" max="15104" width="9.140625" style="1"/>
    <col min="15105" max="15105" width="3.5703125" style="1" customWidth="1"/>
    <col min="15106" max="15106" width="16" style="1" customWidth="1"/>
    <col min="15107" max="15107" width="12.5703125" style="1" customWidth="1"/>
    <col min="15108" max="15108" width="20.5703125" style="1" customWidth="1"/>
    <col min="15109" max="15112" width="10.5703125" style="1" customWidth="1"/>
    <col min="15113" max="15113" width="13.42578125" style="1" customWidth="1"/>
    <col min="15114" max="15114" width="3" style="1" customWidth="1"/>
    <col min="15115" max="15360" width="9.140625" style="1"/>
    <col min="15361" max="15361" width="3.5703125" style="1" customWidth="1"/>
    <col min="15362" max="15362" width="16" style="1" customWidth="1"/>
    <col min="15363" max="15363" width="12.5703125" style="1" customWidth="1"/>
    <col min="15364" max="15364" width="20.5703125" style="1" customWidth="1"/>
    <col min="15365" max="15368" width="10.5703125" style="1" customWidth="1"/>
    <col min="15369" max="15369" width="13.42578125" style="1" customWidth="1"/>
    <col min="15370" max="15370" width="3" style="1" customWidth="1"/>
    <col min="15371" max="15616" width="9.140625" style="1"/>
    <col min="15617" max="15617" width="3.5703125" style="1" customWidth="1"/>
    <col min="15618" max="15618" width="16" style="1" customWidth="1"/>
    <col min="15619" max="15619" width="12.5703125" style="1" customWidth="1"/>
    <col min="15620" max="15620" width="20.5703125" style="1" customWidth="1"/>
    <col min="15621" max="15624" width="10.5703125" style="1" customWidth="1"/>
    <col min="15625" max="15625" width="13.42578125" style="1" customWidth="1"/>
    <col min="15626" max="15626" width="3" style="1" customWidth="1"/>
    <col min="15627" max="15872" width="9.140625" style="1"/>
    <col min="15873" max="15873" width="3.5703125" style="1" customWidth="1"/>
    <col min="15874" max="15874" width="16" style="1" customWidth="1"/>
    <col min="15875" max="15875" width="12.5703125" style="1" customWidth="1"/>
    <col min="15876" max="15876" width="20.5703125" style="1" customWidth="1"/>
    <col min="15877" max="15880" width="10.5703125" style="1" customWidth="1"/>
    <col min="15881" max="15881" width="13.42578125" style="1" customWidth="1"/>
    <col min="15882" max="15882" width="3" style="1" customWidth="1"/>
    <col min="15883" max="16128" width="9.140625" style="1"/>
    <col min="16129" max="16129" width="3.5703125" style="1" customWidth="1"/>
    <col min="16130" max="16130" width="16" style="1" customWidth="1"/>
    <col min="16131" max="16131" width="12.5703125" style="1" customWidth="1"/>
    <col min="16132" max="16132" width="20.5703125" style="1" customWidth="1"/>
    <col min="16133" max="16136" width="10.5703125" style="1" customWidth="1"/>
    <col min="16137" max="16137" width="13.42578125" style="1" customWidth="1"/>
    <col min="16138" max="16138" width="3" style="1" customWidth="1"/>
    <col min="16139" max="16384" width="9.140625" style="1"/>
  </cols>
  <sheetData>
    <row r="1" spans="1:17" ht="15.75" x14ac:dyDescent="0.25">
      <c r="A1" s="378" t="s">
        <v>546</v>
      </c>
    </row>
    <row r="2" spans="1:17" ht="15.75" x14ac:dyDescent="0.25">
      <c r="A2" s="1975" t="s">
        <v>94</v>
      </c>
      <c r="B2" s="1976"/>
      <c r="C2" s="1977"/>
      <c r="D2" s="70"/>
    </row>
    <row r="3" spans="1:17" ht="15" x14ac:dyDescent="0.2">
      <c r="A3" s="222" t="s">
        <v>95</v>
      </c>
      <c r="B3" s="223"/>
      <c r="C3" s="223"/>
      <c r="D3" s="70"/>
    </row>
    <row r="4" spans="1:17" ht="22.5" customHeight="1" x14ac:dyDescent="0.2">
      <c r="E4" s="2002" t="s">
        <v>547</v>
      </c>
      <c r="F4" s="2003"/>
      <c r="G4" s="2004"/>
      <c r="H4" s="2005" t="s">
        <v>548</v>
      </c>
      <c r="I4" s="2007" t="s">
        <v>549</v>
      </c>
    </row>
    <row r="5" spans="1:17" ht="45.75" customHeight="1" x14ac:dyDescent="0.2">
      <c r="A5" s="129" t="s">
        <v>550</v>
      </c>
      <c r="B5" s="1634"/>
      <c r="C5" s="1634"/>
      <c r="D5" s="1634"/>
      <c r="E5" s="1666" t="s">
        <v>551</v>
      </c>
      <c r="F5" s="1666" t="s">
        <v>552</v>
      </c>
      <c r="G5" s="1666" t="s">
        <v>242</v>
      </c>
      <c r="H5" s="2006"/>
      <c r="I5" s="2008"/>
      <c r="J5" s="197"/>
    </row>
    <row r="6" spans="1:17" x14ac:dyDescent="0.2">
      <c r="A6" s="129"/>
      <c r="B6" s="1634"/>
      <c r="C6" s="1634"/>
      <c r="D6" s="1634"/>
      <c r="E6" s="224" t="s">
        <v>244</v>
      </c>
      <c r="F6" s="224" t="s">
        <v>245</v>
      </c>
      <c r="G6" s="224" t="s">
        <v>553</v>
      </c>
      <c r="H6" s="224" t="s">
        <v>401</v>
      </c>
      <c r="I6" s="224" t="s">
        <v>554</v>
      </c>
      <c r="J6" s="224"/>
    </row>
    <row r="7" spans="1:17" x14ac:dyDescent="0.2">
      <c r="A7" s="1634" t="s">
        <v>243</v>
      </c>
      <c r="B7" s="1634"/>
      <c r="C7" s="1634"/>
      <c r="D7" s="1634"/>
      <c r="E7" s="1634"/>
      <c r="F7" s="1634"/>
      <c r="G7" s="197"/>
      <c r="H7" s="197"/>
      <c r="I7" s="197"/>
      <c r="J7" s="197"/>
    </row>
    <row r="8" spans="1:17" ht="12.75" customHeight="1" x14ac:dyDescent="0.2">
      <c r="A8" s="1635" t="s">
        <v>555</v>
      </c>
      <c r="B8" s="1634"/>
      <c r="C8" s="1634"/>
      <c r="D8" s="1634"/>
      <c r="E8" s="43" t="s">
        <v>556</v>
      </c>
      <c r="F8" s="43" t="s">
        <v>557</v>
      </c>
      <c r="G8" s="43" t="s">
        <v>558</v>
      </c>
      <c r="H8" s="43" t="s">
        <v>559</v>
      </c>
      <c r="I8" s="43" t="s">
        <v>560</v>
      </c>
      <c r="J8" s="225"/>
    </row>
    <row r="9" spans="1:17" s="227" customFormat="1" ht="22.5" customHeight="1" x14ac:dyDescent="0.2">
      <c r="A9" s="2009" t="s">
        <v>561</v>
      </c>
      <c r="B9" s="2010"/>
      <c r="C9" s="2010"/>
      <c r="D9" s="2011"/>
      <c r="E9" s="43" t="s">
        <v>562</v>
      </c>
      <c r="F9" s="43" t="s">
        <v>563</v>
      </c>
      <c r="G9" s="43" t="s">
        <v>564</v>
      </c>
      <c r="H9" s="43" t="s">
        <v>565</v>
      </c>
      <c r="I9" s="43" t="s">
        <v>566</v>
      </c>
      <c r="J9" s="226"/>
      <c r="K9" s="1"/>
      <c r="L9" s="1"/>
      <c r="M9" s="1"/>
      <c r="N9" s="1"/>
      <c r="O9" s="1"/>
      <c r="P9" s="1"/>
      <c r="Q9" s="1"/>
    </row>
    <row r="10" spans="1:17" ht="12.75" customHeight="1" x14ac:dyDescent="0.2">
      <c r="A10" s="1637" t="s">
        <v>567</v>
      </c>
      <c r="B10" s="1700"/>
      <c r="C10" s="1634"/>
      <c r="D10" s="1634"/>
      <c r="E10" s="43" t="s">
        <v>568</v>
      </c>
      <c r="F10" s="168"/>
      <c r="G10" s="43" t="s">
        <v>569</v>
      </c>
      <c r="H10" s="43" t="s">
        <v>570</v>
      </c>
      <c r="I10" s="43" t="s">
        <v>571</v>
      </c>
      <c r="J10" s="225"/>
    </row>
    <row r="11" spans="1:17" ht="12.75" customHeight="1" x14ac:dyDescent="0.2">
      <c r="A11" s="1637" t="s">
        <v>572</v>
      </c>
      <c r="B11" s="1700"/>
      <c r="C11" s="1634"/>
      <c r="D11" s="1634"/>
      <c r="E11" s="43" t="s">
        <v>573</v>
      </c>
      <c r="F11" s="43" t="s">
        <v>574</v>
      </c>
      <c r="G11" s="43" t="s">
        <v>575</v>
      </c>
      <c r="H11" s="43" t="s">
        <v>576</v>
      </c>
      <c r="I11" s="43" t="s">
        <v>577</v>
      </c>
      <c r="J11" s="225"/>
    </row>
    <row r="12" spans="1:17" ht="12.75" customHeight="1" x14ac:dyDescent="0.2">
      <c r="A12" s="1637" t="s">
        <v>578</v>
      </c>
      <c r="B12" s="1634"/>
      <c r="C12" s="1634"/>
      <c r="D12" s="1634"/>
      <c r="E12" s="91">
        <v>10700</v>
      </c>
      <c r="F12" s="168"/>
      <c r="G12" s="91">
        <v>10701</v>
      </c>
      <c r="H12" s="91">
        <v>10702</v>
      </c>
      <c r="I12" s="91">
        <v>10703</v>
      </c>
      <c r="J12" s="225"/>
    </row>
    <row r="13" spans="1:17" ht="12.75" customHeight="1" x14ac:dyDescent="0.2">
      <c r="A13" s="1637" t="s">
        <v>579</v>
      </c>
      <c r="B13" s="1700"/>
      <c r="C13" s="1700"/>
      <c r="D13" s="1700"/>
      <c r="E13" s="43" t="s">
        <v>580</v>
      </c>
      <c r="F13" s="168"/>
      <c r="G13" s="43" t="s">
        <v>581</v>
      </c>
      <c r="H13" s="43" t="s">
        <v>582</v>
      </c>
      <c r="I13" s="43" t="s">
        <v>583</v>
      </c>
      <c r="J13" s="225"/>
    </row>
    <row r="14" spans="1:17" s="227" customFormat="1" ht="12.75" customHeight="1" x14ac:dyDescent="0.2">
      <c r="A14" s="2012" t="s">
        <v>584</v>
      </c>
      <c r="B14" s="2013"/>
      <c r="C14" s="2013"/>
      <c r="D14" s="2014"/>
      <c r="E14" s="43" t="s">
        <v>585</v>
      </c>
      <c r="F14" s="43" t="s">
        <v>586</v>
      </c>
      <c r="G14" s="43" t="s">
        <v>587</v>
      </c>
      <c r="H14" s="228"/>
      <c r="I14" s="43" t="s">
        <v>588</v>
      </c>
      <c r="J14" s="226"/>
    </row>
    <row r="15" spans="1:17" ht="12.75" customHeight="1" x14ac:dyDescent="0.2">
      <c r="A15" s="1637" t="s">
        <v>283</v>
      </c>
      <c r="B15" s="1700"/>
      <c r="C15" s="1700"/>
      <c r="D15" s="1700"/>
      <c r="E15" s="43" t="s">
        <v>589</v>
      </c>
      <c r="F15" s="43" t="s">
        <v>590</v>
      </c>
      <c r="G15" s="43" t="s">
        <v>591</v>
      </c>
      <c r="H15" s="43" t="s">
        <v>592</v>
      </c>
      <c r="I15" s="43" t="s">
        <v>593</v>
      </c>
      <c r="J15" s="225"/>
    </row>
    <row r="16" spans="1:17" ht="26.25" customHeight="1" x14ac:dyDescent="0.2">
      <c r="A16" s="2012" t="s">
        <v>594</v>
      </c>
      <c r="B16" s="2013"/>
      <c r="C16" s="2013"/>
      <c r="D16" s="2014"/>
      <c r="E16" s="168"/>
      <c r="F16" s="43" t="s">
        <v>595</v>
      </c>
      <c r="G16" s="43" t="s">
        <v>596</v>
      </c>
      <c r="H16" s="168"/>
      <c r="I16" s="43" t="s">
        <v>597</v>
      </c>
      <c r="J16" s="225"/>
    </row>
    <row r="17" spans="1:10" s="227" customFormat="1" ht="12.75" customHeight="1" x14ac:dyDescent="0.2">
      <c r="A17" s="2015" t="s">
        <v>598</v>
      </c>
      <c r="B17" s="2015"/>
      <c r="C17" s="2015"/>
      <c r="D17" s="2016"/>
      <c r="E17" s="43" t="s">
        <v>599</v>
      </c>
      <c r="F17" s="43" t="s">
        <v>600</v>
      </c>
      <c r="G17" s="43" t="s">
        <v>601</v>
      </c>
      <c r="H17" s="43" t="s">
        <v>602</v>
      </c>
      <c r="I17" s="43" t="s">
        <v>603</v>
      </c>
      <c r="J17" s="226"/>
    </row>
    <row r="18" spans="1:10" ht="12.75" customHeight="1" x14ac:dyDescent="0.2">
      <c r="A18" s="1637"/>
      <c r="B18" s="1700"/>
      <c r="C18" s="1700"/>
      <c r="D18" s="1700"/>
      <c r="E18" s="1634"/>
      <c r="F18" s="1634"/>
      <c r="G18" s="229"/>
      <c r="H18" s="229"/>
      <c r="I18" s="229"/>
      <c r="J18" s="1634"/>
    </row>
    <row r="19" spans="1:10" ht="12.75" customHeight="1" x14ac:dyDescent="0.2">
      <c r="A19" s="85" t="s">
        <v>604</v>
      </c>
      <c r="B19" s="1700"/>
      <c r="C19" s="1700"/>
      <c r="D19" s="1700"/>
      <c r="E19" s="1634"/>
      <c r="F19" s="1634"/>
      <c r="G19" s="1634"/>
      <c r="H19" s="1634"/>
      <c r="I19" s="230"/>
      <c r="J19" s="1634"/>
    </row>
    <row r="20" spans="1:10" ht="12.75" customHeight="1" x14ac:dyDescent="0.2">
      <c r="A20" s="1637" t="s">
        <v>605</v>
      </c>
      <c r="B20" s="1700"/>
      <c r="C20" s="1700"/>
      <c r="D20" s="1700"/>
      <c r="E20" s="43" t="s">
        <v>606</v>
      </c>
      <c r="F20" s="167"/>
      <c r="G20" s="43" t="s">
        <v>607</v>
      </c>
      <c r="H20" s="167"/>
      <c r="I20" s="43" t="s">
        <v>608</v>
      </c>
      <c r="J20" s="1634"/>
    </row>
    <row r="21" spans="1:10" ht="12.75" customHeight="1" x14ac:dyDescent="0.2">
      <c r="A21" s="1637" t="s">
        <v>609</v>
      </c>
      <c r="B21" s="1700"/>
      <c r="C21" s="1700"/>
      <c r="D21" s="1700"/>
      <c r="E21" s="43" t="s">
        <v>610</v>
      </c>
      <c r="F21" s="43" t="s">
        <v>611</v>
      </c>
      <c r="G21" s="43" t="s">
        <v>612</v>
      </c>
      <c r="H21" s="167"/>
      <c r="I21" s="43" t="s">
        <v>613</v>
      </c>
      <c r="J21" s="1634"/>
    </row>
    <row r="22" spans="1:10" ht="12.75" customHeight="1" x14ac:dyDescent="0.2">
      <c r="A22" s="1637" t="s">
        <v>614</v>
      </c>
      <c r="B22" s="1700"/>
      <c r="C22" s="1700"/>
      <c r="D22" s="1700"/>
      <c r="E22" s="43" t="s">
        <v>615</v>
      </c>
      <c r="F22" s="43" t="s">
        <v>616</v>
      </c>
      <c r="G22" s="43" t="s">
        <v>617</v>
      </c>
      <c r="H22" s="167"/>
      <c r="I22" s="43" t="s">
        <v>618</v>
      </c>
      <c r="J22" s="1634"/>
    </row>
    <row r="23" spans="1:10" ht="12.75" customHeight="1" x14ac:dyDescent="0.2">
      <c r="A23" s="1637" t="s">
        <v>619</v>
      </c>
      <c r="B23" s="1700"/>
      <c r="C23" s="1700"/>
      <c r="D23" s="1700"/>
      <c r="E23" s="43" t="s">
        <v>620</v>
      </c>
      <c r="F23" s="43" t="s">
        <v>621</v>
      </c>
      <c r="G23" s="43" t="s">
        <v>622</v>
      </c>
      <c r="H23" s="167"/>
      <c r="I23" s="43" t="s">
        <v>623</v>
      </c>
      <c r="J23" s="1634"/>
    </row>
    <row r="24" spans="1:10" ht="12.75" customHeight="1" x14ac:dyDescent="0.2">
      <c r="A24" s="1637" t="s">
        <v>624</v>
      </c>
      <c r="B24" s="1700"/>
      <c r="C24" s="1700"/>
      <c r="D24" s="1700"/>
      <c r="E24" s="43" t="s">
        <v>625</v>
      </c>
      <c r="F24" s="167"/>
      <c r="G24" s="43" t="s">
        <v>626</v>
      </c>
      <c r="H24" s="167"/>
      <c r="I24" s="43" t="s">
        <v>627</v>
      </c>
      <c r="J24" s="1634"/>
    </row>
    <row r="25" spans="1:10" ht="12.75" customHeight="1" x14ac:dyDescent="0.2">
      <c r="A25" s="85" t="s">
        <v>628</v>
      </c>
      <c r="B25" s="1700"/>
      <c r="C25" s="1700"/>
      <c r="D25" s="1700"/>
      <c r="E25" s="43" t="s">
        <v>629</v>
      </c>
      <c r="F25" s="43" t="s">
        <v>630</v>
      </c>
      <c r="G25" s="43" t="s">
        <v>631</v>
      </c>
      <c r="H25" s="167"/>
      <c r="I25" s="43" t="s">
        <v>632</v>
      </c>
      <c r="J25" s="1634"/>
    </row>
    <row r="26" spans="1:10" x14ac:dyDescent="0.2">
      <c r="A26" s="1637"/>
      <c r="B26" s="1700"/>
      <c r="C26" s="1700"/>
      <c r="D26" s="1700"/>
      <c r="E26" s="1634"/>
      <c r="F26" s="1634"/>
      <c r="G26" s="1634"/>
      <c r="H26" s="1634"/>
      <c r="I26" s="229"/>
      <c r="J26" s="1634"/>
    </row>
    <row r="27" spans="1:10" x14ac:dyDescent="0.2">
      <c r="A27" s="85" t="s">
        <v>633</v>
      </c>
      <c r="B27" s="1700"/>
      <c r="C27" s="1700"/>
      <c r="D27" s="1700"/>
      <c r="E27" s="1634"/>
      <c r="F27" s="1634"/>
      <c r="G27" s="1634"/>
      <c r="H27" s="1634"/>
      <c r="I27" s="1634"/>
      <c r="J27" s="1634"/>
    </row>
    <row r="28" spans="1:10" ht="24" customHeight="1" x14ac:dyDescent="0.2">
      <c r="A28" s="1700"/>
      <c r="B28" s="2015" t="s">
        <v>634</v>
      </c>
      <c r="C28" s="2015"/>
      <c r="D28" s="2016"/>
      <c r="E28" s="167"/>
      <c r="F28" s="43" t="s">
        <v>635</v>
      </c>
      <c r="G28" s="43" t="s">
        <v>636</v>
      </c>
      <c r="H28" s="231"/>
      <c r="I28" s="43" t="s">
        <v>637</v>
      </c>
      <c r="J28" s="1634"/>
    </row>
    <row r="29" spans="1:10" x14ac:dyDescent="0.2">
      <c r="A29" s="85" t="s">
        <v>638</v>
      </c>
      <c r="B29" s="1700"/>
      <c r="C29" s="1700"/>
      <c r="D29" s="1700"/>
      <c r="E29" s="1634"/>
      <c r="F29" s="1634"/>
      <c r="G29" s="1634"/>
      <c r="H29" s="1634"/>
      <c r="I29" s="229"/>
      <c r="J29" s="1634"/>
    </row>
    <row r="30" spans="1:10" ht="24" customHeight="1" x14ac:dyDescent="0.2">
      <c r="A30" s="1700"/>
      <c r="B30" s="2015" t="s">
        <v>639</v>
      </c>
      <c r="C30" s="2015"/>
      <c r="D30" s="2016"/>
      <c r="E30" s="43" t="s">
        <v>640</v>
      </c>
      <c r="F30" s="167"/>
      <c r="G30" s="43" t="s">
        <v>641</v>
      </c>
      <c r="H30" s="167"/>
      <c r="I30" s="43" t="s">
        <v>642</v>
      </c>
      <c r="J30" s="1634"/>
    </row>
    <row r="31" spans="1:10" x14ac:dyDescent="0.2">
      <c r="A31" s="1637"/>
      <c r="B31" s="1700"/>
      <c r="C31" s="1700"/>
      <c r="D31" s="1700"/>
      <c r="E31" s="1634"/>
      <c r="F31" s="1634"/>
      <c r="G31" s="1634"/>
      <c r="H31" s="1634"/>
      <c r="I31" s="1634"/>
      <c r="J31" s="1634"/>
    </row>
    <row r="32" spans="1:10" x14ac:dyDescent="0.2">
      <c r="A32" s="127" t="s">
        <v>643</v>
      </c>
      <c r="B32" s="1700"/>
      <c r="C32" s="1700"/>
      <c r="D32" s="1700"/>
      <c r="E32" s="43" t="s">
        <v>644</v>
      </c>
      <c r="F32" s="43" t="s">
        <v>645</v>
      </c>
      <c r="G32" s="43" t="s">
        <v>646</v>
      </c>
      <c r="H32" s="43" t="s">
        <v>647</v>
      </c>
      <c r="I32" s="43" t="s">
        <v>648</v>
      </c>
    </row>
    <row r="34" spans="1:10" x14ac:dyDescent="0.2">
      <c r="A34" s="44" t="s">
        <v>638</v>
      </c>
      <c r="B34" s="1634"/>
      <c r="C34" s="1634"/>
      <c r="D34" s="1634"/>
      <c r="E34" s="232"/>
      <c r="F34" s="232"/>
      <c r="G34" s="232"/>
      <c r="H34" s="232"/>
      <c r="I34" s="232"/>
      <c r="J34" s="1634"/>
    </row>
    <row r="35" spans="1:10" x14ac:dyDescent="0.2">
      <c r="A35" s="1637" t="s">
        <v>649</v>
      </c>
      <c r="B35" s="1700"/>
      <c r="C35" s="1700"/>
      <c r="D35" s="1700"/>
      <c r="E35" s="233"/>
      <c r="F35" s="233"/>
      <c r="G35" s="233"/>
      <c r="H35" s="233"/>
      <c r="I35" s="91" t="s">
        <v>650</v>
      </c>
      <c r="J35" s="1634"/>
    </row>
    <row r="36" spans="1:10" s="131" customFormat="1" x14ac:dyDescent="0.2">
      <c r="A36" s="1637" t="s">
        <v>651</v>
      </c>
      <c r="B36" s="1700"/>
      <c r="C36" s="1700"/>
      <c r="D36" s="1700"/>
      <c r="E36" s="233"/>
      <c r="F36" s="233"/>
      <c r="G36" s="233"/>
      <c r="H36" s="233"/>
      <c r="I36" s="91" t="s">
        <v>652</v>
      </c>
      <c r="J36" s="1700"/>
    </row>
    <row r="37" spans="1:10" x14ac:dyDescent="0.2">
      <c r="A37" s="234" t="s">
        <v>653</v>
      </c>
      <c r="B37" s="1700"/>
      <c r="C37" s="1700"/>
      <c r="D37" s="1700"/>
      <c r="E37" s="233"/>
      <c r="F37" s="233"/>
      <c r="G37" s="233"/>
      <c r="H37" s="233"/>
      <c r="I37" s="91" t="s">
        <v>654</v>
      </c>
      <c r="J37" s="1634"/>
    </row>
    <row r="38" spans="1:10" x14ac:dyDescent="0.2">
      <c r="A38" s="1637" t="s">
        <v>655</v>
      </c>
      <c r="B38" s="1700"/>
      <c r="C38" s="1700"/>
      <c r="D38" s="1700"/>
      <c r="E38" s="233"/>
      <c r="F38" s="233"/>
      <c r="G38" s="233"/>
      <c r="H38" s="233"/>
      <c r="I38" s="235"/>
      <c r="J38" s="1634"/>
    </row>
    <row r="39" spans="1:10" x14ac:dyDescent="0.2">
      <c r="A39" s="236" t="s">
        <v>656</v>
      </c>
      <c r="B39" s="1700"/>
      <c r="C39" s="1700"/>
      <c r="D39" s="1700"/>
      <c r="E39" s="233"/>
      <c r="F39" s="233"/>
      <c r="G39" s="233"/>
      <c r="H39" s="233"/>
      <c r="I39" s="91" t="s">
        <v>657</v>
      </c>
      <c r="J39" s="1634"/>
    </row>
    <row r="40" spans="1:10" x14ac:dyDescent="0.2">
      <c r="A40" s="236" t="s">
        <v>658</v>
      </c>
      <c r="B40" s="1700"/>
      <c r="C40" s="1700"/>
      <c r="D40" s="1700"/>
      <c r="E40" s="233"/>
      <c r="F40" s="233"/>
      <c r="G40" s="233"/>
      <c r="H40" s="233"/>
      <c r="I40" s="91" t="s">
        <v>659</v>
      </c>
      <c r="J40" s="1634"/>
    </row>
    <row r="41" spans="1:10" x14ac:dyDescent="0.2">
      <c r="A41" s="1637" t="s">
        <v>660</v>
      </c>
      <c r="B41" s="1700"/>
      <c r="C41" s="1700"/>
      <c r="D41" s="1700"/>
      <c r="E41" s="1700"/>
      <c r="F41" s="1700"/>
      <c r="G41" s="1700"/>
      <c r="H41" s="1700"/>
      <c r="I41" s="91" t="s">
        <v>661</v>
      </c>
      <c r="J41" s="1634"/>
    </row>
    <row r="42" spans="1:10" x14ac:dyDescent="0.2">
      <c r="A42" s="1637" t="s">
        <v>662</v>
      </c>
      <c r="B42" s="1700"/>
      <c r="C42" s="1700"/>
      <c r="D42" s="1700"/>
      <c r="E42" s="1700"/>
      <c r="F42" s="1700"/>
      <c r="G42" s="1700"/>
      <c r="H42" s="1700"/>
      <c r="I42" s="91" t="s">
        <v>663</v>
      </c>
      <c r="J42" s="1634"/>
    </row>
    <row r="43" spans="1:10" x14ac:dyDescent="0.2">
      <c r="A43" s="131"/>
      <c r="B43" s="131"/>
      <c r="C43" s="131"/>
      <c r="D43" s="131"/>
      <c r="E43" s="131"/>
      <c r="F43" s="131"/>
      <c r="G43" s="131"/>
      <c r="H43" s="131"/>
      <c r="I43" s="131"/>
    </row>
    <row r="44" spans="1:10" x14ac:dyDescent="0.2">
      <c r="A44" s="1700" t="s">
        <v>664</v>
      </c>
      <c r="B44" s="1700"/>
      <c r="C44" s="1700"/>
      <c r="D44" s="1700"/>
      <c r="E44" s="233"/>
      <c r="F44" s="233"/>
      <c r="G44" s="233"/>
      <c r="H44" s="233"/>
      <c r="I44" s="233"/>
      <c r="J44" s="1634"/>
    </row>
    <row r="45" spans="1:10" x14ac:dyDescent="0.2">
      <c r="A45" s="1637" t="s">
        <v>665</v>
      </c>
      <c r="B45" s="1700"/>
      <c r="C45" s="1700"/>
      <c r="D45" s="1700"/>
      <c r="E45" s="233"/>
      <c r="F45" s="233"/>
      <c r="G45" s="233"/>
      <c r="H45" s="233"/>
      <c r="I45" s="233"/>
      <c r="J45" s="1634"/>
    </row>
    <row r="46" spans="1:10" x14ac:dyDescent="0.2">
      <c r="A46" s="1700"/>
      <c r="B46" s="1700" t="s">
        <v>666</v>
      </c>
      <c r="C46" s="1700"/>
      <c r="D46" s="1700"/>
      <c r="E46" s="233"/>
      <c r="F46" s="233"/>
      <c r="G46" s="233"/>
      <c r="H46" s="91" t="s">
        <v>667</v>
      </c>
      <c r="I46" s="233"/>
      <c r="J46" s="1634"/>
    </row>
    <row r="47" spans="1:10" x14ac:dyDescent="0.2">
      <c r="A47" s="1700"/>
      <c r="B47" s="1700" t="s">
        <v>668</v>
      </c>
      <c r="C47" s="1700"/>
      <c r="D47" s="1700"/>
      <c r="E47" s="233"/>
      <c r="F47" s="233"/>
      <c r="G47" s="233"/>
      <c r="H47" s="91" t="s">
        <v>669</v>
      </c>
      <c r="I47" s="233"/>
      <c r="J47" s="1634"/>
    </row>
    <row r="48" spans="1:10" x14ac:dyDescent="0.2">
      <c r="A48" s="1700"/>
      <c r="B48" s="1700" t="s">
        <v>670</v>
      </c>
      <c r="C48" s="1700"/>
      <c r="D48" s="1700"/>
      <c r="E48" s="233"/>
      <c r="F48" s="233"/>
      <c r="G48" s="233"/>
      <c r="H48" s="91" t="s">
        <v>671</v>
      </c>
      <c r="I48" s="233"/>
      <c r="J48" s="1634"/>
    </row>
    <row r="49" spans="1:10" x14ac:dyDescent="0.2">
      <c r="A49" s="1637"/>
      <c r="B49" s="1700" t="s">
        <v>242</v>
      </c>
      <c r="C49" s="1700"/>
      <c r="D49" s="1700"/>
      <c r="E49" s="237"/>
      <c r="F49" s="237"/>
      <c r="G49" s="233"/>
      <c r="H49" s="237"/>
      <c r="I49" s="91" t="s">
        <v>672</v>
      </c>
      <c r="J49" s="1634"/>
    </row>
    <row r="50" spans="1:10" x14ac:dyDescent="0.2">
      <c r="A50" s="1637" t="s">
        <v>673</v>
      </c>
      <c r="B50" s="1700"/>
      <c r="C50" s="1700"/>
      <c r="D50" s="1700"/>
      <c r="E50" s="1700"/>
      <c r="F50" s="1700"/>
      <c r="G50" s="1700"/>
      <c r="H50" s="1700"/>
      <c r="I50" s="91" t="s">
        <v>674</v>
      </c>
      <c r="J50" s="1634"/>
    </row>
    <row r="51" spans="1:10" x14ac:dyDescent="0.2">
      <c r="A51" s="1637" t="s">
        <v>670</v>
      </c>
      <c r="B51" s="1700"/>
      <c r="C51" s="1700"/>
      <c r="D51" s="1700"/>
      <c r="E51" s="233"/>
      <c r="F51" s="233"/>
      <c r="G51" s="233"/>
      <c r="H51" s="233"/>
      <c r="I51" s="91" t="s">
        <v>675</v>
      </c>
      <c r="J51" s="1634"/>
    </row>
    <row r="52" spans="1:10" x14ac:dyDescent="0.2">
      <c r="A52" s="1700"/>
      <c r="B52" s="131"/>
      <c r="C52" s="131"/>
      <c r="D52" s="131"/>
      <c r="E52" s="131"/>
      <c r="F52" s="131"/>
      <c r="G52" s="131"/>
      <c r="H52" s="131"/>
      <c r="I52" s="131"/>
    </row>
    <row r="53" spans="1:10" x14ac:dyDescent="0.2">
      <c r="A53" s="127" t="s">
        <v>676</v>
      </c>
      <c r="B53" s="1700"/>
      <c r="C53" s="1700"/>
      <c r="D53" s="1700"/>
      <c r="E53" s="1700"/>
      <c r="F53" s="1700"/>
      <c r="G53" s="1700"/>
      <c r="H53" s="1700"/>
      <c r="I53" s="91" t="s">
        <v>677</v>
      </c>
      <c r="J53" s="1634"/>
    </row>
    <row r="54" spans="1:10" x14ac:dyDescent="0.2">
      <c r="A54" s="1700"/>
      <c r="B54" s="1700"/>
      <c r="C54" s="1700"/>
      <c r="D54" s="1700"/>
      <c r="E54" s="1700"/>
      <c r="F54" s="1700"/>
      <c r="G54" s="1700"/>
      <c r="H54" s="1700"/>
      <c r="I54" s="1700"/>
      <c r="J54" s="1634"/>
    </row>
    <row r="55" spans="1:10" ht="27" customHeight="1" x14ac:dyDescent="0.2">
      <c r="A55" s="238">
        <v>1</v>
      </c>
      <c r="B55" s="2001" t="s">
        <v>678</v>
      </c>
      <c r="C55" s="2001"/>
      <c r="D55" s="2001"/>
      <c r="E55" s="2001"/>
      <c r="F55" s="2001"/>
      <c r="G55" s="2001"/>
      <c r="H55" s="2001"/>
      <c r="I55" s="2001"/>
      <c r="J55" s="1634"/>
    </row>
    <row r="56" spans="1:10" ht="14.25" x14ac:dyDescent="0.2">
      <c r="A56" s="239">
        <v>2</v>
      </c>
      <c r="B56" s="1700" t="s">
        <v>679</v>
      </c>
      <c r="C56" s="1700"/>
      <c r="D56" s="1700"/>
      <c r="E56" s="1700"/>
      <c r="F56" s="1700"/>
      <c r="G56" s="1700"/>
      <c r="H56" s="1700"/>
      <c r="I56" s="1700"/>
      <c r="J56" s="1634"/>
    </row>
    <row r="57" spans="1:10" ht="14.25" x14ac:dyDescent="0.2">
      <c r="A57" s="239">
        <v>3</v>
      </c>
      <c r="B57" s="1700" t="s">
        <v>680</v>
      </c>
      <c r="C57" s="1700"/>
      <c r="D57" s="1700"/>
      <c r="E57" s="1700"/>
      <c r="F57" s="1700"/>
      <c r="G57" s="1700"/>
      <c r="H57" s="1700"/>
      <c r="I57" s="1700"/>
      <c r="J57" s="1634"/>
    </row>
    <row r="58" spans="1:10" x14ac:dyDescent="0.2">
      <c r="A58" s="1634"/>
      <c r="B58" s="1634"/>
      <c r="C58" s="1634"/>
      <c r="D58" s="1634"/>
      <c r="E58" s="1634"/>
      <c r="F58" s="1634"/>
      <c r="G58" s="1634"/>
      <c r="H58" s="1634"/>
      <c r="I58" s="1634"/>
      <c r="J58" s="1634"/>
    </row>
    <row r="59" spans="1:10" x14ac:dyDescent="0.2">
      <c r="A59" s="25"/>
      <c r="B59" s="1634"/>
      <c r="C59" s="1634"/>
      <c r="D59" s="1634"/>
      <c r="E59" s="1634"/>
      <c r="F59" s="1634"/>
      <c r="G59" s="1634"/>
      <c r="H59" s="59"/>
      <c r="I59" s="1634"/>
      <c r="J59" s="1634"/>
    </row>
    <row r="60" spans="1:10" x14ac:dyDescent="0.2">
      <c r="A60" s="1634"/>
      <c r="B60" s="1634"/>
      <c r="C60" s="1634"/>
      <c r="D60" s="1634"/>
      <c r="E60" s="1634"/>
      <c r="F60" s="1634"/>
      <c r="G60" s="1634"/>
      <c r="H60" s="1634"/>
      <c r="I60" s="59"/>
      <c r="J60" s="1634"/>
    </row>
    <row r="61" spans="1:10" x14ac:dyDescent="0.2">
      <c r="A61" s="1634"/>
      <c r="B61" s="1634"/>
      <c r="C61" s="1634"/>
      <c r="D61" s="1634"/>
      <c r="E61" s="1634"/>
      <c r="F61" s="1634"/>
      <c r="G61" s="1634"/>
      <c r="H61" s="59"/>
      <c r="I61" s="59"/>
      <c r="J61" s="1634"/>
    </row>
    <row r="62" spans="1:10" x14ac:dyDescent="0.2">
      <c r="A62" s="1634"/>
      <c r="B62" s="1634"/>
      <c r="C62" s="1634"/>
      <c r="D62" s="1634"/>
      <c r="E62" s="1634"/>
      <c r="F62" s="1634"/>
      <c r="G62" s="1634"/>
      <c r="H62" s="1634"/>
      <c r="I62" s="1634"/>
      <c r="J62" s="1634"/>
    </row>
    <row r="63" spans="1:10" x14ac:dyDescent="0.2">
      <c r="A63" s="1634"/>
      <c r="B63" s="1634"/>
      <c r="C63" s="1634"/>
      <c r="D63" s="1634"/>
      <c r="E63" s="1634"/>
      <c r="F63" s="1634"/>
      <c r="G63" s="1634"/>
      <c r="H63" s="1634"/>
      <c r="I63" s="59"/>
      <c r="J63" s="1634"/>
    </row>
    <row r="64" spans="1:10" x14ac:dyDescent="0.2">
      <c r="A64" s="1634"/>
      <c r="B64" s="1634"/>
      <c r="C64" s="1634"/>
      <c r="D64" s="1634"/>
      <c r="E64" s="1634"/>
      <c r="F64" s="1634"/>
      <c r="G64" s="1634"/>
      <c r="H64" s="1634"/>
      <c r="I64" s="1634"/>
      <c r="J64" s="1634"/>
    </row>
    <row r="65" spans="1:10" x14ac:dyDescent="0.2">
      <c r="A65" s="1634"/>
      <c r="B65" s="1634"/>
      <c r="C65" s="1634"/>
      <c r="D65" s="1634"/>
      <c r="E65" s="1634"/>
      <c r="F65" s="1634"/>
      <c r="G65" s="1634"/>
      <c r="H65" s="1634"/>
      <c r="I65" s="1634"/>
      <c r="J65" s="1634"/>
    </row>
    <row r="66" spans="1:10" x14ac:dyDescent="0.2">
      <c r="A66" s="1634"/>
      <c r="B66" s="1634"/>
      <c r="C66" s="1634"/>
      <c r="D66" s="1634"/>
      <c r="E66" s="1634"/>
      <c r="F66" s="1634"/>
      <c r="G66" s="1634"/>
      <c r="H66" s="1634"/>
      <c r="I66" s="1634"/>
      <c r="J66" s="1634"/>
    </row>
    <row r="67" spans="1:10" x14ac:dyDescent="0.2">
      <c r="A67" s="1634"/>
      <c r="B67" s="1634"/>
      <c r="C67" s="1634"/>
      <c r="D67" s="1634"/>
      <c r="E67" s="1634"/>
      <c r="F67" s="1634"/>
      <c r="G67" s="1634"/>
      <c r="H67" s="1634"/>
      <c r="I67" s="1634"/>
      <c r="J67" s="1634"/>
    </row>
    <row r="68" spans="1:10" x14ac:dyDescent="0.2">
      <c r="A68" s="1634"/>
      <c r="B68" s="1634"/>
      <c r="C68" s="1634"/>
      <c r="D68" s="1634"/>
      <c r="E68" s="1634"/>
      <c r="F68" s="1634"/>
      <c r="G68" s="1634"/>
      <c r="H68" s="1634"/>
      <c r="I68" s="1634"/>
      <c r="J68" s="1634"/>
    </row>
    <row r="69" spans="1:10" x14ac:dyDescent="0.2">
      <c r="A69" s="1634"/>
      <c r="B69" s="1634"/>
      <c r="C69" s="1634"/>
      <c r="D69" s="1634"/>
      <c r="E69" s="1634"/>
      <c r="F69" s="1634"/>
      <c r="G69" s="1634"/>
      <c r="H69" s="1634"/>
      <c r="I69" s="1634"/>
      <c r="J69" s="1634"/>
    </row>
    <row r="70" spans="1:10" x14ac:dyDescent="0.2">
      <c r="A70" s="1634"/>
      <c r="B70" s="1634"/>
      <c r="C70" s="1634"/>
      <c r="D70" s="1634"/>
      <c r="E70" s="1634"/>
      <c r="F70" s="1634"/>
      <c r="G70" s="1634"/>
      <c r="H70" s="1634"/>
      <c r="I70" s="1634"/>
      <c r="J70" s="1634"/>
    </row>
    <row r="71" spans="1:10" x14ac:dyDescent="0.2">
      <c r="A71" s="1634"/>
      <c r="B71" s="1634"/>
      <c r="C71" s="1634"/>
      <c r="D71" s="1634"/>
      <c r="E71" s="1634"/>
      <c r="F71" s="1634"/>
      <c r="G71" s="1634"/>
      <c r="H71" s="1634"/>
      <c r="I71" s="1634"/>
      <c r="J71" s="1634"/>
    </row>
    <row r="72" spans="1:10" x14ac:dyDescent="0.2">
      <c r="A72" s="1634"/>
      <c r="B72" s="1634"/>
      <c r="C72" s="1634"/>
      <c r="D72" s="1634"/>
      <c r="E72" s="1634"/>
      <c r="F72" s="1634"/>
      <c r="G72" s="1634"/>
      <c r="H72" s="1634"/>
      <c r="I72" s="1634"/>
      <c r="J72" s="1634"/>
    </row>
    <row r="73" spans="1:10" x14ac:dyDescent="0.2">
      <c r="A73" s="1634"/>
      <c r="B73" s="1634"/>
      <c r="C73" s="1634"/>
      <c r="D73" s="1634"/>
      <c r="E73" s="1634"/>
      <c r="F73" s="1634"/>
      <c r="G73" s="1634"/>
      <c r="H73" s="1634"/>
      <c r="I73" s="1634"/>
      <c r="J73" s="1634"/>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zoomScaleNormal="100" workbookViewId="0"/>
  </sheetViews>
  <sheetFormatPr defaultColWidth="9.140625" defaultRowHeight="18.75" customHeight="1" x14ac:dyDescent="0.25"/>
  <cols>
    <col min="1" max="1" width="3.140625" style="68" customWidth="1"/>
    <col min="2" max="2" width="12.7109375" style="68" customWidth="1"/>
    <col min="3" max="3" width="14.42578125" style="68" customWidth="1"/>
    <col min="4" max="10" width="12.85546875" style="68" customWidth="1"/>
    <col min="11" max="11" width="34.28515625" style="68" customWidth="1"/>
    <col min="12" max="13" width="12.85546875" style="68" customWidth="1"/>
    <col min="14" max="14" width="12.5703125" style="68" customWidth="1"/>
    <col min="15" max="15" width="8.5703125" style="68" customWidth="1"/>
    <col min="16" max="16384" width="9.140625" style="68"/>
  </cols>
  <sheetData>
    <row r="1" spans="1:13" s="241" customFormat="1" ht="18.75" customHeight="1" x14ac:dyDescent="0.25">
      <c r="A1" s="502" t="s">
        <v>681</v>
      </c>
      <c r="B1" s="240"/>
      <c r="C1" s="240"/>
      <c r="D1" s="240"/>
    </row>
    <row r="2" spans="1:13" s="241" customFormat="1" ht="15.75" customHeight="1" x14ac:dyDescent="0.25">
      <c r="A2" s="1975" t="s">
        <v>94</v>
      </c>
      <c r="B2" s="1976"/>
      <c r="C2" s="1977"/>
      <c r="D2" s="240"/>
    </row>
    <row r="3" spans="1:13" s="505" customFormat="1" ht="18.75" customHeight="1" x14ac:dyDescent="0.25">
      <c r="A3" s="503" t="s">
        <v>95</v>
      </c>
      <c r="B3" s="504"/>
      <c r="C3" s="504"/>
      <c r="D3" s="502"/>
    </row>
    <row r="4" spans="1:13" s="505" customFormat="1" ht="12" customHeight="1" x14ac:dyDescent="0.25">
      <c r="A4" s="503"/>
      <c r="B4" s="504"/>
      <c r="C4" s="504"/>
      <c r="D4" s="502"/>
    </row>
    <row r="5" spans="1:13" s="508" customFormat="1" ht="18.75" customHeight="1" x14ac:dyDescent="0.2">
      <c r="A5" s="261"/>
      <c r="B5" s="506" t="s">
        <v>682</v>
      </c>
      <c r="C5" s="506"/>
      <c r="D5" s="507"/>
      <c r="F5" s="509"/>
      <c r="G5" s="509"/>
      <c r="H5" s="509"/>
      <c r="I5" s="509"/>
      <c r="J5" s="509"/>
      <c r="K5" s="509"/>
      <c r="L5" s="509"/>
      <c r="M5" s="509"/>
    </row>
    <row r="6" spans="1:13" s="508" customFormat="1" ht="27" customHeight="1" x14ac:dyDescent="0.2">
      <c r="A6" s="261"/>
      <c r="B6" s="2017" t="s">
        <v>683</v>
      </c>
      <c r="C6" s="2017"/>
      <c r="D6" s="2018" t="s">
        <v>684</v>
      </c>
      <c r="E6" s="2018"/>
      <c r="F6" s="2018"/>
      <c r="G6" s="2019" t="s">
        <v>685</v>
      </c>
      <c r="H6" s="2019"/>
      <c r="I6" s="2019"/>
      <c r="J6" s="2017" t="s">
        <v>686</v>
      </c>
      <c r="K6" s="2017"/>
      <c r="L6" s="2017"/>
      <c r="M6" s="509"/>
    </row>
    <row r="7" spans="1:13" s="508" customFormat="1" ht="33" customHeight="1" x14ac:dyDescent="0.2">
      <c r="A7" s="261"/>
      <c r="B7" s="2017"/>
      <c r="C7" s="2017"/>
      <c r="D7" s="1645" t="s">
        <v>399</v>
      </c>
      <c r="E7" s="1645" t="s">
        <v>687</v>
      </c>
      <c r="F7" s="1645" t="s">
        <v>688</v>
      </c>
      <c r="G7" s="1645" t="s">
        <v>399</v>
      </c>
      <c r="H7" s="1645" t="s">
        <v>687</v>
      </c>
      <c r="I7" s="1645" t="s">
        <v>688</v>
      </c>
      <c r="J7" s="1645" t="s">
        <v>399</v>
      </c>
      <c r="K7" s="1645" t="s">
        <v>687</v>
      </c>
      <c r="L7" s="1645" t="s">
        <v>688</v>
      </c>
      <c r="M7" s="509"/>
    </row>
    <row r="8" spans="1:13" s="508" customFormat="1" ht="18.75" customHeight="1" x14ac:dyDescent="0.2">
      <c r="A8" s="261"/>
      <c r="B8" s="2020" t="s">
        <v>238</v>
      </c>
      <c r="C8" s="2020"/>
      <c r="D8" s="510">
        <v>10720</v>
      </c>
      <c r="E8" s="510">
        <f t="shared" ref="E8:L8" si="0">D12+1</f>
        <v>10725</v>
      </c>
      <c r="F8" s="510">
        <f t="shared" si="0"/>
        <v>10730</v>
      </c>
      <c r="G8" s="510">
        <f t="shared" si="0"/>
        <v>10735</v>
      </c>
      <c r="H8" s="510">
        <f t="shared" si="0"/>
        <v>10740</v>
      </c>
      <c r="I8" s="510">
        <f t="shared" si="0"/>
        <v>10745</v>
      </c>
      <c r="J8" s="510">
        <f t="shared" si="0"/>
        <v>10750</v>
      </c>
      <c r="K8" s="510">
        <f t="shared" si="0"/>
        <v>10755</v>
      </c>
      <c r="L8" s="510">
        <f t="shared" si="0"/>
        <v>10760</v>
      </c>
      <c r="M8" s="509"/>
    </row>
    <row r="9" spans="1:13" s="508" customFormat="1" ht="21.75" customHeight="1" x14ac:dyDescent="0.2">
      <c r="A9" s="261"/>
      <c r="B9" s="2017" t="s">
        <v>540</v>
      </c>
      <c r="C9" s="511" t="s">
        <v>689</v>
      </c>
      <c r="D9" s="510">
        <f t="shared" ref="D9:L12" si="1">D8+1</f>
        <v>10721</v>
      </c>
      <c r="E9" s="510">
        <f t="shared" si="1"/>
        <v>10726</v>
      </c>
      <c r="F9" s="510">
        <f t="shared" si="1"/>
        <v>10731</v>
      </c>
      <c r="G9" s="510">
        <f t="shared" si="1"/>
        <v>10736</v>
      </c>
      <c r="H9" s="510">
        <f t="shared" si="1"/>
        <v>10741</v>
      </c>
      <c r="I9" s="510">
        <f t="shared" si="1"/>
        <v>10746</v>
      </c>
      <c r="J9" s="510">
        <f t="shared" si="1"/>
        <v>10751</v>
      </c>
      <c r="K9" s="510">
        <f t="shared" si="1"/>
        <v>10756</v>
      </c>
      <c r="L9" s="510">
        <f t="shared" si="1"/>
        <v>10761</v>
      </c>
      <c r="M9" s="509"/>
    </row>
    <row r="10" spans="1:13" s="508" customFormat="1" ht="18.75" customHeight="1" x14ac:dyDescent="0.2">
      <c r="A10" s="261"/>
      <c r="B10" s="2017"/>
      <c r="C10" s="510" t="s">
        <v>690</v>
      </c>
      <c r="D10" s="510">
        <f t="shared" si="1"/>
        <v>10722</v>
      </c>
      <c r="E10" s="510">
        <f t="shared" si="1"/>
        <v>10727</v>
      </c>
      <c r="F10" s="510">
        <f t="shared" si="1"/>
        <v>10732</v>
      </c>
      <c r="G10" s="510">
        <f t="shared" si="1"/>
        <v>10737</v>
      </c>
      <c r="H10" s="510">
        <f t="shared" si="1"/>
        <v>10742</v>
      </c>
      <c r="I10" s="510">
        <f t="shared" si="1"/>
        <v>10747</v>
      </c>
      <c r="J10" s="510">
        <f t="shared" si="1"/>
        <v>10752</v>
      </c>
      <c r="K10" s="510">
        <f t="shared" si="1"/>
        <v>10757</v>
      </c>
      <c r="L10" s="510">
        <f t="shared" si="1"/>
        <v>10762</v>
      </c>
      <c r="M10" s="509"/>
    </row>
    <row r="11" spans="1:13" s="508" customFormat="1" ht="18.75" customHeight="1" x14ac:dyDescent="0.2">
      <c r="A11" s="261"/>
      <c r="B11" s="2017"/>
      <c r="C11" s="510" t="s">
        <v>691</v>
      </c>
      <c r="D11" s="510">
        <f t="shared" si="1"/>
        <v>10723</v>
      </c>
      <c r="E11" s="510">
        <f t="shared" si="1"/>
        <v>10728</v>
      </c>
      <c r="F11" s="510">
        <f t="shared" si="1"/>
        <v>10733</v>
      </c>
      <c r="G11" s="510">
        <f t="shared" si="1"/>
        <v>10738</v>
      </c>
      <c r="H11" s="510">
        <f t="shared" si="1"/>
        <v>10743</v>
      </c>
      <c r="I11" s="510">
        <f t="shared" si="1"/>
        <v>10748</v>
      </c>
      <c r="J11" s="510">
        <f t="shared" si="1"/>
        <v>10753</v>
      </c>
      <c r="K11" s="510">
        <f t="shared" si="1"/>
        <v>10758</v>
      </c>
      <c r="L11" s="510">
        <f t="shared" si="1"/>
        <v>10763</v>
      </c>
      <c r="M11" s="509"/>
    </row>
    <row r="12" spans="1:13" s="508" customFormat="1" ht="18.75" customHeight="1" x14ac:dyDescent="0.2">
      <c r="A12" s="261"/>
      <c r="B12" s="2020" t="s">
        <v>242</v>
      </c>
      <c r="C12" s="2020"/>
      <c r="D12" s="510">
        <f t="shared" si="1"/>
        <v>10724</v>
      </c>
      <c r="E12" s="510">
        <f t="shared" si="1"/>
        <v>10729</v>
      </c>
      <c r="F12" s="510">
        <f t="shared" si="1"/>
        <v>10734</v>
      </c>
      <c r="G12" s="510">
        <f t="shared" si="1"/>
        <v>10739</v>
      </c>
      <c r="H12" s="510">
        <f t="shared" si="1"/>
        <v>10744</v>
      </c>
      <c r="I12" s="510">
        <f t="shared" si="1"/>
        <v>10749</v>
      </c>
      <c r="J12" s="510">
        <f t="shared" si="1"/>
        <v>10754</v>
      </c>
      <c r="K12" s="510">
        <f t="shared" si="1"/>
        <v>10759</v>
      </c>
      <c r="L12" s="510">
        <f t="shared" si="1"/>
        <v>10764</v>
      </c>
      <c r="M12" s="509"/>
    </row>
    <row r="15" spans="1:13" ht="18.75" customHeight="1" x14ac:dyDescent="0.25">
      <c r="B15" s="512" t="s">
        <v>692</v>
      </c>
      <c r="C15" s="1718"/>
      <c r="D15" s="1718"/>
      <c r="E15" s="1718"/>
      <c r="F15" s="1718"/>
      <c r="G15" s="1718"/>
      <c r="H15" s="1718"/>
      <c r="I15" s="1718"/>
      <c r="J15" s="1718"/>
      <c r="K15" s="1718"/>
      <c r="L15" s="1718"/>
      <c r="M15" s="1718"/>
    </row>
    <row r="16" spans="1:13" ht="18.75" customHeight="1" x14ac:dyDescent="0.25">
      <c r="B16" s="2021" t="s">
        <v>684</v>
      </c>
      <c r="C16" s="2021"/>
      <c r="D16" s="2021"/>
      <c r="E16" s="2021"/>
      <c r="F16" s="2021"/>
      <c r="G16" s="2021"/>
      <c r="H16" s="2021" t="s">
        <v>685</v>
      </c>
      <c r="I16" s="2021"/>
      <c r="J16" s="2021"/>
      <c r="K16" s="2021"/>
      <c r="L16" s="2021"/>
      <c r="M16" s="2021"/>
    </row>
    <row r="17" spans="2:15" ht="18.75" customHeight="1" x14ac:dyDescent="0.25">
      <c r="B17" s="2021" t="s">
        <v>693</v>
      </c>
      <c r="C17" s="2021"/>
      <c r="D17" s="2021"/>
      <c r="E17" s="2022" t="s">
        <v>684</v>
      </c>
      <c r="F17" s="2022"/>
      <c r="G17" s="2022"/>
      <c r="H17" s="2021" t="s">
        <v>693</v>
      </c>
      <c r="I17" s="2021"/>
      <c r="J17" s="2021"/>
      <c r="K17" s="2023" t="s">
        <v>685</v>
      </c>
      <c r="L17" s="2023"/>
      <c r="M17" s="2023"/>
      <c r="N17" s="242"/>
      <c r="O17" s="242"/>
    </row>
    <row r="18" spans="2:15" ht="78.75" x14ac:dyDescent="0.25">
      <c r="B18" s="513" t="s">
        <v>694</v>
      </c>
      <c r="C18" s="520" t="s">
        <v>695</v>
      </c>
      <c r="D18" s="520" t="s">
        <v>696</v>
      </c>
      <c r="E18" s="521" t="s">
        <v>694</v>
      </c>
      <c r="F18" s="520" t="s">
        <v>697</v>
      </c>
      <c r="G18" s="520" t="s">
        <v>698</v>
      </c>
      <c r="H18" s="521" t="s">
        <v>694</v>
      </c>
      <c r="I18" s="520" t="s">
        <v>699</v>
      </c>
      <c r="J18" s="520" t="s">
        <v>696</v>
      </c>
      <c r="K18" s="521" t="s">
        <v>694</v>
      </c>
      <c r="L18" s="520" t="s">
        <v>697</v>
      </c>
      <c r="M18" s="520" t="s">
        <v>698</v>
      </c>
      <c r="N18" s="242"/>
      <c r="O18" s="242"/>
    </row>
    <row r="19" spans="2:15" ht="18.75" customHeight="1" x14ac:dyDescent="0.25">
      <c r="B19" s="514">
        <v>0.2</v>
      </c>
      <c r="C19" s="510">
        <f>L12+1</f>
        <v>10765</v>
      </c>
      <c r="D19" s="510">
        <f>C39+1</f>
        <v>10780</v>
      </c>
      <c r="E19" s="515">
        <v>0</v>
      </c>
      <c r="F19" s="510">
        <f>D39+1</f>
        <v>10795</v>
      </c>
      <c r="G19" s="510">
        <f>F39+1</f>
        <v>10801</v>
      </c>
      <c r="H19" s="514">
        <v>0.2</v>
      </c>
      <c r="I19" s="510">
        <f>G39+1</f>
        <v>10807</v>
      </c>
      <c r="J19" s="510">
        <f>I39+1</f>
        <v>10822</v>
      </c>
      <c r="K19" s="515">
        <v>0.2</v>
      </c>
      <c r="L19" s="510">
        <f>J39+1</f>
        <v>10837</v>
      </c>
      <c r="M19" s="510">
        <f>L39+1</f>
        <v>10844</v>
      </c>
      <c r="N19" s="242"/>
      <c r="O19" s="242"/>
    </row>
    <row r="20" spans="2:15" ht="18.75" customHeight="1" x14ac:dyDescent="0.25">
      <c r="B20" s="514">
        <v>0.25</v>
      </c>
      <c r="C20" s="510">
        <f>C19+1</f>
        <v>10766</v>
      </c>
      <c r="D20" s="510">
        <f>D19+1</f>
        <v>10781</v>
      </c>
      <c r="E20" s="515">
        <v>0.2</v>
      </c>
      <c r="F20" s="510">
        <f>F19+1</f>
        <v>10796</v>
      </c>
      <c r="G20" s="510">
        <f>G19+1</f>
        <v>10802</v>
      </c>
      <c r="H20" s="514">
        <v>0.25</v>
      </c>
      <c r="I20" s="510">
        <f>I19+1</f>
        <v>10808</v>
      </c>
      <c r="J20" s="510">
        <f>J19+1</f>
        <v>10823</v>
      </c>
      <c r="K20" s="515">
        <v>0.3</v>
      </c>
      <c r="L20" s="510">
        <f>L19+1</f>
        <v>10838</v>
      </c>
      <c r="M20" s="510">
        <f>M19+1</f>
        <v>10845</v>
      </c>
      <c r="N20" s="242"/>
      <c r="O20" s="242"/>
    </row>
    <row r="21" spans="2:15" ht="15" x14ac:dyDescent="0.25">
      <c r="B21" s="514">
        <v>0.3</v>
      </c>
      <c r="C21" s="510">
        <f t="shared" ref="C21:D29" si="2">C20+1</f>
        <v>10767</v>
      </c>
      <c r="D21" s="510">
        <f t="shared" si="2"/>
        <v>10782</v>
      </c>
      <c r="E21" s="515">
        <v>0.5</v>
      </c>
      <c r="F21" s="510">
        <f t="shared" ref="F21:G23" si="3">F20+1</f>
        <v>10797</v>
      </c>
      <c r="G21" s="510">
        <f t="shared" si="3"/>
        <v>10803</v>
      </c>
      <c r="H21" s="514">
        <v>0.3</v>
      </c>
      <c r="I21" s="510">
        <f t="shared" ref="I21:J32" si="4">I20+1</f>
        <v>10809</v>
      </c>
      <c r="J21" s="510">
        <f t="shared" si="4"/>
        <v>10824</v>
      </c>
      <c r="K21" s="515">
        <v>0.5</v>
      </c>
      <c r="L21" s="510">
        <f t="shared" ref="L21:M24" si="5">L20+1</f>
        <v>10839</v>
      </c>
      <c r="M21" s="510">
        <f t="shared" si="5"/>
        <v>10846</v>
      </c>
      <c r="N21" s="242"/>
      <c r="O21" s="242"/>
    </row>
    <row r="22" spans="2:15" ht="15" x14ac:dyDescent="0.25">
      <c r="B22" s="514">
        <v>0.35</v>
      </c>
      <c r="C22" s="510">
        <f t="shared" si="2"/>
        <v>10768</v>
      </c>
      <c r="D22" s="510">
        <f t="shared" si="2"/>
        <v>10783</v>
      </c>
      <c r="E22" s="515">
        <v>1</v>
      </c>
      <c r="F22" s="510">
        <f t="shared" si="3"/>
        <v>10798</v>
      </c>
      <c r="G22" s="510">
        <f t="shared" si="3"/>
        <v>10804</v>
      </c>
      <c r="H22" s="514">
        <v>0.35</v>
      </c>
      <c r="I22" s="510">
        <f t="shared" si="4"/>
        <v>10810</v>
      </c>
      <c r="J22" s="510">
        <f t="shared" si="4"/>
        <v>10825</v>
      </c>
      <c r="K22" s="515">
        <v>1</v>
      </c>
      <c r="L22" s="510">
        <f t="shared" si="5"/>
        <v>10840</v>
      </c>
      <c r="M22" s="510">
        <f t="shared" si="5"/>
        <v>10847</v>
      </c>
      <c r="N22" s="242"/>
      <c r="O22" s="242"/>
    </row>
    <row r="23" spans="2:15" ht="15" x14ac:dyDescent="0.25">
      <c r="B23" s="514">
        <v>0.4</v>
      </c>
      <c r="C23" s="510">
        <f t="shared" si="2"/>
        <v>10769</v>
      </c>
      <c r="D23" s="510">
        <f t="shared" si="2"/>
        <v>10784</v>
      </c>
      <c r="E23" s="515">
        <v>1.5</v>
      </c>
      <c r="F23" s="510">
        <f t="shared" si="3"/>
        <v>10799</v>
      </c>
      <c r="G23" s="510">
        <f t="shared" si="3"/>
        <v>10805</v>
      </c>
      <c r="H23" s="514">
        <v>0.4</v>
      </c>
      <c r="I23" s="510">
        <f t="shared" si="4"/>
        <v>10811</v>
      </c>
      <c r="J23" s="510">
        <f t="shared" si="4"/>
        <v>10826</v>
      </c>
      <c r="K23" s="515">
        <v>1.5</v>
      </c>
      <c r="L23" s="510">
        <f t="shared" si="5"/>
        <v>10841</v>
      </c>
      <c r="M23" s="510">
        <f t="shared" si="5"/>
        <v>10848</v>
      </c>
      <c r="N23" s="242"/>
      <c r="O23" s="242"/>
    </row>
    <row r="24" spans="2:15" ht="15" x14ac:dyDescent="0.25">
      <c r="B24" s="514">
        <v>0.45</v>
      </c>
      <c r="C24" s="510">
        <f t="shared" si="2"/>
        <v>10770</v>
      </c>
      <c r="D24" s="510">
        <f t="shared" si="2"/>
        <v>10785</v>
      </c>
      <c r="E24" s="516"/>
      <c r="F24" s="517"/>
      <c r="G24" s="518"/>
      <c r="H24" s="514">
        <v>0.45</v>
      </c>
      <c r="I24" s="510">
        <f t="shared" si="4"/>
        <v>10812</v>
      </c>
      <c r="J24" s="510">
        <f t="shared" si="4"/>
        <v>10827</v>
      </c>
      <c r="K24" s="1629" t="s">
        <v>700</v>
      </c>
      <c r="L24" s="510">
        <f t="shared" si="5"/>
        <v>10842</v>
      </c>
      <c r="M24" s="510">
        <f t="shared" si="5"/>
        <v>10849</v>
      </c>
      <c r="N24" s="242"/>
      <c r="O24" s="242"/>
    </row>
    <row r="25" spans="2:15" ht="15" x14ac:dyDescent="0.25">
      <c r="B25" s="514">
        <v>0.5</v>
      </c>
      <c r="C25" s="510">
        <f t="shared" si="2"/>
        <v>10771</v>
      </c>
      <c r="D25" s="510">
        <f t="shared" si="2"/>
        <v>10786</v>
      </c>
      <c r="E25" s="516"/>
      <c r="F25" s="517"/>
      <c r="G25" s="518"/>
      <c r="H25" s="514">
        <v>0.5</v>
      </c>
      <c r="I25" s="510">
        <f t="shared" si="4"/>
        <v>10813</v>
      </c>
      <c r="J25" s="510">
        <f t="shared" si="4"/>
        <v>10828</v>
      </c>
      <c r="K25" s="1630" t="s">
        <v>701</v>
      </c>
      <c r="L25" s="522">
        <v>11025</v>
      </c>
      <c r="M25" s="522">
        <v>11030</v>
      </c>
      <c r="N25" s="1744"/>
      <c r="O25" s="1745"/>
    </row>
    <row r="26" spans="2:15" ht="15" x14ac:dyDescent="0.25">
      <c r="B26" s="514">
        <v>0.6</v>
      </c>
      <c r="C26" s="510">
        <f t="shared" si="2"/>
        <v>10772</v>
      </c>
      <c r="D26" s="510">
        <f t="shared" si="2"/>
        <v>10787</v>
      </c>
      <c r="E26" s="516"/>
      <c r="F26" s="517"/>
      <c r="G26" s="518"/>
      <c r="H26" s="514">
        <v>0.6</v>
      </c>
      <c r="I26" s="510">
        <f t="shared" si="4"/>
        <v>10814</v>
      </c>
      <c r="J26" s="510">
        <f t="shared" si="4"/>
        <v>10829</v>
      </c>
      <c r="K26" s="1630" t="s">
        <v>702</v>
      </c>
      <c r="L26" s="522">
        <v>10891</v>
      </c>
      <c r="M26" s="522">
        <v>10892</v>
      </c>
      <c r="N26" s="1744"/>
      <c r="O26" s="1745"/>
    </row>
    <row r="27" spans="2:15" ht="15" x14ac:dyDescent="0.25">
      <c r="B27" s="514">
        <v>0.7</v>
      </c>
      <c r="C27" s="510">
        <f t="shared" si="2"/>
        <v>10773</v>
      </c>
      <c r="D27" s="510">
        <f t="shared" si="2"/>
        <v>10788</v>
      </c>
      <c r="E27" s="516"/>
      <c r="F27" s="517"/>
      <c r="G27" s="518"/>
      <c r="H27" s="514">
        <v>0.7</v>
      </c>
      <c r="I27" s="510">
        <f t="shared" si="4"/>
        <v>10815</v>
      </c>
      <c r="J27" s="510">
        <f t="shared" si="4"/>
        <v>10830</v>
      </c>
      <c r="K27" s="1630" t="s">
        <v>703</v>
      </c>
      <c r="L27" s="522">
        <v>11026</v>
      </c>
      <c r="M27" s="522">
        <v>11031</v>
      </c>
      <c r="N27" s="1744"/>
      <c r="O27" s="1745"/>
    </row>
    <row r="28" spans="2:15" ht="15" x14ac:dyDescent="0.25">
      <c r="B28" s="514">
        <v>0.75</v>
      </c>
      <c r="C28" s="510">
        <f t="shared" si="2"/>
        <v>10774</v>
      </c>
      <c r="D28" s="510">
        <f t="shared" si="2"/>
        <v>10789</v>
      </c>
      <c r="E28" s="516"/>
      <c r="F28" s="517"/>
      <c r="G28" s="518"/>
      <c r="H28" s="514">
        <v>0.75</v>
      </c>
      <c r="I28" s="510">
        <f t="shared" si="4"/>
        <v>10816</v>
      </c>
      <c r="J28" s="510">
        <f t="shared" si="4"/>
        <v>10831</v>
      </c>
      <c r="K28" s="1810" t="s">
        <v>704</v>
      </c>
      <c r="L28" s="522">
        <v>10893</v>
      </c>
      <c r="M28" s="522">
        <v>10894</v>
      </c>
      <c r="N28" s="1744"/>
      <c r="O28" s="1745"/>
    </row>
    <row r="29" spans="2:15" ht="15" x14ac:dyDescent="0.25">
      <c r="B29" s="514">
        <v>0.85</v>
      </c>
      <c r="C29" s="510">
        <f>C28+1</f>
        <v>10775</v>
      </c>
      <c r="D29" s="510">
        <f t="shared" si="2"/>
        <v>10790</v>
      </c>
      <c r="E29" s="516"/>
      <c r="F29" s="517"/>
      <c r="G29" s="518"/>
      <c r="H29" s="514">
        <v>0.85</v>
      </c>
      <c r="I29" s="510">
        <f t="shared" si="4"/>
        <v>10817</v>
      </c>
      <c r="J29" s="510">
        <f t="shared" si="4"/>
        <v>10832</v>
      </c>
      <c r="K29" s="1810" t="s">
        <v>705</v>
      </c>
      <c r="L29" s="522">
        <v>10895</v>
      </c>
      <c r="M29" s="522">
        <v>10896</v>
      </c>
      <c r="N29" s="1744"/>
      <c r="O29" s="1745"/>
    </row>
    <row r="30" spans="2:15" ht="15" x14ac:dyDescent="0.25">
      <c r="B30" s="514">
        <v>1</v>
      </c>
      <c r="C30" s="510">
        <f t="shared" ref="C30:D32" si="6">C29+1</f>
        <v>10776</v>
      </c>
      <c r="D30" s="510">
        <f t="shared" si="6"/>
        <v>10791</v>
      </c>
      <c r="E30" s="516"/>
      <c r="F30" s="517"/>
      <c r="G30" s="518"/>
      <c r="H30" s="514">
        <v>1</v>
      </c>
      <c r="I30" s="510">
        <f t="shared" si="4"/>
        <v>10818</v>
      </c>
      <c r="J30" s="510">
        <f t="shared" si="4"/>
        <v>10833</v>
      </c>
      <c r="K30" s="1810" t="s">
        <v>706</v>
      </c>
      <c r="L30" s="522">
        <v>10897</v>
      </c>
      <c r="M30" s="522">
        <v>10898</v>
      </c>
      <c r="N30" s="242"/>
      <c r="O30" s="242"/>
    </row>
    <row r="31" spans="2:15" ht="15" x14ac:dyDescent="0.25">
      <c r="B31" s="514">
        <v>1.05</v>
      </c>
      <c r="C31" s="510">
        <f t="shared" si="6"/>
        <v>10777</v>
      </c>
      <c r="D31" s="510">
        <f t="shared" si="6"/>
        <v>10792</v>
      </c>
      <c r="E31" s="516"/>
      <c r="F31" s="517"/>
      <c r="G31" s="518"/>
      <c r="H31" s="514">
        <v>1.05</v>
      </c>
      <c r="I31" s="510">
        <f t="shared" si="4"/>
        <v>10819</v>
      </c>
      <c r="J31" s="510">
        <f t="shared" si="4"/>
        <v>10834</v>
      </c>
      <c r="K31" s="1811" t="s">
        <v>707</v>
      </c>
      <c r="L31" s="522">
        <v>11027</v>
      </c>
      <c r="M31" s="522">
        <v>11032</v>
      </c>
      <c r="N31" s="242"/>
      <c r="O31" s="242"/>
    </row>
    <row r="32" spans="2:15" ht="15" x14ac:dyDescent="0.25">
      <c r="B32" s="514">
        <v>1.5</v>
      </c>
      <c r="C32" s="510">
        <f t="shared" si="6"/>
        <v>10778</v>
      </c>
      <c r="D32" s="510">
        <f t="shared" si="6"/>
        <v>10793</v>
      </c>
      <c r="E32" s="516"/>
      <c r="F32" s="517"/>
      <c r="G32" s="518"/>
      <c r="H32" s="514">
        <v>1.5</v>
      </c>
      <c r="I32" s="510">
        <f t="shared" si="4"/>
        <v>10820</v>
      </c>
      <c r="J32" s="510">
        <f t="shared" si="4"/>
        <v>10835</v>
      </c>
      <c r="K32" s="1810" t="s">
        <v>708</v>
      </c>
      <c r="L32" s="522">
        <v>10899</v>
      </c>
      <c r="M32" s="522">
        <v>10900</v>
      </c>
      <c r="N32" s="242"/>
      <c r="O32" s="242"/>
    </row>
    <row r="33" spans="1:15" ht="15" x14ac:dyDescent="0.25">
      <c r="B33" s="516"/>
      <c r="C33" s="516"/>
      <c r="D33" s="516"/>
      <c r="E33" s="516"/>
      <c r="F33" s="517"/>
      <c r="G33" s="518"/>
      <c r="H33" s="518"/>
      <c r="I33" s="518"/>
      <c r="J33" s="518"/>
      <c r="K33" s="1810" t="s">
        <v>709</v>
      </c>
      <c r="L33" s="522">
        <v>10901</v>
      </c>
      <c r="M33" s="522">
        <v>10902</v>
      </c>
      <c r="N33" s="242"/>
      <c r="O33" s="242"/>
    </row>
    <row r="34" spans="1:15" ht="15" x14ac:dyDescent="0.25">
      <c r="B34" s="516"/>
      <c r="C34" s="516"/>
      <c r="D34" s="516"/>
      <c r="E34" s="516"/>
      <c r="F34" s="517"/>
      <c r="G34" s="518"/>
      <c r="H34" s="518"/>
      <c r="I34" s="518"/>
      <c r="J34" s="518"/>
      <c r="K34" s="1810" t="s">
        <v>710</v>
      </c>
      <c r="L34" s="522">
        <v>10903</v>
      </c>
      <c r="M34" s="522">
        <v>10904</v>
      </c>
      <c r="N34" s="242"/>
      <c r="O34" s="242"/>
    </row>
    <row r="35" spans="1:15" ht="15" x14ac:dyDescent="0.25">
      <c r="B35" s="516"/>
      <c r="C35" s="516"/>
      <c r="D35" s="516"/>
      <c r="E35" s="516"/>
      <c r="F35" s="517"/>
      <c r="G35" s="518"/>
      <c r="H35" s="518"/>
      <c r="I35" s="518"/>
      <c r="J35" s="518"/>
      <c r="K35" s="1810" t="s">
        <v>711</v>
      </c>
      <c r="L35" s="522">
        <v>10905</v>
      </c>
      <c r="M35" s="522">
        <v>10906</v>
      </c>
      <c r="N35" s="242"/>
      <c r="O35" s="242"/>
    </row>
    <row r="36" spans="1:15" ht="15" x14ac:dyDescent="0.25">
      <c r="B36" s="516"/>
      <c r="C36" s="516"/>
      <c r="D36" s="516"/>
      <c r="E36" s="516"/>
      <c r="F36" s="517"/>
      <c r="G36" s="518"/>
      <c r="H36" s="518"/>
      <c r="I36" s="518"/>
      <c r="J36" s="518"/>
      <c r="K36" s="1811" t="s">
        <v>712</v>
      </c>
      <c r="L36" s="522">
        <v>11028</v>
      </c>
      <c r="M36" s="522">
        <v>11033</v>
      </c>
      <c r="N36" s="242"/>
      <c r="O36" s="242"/>
    </row>
    <row r="37" spans="1:15" ht="15" x14ac:dyDescent="0.25">
      <c r="B37" s="516"/>
      <c r="C37" s="516"/>
      <c r="D37" s="516"/>
      <c r="E37" s="516"/>
      <c r="F37" s="517"/>
      <c r="G37" s="518"/>
      <c r="H37" s="518"/>
      <c r="I37" s="518"/>
      <c r="J37" s="518"/>
      <c r="K37" s="1810" t="s">
        <v>713</v>
      </c>
      <c r="L37" s="522">
        <v>10907</v>
      </c>
      <c r="M37" s="522">
        <v>10908</v>
      </c>
      <c r="N37" s="242"/>
      <c r="O37" s="242"/>
    </row>
    <row r="38" spans="1:15" ht="15" x14ac:dyDescent="0.25">
      <c r="B38" s="516"/>
      <c r="C38" s="516"/>
      <c r="D38" s="516"/>
      <c r="E38" s="516"/>
      <c r="F38" s="517"/>
      <c r="G38" s="518"/>
      <c r="H38" s="518"/>
      <c r="I38" s="518"/>
      <c r="J38" s="518"/>
      <c r="K38" s="1282" t="s">
        <v>714</v>
      </c>
      <c r="L38" s="522">
        <v>11029</v>
      </c>
      <c r="M38" s="522">
        <v>11034</v>
      </c>
      <c r="N38" s="242"/>
      <c r="O38" s="242"/>
    </row>
    <row r="39" spans="1:15" ht="15" x14ac:dyDescent="0.25">
      <c r="B39" s="515" t="s">
        <v>242</v>
      </c>
      <c r="C39" s="510">
        <f>C32+1</f>
        <v>10779</v>
      </c>
      <c r="D39" s="510">
        <f>D32+1</f>
        <v>10794</v>
      </c>
      <c r="E39" s="515" t="s">
        <v>242</v>
      </c>
      <c r="F39" s="510">
        <f>F23+1</f>
        <v>10800</v>
      </c>
      <c r="G39" s="510">
        <f>G23+1</f>
        <v>10806</v>
      </c>
      <c r="H39" s="515" t="s">
        <v>242</v>
      </c>
      <c r="I39" s="510">
        <f>I32+1</f>
        <v>10821</v>
      </c>
      <c r="J39" s="510">
        <f>J32+1</f>
        <v>10836</v>
      </c>
      <c r="K39" s="515" t="s">
        <v>242</v>
      </c>
      <c r="L39" s="510">
        <f>L24+1</f>
        <v>10843</v>
      </c>
      <c r="M39" s="510">
        <f>M24+1</f>
        <v>10850</v>
      </c>
      <c r="N39" s="242"/>
      <c r="O39" s="242"/>
    </row>
    <row r="40" spans="1:15" ht="15" x14ac:dyDescent="0.25">
      <c r="B40" s="1627"/>
      <c r="C40" s="1628"/>
      <c r="D40" s="1628"/>
      <c r="E40" s="1627"/>
      <c r="F40" s="1628"/>
      <c r="G40" s="1628"/>
      <c r="H40" s="1627"/>
      <c r="I40" s="1628"/>
      <c r="J40" s="1628"/>
      <c r="K40" s="1627"/>
      <c r="L40" s="1628"/>
      <c r="M40" s="1628"/>
      <c r="N40" s="242"/>
      <c r="O40" s="242"/>
    </row>
    <row r="41" spans="1:15" ht="15" x14ac:dyDescent="0.25">
      <c r="B41" s="1627"/>
      <c r="C41" s="1628"/>
      <c r="D41" s="1628"/>
      <c r="E41" s="1627"/>
      <c r="F41" s="1628"/>
      <c r="G41" s="1628"/>
      <c r="H41" s="1627"/>
      <c r="I41" s="1628"/>
      <c r="J41" s="1628"/>
      <c r="K41" s="1627"/>
      <c r="L41" s="1628"/>
      <c r="M41" s="1628"/>
      <c r="N41" s="242"/>
      <c r="O41" s="242"/>
    </row>
    <row r="42" spans="1:15" ht="18.75" customHeight="1" x14ac:dyDescent="0.25">
      <c r="B42" s="1627"/>
      <c r="C42" s="1628"/>
      <c r="D42" s="1628"/>
      <c r="E42" s="1627"/>
      <c r="F42" s="1628"/>
      <c r="G42" s="1628"/>
      <c r="H42" s="1627"/>
      <c r="I42" s="1628"/>
      <c r="J42" s="1628"/>
      <c r="K42" s="1627"/>
      <c r="L42" s="1628"/>
      <c r="M42" s="1628"/>
      <c r="N42" s="242"/>
      <c r="O42" s="242"/>
    </row>
    <row r="43" spans="1:15" ht="18.75" customHeight="1" x14ac:dyDescent="0.25">
      <c r="B43" s="523" t="s">
        <v>715</v>
      </c>
      <c r="C43" s="523"/>
      <c r="D43" s="523"/>
      <c r="E43" s="523"/>
      <c r="F43" s="523"/>
      <c r="G43" s="523"/>
      <c r="H43" s="523"/>
      <c r="I43" s="519"/>
      <c r="J43" s="519"/>
      <c r="K43" s="519"/>
      <c r="L43" s="519"/>
      <c r="M43" s="519"/>
      <c r="N43" s="242"/>
      <c r="O43" s="242"/>
    </row>
    <row r="44" spans="1:15" ht="18.75" customHeight="1" x14ac:dyDescent="0.25">
      <c r="B44" s="524"/>
      <c r="C44" s="243"/>
      <c r="D44" s="243"/>
      <c r="E44" s="243"/>
      <c r="F44" s="243"/>
      <c r="G44" s="243"/>
      <c r="H44" s="243"/>
      <c r="I44" s="243"/>
      <c r="J44" s="243"/>
      <c r="K44" s="243"/>
      <c r="L44" s="243"/>
      <c r="M44" s="243"/>
      <c r="N44" s="242"/>
      <c r="O44" s="242"/>
    </row>
    <row r="45" spans="1:15" ht="18.75" customHeight="1" x14ac:dyDescent="0.25">
      <c r="B45" s="244"/>
      <c r="C45" s="242"/>
      <c r="D45" s="242"/>
      <c r="E45" s="242"/>
      <c r="F45" s="242"/>
      <c r="G45" s="242"/>
      <c r="H45" s="242"/>
      <c r="I45" s="242"/>
      <c r="J45" s="242"/>
      <c r="K45" s="242"/>
      <c r="L45" s="242"/>
      <c r="M45" s="242"/>
      <c r="N45" s="242"/>
      <c r="O45" s="242"/>
    </row>
    <row r="46" spans="1:15" ht="18.75" customHeight="1" x14ac:dyDescent="0.25">
      <c r="A46" s="245"/>
      <c r="B46" s="525" t="s">
        <v>716</v>
      </c>
      <c r="C46" s="523"/>
      <c r="D46" s="523"/>
      <c r="E46" s="523"/>
      <c r="F46" s="523"/>
      <c r="G46" s="523"/>
      <c r="H46" s="523"/>
      <c r="I46" s="523"/>
      <c r="J46" s="523"/>
      <c r="K46" s="523"/>
      <c r="L46" s="523"/>
      <c r="M46" s="523"/>
      <c r="N46" s="242"/>
      <c r="O46" s="242"/>
    </row>
    <row r="47" spans="1:15" ht="18.75" customHeight="1" x14ac:dyDescent="0.25">
      <c r="A47" s="245"/>
      <c r="B47" s="2024" t="s">
        <v>684</v>
      </c>
      <c r="C47" s="2025"/>
      <c r="D47" s="2025"/>
      <c r="E47" s="2025"/>
      <c r="F47" s="2026"/>
      <c r="G47" s="526"/>
      <c r="H47" s="2027" t="s">
        <v>685</v>
      </c>
      <c r="I47" s="2027"/>
      <c r="J47" s="2027"/>
      <c r="K47" s="2027"/>
      <c r="L47" s="2027"/>
      <c r="M47" s="2027"/>
      <c r="N47" s="242"/>
      <c r="O47" s="242"/>
    </row>
    <row r="48" spans="1:15" ht="39" customHeight="1" x14ac:dyDescent="0.25">
      <c r="A48" s="245"/>
      <c r="B48" s="2024" t="s">
        <v>717</v>
      </c>
      <c r="C48" s="2025"/>
      <c r="D48" s="2026"/>
      <c r="E48" s="2028" t="s">
        <v>684</v>
      </c>
      <c r="F48" s="2029"/>
      <c r="G48" s="526"/>
      <c r="H48" s="2030" t="s">
        <v>718</v>
      </c>
      <c r="I48" s="2024" t="s">
        <v>717</v>
      </c>
      <c r="J48" s="2025"/>
      <c r="K48" s="2026"/>
      <c r="L48" s="2028" t="s">
        <v>685</v>
      </c>
      <c r="M48" s="2029"/>
      <c r="N48" s="242"/>
      <c r="O48" s="242"/>
    </row>
    <row r="49" spans="1:15" ht="78.75" x14ac:dyDescent="0.25">
      <c r="A49" s="246"/>
      <c r="B49" s="520" t="s">
        <v>719</v>
      </c>
      <c r="C49" s="520" t="s">
        <v>720</v>
      </c>
      <c r="D49" s="520" t="s">
        <v>696</v>
      </c>
      <c r="E49" s="520" t="s">
        <v>721</v>
      </c>
      <c r="F49" s="520" t="s">
        <v>722</v>
      </c>
      <c r="G49" s="527"/>
      <c r="H49" s="2031"/>
      <c r="I49" s="520" t="s">
        <v>719</v>
      </c>
      <c r="J49" s="520" t="s">
        <v>720</v>
      </c>
      <c r="K49" s="520" t="s">
        <v>696</v>
      </c>
      <c r="L49" s="520" t="s">
        <v>721</v>
      </c>
      <c r="M49" s="520" t="s">
        <v>722</v>
      </c>
      <c r="N49" s="242"/>
      <c r="O49" s="242"/>
    </row>
    <row r="50" spans="1:15" ht="18.75" customHeight="1" x14ac:dyDescent="0.25">
      <c r="A50" s="245"/>
      <c r="B50" s="522">
        <f>M39+1</f>
        <v>10851</v>
      </c>
      <c r="C50" s="522">
        <f>B50+1</f>
        <v>10852</v>
      </c>
      <c r="D50" s="522">
        <f t="shared" ref="D50:F50" si="7">C50+1</f>
        <v>10853</v>
      </c>
      <c r="E50" s="522">
        <f t="shared" si="7"/>
        <v>10854</v>
      </c>
      <c r="F50" s="522">
        <f t="shared" si="7"/>
        <v>10855</v>
      </c>
      <c r="G50" s="526"/>
      <c r="H50" s="528" t="s">
        <v>723</v>
      </c>
      <c r="I50" s="522">
        <f>F50+1</f>
        <v>10856</v>
      </c>
      <c r="J50" s="522">
        <f>I52+1</f>
        <v>10859</v>
      </c>
      <c r="K50" s="522">
        <f t="shared" ref="K50:M50" si="8">J52+1</f>
        <v>10862</v>
      </c>
      <c r="L50" s="522">
        <f t="shared" si="8"/>
        <v>10865</v>
      </c>
      <c r="M50" s="522">
        <f t="shared" si="8"/>
        <v>10868</v>
      </c>
      <c r="N50" s="242"/>
      <c r="O50" s="242"/>
    </row>
    <row r="51" spans="1:15" ht="18.75" customHeight="1" x14ac:dyDescent="0.25">
      <c r="A51" s="245"/>
      <c r="B51" s="523"/>
      <c r="C51" s="529"/>
      <c r="D51" s="529"/>
      <c r="E51" s="530"/>
      <c r="F51" s="529"/>
      <c r="G51" s="529"/>
      <c r="H51" s="528" t="s">
        <v>724</v>
      </c>
      <c r="I51" s="522">
        <f>I50+1</f>
        <v>10857</v>
      </c>
      <c r="J51" s="522">
        <f t="shared" ref="J51:M52" si="9">J50+1</f>
        <v>10860</v>
      </c>
      <c r="K51" s="522">
        <f t="shared" si="9"/>
        <v>10863</v>
      </c>
      <c r="L51" s="522">
        <f t="shared" si="9"/>
        <v>10866</v>
      </c>
      <c r="M51" s="522">
        <f t="shared" si="9"/>
        <v>10869</v>
      </c>
      <c r="N51" s="242"/>
      <c r="O51" s="242"/>
    </row>
    <row r="52" spans="1:15" ht="18.75" customHeight="1" x14ac:dyDescent="0.25">
      <c r="A52" s="245"/>
      <c r="B52" s="523"/>
      <c r="C52" s="529"/>
      <c r="D52" s="529"/>
      <c r="E52" s="530"/>
      <c r="F52" s="529"/>
      <c r="G52" s="529"/>
      <c r="H52" s="528" t="s">
        <v>242</v>
      </c>
      <c r="I52" s="522">
        <f>I51+1</f>
        <v>10858</v>
      </c>
      <c r="J52" s="522">
        <f t="shared" si="9"/>
        <v>10861</v>
      </c>
      <c r="K52" s="522">
        <f t="shared" si="9"/>
        <v>10864</v>
      </c>
      <c r="L52" s="522">
        <f t="shared" si="9"/>
        <v>10867</v>
      </c>
      <c r="M52" s="522">
        <f t="shared" si="9"/>
        <v>10870</v>
      </c>
      <c r="N52" s="242"/>
      <c r="O52" s="242"/>
    </row>
    <row r="53" spans="1:15" ht="18.75" customHeight="1" x14ac:dyDescent="0.25">
      <c r="A53" s="245"/>
      <c r="B53" s="523" t="s">
        <v>725</v>
      </c>
      <c r="C53" s="529"/>
      <c r="D53" s="529"/>
      <c r="E53" s="530"/>
      <c r="F53" s="529"/>
      <c r="G53" s="529"/>
      <c r="H53" s="523"/>
      <c r="I53" s="526"/>
      <c r="J53" s="526"/>
      <c r="K53" s="526"/>
      <c r="L53" s="526"/>
      <c r="M53" s="526"/>
      <c r="N53" s="242"/>
      <c r="O53" s="242"/>
    </row>
    <row r="54" spans="1:15" ht="18.75" customHeight="1" x14ac:dyDescent="0.25">
      <c r="A54" s="245"/>
      <c r="B54" s="526"/>
      <c r="C54" s="526"/>
      <c r="D54" s="526"/>
      <c r="E54" s="526"/>
      <c r="F54" s="526"/>
      <c r="G54" s="526"/>
      <c r="H54" s="526"/>
      <c r="I54" s="526"/>
      <c r="J54" s="526"/>
      <c r="K54" s="526"/>
      <c r="L54" s="526"/>
      <c r="M54" s="526"/>
      <c r="N54" s="242"/>
      <c r="O54" s="242"/>
    </row>
    <row r="55" spans="1:15" ht="18.75" customHeight="1" x14ac:dyDescent="0.25">
      <c r="A55" s="245"/>
      <c r="B55" s="525" t="s">
        <v>726</v>
      </c>
      <c r="C55" s="523"/>
      <c r="D55" s="523"/>
      <c r="E55" s="523"/>
      <c r="F55" s="523"/>
      <c r="G55" s="523"/>
      <c r="H55" s="523"/>
      <c r="I55" s="523"/>
      <c r="J55" s="523"/>
      <c r="K55" s="523"/>
      <c r="L55" s="523"/>
      <c r="M55" s="523"/>
      <c r="N55" s="242"/>
      <c r="O55" s="242"/>
    </row>
    <row r="56" spans="1:15" ht="18.75" customHeight="1" x14ac:dyDescent="0.25">
      <c r="A56" s="245"/>
      <c r="B56" s="2024" t="s">
        <v>684</v>
      </c>
      <c r="C56" s="2025"/>
      <c r="D56" s="2025"/>
      <c r="E56" s="2025"/>
      <c r="F56" s="2026"/>
      <c r="G56" s="526"/>
      <c r="H56" s="2027" t="s">
        <v>685</v>
      </c>
      <c r="I56" s="2027"/>
      <c r="J56" s="2027"/>
      <c r="K56" s="2027"/>
      <c r="L56" s="2027"/>
      <c r="M56" s="2027"/>
      <c r="N56" s="242"/>
      <c r="O56" s="242"/>
    </row>
    <row r="57" spans="1:15" ht="36" customHeight="1" x14ac:dyDescent="0.25">
      <c r="A57" s="245"/>
      <c r="B57" s="2024" t="s">
        <v>717</v>
      </c>
      <c r="C57" s="2025"/>
      <c r="D57" s="2026"/>
      <c r="E57" s="2028" t="s">
        <v>684</v>
      </c>
      <c r="F57" s="2029"/>
      <c r="G57" s="526"/>
      <c r="H57" s="2030" t="s">
        <v>718</v>
      </c>
      <c r="I57" s="2024" t="s">
        <v>717</v>
      </c>
      <c r="J57" s="2025"/>
      <c r="K57" s="2026"/>
      <c r="L57" s="2028" t="s">
        <v>685</v>
      </c>
      <c r="M57" s="2029"/>
      <c r="N57" s="242"/>
      <c r="O57" s="242"/>
    </row>
    <row r="58" spans="1:15" ht="33.75" x14ac:dyDescent="0.25">
      <c r="A58" s="247"/>
      <c r="B58" s="520" t="s">
        <v>719</v>
      </c>
      <c r="C58" s="520" t="s">
        <v>720</v>
      </c>
      <c r="D58" s="520" t="s">
        <v>696</v>
      </c>
      <c r="E58" s="520" t="s">
        <v>727</v>
      </c>
      <c r="F58" s="520" t="s">
        <v>728</v>
      </c>
      <c r="G58" s="531"/>
      <c r="H58" s="2031"/>
      <c r="I58" s="520" t="s">
        <v>719</v>
      </c>
      <c r="J58" s="520" t="s">
        <v>720</v>
      </c>
      <c r="K58" s="520" t="s">
        <v>696</v>
      </c>
      <c r="L58" s="520" t="s">
        <v>729</v>
      </c>
      <c r="M58" s="520" t="s">
        <v>722</v>
      </c>
    </row>
    <row r="59" spans="1:15" ht="18.75" customHeight="1" x14ac:dyDescent="0.25">
      <c r="A59" s="245"/>
      <c r="B59" s="522">
        <f>M52+1</f>
        <v>10871</v>
      </c>
      <c r="C59" s="522">
        <f>B59+1</f>
        <v>10872</v>
      </c>
      <c r="D59" s="522">
        <f t="shared" ref="D59:F59" si="10">C59+1</f>
        <v>10873</v>
      </c>
      <c r="E59" s="522">
        <f t="shared" si="10"/>
        <v>10874</v>
      </c>
      <c r="F59" s="522">
        <f t="shared" si="10"/>
        <v>10875</v>
      </c>
      <c r="G59" s="526"/>
      <c r="H59" s="528" t="s">
        <v>723</v>
      </c>
      <c r="I59" s="522">
        <f>F59+1</f>
        <v>10876</v>
      </c>
      <c r="J59" s="522">
        <f>I61+1</f>
        <v>10879</v>
      </c>
      <c r="K59" s="522">
        <f t="shared" ref="K59:M59" si="11">J61+1</f>
        <v>10882</v>
      </c>
      <c r="L59" s="522">
        <f t="shared" si="11"/>
        <v>10885</v>
      </c>
      <c r="M59" s="522">
        <f t="shared" si="11"/>
        <v>10888</v>
      </c>
      <c r="N59" s="242"/>
      <c r="O59" s="242"/>
    </row>
    <row r="60" spans="1:15" ht="18.75" customHeight="1" x14ac:dyDescent="0.25">
      <c r="A60" s="245"/>
      <c r="B60" s="523"/>
      <c r="C60" s="529"/>
      <c r="D60" s="529"/>
      <c r="E60" s="530"/>
      <c r="F60" s="529"/>
      <c r="G60" s="529"/>
      <c r="H60" s="528" t="s">
        <v>724</v>
      </c>
      <c r="I60" s="522">
        <f>I59+1</f>
        <v>10877</v>
      </c>
      <c r="J60" s="522">
        <f t="shared" ref="J60:M61" si="12">J59+1</f>
        <v>10880</v>
      </c>
      <c r="K60" s="522">
        <f t="shared" si="12"/>
        <v>10883</v>
      </c>
      <c r="L60" s="522">
        <f t="shared" si="12"/>
        <v>10886</v>
      </c>
      <c r="M60" s="522">
        <f t="shared" si="12"/>
        <v>10889</v>
      </c>
      <c r="N60" s="242"/>
      <c r="O60" s="242"/>
    </row>
    <row r="61" spans="1:15" ht="18.75" customHeight="1" x14ac:dyDescent="0.25">
      <c r="A61" s="245"/>
      <c r="B61" s="523"/>
      <c r="C61" s="529"/>
      <c r="D61" s="529"/>
      <c r="E61" s="530"/>
      <c r="F61" s="529"/>
      <c r="G61" s="529"/>
      <c r="H61" s="528" t="s">
        <v>242</v>
      </c>
      <c r="I61" s="522">
        <f>I60+1</f>
        <v>10878</v>
      </c>
      <c r="J61" s="522">
        <f t="shared" si="12"/>
        <v>10881</v>
      </c>
      <c r="K61" s="522">
        <f t="shared" si="12"/>
        <v>10884</v>
      </c>
      <c r="L61" s="522">
        <f t="shared" si="12"/>
        <v>10887</v>
      </c>
      <c r="M61" s="522">
        <f t="shared" si="12"/>
        <v>10890</v>
      </c>
    </row>
    <row r="62" spans="1:15" ht="18.75" customHeight="1" x14ac:dyDescent="0.25">
      <c r="A62" s="245"/>
      <c r="B62" s="523" t="s">
        <v>4555</v>
      </c>
      <c r="C62" s="529"/>
      <c r="D62" s="529"/>
      <c r="E62" s="530"/>
      <c r="F62" s="529"/>
      <c r="G62" s="529"/>
      <c r="H62" s="523"/>
      <c r="I62" s="526"/>
      <c r="J62" s="526"/>
      <c r="K62" s="526"/>
      <c r="L62" s="526"/>
      <c r="M62" s="526"/>
    </row>
    <row r="63" spans="1:15" ht="18.75" customHeight="1" x14ac:dyDescent="0.25">
      <c r="B63" s="242"/>
      <c r="C63" s="242"/>
      <c r="D63" s="242"/>
      <c r="E63" s="242"/>
      <c r="F63" s="242"/>
      <c r="G63" s="242"/>
      <c r="H63" s="242"/>
      <c r="I63" s="242"/>
      <c r="J63" s="242"/>
      <c r="K63" s="242"/>
      <c r="L63" s="242"/>
      <c r="M63" s="242"/>
      <c r="N63" s="242"/>
      <c r="O63" s="242"/>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A1" display="Retour à la liste des tableaux" xr:uid="{C4AF50DD-4CFB-4920-98B8-8D47BFCCDD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140625" defaultRowHeight="15" x14ac:dyDescent="0.25"/>
  <cols>
    <col min="1" max="1" width="16.85546875" customWidth="1"/>
    <col min="2" max="2" width="18.5703125" customWidth="1"/>
    <col min="3" max="3" width="15.85546875" customWidth="1"/>
    <col min="4" max="4" width="2" customWidth="1"/>
    <col min="5" max="5" width="14.42578125" customWidth="1"/>
    <col min="6" max="6" width="1.42578125" customWidth="1"/>
    <col min="7" max="7" width="16.5703125" customWidth="1"/>
  </cols>
  <sheetData>
    <row r="1" spans="1:7" ht="49.5" customHeight="1" x14ac:dyDescent="0.25">
      <c r="A1" s="2032" t="s">
        <v>730</v>
      </c>
      <c r="B1" s="2032"/>
      <c r="C1" s="2032"/>
      <c r="D1" s="2032"/>
      <c r="E1" s="2032"/>
      <c r="F1" s="2032"/>
      <c r="G1" s="2032"/>
    </row>
    <row r="2" spans="1:7" x14ac:dyDescent="0.25">
      <c r="A2" s="1975" t="s">
        <v>94</v>
      </c>
      <c r="B2" s="1976"/>
      <c r="C2" s="1977"/>
      <c r="D2" s="248"/>
      <c r="E2" s="248"/>
      <c r="F2" s="248"/>
      <c r="G2" s="248"/>
    </row>
    <row r="3" spans="1:7" ht="15.75" x14ac:dyDescent="0.25">
      <c r="A3" s="261" t="s">
        <v>95</v>
      </c>
      <c r="B3" s="532"/>
      <c r="C3" s="532"/>
      <c r="D3" s="532"/>
      <c r="E3" s="532"/>
      <c r="F3" s="532"/>
      <c r="G3" s="532"/>
    </row>
    <row r="4" spans="1:7" ht="30.75" x14ac:dyDescent="0.25">
      <c r="A4" s="1650"/>
      <c r="B4" s="1650"/>
      <c r="C4" s="1650"/>
      <c r="D4" s="1650"/>
      <c r="E4" s="1650"/>
      <c r="F4" s="1650"/>
      <c r="G4" s="533" t="s">
        <v>731</v>
      </c>
    </row>
    <row r="5" spans="1:7" ht="79.5" x14ac:dyDescent="0.25">
      <c r="A5" s="534" t="s">
        <v>732</v>
      </c>
      <c r="B5" s="534" t="s">
        <v>733</v>
      </c>
      <c r="C5" s="534" t="s">
        <v>734</v>
      </c>
      <c r="D5" s="519"/>
      <c r="E5" s="534" t="s">
        <v>735</v>
      </c>
      <c r="F5" s="519"/>
      <c r="G5" s="534" t="s">
        <v>736</v>
      </c>
    </row>
    <row r="6" spans="1:7" x14ac:dyDescent="0.25">
      <c r="A6" s="535" t="s">
        <v>244</v>
      </c>
      <c r="B6" s="535" t="s">
        <v>245</v>
      </c>
      <c r="C6" s="535" t="s">
        <v>246</v>
      </c>
      <c r="D6" s="519"/>
      <c r="E6" s="536" t="s">
        <v>737</v>
      </c>
      <c r="F6" s="519"/>
      <c r="G6" s="536" t="s">
        <v>738</v>
      </c>
    </row>
    <row r="7" spans="1:7" x14ac:dyDescent="0.25">
      <c r="A7" s="539" t="s">
        <v>739</v>
      </c>
      <c r="B7" s="540"/>
      <c r="C7" s="540"/>
      <c r="D7" s="538"/>
      <c r="E7" s="538"/>
      <c r="F7" s="538"/>
      <c r="G7" s="538"/>
    </row>
    <row r="8" spans="1:7" x14ac:dyDescent="0.25">
      <c r="A8" s="541">
        <v>0.2</v>
      </c>
      <c r="B8" s="542">
        <f>+A8/2</f>
        <v>0.1</v>
      </c>
      <c r="C8" s="537">
        <v>10928</v>
      </c>
      <c r="D8" s="538"/>
      <c r="E8" s="537">
        <v>10929</v>
      </c>
      <c r="F8" s="538"/>
      <c r="G8" s="537">
        <v>10930</v>
      </c>
    </row>
    <row r="9" spans="1:7" x14ac:dyDescent="0.25">
      <c r="A9" s="541">
        <v>0.25</v>
      </c>
      <c r="B9" s="542">
        <f t="shared" ref="B9:B17" si="0">+A9/2</f>
        <v>0.125</v>
      </c>
      <c r="C9" s="537">
        <v>10931</v>
      </c>
      <c r="D9" s="538"/>
      <c r="E9" s="537">
        <v>10932</v>
      </c>
      <c r="F9" s="538"/>
      <c r="G9" s="537">
        <v>10933</v>
      </c>
    </row>
    <row r="10" spans="1:7" x14ac:dyDescent="0.25">
      <c r="A10" s="541">
        <v>0.3</v>
      </c>
      <c r="B10" s="542">
        <f t="shared" si="0"/>
        <v>0.15</v>
      </c>
      <c r="C10" s="537">
        <v>10934</v>
      </c>
      <c r="D10" s="538"/>
      <c r="E10" s="537">
        <v>10935</v>
      </c>
      <c r="F10" s="538"/>
      <c r="G10" s="537">
        <v>10936</v>
      </c>
    </row>
    <row r="11" spans="1:7" x14ac:dyDescent="0.25">
      <c r="A11" s="541">
        <v>0.35</v>
      </c>
      <c r="B11" s="542">
        <f t="shared" si="0"/>
        <v>0.17499999999999999</v>
      </c>
      <c r="C11" s="537">
        <v>10937</v>
      </c>
      <c r="D11" s="538"/>
      <c r="E11" s="537">
        <v>10938</v>
      </c>
      <c r="F11" s="538"/>
      <c r="G11" s="537">
        <v>10939</v>
      </c>
    </row>
    <row r="12" spans="1:7" x14ac:dyDescent="0.25">
      <c r="A12" s="541">
        <v>0.4</v>
      </c>
      <c r="B12" s="542">
        <f t="shared" si="0"/>
        <v>0.2</v>
      </c>
      <c r="C12" s="537">
        <v>10940</v>
      </c>
      <c r="D12" s="538"/>
      <c r="E12" s="537">
        <v>10941</v>
      </c>
      <c r="F12" s="538"/>
      <c r="G12" s="537">
        <v>10942</v>
      </c>
    </row>
    <row r="13" spans="1:7" x14ac:dyDescent="0.25">
      <c r="A13" s="541">
        <v>0.5</v>
      </c>
      <c r="B13" s="542">
        <f t="shared" si="0"/>
        <v>0.25</v>
      </c>
      <c r="C13" s="537">
        <v>10943</v>
      </c>
      <c r="D13" s="538"/>
      <c r="E13" s="537">
        <v>10944</v>
      </c>
      <c r="F13" s="538"/>
      <c r="G13" s="537">
        <v>10945</v>
      </c>
    </row>
    <row r="14" spans="1:7" x14ac:dyDescent="0.25">
      <c r="A14" s="541">
        <v>0.7</v>
      </c>
      <c r="B14" s="542">
        <f t="shared" si="0"/>
        <v>0.35</v>
      </c>
      <c r="C14" s="537">
        <v>10946</v>
      </c>
      <c r="D14" s="538"/>
      <c r="E14" s="537">
        <v>10947</v>
      </c>
      <c r="F14" s="538"/>
      <c r="G14" s="537">
        <v>10948</v>
      </c>
    </row>
    <row r="15" spans="1:7" x14ac:dyDescent="0.25">
      <c r="A15" s="545">
        <v>0.75</v>
      </c>
      <c r="B15" s="546">
        <f t="shared" si="0"/>
        <v>0.375</v>
      </c>
      <c r="C15" s="549">
        <v>10949</v>
      </c>
      <c r="D15" s="526"/>
      <c r="E15" s="549">
        <v>10950</v>
      </c>
      <c r="F15" s="526"/>
      <c r="G15" s="549">
        <v>10951</v>
      </c>
    </row>
    <row r="16" spans="1:7" s="1633" customFormat="1" x14ac:dyDescent="0.25">
      <c r="A16" s="545">
        <v>0.85</v>
      </c>
      <c r="B16" s="546">
        <v>0.42499999999999999</v>
      </c>
      <c r="C16" s="549">
        <v>17000</v>
      </c>
      <c r="D16" s="526"/>
      <c r="E16" s="549">
        <v>17001</v>
      </c>
      <c r="F16" s="526"/>
      <c r="G16" s="549">
        <v>17002</v>
      </c>
    </row>
    <row r="17" spans="1:7" x14ac:dyDescent="0.25">
      <c r="A17" s="545">
        <v>1</v>
      </c>
      <c r="B17" s="546">
        <f t="shared" si="0"/>
        <v>0.5</v>
      </c>
      <c r="C17" s="537">
        <v>11083</v>
      </c>
      <c r="D17" s="538"/>
      <c r="E17" s="537">
        <v>11084</v>
      </c>
      <c r="F17" s="538"/>
      <c r="G17" s="537">
        <v>11085</v>
      </c>
    </row>
    <row r="18" spans="1:7" x14ac:dyDescent="0.25">
      <c r="A18" s="543" t="s">
        <v>740</v>
      </c>
      <c r="B18" s="544"/>
      <c r="C18" s="537">
        <v>10952</v>
      </c>
      <c r="D18" s="538"/>
      <c r="E18" s="544"/>
      <c r="F18" s="538"/>
      <c r="G18" s="537">
        <v>10953</v>
      </c>
    </row>
    <row r="19" spans="1:7" x14ac:dyDescent="0.25">
      <c r="A19" s="245"/>
      <c r="B19" s="245"/>
      <c r="C19" s="245"/>
      <c r="D19" s="245"/>
      <c r="E19" s="245"/>
      <c r="F19" s="245"/>
      <c r="G19" s="245"/>
    </row>
    <row r="20" spans="1:7" x14ac:dyDescent="0.25">
      <c r="A20" s="539" t="s">
        <v>741</v>
      </c>
      <c r="B20" s="540"/>
      <c r="C20" s="540"/>
      <c r="D20" s="538"/>
      <c r="E20" s="538"/>
      <c r="F20" s="538"/>
      <c r="G20" s="538"/>
    </row>
    <row r="21" spans="1:7" x14ac:dyDescent="0.25">
      <c r="A21" s="541">
        <v>0.3</v>
      </c>
      <c r="B21" s="542">
        <f t="shared" ref="B21:B27" si="1">+A21/2</f>
        <v>0.15</v>
      </c>
      <c r="C21" s="537">
        <v>10954</v>
      </c>
      <c r="D21" s="538"/>
      <c r="E21" s="537">
        <v>10955</v>
      </c>
      <c r="F21" s="538"/>
      <c r="G21" s="537">
        <v>10956</v>
      </c>
    </row>
    <row r="22" spans="1:7" x14ac:dyDescent="0.25">
      <c r="A22" s="541">
        <v>0.35</v>
      </c>
      <c r="B22" s="542">
        <f t="shared" si="1"/>
        <v>0.17499999999999999</v>
      </c>
      <c r="C22" s="537">
        <v>10957</v>
      </c>
      <c r="D22" s="538"/>
      <c r="E22" s="537">
        <v>10958</v>
      </c>
      <c r="F22" s="538"/>
      <c r="G22" s="537">
        <v>10959</v>
      </c>
    </row>
    <row r="23" spans="1:7" x14ac:dyDescent="0.25">
      <c r="A23" s="541">
        <v>0.45</v>
      </c>
      <c r="B23" s="542">
        <f t="shared" si="1"/>
        <v>0.22500000000000001</v>
      </c>
      <c r="C23" s="537">
        <v>10960</v>
      </c>
      <c r="D23" s="538"/>
      <c r="E23" s="537">
        <v>10961</v>
      </c>
      <c r="F23" s="538"/>
      <c r="G23" s="537">
        <v>10962</v>
      </c>
    </row>
    <row r="24" spans="1:7" s="1633" customFormat="1" x14ac:dyDescent="0.25">
      <c r="A24" s="545">
        <v>0.5</v>
      </c>
      <c r="B24" s="546">
        <f t="shared" si="1"/>
        <v>0.25</v>
      </c>
      <c r="C24" s="549">
        <v>17003</v>
      </c>
      <c r="D24" s="526"/>
      <c r="E24" s="549">
        <v>17004</v>
      </c>
      <c r="F24" s="526"/>
      <c r="G24" s="549">
        <v>17005</v>
      </c>
    </row>
    <row r="25" spans="1:7" x14ac:dyDescent="0.25">
      <c r="A25" s="541">
        <v>0.6</v>
      </c>
      <c r="B25" s="542">
        <f t="shared" si="1"/>
        <v>0.3</v>
      </c>
      <c r="C25" s="537">
        <v>10963</v>
      </c>
      <c r="D25" s="538"/>
      <c r="E25" s="537">
        <v>10964</v>
      </c>
      <c r="F25" s="538"/>
      <c r="G25" s="537">
        <v>10965</v>
      </c>
    </row>
    <row r="26" spans="1:7" x14ac:dyDescent="0.25">
      <c r="A26" s="541">
        <v>0.75</v>
      </c>
      <c r="B26" s="542">
        <f t="shared" si="1"/>
        <v>0.375</v>
      </c>
      <c r="C26" s="537">
        <v>10967</v>
      </c>
      <c r="D26" s="538"/>
      <c r="E26" s="537">
        <v>10968</v>
      </c>
      <c r="F26" s="538"/>
      <c r="G26" s="537">
        <v>10969</v>
      </c>
    </row>
    <row r="27" spans="1:7" x14ac:dyDescent="0.25">
      <c r="A27" s="541">
        <v>1</v>
      </c>
      <c r="B27" s="542">
        <f t="shared" si="1"/>
        <v>0.5</v>
      </c>
      <c r="C27" s="537">
        <v>11086</v>
      </c>
      <c r="D27" s="538"/>
      <c r="E27" s="537">
        <v>11087</v>
      </c>
      <c r="F27" s="538"/>
      <c r="G27" s="537">
        <v>11088</v>
      </c>
    </row>
    <row r="28" spans="1:7" x14ac:dyDescent="0.25">
      <c r="A28" s="541">
        <v>1.05</v>
      </c>
      <c r="B28" s="546">
        <v>0.45</v>
      </c>
      <c r="C28" s="537">
        <v>10970</v>
      </c>
      <c r="D28" s="538"/>
      <c r="E28" s="537">
        <v>10971</v>
      </c>
      <c r="F28" s="538"/>
      <c r="G28" s="537">
        <v>10972</v>
      </c>
    </row>
    <row r="29" spans="1:7" x14ac:dyDescent="0.25">
      <c r="A29" s="543" t="s">
        <v>740</v>
      </c>
      <c r="B29" s="544"/>
      <c r="C29" s="537">
        <v>10973</v>
      </c>
      <c r="D29" s="538"/>
      <c r="E29" s="544"/>
      <c r="F29" s="538"/>
      <c r="G29" s="537">
        <v>10974</v>
      </c>
    </row>
    <row r="30" spans="1:7" x14ac:dyDescent="0.25">
      <c r="A30" s="245"/>
      <c r="B30" s="245"/>
      <c r="C30" s="245"/>
      <c r="D30" s="245"/>
      <c r="E30" s="245"/>
      <c r="F30" s="245"/>
      <c r="G30" s="245"/>
    </row>
    <row r="31" spans="1:7" x14ac:dyDescent="0.25">
      <c r="A31" s="547" t="s">
        <v>742</v>
      </c>
      <c r="B31" s="548"/>
      <c r="C31" s="548"/>
      <c r="D31" s="526"/>
      <c r="E31" s="526"/>
      <c r="F31" s="526"/>
      <c r="G31" s="526"/>
    </row>
    <row r="32" spans="1:7" x14ac:dyDescent="0.25">
      <c r="A32" s="545">
        <v>0.3</v>
      </c>
      <c r="B32" s="546">
        <f t="shared" ref="B32:B38" si="2">+A32/2</f>
        <v>0.15</v>
      </c>
      <c r="C32" s="537">
        <v>11089</v>
      </c>
      <c r="D32" s="538"/>
      <c r="E32" s="537">
        <v>11090</v>
      </c>
      <c r="F32" s="538"/>
      <c r="G32" s="537">
        <v>11091</v>
      </c>
    </row>
    <row r="33" spans="1:7" x14ac:dyDescent="0.25">
      <c r="A33" s="545">
        <v>0.35</v>
      </c>
      <c r="B33" s="546">
        <f t="shared" si="2"/>
        <v>0.17499999999999999</v>
      </c>
      <c r="C33" s="537">
        <v>11092</v>
      </c>
      <c r="D33" s="538"/>
      <c r="E33" s="537">
        <v>11093</v>
      </c>
      <c r="F33" s="538"/>
      <c r="G33" s="537">
        <v>11036</v>
      </c>
    </row>
    <row r="34" spans="1:7" x14ac:dyDescent="0.25">
      <c r="A34" s="545">
        <v>0.45</v>
      </c>
      <c r="B34" s="546">
        <f t="shared" si="2"/>
        <v>0.22500000000000001</v>
      </c>
      <c r="C34" s="537">
        <v>11037</v>
      </c>
      <c r="D34" s="538"/>
      <c r="E34" s="537">
        <v>11038</v>
      </c>
      <c r="F34" s="538"/>
      <c r="G34" s="537">
        <v>11039</v>
      </c>
    </row>
    <row r="35" spans="1:7" s="1633" customFormat="1" x14ac:dyDescent="0.25">
      <c r="A35" s="545">
        <v>0.5</v>
      </c>
      <c r="B35" s="546">
        <f t="shared" si="2"/>
        <v>0.25</v>
      </c>
      <c r="C35" s="549">
        <v>17006</v>
      </c>
      <c r="D35" s="526"/>
      <c r="E35" s="549">
        <v>17007</v>
      </c>
      <c r="F35" s="526"/>
      <c r="G35" s="549">
        <v>17008</v>
      </c>
    </row>
    <row r="36" spans="1:7" x14ac:dyDescent="0.25">
      <c r="A36" s="545">
        <v>0.6</v>
      </c>
      <c r="B36" s="546">
        <f t="shared" si="2"/>
        <v>0.3</v>
      </c>
      <c r="C36" s="549">
        <v>11040</v>
      </c>
      <c r="D36" s="526"/>
      <c r="E36" s="549">
        <v>11041</v>
      </c>
      <c r="F36" s="526"/>
      <c r="G36" s="549">
        <v>11042</v>
      </c>
    </row>
    <row r="37" spans="1:7" x14ac:dyDescent="0.25">
      <c r="A37" s="545">
        <v>0.75</v>
      </c>
      <c r="B37" s="546">
        <f t="shared" si="2"/>
        <v>0.375</v>
      </c>
      <c r="C37" s="549">
        <v>11043</v>
      </c>
      <c r="D37" s="526"/>
      <c r="E37" s="549">
        <v>11044</v>
      </c>
      <c r="F37" s="526"/>
      <c r="G37" s="549">
        <v>11045</v>
      </c>
    </row>
    <row r="38" spans="1:7" x14ac:dyDescent="0.25">
      <c r="A38" s="545">
        <v>1</v>
      </c>
      <c r="B38" s="546">
        <f t="shared" si="2"/>
        <v>0.5</v>
      </c>
      <c r="C38" s="549">
        <v>11046</v>
      </c>
      <c r="D38" s="526"/>
      <c r="E38" s="549">
        <v>11047</v>
      </c>
      <c r="F38" s="526"/>
      <c r="G38" s="549">
        <v>11048</v>
      </c>
    </row>
    <row r="39" spans="1:7" x14ac:dyDescent="0.25">
      <c r="A39" s="545">
        <v>1.05</v>
      </c>
      <c r="B39" s="546">
        <v>0.45</v>
      </c>
      <c r="C39" s="549">
        <v>11049</v>
      </c>
      <c r="D39" s="526"/>
      <c r="E39" s="549">
        <v>11050</v>
      </c>
      <c r="F39" s="526"/>
      <c r="G39" s="549">
        <v>11051</v>
      </c>
    </row>
    <row r="40" spans="1:7" x14ac:dyDescent="0.25">
      <c r="A40" s="543" t="s">
        <v>740</v>
      </c>
      <c r="B40" s="249"/>
      <c r="C40" s="537">
        <v>11052</v>
      </c>
      <c r="D40" s="245"/>
      <c r="E40" s="249"/>
      <c r="F40" s="245"/>
      <c r="G40" s="537">
        <v>11053</v>
      </c>
    </row>
    <row r="41" spans="1:7" x14ac:dyDescent="0.25">
      <c r="A41" s="250"/>
      <c r="B41" s="250"/>
      <c r="C41" s="250"/>
      <c r="D41" s="250"/>
      <c r="E41" s="250"/>
      <c r="F41" s="250"/>
      <c r="G41" s="250"/>
    </row>
    <row r="42" spans="1:7" x14ac:dyDescent="0.25">
      <c r="A42" s="539" t="s">
        <v>743</v>
      </c>
      <c r="B42" s="540"/>
      <c r="C42" s="540"/>
      <c r="D42" s="538"/>
      <c r="E42" s="538"/>
      <c r="F42" s="538"/>
      <c r="G42" s="538"/>
    </row>
    <row r="43" spans="1:7" x14ac:dyDescent="0.25">
      <c r="A43" s="541">
        <v>0.2</v>
      </c>
      <c r="B43" s="542">
        <f t="shared" ref="B43:B47" si="3">+A43/2</f>
        <v>0.1</v>
      </c>
      <c r="C43" s="537">
        <v>10975</v>
      </c>
      <c r="D43" s="538"/>
      <c r="E43" s="537">
        <v>10976</v>
      </c>
      <c r="F43" s="538"/>
      <c r="G43" s="537">
        <v>10977</v>
      </c>
    </row>
    <row r="44" spans="1:7" x14ac:dyDescent="0.25">
      <c r="A44" s="541">
        <v>0.25</v>
      </c>
      <c r="B44" s="542">
        <f t="shared" si="3"/>
        <v>0.125</v>
      </c>
      <c r="C44" s="537">
        <v>10978</v>
      </c>
      <c r="D44" s="538"/>
      <c r="E44" s="537">
        <v>10979</v>
      </c>
      <c r="F44" s="538"/>
      <c r="G44" s="537">
        <v>10980</v>
      </c>
    </row>
    <row r="45" spans="1:7" x14ac:dyDescent="0.25">
      <c r="A45" s="541">
        <v>0.3</v>
      </c>
      <c r="B45" s="542">
        <f t="shared" si="3"/>
        <v>0.15</v>
      </c>
      <c r="C45" s="537">
        <v>10981</v>
      </c>
      <c r="D45" s="538"/>
      <c r="E45" s="537">
        <v>10982</v>
      </c>
      <c r="F45" s="538"/>
      <c r="G45" s="537">
        <v>10983</v>
      </c>
    </row>
    <row r="46" spans="1:7" s="1633" customFormat="1" x14ac:dyDescent="0.25">
      <c r="A46" s="545">
        <v>0.35</v>
      </c>
      <c r="B46" s="546">
        <f t="shared" si="3"/>
        <v>0.17499999999999999</v>
      </c>
      <c r="C46" s="549">
        <v>17009</v>
      </c>
      <c r="D46" s="526"/>
      <c r="E46" s="549">
        <v>17010</v>
      </c>
      <c r="F46" s="526"/>
      <c r="G46" s="549">
        <v>17011</v>
      </c>
    </row>
    <row r="47" spans="1:7" x14ac:dyDescent="0.25">
      <c r="A47" s="541">
        <v>0.4</v>
      </c>
      <c r="B47" s="542">
        <f t="shared" si="3"/>
        <v>0.2</v>
      </c>
      <c r="C47" s="537">
        <v>10984</v>
      </c>
      <c r="D47" s="538"/>
      <c r="E47" s="537">
        <v>10985</v>
      </c>
      <c r="F47" s="538"/>
      <c r="G47" s="537">
        <v>10986</v>
      </c>
    </row>
    <row r="48" spans="1:7" x14ac:dyDescent="0.25">
      <c r="A48" s="541">
        <v>0.5</v>
      </c>
      <c r="B48" s="542">
        <f>+A48/2</f>
        <v>0.25</v>
      </c>
      <c r="C48" s="537">
        <v>10987</v>
      </c>
      <c r="D48" s="538"/>
      <c r="E48" s="537">
        <v>10988</v>
      </c>
      <c r="F48" s="538"/>
      <c r="G48" s="537">
        <v>10989</v>
      </c>
    </row>
    <row r="49" spans="1:7" x14ac:dyDescent="0.25">
      <c r="A49" s="541">
        <v>0.7</v>
      </c>
      <c r="B49" s="542">
        <f t="shared" ref="B49:B52" si="4">+A49/2</f>
        <v>0.35</v>
      </c>
      <c r="C49" s="537">
        <v>10990</v>
      </c>
      <c r="D49" s="538"/>
      <c r="E49" s="537">
        <v>10991</v>
      </c>
      <c r="F49" s="538"/>
      <c r="G49" s="537">
        <v>10992</v>
      </c>
    </row>
    <row r="50" spans="1:7" x14ac:dyDescent="0.25">
      <c r="A50" s="541">
        <v>0.75</v>
      </c>
      <c r="B50" s="542">
        <f t="shared" si="4"/>
        <v>0.375</v>
      </c>
      <c r="C50" s="537">
        <v>10993</v>
      </c>
      <c r="D50" s="538"/>
      <c r="E50" s="537">
        <v>10994</v>
      </c>
      <c r="F50" s="538"/>
      <c r="G50" s="537">
        <v>10995</v>
      </c>
    </row>
    <row r="51" spans="1:7" x14ac:dyDescent="0.25">
      <c r="A51" s="541">
        <v>0.85</v>
      </c>
      <c r="B51" s="542">
        <f t="shared" si="4"/>
        <v>0.42499999999999999</v>
      </c>
      <c r="C51" s="537">
        <v>10996</v>
      </c>
      <c r="D51" s="538"/>
      <c r="E51" s="537">
        <v>10997</v>
      </c>
      <c r="F51" s="538"/>
      <c r="G51" s="537">
        <v>10998</v>
      </c>
    </row>
    <row r="52" spans="1:7" x14ac:dyDescent="0.25">
      <c r="A52" s="545">
        <v>1</v>
      </c>
      <c r="B52" s="546">
        <f t="shared" si="4"/>
        <v>0.5</v>
      </c>
      <c r="C52" s="549">
        <v>11054</v>
      </c>
      <c r="D52" s="526"/>
      <c r="E52" s="549">
        <v>11055</v>
      </c>
      <c r="F52" s="526"/>
      <c r="G52" s="549">
        <v>11056</v>
      </c>
    </row>
    <row r="53" spans="1:7" x14ac:dyDescent="0.25">
      <c r="A53" s="543" t="s">
        <v>740</v>
      </c>
      <c r="B53" s="544"/>
      <c r="C53" s="537">
        <v>10999</v>
      </c>
      <c r="D53" s="538"/>
      <c r="E53" s="544"/>
      <c r="F53" s="538"/>
      <c r="G53" s="537">
        <v>11000</v>
      </c>
    </row>
    <row r="54" spans="1:7" x14ac:dyDescent="0.25">
      <c r="A54" s="245"/>
      <c r="B54" s="245"/>
      <c r="C54" s="245"/>
      <c r="D54" s="245"/>
      <c r="E54" s="245"/>
      <c r="F54" s="245"/>
      <c r="G54" s="245"/>
    </row>
    <row r="55" spans="1:7" x14ac:dyDescent="0.25">
      <c r="A55" s="539" t="s">
        <v>744</v>
      </c>
      <c r="B55" s="540"/>
      <c r="C55" s="540"/>
      <c r="D55" s="538"/>
      <c r="E55" s="538"/>
      <c r="F55" s="538"/>
      <c r="G55" s="538"/>
    </row>
    <row r="56" spans="1:7" x14ac:dyDescent="0.25">
      <c r="A56" s="541">
        <v>0.3</v>
      </c>
      <c r="B56" s="542">
        <f>+A56/2</f>
        <v>0.15</v>
      </c>
      <c r="C56" s="537">
        <v>11001</v>
      </c>
      <c r="D56" s="538"/>
      <c r="E56" s="537">
        <v>11002</v>
      </c>
      <c r="F56" s="538"/>
      <c r="G56" s="537">
        <v>11003</v>
      </c>
    </row>
    <row r="57" spans="1:7" x14ac:dyDescent="0.25">
      <c r="A57" s="541">
        <v>0.35</v>
      </c>
      <c r="B57" s="542">
        <f t="shared" ref="B57:B62" si="5">+A57/2</f>
        <v>0.17499999999999999</v>
      </c>
      <c r="C57" s="537">
        <v>11004</v>
      </c>
      <c r="D57" s="538"/>
      <c r="E57" s="537">
        <v>11005</v>
      </c>
      <c r="F57" s="538"/>
      <c r="G57" s="537">
        <v>11006</v>
      </c>
    </row>
    <row r="58" spans="1:7" x14ac:dyDescent="0.25">
      <c r="A58" s="541">
        <v>0.45</v>
      </c>
      <c r="B58" s="542">
        <f t="shared" si="5"/>
        <v>0.22500000000000001</v>
      </c>
      <c r="C58" s="537">
        <v>11007</v>
      </c>
      <c r="D58" s="538"/>
      <c r="E58" s="537">
        <v>11008</v>
      </c>
      <c r="F58" s="538"/>
      <c r="G58" s="537">
        <v>11009</v>
      </c>
    </row>
    <row r="59" spans="1:7" x14ac:dyDescent="0.25">
      <c r="A59" s="541">
        <v>0.5</v>
      </c>
      <c r="B59" s="542">
        <f t="shared" si="5"/>
        <v>0.25</v>
      </c>
      <c r="C59" s="537">
        <v>11010</v>
      </c>
      <c r="D59" s="538"/>
      <c r="E59" s="537">
        <v>11011</v>
      </c>
      <c r="F59" s="538"/>
      <c r="G59" s="537">
        <v>11012</v>
      </c>
    </row>
    <row r="60" spans="1:7" x14ac:dyDescent="0.25">
      <c r="A60" s="541">
        <v>0.6</v>
      </c>
      <c r="B60" s="542">
        <f t="shared" si="5"/>
        <v>0.3</v>
      </c>
      <c r="C60" s="537">
        <v>11013</v>
      </c>
      <c r="D60" s="538"/>
      <c r="E60" s="537">
        <v>11014</v>
      </c>
      <c r="F60" s="538"/>
      <c r="G60" s="537">
        <v>11015</v>
      </c>
    </row>
    <row r="61" spans="1:7" x14ac:dyDescent="0.25">
      <c r="A61" s="541">
        <v>0.75</v>
      </c>
      <c r="B61" s="542">
        <f t="shared" si="5"/>
        <v>0.375</v>
      </c>
      <c r="C61" s="537">
        <v>11016</v>
      </c>
      <c r="D61" s="538"/>
      <c r="E61" s="537">
        <v>11017</v>
      </c>
      <c r="F61" s="538"/>
      <c r="G61" s="537">
        <v>11018</v>
      </c>
    </row>
    <row r="62" spans="1:7" x14ac:dyDescent="0.25">
      <c r="A62" s="545">
        <v>1</v>
      </c>
      <c r="B62" s="546">
        <f t="shared" si="5"/>
        <v>0.5</v>
      </c>
      <c r="C62" s="537">
        <v>11057</v>
      </c>
      <c r="D62" s="538"/>
      <c r="E62" s="537">
        <v>11058</v>
      </c>
      <c r="F62" s="538"/>
      <c r="G62" s="537">
        <v>11059</v>
      </c>
    </row>
    <row r="63" spans="1:7" x14ac:dyDescent="0.25">
      <c r="A63" s="541">
        <v>1.05</v>
      </c>
      <c r="B63" s="546">
        <v>0.45</v>
      </c>
      <c r="C63" s="537">
        <v>11019</v>
      </c>
      <c r="D63" s="538"/>
      <c r="E63" s="537">
        <v>11020</v>
      </c>
      <c r="F63" s="538"/>
      <c r="G63" s="537">
        <v>11021</v>
      </c>
    </row>
    <row r="64" spans="1:7" x14ac:dyDescent="0.25">
      <c r="A64" s="543" t="s">
        <v>740</v>
      </c>
      <c r="B64" s="544"/>
      <c r="C64" s="537">
        <v>11022</v>
      </c>
      <c r="D64" s="538"/>
      <c r="E64" s="544"/>
      <c r="F64" s="538"/>
      <c r="G64" s="537">
        <v>11023</v>
      </c>
    </row>
    <row r="65" spans="1:7" x14ac:dyDescent="0.25">
      <c r="A65" s="54"/>
      <c r="B65" s="251"/>
      <c r="C65" s="245"/>
      <c r="D65" s="245"/>
      <c r="E65" s="245"/>
      <c r="F65" s="245"/>
      <c r="G65" s="252"/>
    </row>
    <row r="66" spans="1:7" x14ac:dyDescent="0.25">
      <c r="A66" s="547" t="s">
        <v>745</v>
      </c>
      <c r="B66" s="548"/>
      <c r="C66" s="548"/>
      <c r="D66" s="526"/>
      <c r="E66" s="526"/>
      <c r="F66" s="526"/>
      <c r="G66" s="526"/>
    </row>
    <row r="67" spans="1:7" x14ac:dyDescent="0.25">
      <c r="A67" s="545">
        <v>0.3</v>
      </c>
      <c r="B67" s="546">
        <f t="shared" ref="B67:B73" si="6">+A67/2</f>
        <v>0.15</v>
      </c>
      <c r="C67" s="537">
        <v>11060</v>
      </c>
      <c r="D67" s="538"/>
      <c r="E67" s="537">
        <v>11061</v>
      </c>
      <c r="F67" s="538"/>
      <c r="G67" s="537">
        <v>11062</v>
      </c>
    </row>
    <row r="68" spans="1:7" x14ac:dyDescent="0.25">
      <c r="A68" s="545">
        <v>0.35</v>
      </c>
      <c r="B68" s="546">
        <f t="shared" si="6"/>
        <v>0.17499999999999999</v>
      </c>
      <c r="C68" s="537">
        <v>11063</v>
      </c>
      <c r="D68" s="538"/>
      <c r="E68" s="537">
        <v>11064</v>
      </c>
      <c r="F68" s="538"/>
      <c r="G68" s="537">
        <v>11065</v>
      </c>
    </row>
    <row r="69" spans="1:7" x14ac:dyDescent="0.25">
      <c r="A69" s="545">
        <v>0.45</v>
      </c>
      <c r="B69" s="546">
        <f t="shared" si="6"/>
        <v>0.22500000000000001</v>
      </c>
      <c r="C69" s="537">
        <v>11066</v>
      </c>
      <c r="D69" s="538"/>
      <c r="E69" s="537">
        <v>11067</v>
      </c>
      <c r="F69" s="538"/>
      <c r="G69" s="537">
        <v>11068</v>
      </c>
    </row>
    <row r="70" spans="1:7" s="1633" customFormat="1" x14ac:dyDescent="0.25">
      <c r="A70" s="545">
        <v>0.5</v>
      </c>
      <c r="B70" s="546">
        <f t="shared" si="6"/>
        <v>0.25</v>
      </c>
      <c r="C70" s="549">
        <v>17012</v>
      </c>
      <c r="D70" s="526"/>
      <c r="E70" s="549">
        <v>17013</v>
      </c>
      <c r="F70" s="526"/>
      <c r="G70" s="549">
        <v>17014</v>
      </c>
    </row>
    <row r="71" spans="1:7" x14ac:dyDescent="0.25">
      <c r="A71" s="545">
        <v>0.6</v>
      </c>
      <c r="B71" s="546">
        <f t="shared" si="6"/>
        <v>0.3</v>
      </c>
      <c r="C71" s="537">
        <v>11069</v>
      </c>
      <c r="D71" s="538"/>
      <c r="E71" s="537">
        <v>11070</v>
      </c>
      <c r="F71" s="538"/>
      <c r="G71" s="537">
        <v>11071</v>
      </c>
    </row>
    <row r="72" spans="1:7" x14ac:dyDescent="0.25">
      <c r="A72" s="545">
        <v>0.75</v>
      </c>
      <c r="B72" s="546">
        <f t="shared" si="6"/>
        <v>0.375</v>
      </c>
      <c r="C72" s="537">
        <v>11072</v>
      </c>
      <c r="D72" s="538"/>
      <c r="E72" s="537">
        <v>11073</v>
      </c>
      <c r="F72" s="538"/>
      <c r="G72" s="537">
        <v>11074</v>
      </c>
    </row>
    <row r="73" spans="1:7" x14ac:dyDescent="0.25">
      <c r="A73" s="545">
        <v>1</v>
      </c>
      <c r="B73" s="546">
        <f t="shared" si="6"/>
        <v>0.5</v>
      </c>
      <c r="C73" s="537">
        <v>11075</v>
      </c>
      <c r="D73" s="538"/>
      <c r="E73" s="537">
        <v>11076</v>
      </c>
      <c r="F73" s="538"/>
      <c r="G73" s="537">
        <v>11077</v>
      </c>
    </row>
    <row r="74" spans="1:7" x14ac:dyDescent="0.25">
      <c r="A74" s="545">
        <v>1.05</v>
      </c>
      <c r="B74" s="546">
        <v>0.45</v>
      </c>
      <c r="C74" s="537">
        <v>11078</v>
      </c>
      <c r="D74" s="538"/>
      <c r="E74" s="537">
        <v>11079</v>
      </c>
      <c r="F74" s="538"/>
      <c r="G74" s="537">
        <v>11080</v>
      </c>
    </row>
    <row r="75" spans="1:7" x14ac:dyDescent="0.25">
      <c r="A75" s="543" t="s">
        <v>740</v>
      </c>
      <c r="B75" s="544"/>
      <c r="C75" s="537">
        <v>11081</v>
      </c>
      <c r="D75" s="538"/>
      <c r="E75" s="544"/>
      <c r="F75" s="538"/>
      <c r="G75" s="537">
        <v>11082</v>
      </c>
    </row>
    <row r="76" spans="1:7" x14ac:dyDescent="0.25">
      <c r="A76" s="132"/>
      <c r="B76" s="550"/>
      <c r="C76" s="538"/>
      <c r="D76" s="538"/>
      <c r="E76" s="538"/>
      <c r="F76" s="538"/>
      <c r="G76" s="551"/>
    </row>
    <row r="77" spans="1:7" x14ac:dyDescent="0.25">
      <c r="A77" s="552" t="s">
        <v>746</v>
      </c>
      <c r="B77" s="553"/>
      <c r="C77" s="538"/>
      <c r="D77" s="538"/>
      <c r="E77" s="554"/>
      <c r="F77" s="538"/>
      <c r="G77" s="537">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dimension ref="A1:N320"/>
  <sheetViews>
    <sheetView showGridLines="0" zoomScale="120" zoomScaleNormal="120" workbookViewId="0"/>
  </sheetViews>
  <sheetFormatPr defaultColWidth="9.140625" defaultRowHeight="15" x14ac:dyDescent="0.25"/>
  <cols>
    <col min="1" max="1" width="3.140625" customWidth="1"/>
    <col min="3" max="3" width="82.85546875" customWidth="1"/>
    <col min="6" max="6" width="7.7109375" customWidth="1"/>
    <col min="7" max="7" width="11" customWidth="1"/>
  </cols>
  <sheetData>
    <row r="1" spans="1:12" s="20" customFormat="1" ht="15.75" x14ac:dyDescent="0.2">
      <c r="A1" s="555" t="s">
        <v>747</v>
      </c>
      <c r="B1" s="253"/>
      <c r="C1" s="253"/>
      <c r="D1" s="253"/>
      <c r="E1" s="253"/>
      <c r="F1" s="44"/>
      <c r="G1" s="44"/>
      <c r="H1" s="44"/>
      <c r="I1" s="81"/>
      <c r="J1" s="1634"/>
      <c r="K1" s="254"/>
      <c r="L1" s="44"/>
    </row>
    <row r="2" spans="1:12" ht="15.75" x14ac:dyDescent="0.25">
      <c r="A2" s="1975" t="s">
        <v>94</v>
      </c>
      <c r="B2" s="1976"/>
      <c r="C2" s="1977"/>
      <c r="D2" s="70"/>
      <c r="E2" s="1719"/>
      <c r="F2" s="1719"/>
      <c r="G2" s="81"/>
      <c r="H2" s="81"/>
      <c r="I2" s="1634"/>
      <c r="J2" s="1719"/>
      <c r="K2" s="254"/>
      <c r="L2" s="76"/>
    </row>
    <row r="3" spans="1:12" x14ac:dyDescent="0.25">
      <c r="A3" s="36" t="s">
        <v>95</v>
      </c>
      <c r="B3" s="1719"/>
      <c r="C3" s="1719"/>
      <c r="D3" s="1719"/>
      <c r="E3" s="1719"/>
      <c r="F3" s="1719"/>
      <c r="G3" s="81"/>
      <c r="H3" s="81"/>
      <c r="I3" s="1634"/>
      <c r="J3" s="1719"/>
      <c r="K3" s="254"/>
      <c r="L3" s="76"/>
    </row>
    <row r="4" spans="1:12" ht="13.5" customHeight="1" x14ac:dyDescent="0.25">
      <c r="A4" s="36"/>
      <c r="B4" s="1719"/>
      <c r="C4" s="1719"/>
      <c r="D4" s="1719"/>
      <c r="E4" s="1719"/>
      <c r="F4" s="1719"/>
      <c r="G4" s="81"/>
      <c r="H4" s="81"/>
      <c r="I4" s="1634"/>
      <c r="J4" s="255" t="s">
        <v>748</v>
      </c>
      <c r="K4" s="256" t="s">
        <v>749</v>
      </c>
      <c r="L4" s="76"/>
    </row>
    <row r="5" spans="1:12" x14ac:dyDescent="0.25">
      <c r="A5" s="257" t="s">
        <v>750</v>
      </c>
      <c r="B5" s="1700"/>
      <c r="C5" s="1700"/>
      <c r="D5" s="1719"/>
      <c r="E5" s="1719"/>
      <c r="F5" s="1719"/>
      <c r="G5" s="81"/>
      <c r="H5" s="81"/>
      <c r="I5" s="1634"/>
      <c r="J5" s="258" t="s">
        <v>751</v>
      </c>
      <c r="K5" s="259" t="s">
        <v>752</v>
      </c>
      <c r="L5" s="76"/>
    </row>
    <row r="6" spans="1:12" ht="12.75" customHeight="1" x14ac:dyDescent="0.25">
      <c r="A6" s="260" t="s">
        <v>753</v>
      </c>
      <c r="B6" s="1700"/>
      <c r="C6" s="1700"/>
      <c r="D6" s="1719"/>
      <c r="E6" s="1719"/>
      <c r="F6" s="1719"/>
      <c r="G6" s="81"/>
      <c r="H6" s="81"/>
      <c r="I6" s="1634"/>
      <c r="J6" s="1719"/>
      <c r="K6" s="254"/>
      <c r="L6" s="76"/>
    </row>
    <row r="7" spans="1:12" x14ac:dyDescent="0.25">
      <c r="A7" s="261"/>
      <c r="B7" s="1700"/>
      <c r="C7" s="1700"/>
      <c r="D7" s="1719"/>
      <c r="E7" s="1719"/>
      <c r="F7" s="1719"/>
      <c r="G7" s="81"/>
      <c r="H7" s="81"/>
      <c r="I7" s="1634"/>
      <c r="J7" s="1719"/>
      <c r="K7" s="254"/>
      <c r="L7" s="76"/>
    </row>
    <row r="8" spans="1:12" x14ac:dyDescent="0.25">
      <c r="A8" s="261"/>
      <c r="B8" s="1700"/>
      <c r="C8" s="1700"/>
      <c r="D8" s="1634"/>
      <c r="E8" s="1634"/>
      <c r="F8" s="1634"/>
      <c r="G8" s="81"/>
      <c r="H8" s="81"/>
      <c r="I8" s="1634"/>
      <c r="J8" s="88" t="s">
        <v>754</v>
      </c>
      <c r="K8" s="76"/>
      <c r="L8" s="76"/>
    </row>
    <row r="9" spans="1:12" x14ac:dyDescent="0.25">
      <c r="A9" s="260" t="s">
        <v>755</v>
      </c>
      <c r="B9" s="1700"/>
      <c r="C9" s="1700"/>
      <c r="D9" s="1634"/>
      <c r="E9" s="1634"/>
      <c r="F9" s="1634"/>
      <c r="G9" s="81"/>
      <c r="H9" s="81"/>
      <c r="I9" s="1634"/>
      <c r="J9" s="258" t="s">
        <v>756</v>
      </c>
      <c r="K9" s="76"/>
      <c r="L9" s="76"/>
    </row>
    <row r="10" spans="1:12" x14ac:dyDescent="0.25">
      <c r="A10" s="260" t="s">
        <v>753</v>
      </c>
      <c r="B10" s="1700"/>
      <c r="C10" s="1700"/>
      <c r="D10" s="1634"/>
      <c r="E10" s="1634"/>
      <c r="F10" s="1634"/>
      <c r="G10" s="81"/>
      <c r="H10" s="81"/>
      <c r="I10" s="1634"/>
      <c r="J10" s="1634"/>
      <c r="K10" s="254"/>
      <c r="L10" s="76"/>
    </row>
    <row r="11" spans="1:12" x14ac:dyDescent="0.25">
      <c r="A11" s="261"/>
      <c r="B11" s="1700"/>
      <c r="C11" s="1700"/>
      <c r="D11" s="1719"/>
      <c r="E11" s="1719"/>
      <c r="F11" s="1719"/>
      <c r="G11" s="81"/>
      <c r="H11" s="81"/>
      <c r="I11" s="1634"/>
      <c r="J11" s="1719"/>
      <c r="K11" s="254"/>
      <c r="L11" s="76"/>
    </row>
    <row r="12" spans="1:12" x14ac:dyDescent="0.25">
      <c r="A12" s="262" t="s">
        <v>74</v>
      </c>
      <c r="B12" s="262" t="s">
        <v>757</v>
      </c>
      <c r="C12" s="262"/>
      <c r="D12" s="1719"/>
      <c r="E12" s="1719"/>
      <c r="F12" s="1719"/>
      <c r="G12" s="81"/>
      <c r="H12" s="81"/>
      <c r="I12" s="1634"/>
      <c r="J12" s="1719"/>
      <c r="K12" s="254"/>
      <c r="L12" s="76"/>
    </row>
    <row r="13" spans="1:12" x14ac:dyDescent="0.25">
      <c r="A13" s="262"/>
      <c r="B13" s="1700"/>
      <c r="C13" s="1700"/>
      <c r="D13" s="1719"/>
      <c r="E13" s="1719"/>
      <c r="F13" s="1719"/>
      <c r="G13" s="81"/>
      <c r="H13" s="81"/>
      <c r="I13" s="1634"/>
      <c r="J13" s="1719"/>
      <c r="K13" s="254"/>
      <c r="L13" s="76"/>
    </row>
    <row r="14" spans="1:12" x14ac:dyDescent="0.25">
      <c r="A14" s="263" t="s">
        <v>758</v>
      </c>
      <c r="B14" s="1700"/>
      <c r="C14" s="1700"/>
      <c r="D14" s="1719"/>
      <c r="E14" s="1719"/>
      <c r="F14" s="1719"/>
      <c r="G14" s="81"/>
      <c r="H14" s="81"/>
      <c r="I14" s="81"/>
      <c r="J14" s="1719"/>
      <c r="K14" s="254"/>
      <c r="L14" s="44"/>
    </row>
    <row r="15" spans="1:12" x14ac:dyDescent="0.25">
      <c r="A15" s="202"/>
      <c r="B15" s="1700" t="s">
        <v>759</v>
      </c>
      <c r="C15" s="1700"/>
      <c r="D15" s="1719"/>
      <c r="E15" s="1719"/>
      <c r="F15" s="1719"/>
      <c r="G15" s="81"/>
      <c r="H15" s="81"/>
      <c r="I15" s="81"/>
      <c r="J15" s="1719"/>
      <c r="K15" s="43" t="s">
        <v>760</v>
      </c>
      <c r="L15" s="44"/>
    </row>
    <row r="16" spans="1:12" x14ac:dyDescent="0.25">
      <c r="A16" s="202"/>
      <c r="B16" s="1700" t="s">
        <v>761</v>
      </c>
      <c r="C16" s="1700"/>
      <c r="D16" s="1719"/>
      <c r="E16" s="1719"/>
      <c r="F16" s="1719"/>
      <c r="G16" s="81"/>
      <c r="H16" s="81"/>
      <c r="I16" s="81"/>
      <c r="J16" s="1719"/>
      <c r="K16" s="43" t="s">
        <v>762</v>
      </c>
      <c r="L16" s="44"/>
    </row>
    <row r="17" spans="1:12" x14ac:dyDescent="0.25">
      <c r="A17" s="202"/>
      <c r="B17" s="1700" t="s">
        <v>763</v>
      </c>
      <c r="C17" s="1700"/>
      <c r="D17" s="1719"/>
      <c r="E17" s="1719"/>
      <c r="F17" s="1719"/>
      <c r="G17" s="81"/>
      <c r="H17" s="81"/>
      <c r="I17" s="81"/>
      <c r="J17" s="1719"/>
      <c r="K17" s="43" t="s">
        <v>764</v>
      </c>
      <c r="L17" s="44"/>
    </row>
    <row r="18" spans="1:12" s="20" customFormat="1" ht="10.9" customHeight="1" x14ac:dyDescent="0.2">
      <c r="A18" s="186"/>
      <c r="B18" s="1705" t="s">
        <v>765</v>
      </c>
      <c r="C18" s="1248"/>
      <c r="D18" s="1634"/>
      <c r="E18" s="1634"/>
      <c r="F18" s="1634"/>
      <c r="G18" s="1634"/>
      <c r="H18" s="1634"/>
      <c r="I18" s="1634"/>
      <c r="J18" s="30"/>
      <c r="K18" s="419">
        <v>12100</v>
      </c>
      <c r="L18" s="44"/>
    </row>
    <row r="19" spans="1:12" s="20" customFormat="1" ht="11.25" x14ac:dyDescent="0.2">
      <c r="A19" s="186"/>
      <c r="B19" s="1634" t="s">
        <v>766</v>
      </c>
      <c r="C19" s="30"/>
      <c r="D19" s="1634"/>
      <c r="E19" s="1634"/>
      <c r="F19" s="1634"/>
      <c r="G19" s="81"/>
      <c r="H19" s="81"/>
      <c r="I19" s="81"/>
      <c r="J19" s="43" t="s">
        <v>767</v>
      </c>
      <c r="K19" s="1634"/>
      <c r="L19" s="44"/>
    </row>
    <row r="20" spans="1:12" s="20" customFormat="1" ht="11.25" x14ac:dyDescent="0.2">
      <c r="A20" s="186"/>
      <c r="B20" s="1634"/>
      <c r="C20" s="1634" t="s">
        <v>638</v>
      </c>
      <c r="D20" s="1634"/>
      <c r="E20" s="1634"/>
      <c r="F20" s="1634"/>
      <c r="G20" s="81"/>
      <c r="H20" s="81"/>
      <c r="I20" s="81"/>
      <c r="J20" s="1634"/>
      <c r="K20" s="1634"/>
      <c r="L20" s="1634"/>
    </row>
    <row r="21" spans="1:12" s="20" customFormat="1" ht="11.25" x14ac:dyDescent="0.2">
      <c r="A21" s="186"/>
      <c r="B21" s="1634"/>
      <c r="C21" s="1700" t="s">
        <v>768</v>
      </c>
      <c r="D21" s="1634"/>
      <c r="E21" s="1634"/>
      <c r="F21" s="1634"/>
      <c r="G21" s="81"/>
      <c r="H21" s="81"/>
      <c r="I21" s="81"/>
      <c r="J21" s="43" t="s">
        <v>769</v>
      </c>
      <c r="K21" s="1634"/>
      <c r="L21" s="44"/>
    </row>
    <row r="22" spans="1:12" s="20" customFormat="1" ht="11.25" x14ac:dyDescent="0.2">
      <c r="A22" s="186"/>
      <c r="B22" s="1700" t="s">
        <v>770</v>
      </c>
      <c r="C22" s="1634"/>
      <c r="D22" s="1634"/>
      <c r="E22" s="1634"/>
      <c r="F22" s="1634"/>
      <c r="G22" s="81"/>
      <c r="H22" s="81"/>
      <c r="I22" s="81"/>
      <c r="J22" s="1634"/>
      <c r="K22" s="43" t="s">
        <v>771</v>
      </c>
      <c r="L22" s="1634"/>
    </row>
    <row r="23" spans="1:12" x14ac:dyDescent="0.25">
      <c r="A23" s="186"/>
      <c r="B23" s="1634" t="s">
        <v>772</v>
      </c>
      <c r="C23" s="1634"/>
      <c r="D23" s="1634"/>
      <c r="E23" s="1634"/>
      <c r="F23" s="1634"/>
      <c r="G23" s="81"/>
      <c r="H23" s="81"/>
      <c r="I23" s="81"/>
      <c r="J23" s="43" t="s">
        <v>773</v>
      </c>
      <c r="K23" s="1634"/>
      <c r="L23" s="44"/>
    </row>
    <row r="24" spans="1:12" x14ac:dyDescent="0.25">
      <c r="A24" s="186"/>
      <c r="B24" s="1634"/>
      <c r="C24" s="1634" t="s">
        <v>638</v>
      </c>
      <c r="D24" s="1634"/>
      <c r="E24" s="1634"/>
      <c r="F24" s="1634"/>
      <c r="G24" s="81"/>
      <c r="H24" s="81"/>
      <c r="I24" s="81"/>
      <c r="J24" s="1634"/>
      <c r="K24" s="1634"/>
      <c r="L24" s="44"/>
    </row>
    <row r="25" spans="1:12" s="60" customFormat="1" ht="22.9" customHeight="1" x14ac:dyDescent="0.2">
      <c r="A25" s="202"/>
      <c r="B25" s="1700"/>
      <c r="C25" s="1686" t="s">
        <v>774</v>
      </c>
      <c r="D25" s="1686"/>
      <c r="E25" s="1686"/>
      <c r="F25" s="1686"/>
      <c r="G25" s="1686"/>
      <c r="H25" s="1686"/>
      <c r="I25" s="264"/>
      <c r="J25" s="91" t="s">
        <v>775</v>
      </c>
      <c r="K25" s="1700"/>
      <c r="L25" s="85"/>
    </row>
    <row r="26" spans="1:12" x14ac:dyDescent="0.25">
      <c r="A26" s="186"/>
      <c r="B26" s="1634" t="s">
        <v>776</v>
      </c>
      <c r="C26" s="1634"/>
      <c r="D26" s="1634"/>
      <c r="E26" s="1634"/>
      <c r="F26" s="1634"/>
      <c r="G26" s="81"/>
      <c r="H26" s="81"/>
      <c r="I26" s="81"/>
      <c r="J26" s="1634"/>
      <c r="K26" s="43" t="s">
        <v>777</v>
      </c>
      <c r="L26" s="44"/>
    </row>
    <row r="27" spans="1:12" s="20" customFormat="1" ht="11.25" x14ac:dyDescent="0.2">
      <c r="A27" s="186"/>
      <c r="B27" s="1700" t="s">
        <v>778</v>
      </c>
      <c r="C27" s="1634"/>
      <c r="D27" s="1634"/>
      <c r="E27" s="1634"/>
      <c r="F27" s="1634"/>
      <c r="G27" s="81"/>
      <c r="H27" s="81"/>
      <c r="I27" s="81"/>
      <c r="J27" s="43" t="s">
        <v>779</v>
      </c>
      <c r="K27" s="1634"/>
      <c r="L27" s="1634"/>
    </row>
    <row r="28" spans="1:12" x14ac:dyDescent="0.25">
      <c r="A28" s="186"/>
      <c r="B28" s="1634"/>
      <c r="C28" s="1634" t="s">
        <v>638</v>
      </c>
      <c r="D28" s="1634"/>
      <c r="E28" s="1634"/>
      <c r="F28" s="1634"/>
      <c r="G28" s="81"/>
      <c r="H28" s="81"/>
      <c r="I28" s="81"/>
      <c r="J28" s="1634"/>
      <c r="K28" s="1634"/>
      <c r="L28" s="1719"/>
    </row>
    <row r="29" spans="1:12" s="60" customFormat="1" ht="11.25" x14ac:dyDescent="0.2">
      <c r="A29" s="202"/>
      <c r="B29" s="1700"/>
      <c r="C29" s="1637" t="s">
        <v>780</v>
      </c>
      <c r="D29" s="1700"/>
      <c r="E29" s="1700"/>
      <c r="F29" s="1700"/>
      <c r="G29" s="265"/>
      <c r="H29" s="265"/>
      <c r="I29" s="265"/>
      <c r="J29" s="91" t="s">
        <v>781</v>
      </c>
      <c r="K29" s="1700"/>
      <c r="L29" s="1700"/>
    </row>
    <row r="30" spans="1:12" s="60" customFormat="1" ht="22.5" customHeight="1" x14ac:dyDescent="0.2">
      <c r="A30" s="202"/>
      <c r="B30" s="1700"/>
      <c r="C30" s="1673" t="s">
        <v>782</v>
      </c>
      <c r="D30" s="1673"/>
      <c r="E30" s="1673"/>
      <c r="F30" s="1673"/>
      <c r="G30" s="1673"/>
      <c r="H30" s="1673"/>
      <c r="I30" s="266"/>
      <c r="J30" s="91" t="s">
        <v>783</v>
      </c>
      <c r="K30" s="1700"/>
      <c r="L30" s="85"/>
    </row>
    <row r="31" spans="1:12" ht="17.25" customHeight="1" x14ac:dyDescent="0.25">
      <c r="A31" s="186"/>
      <c r="B31" s="1634" t="s">
        <v>784</v>
      </c>
      <c r="C31" s="1634"/>
      <c r="D31" s="1634"/>
      <c r="E31" s="1634"/>
      <c r="F31" s="1634"/>
      <c r="G31" s="81"/>
      <c r="H31" s="81"/>
      <c r="I31" s="81"/>
      <c r="J31" s="1634"/>
      <c r="K31" s="43" t="s">
        <v>785</v>
      </c>
      <c r="L31" s="1719"/>
    </row>
    <row r="32" spans="1:12" ht="15.75" customHeight="1" x14ac:dyDescent="0.25">
      <c r="A32" s="186"/>
      <c r="B32" s="556" t="s">
        <v>786</v>
      </c>
      <c r="C32" s="1647"/>
      <c r="D32" s="1647"/>
      <c r="E32" s="1647"/>
      <c r="F32" s="1647"/>
      <c r="G32" s="1647"/>
      <c r="H32" s="1647"/>
      <c r="I32" s="82"/>
      <c r="J32" s="132" t="s">
        <v>787</v>
      </c>
      <c r="K32" s="43" t="s">
        <v>788</v>
      </c>
      <c r="L32" s="44"/>
    </row>
    <row r="33" spans="1:12" s="1719" customFormat="1" ht="15.75" customHeight="1" x14ac:dyDescent="0.25">
      <c r="A33" s="186"/>
      <c r="B33" s="1900" t="s">
        <v>4568</v>
      </c>
      <c r="C33" s="1885"/>
      <c r="D33" s="1885"/>
      <c r="E33" s="1885"/>
      <c r="F33" s="1885"/>
      <c r="G33" s="1885"/>
      <c r="H33" s="1885"/>
      <c r="I33" s="1885"/>
      <c r="J33" s="1885"/>
      <c r="K33" s="1815" t="s">
        <v>790</v>
      </c>
      <c r="L33" s="44"/>
    </row>
    <row r="34" spans="1:12" x14ac:dyDescent="0.25">
      <c r="A34" s="186"/>
      <c r="B34" s="1634" t="s">
        <v>789</v>
      </c>
      <c r="C34" s="1634"/>
      <c r="D34" s="1634"/>
      <c r="E34" s="1634"/>
      <c r="F34" s="1634"/>
      <c r="G34" s="81"/>
      <c r="H34" s="81"/>
      <c r="I34" s="81"/>
      <c r="J34" s="1634"/>
      <c r="K34" s="1815" t="s">
        <v>4567</v>
      </c>
      <c r="L34" s="44"/>
    </row>
    <row r="35" spans="1:12" x14ac:dyDescent="0.25">
      <c r="A35" s="184" t="s">
        <v>791</v>
      </c>
      <c r="B35" s="1634"/>
      <c r="C35" s="1634"/>
      <c r="D35" s="1634"/>
      <c r="E35" s="1634"/>
      <c r="F35" s="1634"/>
      <c r="G35" s="81"/>
      <c r="H35" s="81"/>
      <c r="I35" s="81"/>
      <c r="J35" s="1634"/>
      <c r="K35" s="43" t="s">
        <v>792</v>
      </c>
      <c r="L35" s="44" t="s">
        <v>74</v>
      </c>
    </row>
    <row r="36" spans="1:12" x14ac:dyDescent="0.25">
      <c r="A36" s="186"/>
      <c r="B36" s="1634" t="s">
        <v>793</v>
      </c>
      <c r="C36" s="1634"/>
      <c r="D36" s="1634"/>
      <c r="E36" s="1634"/>
      <c r="F36" s="1634"/>
      <c r="G36" s="81"/>
      <c r="H36" s="81"/>
      <c r="I36" s="81"/>
      <c r="J36" s="1634"/>
      <c r="K36" s="1634"/>
      <c r="L36" s="1719"/>
    </row>
    <row r="37" spans="1:12" x14ac:dyDescent="0.25">
      <c r="A37" s="186"/>
      <c r="B37" s="1634"/>
      <c r="C37" s="1700" t="s">
        <v>794</v>
      </c>
      <c r="D37" s="1700"/>
      <c r="E37" s="1700"/>
      <c r="F37" s="1700"/>
      <c r="G37" s="265"/>
      <c r="H37" s="82"/>
      <c r="I37" s="132" t="s">
        <v>795</v>
      </c>
      <c r="J37" s="91" t="s">
        <v>796</v>
      </c>
      <c r="K37" s="1634" t="s">
        <v>76</v>
      </c>
      <c r="L37" s="44"/>
    </row>
    <row r="38" spans="1:12" ht="23.25" x14ac:dyDescent="0.25">
      <c r="A38" s="186"/>
      <c r="B38" s="1634"/>
      <c r="C38" s="1643" t="s">
        <v>797</v>
      </c>
      <c r="D38" s="1643"/>
      <c r="E38" s="1643"/>
      <c r="F38" s="1643"/>
      <c r="G38" s="265"/>
      <c r="H38" s="82"/>
      <c r="I38" s="132" t="s">
        <v>798</v>
      </c>
      <c r="J38" s="91" t="s">
        <v>799</v>
      </c>
      <c r="K38" s="1634" t="s">
        <v>114</v>
      </c>
      <c r="L38" s="44"/>
    </row>
    <row r="39" spans="1:12" x14ac:dyDescent="0.25">
      <c r="A39" s="186"/>
      <c r="B39" s="1634"/>
      <c r="C39" s="1700" t="s">
        <v>800</v>
      </c>
      <c r="D39" s="1700"/>
      <c r="E39" s="1700"/>
      <c r="F39" s="1700"/>
      <c r="G39" s="265"/>
      <c r="H39" s="82"/>
      <c r="I39" s="132" t="s">
        <v>801</v>
      </c>
      <c r="J39" s="91" t="s">
        <v>802</v>
      </c>
      <c r="K39" s="1634" t="s">
        <v>118</v>
      </c>
      <c r="L39" s="44"/>
    </row>
    <row r="40" spans="1:12" ht="23.25" x14ac:dyDescent="0.25">
      <c r="A40" s="186"/>
      <c r="B40" s="1634"/>
      <c r="C40" s="1643" t="s">
        <v>803</v>
      </c>
      <c r="D40" s="1643"/>
      <c r="E40" s="1643"/>
      <c r="F40" s="1643"/>
      <c r="G40" s="265"/>
      <c r="H40" s="82"/>
      <c r="I40" s="132" t="s">
        <v>804</v>
      </c>
      <c r="J40" s="91" t="s">
        <v>805</v>
      </c>
      <c r="K40" s="1634" t="s">
        <v>121</v>
      </c>
      <c r="L40" s="44"/>
    </row>
    <row r="41" spans="1:12" x14ac:dyDescent="0.25">
      <c r="A41" s="186"/>
      <c r="B41" s="1634"/>
      <c r="C41" s="1700" t="s">
        <v>806</v>
      </c>
      <c r="D41" s="1700"/>
      <c r="E41" s="1700"/>
      <c r="F41" s="1700"/>
      <c r="G41" s="265"/>
      <c r="H41" s="82"/>
      <c r="I41" s="132" t="s">
        <v>807</v>
      </c>
      <c r="J41" s="91" t="s">
        <v>808</v>
      </c>
      <c r="K41" s="1634"/>
      <c r="L41" s="44"/>
    </row>
    <row r="42" spans="1:12" ht="23.25" x14ac:dyDescent="0.25">
      <c r="A42" s="186"/>
      <c r="B42" s="1634"/>
      <c r="C42" s="1643" t="s">
        <v>809</v>
      </c>
      <c r="D42" s="1643"/>
      <c r="E42" s="1643"/>
      <c r="F42" s="1643"/>
      <c r="G42" s="265"/>
      <c r="H42" s="82"/>
      <c r="I42" s="132" t="s">
        <v>810</v>
      </c>
      <c r="J42" s="91" t="s">
        <v>811</v>
      </c>
      <c r="K42" s="1634" t="s">
        <v>125</v>
      </c>
      <c r="L42" s="44"/>
    </row>
    <row r="43" spans="1:12" ht="22.5" x14ac:dyDescent="0.25">
      <c r="A43" s="186"/>
      <c r="B43" s="1634"/>
      <c r="C43" s="1686" t="s">
        <v>812</v>
      </c>
      <c r="D43" s="1686"/>
      <c r="E43" s="1686"/>
      <c r="F43" s="1686"/>
      <c r="G43" s="1686"/>
      <c r="H43" s="82"/>
      <c r="I43" s="132" t="s">
        <v>813</v>
      </c>
      <c r="J43" s="91" t="s">
        <v>814</v>
      </c>
      <c r="K43" s="1634" t="s">
        <v>169</v>
      </c>
      <c r="L43" s="44"/>
    </row>
    <row r="44" spans="1:12" ht="22.5" x14ac:dyDescent="0.25">
      <c r="A44" s="186"/>
      <c r="B44" s="1634"/>
      <c r="C44" s="1686" t="s">
        <v>815</v>
      </c>
      <c r="D44" s="1686"/>
      <c r="E44" s="1686"/>
      <c r="F44" s="1686"/>
      <c r="G44" s="1686"/>
      <c r="H44" s="82"/>
      <c r="I44" s="1700"/>
      <c r="J44" s="91" t="s">
        <v>816</v>
      </c>
      <c r="K44" s="1634" t="s">
        <v>172</v>
      </c>
      <c r="L44" s="44"/>
    </row>
    <row r="45" spans="1:12" x14ac:dyDescent="0.25">
      <c r="A45" s="186"/>
      <c r="B45" s="1634"/>
      <c r="C45" s="1700" t="s">
        <v>817</v>
      </c>
      <c r="D45" s="1700"/>
      <c r="E45" s="1700"/>
      <c r="F45" s="1700"/>
      <c r="G45" s="265"/>
      <c r="H45" s="82"/>
      <c r="I45" s="1700"/>
      <c r="J45" s="91" t="s">
        <v>818</v>
      </c>
      <c r="K45" s="1634" t="s">
        <v>175</v>
      </c>
      <c r="L45" s="44"/>
    </row>
    <row r="46" spans="1:12" x14ac:dyDescent="0.25">
      <c r="A46" s="186"/>
      <c r="B46" s="1634"/>
      <c r="C46" s="1700" t="s">
        <v>819</v>
      </c>
      <c r="D46" s="1700"/>
      <c r="E46" s="1700"/>
      <c r="F46" s="1700"/>
      <c r="G46" s="265"/>
      <c r="H46" s="82"/>
      <c r="I46" s="132" t="s">
        <v>820</v>
      </c>
      <c r="J46" s="91" t="s">
        <v>821</v>
      </c>
      <c r="K46" s="1634" t="s">
        <v>178</v>
      </c>
      <c r="L46" s="44"/>
    </row>
    <row r="47" spans="1:12" x14ac:dyDescent="0.25">
      <c r="A47" s="186"/>
      <c r="B47" s="1634"/>
      <c r="C47" s="559" t="s">
        <v>822</v>
      </c>
      <c r="D47" s="267"/>
      <c r="E47" s="30"/>
      <c r="F47" s="30"/>
      <c r="G47" s="82"/>
      <c r="H47" s="82"/>
      <c r="I47" s="132"/>
      <c r="J47" s="91" t="s">
        <v>823</v>
      </c>
      <c r="K47" s="1634"/>
      <c r="L47" s="44"/>
    </row>
    <row r="48" spans="1:12" ht="14.45" customHeight="1" x14ac:dyDescent="0.25">
      <c r="A48" s="186"/>
      <c r="B48" s="1634"/>
      <c r="C48" s="560" t="s">
        <v>824</v>
      </c>
      <c r="D48" s="268"/>
      <c r="E48" s="268"/>
      <c r="F48" s="268"/>
      <c r="G48" s="268"/>
      <c r="H48" s="82"/>
      <c r="I48" s="132" t="s">
        <v>825</v>
      </c>
      <c r="J48" s="419">
        <v>12101</v>
      </c>
      <c r="K48" s="1634"/>
      <c r="L48" s="44"/>
    </row>
    <row r="49" spans="1:12" ht="13.9" customHeight="1" x14ac:dyDescent="0.25">
      <c r="A49" s="186"/>
      <c r="B49" s="1634"/>
      <c r="C49" s="374" t="s">
        <v>826</v>
      </c>
      <c r="D49" s="30"/>
      <c r="E49" s="30"/>
      <c r="F49" s="30"/>
      <c r="G49" s="30"/>
      <c r="H49" s="82"/>
      <c r="I49" s="558"/>
      <c r="J49" s="419">
        <v>12102</v>
      </c>
      <c r="K49" s="1634"/>
      <c r="L49" s="44"/>
    </row>
    <row r="50" spans="1:12" x14ac:dyDescent="0.25">
      <c r="A50" s="186"/>
      <c r="B50" s="1634"/>
      <c r="C50" s="559" t="s">
        <v>827</v>
      </c>
      <c r="D50" s="267"/>
      <c r="E50" s="30"/>
      <c r="F50" s="30"/>
      <c r="G50" s="82"/>
      <c r="H50" s="82"/>
      <c r="I50" s="132" t="s">
        <v>828</v>
      </c>
      <c r="J50" s="419">
        <v>12103</v>
      </c>
      <c r="K50" s="1634"/>
      <c r="L50" s="44"/>
    </row>
    <row r="51" spans="1:12" ht="27.6" customHeight="1" x14ac:dyDescent="0.25">
      <c r="A51" s="186"/>
      <c r="B51" s="1634"/>
      <c r="C51" s="559" t="s">
        <v>829</v>
      </c>
      <c r="D51" s="267"/>
      <c r="E51" s="30"/>
      <c r="F51" s="30"/>
      <c r="G51" s="82"/>
      <c r="H51" s="82"/>
      <c r="I51" s="132" t="s">
        <v>830</v>
      </c>
      <c r="J51" s="419">
        <v>12104</v>
      </c>
      <c r="K51" s="1634"/>
      <c r="L51" s="44"/>
    </row>
    <row r="52" spans="1:12" x14ac:dyDescent="0.25">
      <c r="A52" s="186"/>
      <c r="B52" s="1634"/>
      <c r="C52" s="559" t="s">
        <v>831</v>
      </c>
      <c r="D52" s="267"/>
      <c r="E52" s="30"/>
      <c r="F52" s="30"/>
      <c r="G52" s="82"/>
      <c r="H52" s="82"/>
      <c r="I52" s="132" t="s">
        <v>832</v>
      </c>
      <c r="J52" s="419">
        <v>12105</v>
      </c>
      <c r="K52" s="1634"/>
      <c r="L52" s="44"/>
    </row>
    <row r="53" spans="1:12" x14ac:dyDescent="0.25">
      <c r="A53" s="186"/>
      <c r="B53" s="1634"/>
      <c r="C53" s="1634" t="s">
        <v>789</v>
      </c>
      <c r="D53" s="1634"/>
      <c r="E53" s="1634"/>
      <c r="F53" s="1634"/>
      <c r="G53" s="81"/>
      <c r="H53" s="81"/>
      <c r="I53" s="1634"/>
      <c r="J53" s="43" t="s">
        <v>833</v>
      </c>
      <c r="K53" s="1634" t="s">
        <v>181</v>
      </c>
      <c r="L53" s="44"/>
    </row>
    <row r="54" spans="1:12" x14ac:dyDescent="0.25">
      <c r="A54" s="186"/>
      <c r="B54" s="1634" t="s">
        <v>834</v>
      </c>
      <c r="C54" s="1634"/>
      <c r="D54" s="1634"/>
      <c r="E54" s="1634"/>
      <c r="F54" s="1634"/>
      <c r="G54" s="81"/>
      <c r="H54" s="81"/>
      <c r="I54" s="81"/>
      <c r="J54" s="1634"/>
      <c r="K54" s="43" t="s">
        <v>835</v>
      </c>
      <c r="L54" s="44" t="s">
        <v>304</v>
      </c>
    </row>
    <row r="55" spans="1:12" x14ac:dyDescent="0.25">
      <c r="A55" s="184" t="s">
        <v>836</v>
      </c>
      <c r="B55" s="1634"/>
      <c r="C55" s="1634"/>
      <c r="D55" s="1634"/>
      <c r="E55" s="1634"/>
      <c r="F55" s="1634"/>
      <c r="G55" s="81"/>
      <c r="H55" s="81"/>
      <c r="I55" s="81"/>
      <c r="J55" s="39" t="str">
        <f>CONCATENATE($L$35," - ",$L$54)</f>
        <v>A - L</v>
      </c>
      <c r="K55" s="43" t="s">
        <v>837</v>
      </c>
      <c r="L55" s="44" t="s">
        <v>307</v>
      </c>
    </row>
    <row r="56" spans="1:12" x14ac:dyDescent="0.25">
      <c r="A56" s="186"/>
      <c r="B56" s="1634" t="s">
        <v>793</v>
      </c>
      <c r="C56" s="1634"/>
      <c r="D56" s="1634"/>
      <c r="E56" s="1634"/>
      <c r="F56" s="1634"/>
      <c r="G56" s="81"/>
      <c r="H56" s="81"/>
      <c r="I56" s="81"/>
      <c r="J56" s="81"/>
      <c r="K56" s="81"/>
      <c r="L56" s="81"/>
    </row>
    <row r="57" spans="1:12" x14ac:dyDescent="0.25">
      <c r="A57" s="186"/>
      <c r="B57" s="1634"/>
      <c r="C57" s="1700" t="s">
        <v>838</v>
      </c>
      <c r="D57" s="1634"/>
      <c r="E57" s="1634"/>
      <c r="F57" s="1634"/>
      <c r="G57" s="81"/>
      <c r="H57" s="81"/>
      <c r="I57" s="1634"/>
      <c r="J57" s="269" t="str">
        <f>$K$204</f>
        <v>BI</v>
      </c>
      <c r="K57" s="43" t="s">
        <v>839</v>
      </c>
      <c r="L57" s="44" t="s">
        <v>472</v>
      </c>
    </row>
    <row r="58" spans="1:12" ht="18" customHeight="1" x14ac:dyDescent="0.25">
      <c r="A58" s="186"/>
      <c r="B58" s="1634"/>
      <c r="C58" s="1643" t="s">
        <v>840</v>
      </c>
      <c r="D58" s="267"/>
      <c r="E58" s="30"/>
      <c r="F58" s="30"/>
      <c r="G58" s="82"/>
      <c r="H58" s="82"/>
      <c r="I58" s="132" t="s">
        <v>841</v>
      </c>
      <c r="J58" s="419">
        <v>12106</v>
      </c>
      <c r="K58" s="1700"/>
      <c r="L58" s="85" t="s">
        <v>842</v>
      </c>
    </row>
    <row r="59" spans="1:12" x14ac:dyDescent="0.25">
      <c r="A59" s="184" t="s">
        <v>843</v>
      </c>
      <c r="B59" s="1634"/>
      <c r="C59" s="1634"/>
      <c r="D59" s="1634"/>
      <c r="E59" s="1634"/>
      <c r="F59" s="1634"/>
      <c r="G59" s="81"/>
      <c r="H59" s="81"/>
      <c r="I59" s="265"/>
      <c r="J59" s="132" t="str">
        <f>CONCATENATE($L$55," - ",$L$57," - ",$L$58)</f>
        <v>M - N - N1</v>
      </c>
      <c r="K59" s="91" t="s">
        <v>844</v>
      </c>
      <c r="L59" s="85" t="s">
        <v>481</v>
      </c>
    </row>
    <row r="60" spans="1:12" x14ac:dyDescent="0.25">
      <c r="A60" s="186"/>
      <c r="B60" s="1634" t="s">
        <v>793</v>
      </c>
      <c r="C60" s="1634"/>
      <c r="D60" s="1634"/>
      <c r="E60" s="1634"/>
      <c r="F60" s="1634"/>
      <c r="G60" s="81"/>
      <c r="H60" s="81"/>
      <c r="I60" s="81"/>
      <c r="J60" s="81"/>
      <c r="K60" s="81"/>
      <c r="L60" s="81"/>
    </row>
    <row r="61" spans="1:12" x14ac:dyDescent="0.25">
      <c r="A61" s="186"/>
      <c r="B61" s="1634"/>
      <c r="C61" s="1634" t="s">
        <v>845</v>
      </c>
      <c r="D61" s="1634"/>
      <c r="E61" s="1634"/>
      <c r="F61" s="1634"/>
      <c r="G61" s="81"/>
      <c r="H61" s="81"/>
      <c r="I61" s="39" t="str">
        <f>$L$227</f>
        <v>BR</v>
      </c>
      <c r="J61" s="43" t="s">
        <v>846</v>
      </c>
      <c r="K61" s="1634"/>
      <c r="L61" s="44"/>
    </row>
    <row r="62" spans="1:12" x14ac:dyDescent="0.25">
      <c r="A62" s="186"/>
      <c r="B62" s="1634"/>
      <c r="C62" s="1634" t="s">
        <v>847</v>
      </c>
      <c r="D62" s="1634"/>
      <c r="E62" s="1634"/>
      <c r="F62" s="1634"/>
      <c r="G62" s="81"/>
      <c r="H62" s="81"/>
      <c r="I62" s="39" t="str">
        <f>$L$233</f>
        <v>BV</v>
      </c>
      <c r="J62" s="43" t="s">
        <v>848</v>
      </c>
      <c r="K62" s="1634"/>
      <c r="L62" s="44"/>
    </row>
    <row r="63" spans="1:12" ht="23.25" x14ac:dyDescent="0.25">
      <c r="A63" s="202"/>
      <c r="B63" s="1700"/>
      <c r="C63" s="1643" t="s">
        <v>849</v>
      </c>
      <c r="D63" s="1643"/>
      <c r="E63" s="1643"/>
      <c r="F63" s="1643"/>
      <c r="G63" s="1643"/>
      <c r="H63" s="1643"/>
      <c r="I63" s="39" t="str">
        <f>$L$236</f>
        <v>BX</v>
      </c>
      <c r="J63" s="43" t="s">
        <v>850</v>
      </c>
      <c r="K63" s="81"/>
      <c r="L63" s="44"/>
    </row>
    <row r="64" spans="1:12" x14ac:dyDescent="0.25">
      <c r="A64" s="202"/>
      <c r="B64" s="1700" t="s">
        <v>851</v>
      </c>
      <c r="C64" s="1700"/>
      <c r="D64" s="1700"/>
      <c r="E64" s="1700"/>
      <c r="F64" s="1700"/>
      <c r="G64" s="265"/>
      <c r="H64" s="265"/>
      <c r="I64" s="81"/>
      <c r="J64" s="1634"/>
      <c r="K64" s="43" t="s">
        <v>852</v>
      </c>
      <c r="L64" s="44" t="s">
        <v>853</v>
      </c>
    </row>
    <row r="65" spans="1:14" x14ac:dyDescent="0.25">
      <c r="A65" s="263" t="s">
        <v>854</v>
      </c>
      <c r="B65" s="1700"/>
      <c r="C65" s="1700"/>
      <c r="D65" s="1700"/>
      <c r="E65" s="1700"/>
      <c r="F65" s="1700"/>
      <c r="G65" s="265"/>
      <c r="H65" s="265"/>
      <c r="I65" s="81"/>
      <c r="J65" s="39" t="str">
        <f>CONCATENATE($L$59," - ",$L$64)</f>
        <v>O - P</v>
      </c>
      <c r="K65" s="43" t="s">
        <v>855</v>
      </c>
      <c r="L65" s="44" t="s">
        <v>856</v>
      </c>
    </row>
    <row r="66" spans="1:14" x14ac:dyDescent="0.25">
      <c r="A66" s="186"/>
      <c r="B66" s="1634" t="s">
        <v>793</v>
      </c>
      <c r="C66" s="1634"/>
      <c r="D66" s="1634"/>
      <c r="E66" s="1634"/>
      <c r="F66" s="1634"/>
      <c r="G66" s="81"/>
      <c r="H66" s="81"/>
      <c r="I66" s="81"/>
      <c r="J66" s="1719"/>
      <c r="K66" s="1719"/>
      <c r="L66" s="1719"/>
      <c r="M66" s="1719"/>
      <c r="N66" s="1719"/>
    </row>
    <row r="67" spans="1:14" x14ac:dyDescent="0.25">
      <c r="A67" s="186"/>
      <c r="B67" s="1634"/>
      <c r="C67" s="1634" t="s">
        <v>857</v>
      </c>
      <c r="D67" s="1634"/>
      <c r="E67" s="1634"/>
      <c r="F67" s="1634"/>
      <c r="G67" s="81"/>
      <c r="H67" s="81"/>
      <c r="I67" s="39" t="str">
        <f>$L$242</f>
        <v>CC</v>
      </c>
      <c r="J67" s="43" t="s">
        <v>858</v>
      </c>
      <c r="K67" s="44"/>
      <c r="L67" s="1719"/>
      <c r="M67" s="1719"/>
      <c r="N67" s="1719"/>
    </row>
    <row r="68" spans="1:14" ht="21.6" customHeight="1" x14ac:dyDescent="0.25">
      <c r="A68" s="186"/>
      <c r="B68" s="1634"/>
      <c r="C68" s="1647" t="s">
        <v>859</v>
      </c>
      <c r="D68" s="1647"/>
      <c r="E68" s="1647"/>
      <c r="F68" s="1647"/>
      <c r="G68" s="1647"/>
      <c r="H68" s="81"/>
      <c r="I68" s="39" t="str">
        <f>CONCATENATE($K$95," - ",$L$96)</f>
        <v>Z - AA</v>
      </c>
      <c r="J68" s="43" t="s">
        <v>860</v>
      </c>
      <c r="K68" s="1634"/>
      <c r="L68" s="1719"/>
      <c r="M68" s="1719"/>
      <c r="N68" s="1719"/>
    </row>
    <row r="69" spans="1:14" s="20" customFormat="1" ht="11.25" x14ac:dyDescent="0.2">
      <c r="A69" s="186"/>
      <c r="B69" s="1700" t="s">
        <v>861</v>
      </c>
      <c r="C69" s="1634"/>
      <c r="D69" s="1634"/>
      <c r="E69" s="1634"/>
      <c r="F69" s="1634"/>
      <c r="G69" s="81"/>
      <c r="H69" s="81"/>
      <c r="I69" s="39"/>
      <c r="J69" s="39"/>
      <c r="K69" s="43" t="s">
        <v>862</v>
      </c>
      <c r="L69" s="1634" t="s">
        <v>863</v>
      </c>
      <c r="M69" s="1634"/>
      <c r="N69" s="1634"/>
    </row>
    <row r="70" spans="1:14" s="20" customFormat="1" ht="11.25" x14ac:dyDescent="0.2">
      <c r="A70" s="561" t="s">
        <v>864</v>
      </c>
      <c r="B70" s="270"/>
      <c r="C70" s="270"/>
      <c r="D70" s="270"/>
      <c r="E70" s="270"/>
      <c r="F70" s="270"/>
      <c r="G70" s="270"/>
      <c r="H70" s="270"/>
      <c r="I70" s="81"/>
      <c r="J70" s="39" t="str">
        <f>CONCATENATE($L$65," - ",$L$69)</f>
        <v>Q - R</v>
      </c>
      <c r="K70" s="43" t="s">
        <v>865</v>
      </c>
      <c r="L70" s="44" t="s">
        <v>866</v>
      </c>
      <c r="M70" s="1634"/>
      <c r="N70" s="1634"/>
    </row>
    <row r="71" spans="1:14" s="60" customFormat="1" ht="11.25" x14ac:dyDescent="0.2">
      <c r="A71" s="1705" t="s">
        <v>867</v>
      </c>
      <c r="B71" s="1700"/>
      <c r="C71" s="1700"/>
      <c r="D71" s="562"/>
      <c r="E71" s="562"/>
      <c r="F71" s="562"/>
      <c r="G71" s="562"/>
      <c r="H71" s="562"/>
      <c r="I71" s="265"/>
      <c r="J71" s="132"/>
      <c r="K71" s="563"/>
      <c r="L71" s="85"/>
      <c r="M71" s="1700"/>
      <c r="N71" s="1700"/>
    </row>
    <row r="72" spans="1:14" s="60" customFormat="1" ht="11.25" x14ac:dyDescent="0.2">
      <c r="A72" s="1705" t="s">
        <v>868</v>
      </c>
      <c r="B72" s="1700"/>
      <c r="C72" s="1700"/>
      <c r="D72" s="1700"/>
      <c r="E72" s="1700"/>
      <c r="F72" s="1700"/>
      <c r="G72" s="1700"/>
      <c r="H72" s="1700"/>
      <c r="I72" s="1700"/>
      <c r="J72" s="1700"/>
      <c r="K72" s="1700"/>
      <c r="L72" s="1700"/>
      <c r="M72" s="1700"/>
      <c r="N72" s="1700"/>
    </row>
    <row r="73" spans="1:14" s="30" customFormat="1" ht="11.25" x14ac:dyDescent="0.2">
      <c r="A73" s="1248"/>
    </row>
    <row r="74" spans="1:14" s="20" customFormat="1" ht="15.75" x14ac:dyDescent="0.25">
      <c r="A74" s="272" t="s">
        <v>869</v>
      </c>
      <c r="B74" s="320"/>
      <c r="C74" s="320"/>
      <c r="D74" s="320"/>
      <c r="E74" s="320"/>
      <c r="F74" s="1634"/>
      <c r="G74" s="1634"/>
      <c r="H74" s="1634"/>
      <c r="I74" s="1634"/>
      <c r="J74" s="1634"/>
      <c r="K74" s="1634"/>
      <c r="L74" s="44"/>
      <c r="M74" s="1634"/>
      <c r="N74" s="1634"/>
    </row>
    <row r="75" spans="1:14" ht="15.75" x14ac:dyDescent="0.25">
      <c r="A75" s="272"/>
      <c r="B75" s="1719"/>
      <c r="C75" s="1719"/>
      <c r="D75" s="1719"/>
      <c r="E75" s="1719"/>
      <c r="F75" s="1719"/>
      <c r="G75" s="81"/>
      <c r="H75" s="81"/>
      <c r="I75" s="39"/>
      <c r="J75" s="39"/>
      <c r="K75" s="39"/>
      <c r="L75" s="1719"/>
      <c r="M75" s="1719"/>
      <c r="N75" s="1719"/>
    </row>
    <row r="76" spans="1:14" x14ac:dyDescent="0.25">
      <c r="A76" s="38" t="s">
        <v>74</v>
      </c>
      <c r="B76" s="273" t="s">
        <v>870</v>
      </c>
      <c r="C76" s="273"/>
      <c r="D76" s="1719"/>
      <c r="E76" s="1719"/>
      <c r="F76" s="1719"/>
      <c r="G76" s="81"/>
      <c r="H76" s="81"/>
      <c r="I76" s="39"/>
      <c r="J76" s="39"/>
      <c r="K76" s="39"/>
      <c r="L76" s="1719"/>
      <c r="M76" s="1719"/>
      <c r="N76" s="1719"/>
    </row>
    <row r="77" spans="1:14" x14ac:dyDescent="0.25">
      <c r="A77" s="186"/>
      <c r="B77" s="1719"/>
      <c r="C77" s="44"/>
      <c r="D77" s="1719"/>
      <c r="E77" s="1719"/>
      <c r="F77" s="1719"/>
      <c r="G77" s="81"/>
      <c r="H77" s="81"/>
      <c r="I77" s="39"/>
      <c r="J77" s="39"/>
      <c r="K77" s="39"/>
      <c r="L77" s="1719"/>
      <c r="M77" s="1719"/>
      <c r="N77" s="1719"/>
    </row>
    <row r="78" spans="1:14" x14ac:dyDescent="0.25">
      <c r="A78" s="184" t="s">
        <v>871</v>
      </c>
      <c r="B78" s="1634"/>
      <c r="C78" s="1634"/>
      <c r="D78" s="1634"/>
      <c r="E78" s="1634"/>
      <c r="F78" s="1634"/>
      <c r="G78" s="1634"/>
      <c r="H78" s="1634"/>
      <c r="I78" s="1634"/>
      <c r="J78" s="1634"/>
      <c r="K78" s="1719"/>
      <c r="L78" s="44"/>
      <c r="M78" s="1719"/>
      <c r="N78" s="1719"/>
    </row>
    <row r="79" spans="1:14" x14ac:dyDescent="0.25">
      <c r="A79" s="186"/>
      <c r="B79" s="1634" t="s">
        <v>872</v>
      </c>
      <c r="C79" s="1634"/>
      <c r="D79" s="1634"/>
      <c r="E79" s="1634"/>
      <c r="F79" s="1634"/>
      <c r="G79" s="81"/>
      <c r="H79" s="81"/>
      <c r="I79" s="81"/>
      <c r="J79" s="81"/>
      <c r="K79" s="43" t="s">
        <v>873</v>
      </c>
      <c r="L79" s="44"/>
      <c r="M79" s="1719"/>
      <c r="N79" s="1719"/>
    </row>
    <row r="80" spans="1:14" x14ac:dyDescent="0.25">
      <c r="A80" s="186"/>
      <c r="B80" s="1634" t="s">
        <v>874</v>
      </c>
      <c r="C80" s="1634"/>
      <c r="D80" s="1634"/>
      <c r="E80" s="1634"/>
      <c r="F80" s="1634"/>
      <c r="G80" s="81"/>
      <c r="H80" s="81"/>
      <c r="I80" s="81"/>
      <c r="J80" s="81"/>
      <c r="K80" s="43" t="s">
        <v>875</v>
      </c>
      <c r="L80" s="44"/>
      <c r="M80" s="1719"/>
      <c r="N80" s="1719"/>
    </row>
    <row r="81" spans="1:14" x14ac:dyDescent="0.25">
      <c r="A81" s="186"/>
      <c r="B81" s="564" t="s">
        <v>876</v>
      </c>
      <c r="C81" s="1686"/>
      <c r="D81" s="1686"/>
      <c r="E81" s="1686"/>
      <c r="F81" s="1686"/>
      <c r="G81" s="1686"/>
      <c r="H81" s="1686"/>
      <c r="I81" s="82"/>
      <c r="J81" s="132" t="s">
        <v>877</v>
      </c>
      <c r="K81" s="43" t="s">
        <v>878</v>
      </c>
      <c r="L81" s="44"/>
      <c r="M81" s="1719"/>
      <c r="N81" s="39"/>
    </row>
    <row r="82" spans="1:14" x14ac:dyDescent="0.25">
      <c r="A82" s="186"/>
      <c r="B82" s="1700" t="s">
        <v>879</v>
      </c>
      <c r="C82" s="1700"/>
      <c r="D82" s="1700"/>
      <c r="E82" s="1700"/>
      <c r="F82" s="1700"/>
      <c r="G82" s="265"/>
      <c r="H82" s="265"/>
      <c r="I82" s="265"/>
      <c r="J82" s="132" t="s">
        <v>880</v>
      </c>
      <c r="K82" s="43" t="s">
        <v>881</v>
      </c>
      <c r="L82" s="1719"/>
      <c r="M82" s="1634"/>
    </row>
    <row r="83" spans="1:14" x14ac:dyDescent="0.25">
      <c r="A83" s="186"/>
      <c r="B83" s="1700" t="s">
        <v>882</v>
      </c>
      <c r="C83" s="1700"/>
      <c r="D83" s="1700"/>
      <c r="E83" s="1700"/>
      <c r="F83" s="1700"/>
      <c r="G83" s="265"/>
      <c r="H83" s="265"/>
      <c r="I83" s="265"/>
      <c r="J83" s="1700"/>
      <c r="K83" s="43" t="s">
        <v>883</v>
      </c>
      <c r="L83" s="1719"/>
      <c r="M83" s="1634"/>
    </row>
    <row r="84" spans="1:14" x14ac:dyDescent="0.25">
      <c r="A84" s="186"/>
      <c r="B84" s="1634" t="s">
        <v>789</v>
      </c>
      <c r="C84" s="1719"/>
      <c r="D84" s="1719"/>
      <c r="E84" s="1719"/>
      <c r="F84" s="1719"/>
      <c r="G84" s="81"/>
      <c r="H84" s="81"/>
      <c r="I84" s="81"/>
      <c r="J84" s="1719"/>
      <c r="K84" s="43" t="s">
        <v>884</v>
      </c>
      <c r="L84" s="1719"/>
      <c r="M84" s="1719"/>
    </row>
    <row r="85" spans="1:14" s="60" customFormat="1" ht="11.25" x14ac:dyDescent="0.2">
      <c r="A85" s="263" t="s">
        <v>885</v>
      </c>
      <c r="B85" s="1700"/>
      <c r="C85" s="1700"/>
      <c r="D85" s="1700"/>
      <c r="E85" s="1700"/>
      <c r="F85" s="1700"/>
      <c r="G85" s="265"/>
      <c r="H85" s="265"/>
      <c r="I85" s="265"/>
      <c r="J85" s="1700"/>
      <c r="K85" s="91" t="s">
        <v>886</v>
      </c>
      <c r="L85" s="1700" t="s">
        <v>887</v>
      </c>
      <c r="M85" s="1700"/>
    </row>
    <row r="86" spans="1:14" s="60" customFormat="1" ht="11.25" x14ac:dyDescent="0.2">
      <c r="A86" s="202"/>
      <c r="B86" s="1700" t="s">
        <v>793</v>
      </c>
      <c r="C86" s="1700"/>
      <c r="D86" s="1700"/>
      <c r="E86" s="1700"/>
      <c r="F86" s="1700"/>
      <c r="G86" s="265"/>
      <c r="H86" s="265"/>
      <c r="I86" s="265"/>
      <c r="J86" s="1700"/>
      <c r="K86" s="1700"/>
      <c r="L86" s="1700"/>
      <c r="M86" s="1700"/>
    </row>
    <row r="87" spans="1:14" s="60" customFormat="1" ht="22.5" x14ac:dyDescent="0.2">
      <c r="A87" s="202"/>
      <c r="B87" s="1700"/>
      <c r="C87" s="1643" t="s">
        <v>888</v>
      </c>
      <c r="D87" s="1643"/>
      <c r="E87" s="1643"/>
      <c r="F87" s="1643"/>
      <c r="G87" s="1643"/>
      <c r="H87" s="1643"/>
      <c r="I87" s="265"/>
      <c r="J87" s="91" t="s">
        <v>889</v>
      </c>
      <c r="K87" s="1700" t="s">
        <v>890</v>
      </c>
      <c r="L87" s="1700"/>
      <c r="M87" s="1700"/>
    </row>
    <row r="88" spans="1:14" s="60" customFormat="1" ht="11.25" x14ac:dyDescent="0.2">
      <c r="A88" s="202"/>
      <c r="B88" s="1700"/>
      <c r="C88" s="1700" t="s">
        <v>891</v>
      </c>
      <c r="D88" s="1700"/>
      <c r="E88" s="1700"/>
      <c r="F88" s="1700"/>
      <c r="G88" s="265"/>
      <c r="H88" s="265"/>
      <c r="I88" s="265"/>
      <c r="J88" s="91" t="s">
        <v>892</v>
      </c>
      <c r="K88" s="1700" t="s">
        <v>893</v>
      </c>
      <c r="L88" s="1700"/>
      <c r="M88" s="1700"/>
    </row>
    <row r="89" spans="1:14" s="60" customFormat="1" ht="11.25" x14ac:dyDescent="0.2">
      <c r="A89" s="202"/>
      <c r="B89" s="1700"/>
      <c r="C89" s="1700" t="s">
        <v>894</v>
      </c>
      <c r="D89" s="1700"/>
      <c r="E89" s="1700"/>
      <c r="F89" s="1700"/>
      <c r="G89" s="265"/>
      <c r="H89" s="265"/>
      <c r="I89" s="274" t="str">
        <f>$K$205</f>
        <v>BJ</v>
      </c>
      <c r="J89" s="91" t="s">
        <v>895</v>
      </c>
      <c r="K89" s="1700"/>
      <c r="L89" s="1700"/>
      <c r="M89" s="1700"/>
    </row>
    <row r="90" spans="1:14" x14ac:dyDescent="0.25">
      <c r="A90" s="186"/>
      <c r="B90" s="1719"/>
      <c r="C90" s="1634" t="s">
        <v>896</v>
      </c>
      <c r="D90" s="1634"/>
      <c r="E90" s="1634"/>
      <c r="F90" s="1634"/>
      <c r="G90" s="1634"/>
      <c r="H90" s="1634"/>
      <c r="I90" s="1634"/>
      <c r="J90" s="1634"/>
      <c r="K90" s="1634"/>
      <c r="L90" s="1719"/>
      <c r="M90" s="1719"/>
    </row>
    <row r="91" spans="1:14" x14ac:dyDescent="0.25">
      <c r="A91" s="186"/>
      <c r="B91" s="1719"/>
      <c r="C91" s="1635" t="s">
        <v>897</v>
      </c>
      <c r="D91" s="1634"/>
      <c r="E91" s="1634"/>
      <c r="F91" s="1634"/>
      <c r="G91" s="81"/>
      <c r="H91" s="81"/>
      <c r="I91" s="1634"/>
      <c r="J91" s="43" t="s">
        <v>898</v>
      </c>
      <c r="K91" s="1634" t="s">
        <v>899</v>
      </c>
      <c r="L91" s="1719"/>
      <c r="M91" s="1719"/>
    </row>
    <row r="92" spans="1:14" x14ac:dyDescent="0.25">
      <c r="A92" s="186"/>
      <c r="B92" s="1719"/>
      <c r="C92" s="1635" t="s">
        <v>900</v>
      </c>
      <c r="D92" s="1634"/>
      <c r="E92" s="1634"/>
      <c r="F92" s="1634"/>
      <c r="G92" s="81"/>
      <c r="H92" s="81"/>
      <c r="I92" s="1634"/>
      <c r="J92" s="43" t="s">
        <v>901</v>
      </c>
      <c r="K92" s="1634" t="s">
        <v>902</v>
      </c>
      <c r="L92" s="1719"/>
      <c r="M92" s="1719"/>
    </row>
    <row r="93" spans="1:14" x14ac:dyDescent="0.25">
      <c r="A93" s="186"/>
      <c r="B93" s="1719"/>
      <c r="C93" s="1700" t="s">
        <v>903</v>
      </c>
      <c r="D93" s="1634"/>
      <c r="E93" s="1634"/>
      <c r="F93" s="1634"/>
      <c r="G93" s="81"/>
      <c r="H93" s="81"/>
      <c r="I93" s="39" t="str">
        <f>CONCATENATE($K$129," - ",$L$130)</f>
        <v>AM - AN</v>
      </c>
      <c r="J93" s="43" t="s">
        <v>904</v>
      </c>
      <c r="K93" s="1634"/>
      <c r="L93" s="1719"/>
      <c r="M93" s="1719"/>
    </row>
    <row r="94" spans="1:14" x14ac:dyDescent="0.25">
      <c r="A94" s="186"/>
      <c r="B94" s="1634"/>
      <c r="C94" s="1634" t="s">
        <v>789</v>
      </c>
      <c r="D94" s="1634"/>
      <c r="E94" s="1634"/>
      <c r="F94" s="1634"/>
      <c r="G94" s="1634"/>
      <c r="H94" s="1634"/>
      <c r="I94" s="1634"/>
      <c r="J94" s="43" t="s">
        <v>905</v>
      </c>
      <c r="K94" s="1634"/>
      <c r="L94" s="1719"/>
      <c r="M94" s="1719"/>
    </row>
    <row r="95" spans="1:14" x14ac:dyDescent="0.25">
      <c r="A95" s="186"/>
      <c r="B95" s="1719"/>
      <c r="C95" s="44" t="s">
        <v>906</v>
      </c>
      <c r="D95" s="1634"/>
      <c r="E95" s="1634"/>
      <c r="F95" s="1634"/>
      <c r="G95" s="81"/>
      <c r="H95" s="81"/>
      <c r="I95" s="39"/>
      <c r="J95" s="43" t="s">
        <v>907</v>
      </c>
      <c r="K95" s="1634" t="s">
        <v>908</v>
      </c>
      <c r="L95" s="1719"/>
      <c r="M95" s="1719"/>
    </row>
    <row r="96" spans="1:14" x14ac:dyDescent="0.25">
      <c r="A96" s="186"/>
      <c r="B96" s="1634" t="s">
        <v>909</v>
      </c>
      <c r="C96" s="44"/>
      <c r="D96" s="1634"/>
      <c r="E96" s="1634"/>
      <c r="F96" s="1634"/>
      <c r="G96" s="81"/>
      <c r="H96" s="81"/>
      <c r="I96" s="39"/>
      <c r="J96" s="39" t="str">
        <f>CONCATENATE("Le moindre de ",$K$95," et de ",$L$85)</f>
        <v>Le moindre de Z et de T</v>
      </c>
      <c r="K96" s="43" t="s">
        <v>910</v>
      </c>
      <c r="L96" s="1634" t="s">
        <v>911</v>
      </c>
      <c r="M96" s="1719"/>
    </row>
    <row r="97" spans="1:13" x14ac:dyDescent="0.25">
      <c r="A97" s="184" t="s">
        <v>912</v>
      </c>
      <c r="B97" s="1634"/>
      <c r="C97" s="44"/>
      <c r="D97" s="1634"/>
      <c r="E97" s="1634"/>
      <c r="F97" s="1634"/>
      <c r="G97" s="81"/>
      <c r="H97" s="81"/>
      <c r="I97" s="39"/>
      <c r="J97" s="39" t="str">
        <f>CONCATENATE($L$85," - ",$L$96)</f>
        <v>T - AA</v>
      </c>
      <c r="K97" s="43" t="s">
        <v>913</v>
      </c>
      <c r="L97" s="1634" t="s">
        <v>914</v>
      </c>
      <c r="M97" s="1719"/>
    </row>
    <row r="98" spans="1:13" x14ac:dyDescent="0.25">
      <c r="A98" s="186"/>
      <c r="B98" s="1719"/>
      <c r="C98" s="44"/>
      <c r="D98" s="1719"/>
      <c r="E98" s="1719"/>
      <c r="F98" s="1719"/>
      <c r="G98" s="81"/>
      <c r="H98" s="81"/>
      <c r="I98" s="39"/>
      <c r="J98" s="39"/>
      <c r="K98" s="39"/>
      <c r="L98" s="1719"/>
      <c r="M98" s="1719"/>
    </row>
    <row r="99" spans="1:13" x14ac:dyDescent="0.25">
      <c r="A99" s="129" t="s">
        <v>108</v>
      </c>
      <c r="B99" s="1634"/>
      <c r="C99" s="1634"/>
      <c r="D99" s="1634"/>
      <c r="E99" s="1634"/>
      <c r="F99" s="1634"/>
      <c r="G99" s="81"/>
      <c r="H99" s="81"/>
      <c r="I99" s="81"/>
      <c r="J99" s="39" t="str">
        <f>CONCATENATE($L$70," + ",$L$97)</f>
        <v>S + AB</v>
      </c>
      <c r="K99" s="43" t="s">
        <v>915</v>
      </c>
      <c r="L99" s="1634" t="s">
        <v>916</v>
      </c>
      <c r="M99" s="1719"/>
    </row>
    <row r="100" spans="1:13" x14ac:dyDescent="0.25">
      <c r="A100" s="186"/>
      <c r="B100" s="1719"/>
      <c r="C100" s="44"/>
      <c r="D100" s="1719"/>
      <c r="E100" s="1719"/>
      <c r="F100" s="1719"/>
      <c r="G100" s="81"/>
      <c r="H100" s="81"/>
      <c r="I100" s="39"/>
      <c r="J100" s="39"/>
      <c r="K100" s="39"/>
      <c r="L100" s="1719"/>
      <c r="M100" s="1719"/>
    </row>
    <row r="101" spans="1:13" x14ac:dyDescent="0.25">
      <c r="A101" s="184" t="s">
        <v>917</v>
      </c>
      <c r="B101" s="1634"/>
      <c r="C101" s="44"/>
      <c r="D101" s="1719"/>
      <c r="E101" s="1719"/>
      <c r="F101" s="1719"/>
      <c r="G101" s="81"/>
      <c r="H101" s="81"/>
      <c r="I101" s="39"/>
      <c r="J101" s="39"/>
      <c r="K101" s="39"/>
      <c r="L101" s="1719"/>
      <c r="M101" s="1719"/>
    </row>
    <row r="102" spans="1:13" x14ac:dyDescent="0.25">
      <c r="A102" s="184"/>
      <c r="B102" s="1634" t="s">
        <v>918</v>
      </c>
      <c r="C102" s="44"/>
      <c r="D102" s="1719"/>
      <c r="E102" s="1719"/>
      <c r="F102" s="1719"/>
      <c r="G102" s="81"/>
      <c r="H102" s="81"/>
      <c r="I102" s="39"/>
      <c r="J102" s="39"/>
      <c r="K102" s="43" t="s">
        <v>919</v>
      </c>
      <c r="L102" s="1719"/>
      <c r="M102" s="1719"/>
    </row>
    <row r="103" spans="1:13" x14ac:dyDescent="0.25">
      <c r="A103" s="184"/>
      <c r="B103" s="1634" t="s">
        <v>920</v>
      </c>
      <c r="C103" s="44"/>
      <c r="D103" s="1719"/>
      <c r="E103" s="1719"/>
      <c r="F103" s="1719"/>
      <c r="G103" s="81"/>
      <c r="H103" s="81"/>
      <c r="I103" s="39"/>
      <c r="J103" s="39"/>
      <c r="K103" s="43" t="s">
        <v>921</v>
      </c>
      <c r="L103" s="1719"/>
      <c r="M103" s="1719"/>
    </row>
    <row r="104" spans="1:13" x14ac:dyDescent="0.25">
      <c r="A104" s="184"/>
      <c r="B104" s="1700" t="s">
        <v>922</v>
      </c>
      <c r="C104" s="44"/>
      <c r="D104" s="1634"/>
      <c r="E104" s="1634"/>
      <c r="F104" s="1634"/>
      <c r="G104" s="81"/>
      <c r="H104" s="81"/>
      <c r="I104" s="39"/>
      <c r="J104" s="39"/>
      <c r="K104" s="43" t="s">
        <v>923</v>
      </c>
      <c r="L104" s="1719"/>
      <c r="M104" s="1719"/>
    </row>
    <row r="105" spans="1:13" x14ac:dyDescent="0.25">
      <c r="A105" s="184"/>
      <c r="B105" s="1700" t="s">
        <v>924</v>
      </c>
      <c r="C105" s="44"/>
      <c r="D105" s="1634"/>
      <c r="E105" s="1634"/>
      <c r="F105" s="1634"/>
      <c r="G105" s="81"/>
      <c r="H105" s="81"/>
      <c r="I105" s="54"/>
      <c r="J105" s="132" t="s">
        <v>925</v>
      </c>
      <c r="K105" s="43" t="s">
        <v>926</v>
      </c>
      <c r="L105" s="1719"/>
      <c r="M105" s="1719"/>
    </row>
    <row r="106" spans="1:13" x14ac:dyDescent="0.25">
      <c r="A106" s="184"/>
      <c r="B106" s="1700" t="s">
        <v>927</v>
      </c>
      <c r="C106" s="1700"/>
      <c r="D106" s="1634"/>
      <c r="E106" s="1634"/>
      <c r="F106" s="1634"/>
      <c r="G106" s="81"/>
      <c r="H106" s="81"/>
      <c r="I106" s="39"/>
      <c r="J106" s="132" t="s">
        <v>928</v>
      </c>
      <c r="K106" s="43" t="s">
        <v>929</v>
      </c>
      <c r="L106" s="1719"/>
      <c r="M106" s="1719"/>
    </row>
    <row r="107" spans="1:13" s="20" customFormat="1" ht="11.25" x14ac:dyDescent="0.2">
      <c r="A107" s="184"/>
      <c r="B107" s="565" t="s">
        <v>930</v>
      </c>
      <c r="C107" s="1700"/>
      <c r="D107" s="1634"/>
      <c r="E107" s="1634"/>
      <c r="F107" s="1634"/>
      <c r="G107" s="81"/>
      <c r="H107" s="81"/>
      <c r="I107" s="82"/>
      <c r="J107" s="132" t="s">
        <v>931</v>
      </c>
      <c r="K107" s="43" t="s">
        <v>932</v>
      </c>
      <c r="L107" s="1634"/>
      <c r="M107" s="1634"/>
    </row>
    <row r="108" spans="1:13" s="60" customFormat="1" ht="11.25" x14ac:dyDescent="0.2">
      <c r="A108" s="263"/>
      <c r="B108" s="85" t="s">
        <v>933</v>
      </c>
      <c r="C108" s="1700"/>
      <c r="D108" s="1700"/>
      <c r="E108" s="1700"/>
      <c r="F108" s="1700"/>
      <c r="G108" s="265"/>
      <c r="H108" s="265"/>
      <c r="I108" s="265"/>
      <c r="J108" s="132" t="s">
        <v>934</v>
      </c>
      <c r="K108" s="91" t="s">
        <v>935</v>
      </c>
      <c r="L108" s="1700"/>
      <c r="M108" s="1700"/>
    </row>
    <row r="109" spans="1:13" x14ac:dyDescent="0.25">
      <c r="A109" s="186"/>
      <c r="B109" s="1700" t="s">
        <v>936</v>
      </c>
      <c r="C109" s="1700"/>
      <c r="D109" s="1634"/>
      <c r="E109" s="1634"/>
      <c r="F109" s="1634"/>
      <c r="G109" s="81"/>
      <c r="H109" s="81"/>
      <c r="I109" s="81"/>
      <c r="J109" s="1634"/>
      <c r="K109" s="43" t="s">
        <v>937</v>
      </c>
      <c r="L109" s="1719"/>
      <c r="M109" s="1634"/>
    </row>
    <row r="110" spans="1:13" x14ac:dyDescent="0.25">
      <c r="A110" s="184"/>
      <c r="B110" s="1634" t="s">
        <v>789</v>
      </c>
      <c r="C110" s="55"/>
      <c r="D110" s="55"/>
      <c r="E110" s="55"/>
      <c r="F110" s="55"/>
      <c r="G110" s="275"/>
      <c r="H110" s="275"/>
      <c r="I110" s="275"/>
      <c r="J110" s="55"/>
      <c r="K110" s="43" t="s">
        <v>938</v>
      </c>
      <c r="L110" s="1719"/>
      <c r="M110" s="1719"/>
    </row>
    <row r="111" spans="1:13" x14ac:dyDescent="0.25">
      <c r="A111" s="184" t="s">
        <v>939</v>
      </c>
      <c r="B111" s="1634"/>
      <c r="C111" s="1634"/>
      <c r="D111" s="1719"/>
      <c r="E111" s="1719"/>
      <c r="F111" s="1719"/>
      <c r="G111" s="81"/>
      <c r="H111" s="81"/>
      <c r="I111" s="81"/>
      <c r="J111" s="39"/>
      <c r="K111" s="43" t="s">
        <v>940</v>
      </c>
      <c r="L111" s="1634" t="s">
        <v>941</v>
      </c>
      <c r="M111" s="1719"/>
    </row>
    <row r="112" spans="1:13" x14ac:dyDescent="0.25">
      <c r="A112" s="184"/>
      <c r="B112" s="1634" t="s">
        <v>793</v>
      </c>
      <c r="C112" s="1634"/>
      <c r="D112" s="1719"/>
      <c r="E112" s="1719"/>
      <c r="F112" s="1719"/>
      <c r="G112" s="81"/>
      <c r="H112" s="81"/>
      <c r="I112" s="81"/>
      <c r="J112" s="39"/>
      <c r="K112" s="39"/>
      <c r="L112" s="39"/>
      <c r="M112" s="1719"/>
    </row>
    <row r="113" spans="1:13" s="60" customFormat="1" ht="20.45" customHeight="1" x14ac:dyDescent="0.2">
      <c r="A113" s="263"/>
      <c r="B113" s="1700"/>
      <c r="C113" s="1643" t="s">
        <v>942</v>
      </c>
      <c r="D113" s="1643"/>
      <c r="E113" s="1643"/>
      <c r="F113" s="1643"/>
      <c r="G113" s="1643"/>
      <c r="H113" s="1643"/>
      <c r="I113" s="265"/>
      <c r="J113" s="91" t="s">
        <v>943</v>
      </c>
      <c r="K113" s="1700" t="s">
        <v>944</v>
      </c>
      <c r="L113" s="1700"/>
      <c r="M113" s="1700"/>
    </row>
    <row r="114" spans="1:13" s="60" customFormat="1" ht="11.25" x14ac:dyDescent="0.2">
      <c r="A114" s="263"/>
      <c r="B114" s="1700"/>
      <c r="C114" s="1700" t="s">
        <v>945</v>
      </c>
      <c r="D114" s="1700"/>
      <c r="E114" s="1700"/>
      <c r="F114" s="1700"/>
      <c r="G114" s="265"/>
      <c r="H114" s="265"/>
      <c r="I114" s="265"/>
      <c r="J114" s="91" t="s">
        <v>946</v>
      </c>
      <c r="K114" s="1700" t="s">
        <v>947</v>
      </c>
    </row>
    <row r="115" spans="1:13" s="60" customFormat="1" ht="11.25" x14ac:dyDescent="0.2">
      <c r="A115" s="263"/>
      <c r="B115" s="1700"/>
      <c r="C115" s="1700" t="s">
        <v>948</v>
      </c>
      <c r="D115" s="1700"/>
      <c r="E115" s="1700"/>
      <c r="F115" s="1700"/>
      <c r="G115" s="265"/>
      <c r="H115" s="265"/>
      <c r="I115" s="265"/>
      <c r="J115" s="91" t="s">
        <v>949</v>
      </c>
      <c r="K115" s="1700"/>
    </row>
    <row r="116" spans="1:13" s="60" customFormat="1" ht="22.5" x14ac:dyDescent="0.2">
      <c r="A116" s="263"/>
      <c r="B116" s="1700"/>
      <c r="C116" s="1686" t="s">
        <v>950</v>
      </c>
      <c r="D116" s="1686"/>
      <c r="E116" s="1686"/>
      <c r="F116" s="1686"/>
      <c r="G116" s="1686"/>
      <c r="H116" s="1686"/>
      <c r="I116" s="276" t="str">
        <f>$K$206</f>
        <v>BK</v>
      </c>
      <c r="J116" s="91" t="s">
        <v>951</v>
      </c>
      <c r="K116" s="1700"/>
    </row>
    <row r="117" spans="1:13" ht="23.25" x14ac:dyDescent="0.25">
      <c r="A117" s="184"/>
      <c r="B117" s="1634"/>
      <c r="C117" s="1649" t="s">
        <v>952</v>
      </c>
      <c r="D117" s="1649"/>
      <c r="E117" s="1649"/>
      <c r="F117" s="1649"/>
      <c r="G117" s="1649"/>
      <c r="H117" s="1649"/>
      <c r="I117" s="277" t="str">
        <f>$L$170</f>
        <v>AY</v>
      </c>
      <c r="J117" s="43" t="s">
        <v>953</v>
      </c>
      <c r="K117" s="1634"/>
    </row>
    <row r="118" spans="1:13" ht="23.25" x14ac:dyDescent="0.25">
      <c r="A118" s="184"/>
      <c r="B118" s="1634"/>
      <c r="C118" s="1649" t="s">
        <v>954</v>
      </c>
      <c r="D118" s="1649"/>
      <c r="E118" s="1649"/>
      <c r="F118" s="1649"/>
      <c r="G118" s="1649"/>
      <c r="H118" s="1649"/>
      <c r="I118" s="277" t="str">
        <f>$L$172</f>
        <v>BA</v>
      </c>
      <c r="J118" s="43" t="s">
        <v>955</v>
      </c>
      <c r="K118" s="1634"/>
    </row>
    <row r="119" spans="1:13" x14ac:dyDescent="0.25">
      <c r="A119" s="184"/>
      <c r="B119" s="1634"/>
      <c r="C119" s="1634" t="s">
        <v>956</v>
      </c>
      <c r="D119" s="1634"/>
      <c r="E119" s="1634"/>
      <c r="F119" s="1634"/>
      <c r="G119" s="1634"/>
      <c r="H119" s="1634"/>
      <c r="I119" s="39"/>
      <c r="J119" s="1634"/>
      <c r="K119" s="1634"/>
    </row>
    <row r="120" spans="1:13" x14ac:dyDescent="0.25">
      <c r="A120" s="184"/>
      <c r="B120" s="1634"/>
      <c r="C120" s="1635" t="s">
        <v>897</v>
      </c>
      <c r="D120" s="1634"/>
      <c r="E120" s="1634"/>
      <c r="F120" s="1634"/>
      <c r="G120" s="81"/>
      <c r="H120" s="81"/>
      <c r="I120" s="1634"/>
      <c r="J120" s="43" t="s">
        <v>957</v>
      </c>
      <c r="K120" s="1634" t="s">
        <v>958</v>
      </c>
    </row>
    <row r="121" spans="1:13" x14ac:dyDescent="0.25">
      <c r="A121" s="184"/>
      <c r="B121" s="1634"/>
      <c r="C121" s="1635" t="s">
        <v>900</v>
      </c>
      <c r="D121" s="1634"/>
      <c r="E121" s="1634"/>
      <c r="F121" s="1634"/>
      <c r="G121" s="81"/>
      <c r="H121" s="81"/>
      <c r="I121" s="1634"/>
      <c r="J121" s="43" t="s">
        <v>959</v>
      </c>
      <c r="K121" s="1634" t="s">
        <v>960</v>
      </c>
    </row>
    <row r="122" spans="1:13" x14ac:dyDescent="0.25">
      <c r="A122" s="184"/>
      <c r="B122" s="1634"/>
      <c r="C122" s="278" t="s">
        <v>961</v>
      </c>
      <c r="D122" s="278"/>
      <c r="E122" s="278"/>
      <c r="F122" s="278"/>
      <c r="G122" s="278"/>
      <c r="H122" s="278"/>
      <c r="I122" s="1634"/>
      <c r="J122" s="217"/>
      <c r="K122" s="1634"/>
    </row>
    <row r="123" spans="1:13" x14ac:dyDescent="0.25">
      <c r="A123" s="184"/>
      <c r="B123" s="1634"/>
      <c r="C123" s="279" t="s">
        <v>897</v>
      </c>
      <c r="D123" s="52"/>
      <c r="E123" s="52"/>
      <c r="F123" s="52"/>
      <c r="G123" s="210"/>
      <c r="H123" s="210"/>
      <c r="I123" s="1634"/>
      <c r="J123" s="43" t="s">
        <v>962</v>
      </c>
      <c r="K123" s="1634" t="s">
        <v>963</v>
      </c>
    </row>
    <row r="124" spans="1:13" x14ac:dyDescent="0.25">
      <c r="A124" s="184"/>
      <c r="B124" s="1634"/>
      <c r="C124" s="279" t="s">
        <v>900</v>
      </c>
      <c r="D124" s="52"/>
      <c r="E124" s="52"/>
      <c r="F124" s="52"/>
      <c r="G124" s="210"/>
      <c r="H124" s="210"/>
      <c r="I124" s="1634"/>
      <c r="J124" s="43" t="s">
        <v>964</v>
      </c>
      <c r="K124" s="1634" t="s">
        <v>965</v>
      </c>
    </row>
    <row r="125" spans="1:13" x14ac:dyDescent="0.25">
      <c r="A125" s="184"/>
      <c r="B125" s="1634"/>
      <c r="C125" s="278" t="s">
        <v>966</v>
      </c>
      <c r="D125" s="278"/>
      <c r="E125" s="278"/>
      <c r="F125" s="278"/>
      <c r="G125" s="278"/>
      <c r="H125" s="278"/>
      <c r="I125" s="1634"/>
      <c r="J125" s="217"/>
      <c r="K125" s="1634"/>
    </row>
    <row r="126" spans="1:13" x14ac:dyDescent="0.25">
      <c r="A126" s="184"/>
      <c r="B126" s="1634"/>
      <c r="C126" s="279" t="s">
        <v>897</v>
      </c>
      <c r="D126" s="52"/>
      <c r="E126" s="52"/>
      <c r="F126" s="52"/>
      <c r="G126" s="210"/>
      <c r="H126" s="210"/>
      <c r="I126" s="1634"/>
      <c r="J126" s="43" t="s">
        <v>967</v>
      </c>
      <c r="K126" s="1634" t="s">
        <v>968</v>
      </c>
    </row>
    <row r="127" spans="1:13" x14ac:dyDescent="0.25">
      <c r="A127" s="184"/>
      <c r="B127" s="1634"/>
      <c r="C127" s="279" t="s">
        <v>900</v>
      </c>
      <c r="D127" s="52"/>
      <c r="E127" s="52"/>
      <c r="F127" s="52"/>
      <c r="G127" s="210"/>
      <c r="H127" s="210"/>
      <c r="I127" s="1634"/>
      <c r="J127" s="43" t="s">
        <v>969</v>
      </c>
      <c r="K127" s="1634" t="s">
        <v>970</v>
      </c>
    </row>
    <row r="128" spans="1:13" x14ac:dyDescent="0.25">
      <c r="A128" s="184"/>
      <c r="B128" s="1634"/>
      <c r="C128" s="1634" t="s">
        <v>789</v>
      </c>
      <c r="D128" s="1634"/>
      <c r="E128" s="1634"/>
      <c r="F128" s="1634"/>
      <c r="G128" s="81"/>
      <c r="H128" s="81"/>
      <c r="I128" s="1634"/>
      <c r="J128" s="280" t="s">
        <v>971</v>
      </c>
      <c r="K128" s="1634"/>
    </row>
    <row r="129" spans="1:13" x14ac:dyDescent="0.25">
      <c r="A129" s="184"/>
      <c r="B129" s="1634"/>
      <c r="C129" s="44" t="s">
        <v>972</v>
      </c>
      <c r="D129" s="1634"/>
      <c r="E129" s="1634"/>
      <c r="F129" s="1634"/>
      <c r="G129" s="81"/>
      <c r="H129" s="81"/>
      <c r="I129" s="39"/>
      <c r="J129" s="43" t="s">
        <v>973</v>
      </c>
      <c r="K129" s="1634" t="s">
        <v>974</v>
      </c>
    </row>
    <row r="130" spans="1:13" x14ac:dyDescent="0.25">
      <c r="A130" s="186"/>
      <c r="B130" s="1634" t="s">
        <v>975</v>
      </c>
      <c r="C130" s="44"/>
      <c r="D130" s="1634"/>
      <c r="E130" s="1634"/>
      <c r="F130" s="1634"/>
      <c r="G130" s="81"/>
      <c r="H130" s="81"/>
      <c r="I130" s="39"/>
      <c r="J130" s="39" t="str">
        <f>CONCATENATE("Le moindre de ",$L$111," et de ",K$129)</f>
        <v>Le moindre de AD et de AM</v>
      </c>
      <c r="K130" s="43" t="s">
        <v>976</v>
      </c>
      <c r="L130" s="1634" t="s">
        <v>977</v>
      </c>
      <c r="M130" s="1719"/>
    </row>
    <row r="131" spans="1:13" x14ac:dyDescent="0.25">
      <c r="A131" s="129" t="s">
        <v>978</v>
      </c>
      <c r="B131" s="1634"/>
      <c r="C131" s="1634"/>
      <c r="D131" s="1634"/>
      <c r="E131" s="1634"/>
      <c r="F131" s="1634"/>
      <c r="G131" s="81"/>
      <c r="H131" s="81"/>
      <c r="I131" s="81"/>
      <c r="J131" s="39" t="str">
        <f>CONCATENATE($L$111," - ",$L$130)</f>
        <v>AD - AN</v>
      </c>
      <c r="K131" s="43" t="s">
        <v>979</v>
      </c>
      <c r="L131" s="1634" t="s">
        <v>980</v>
      </c>
      <c r="M131" s="1719"/>
    </row>
    <row r="132" spans="1:13" x14ac:dyDescent="0.25">
      <c r="A132" s="184"/>
      <c r="B132" s="184"/>
      <c r="C132" s="184"/>
      <c r="D132" s="184"/>
      <c r="E132" s="184"/>
      <c r="F132" s="184"/>
      <c r="G132" s="184"/>
      <c r="H132" s="184"/>
      <c r="I132" s="184"/>
      <c r="J132" s="184"/>
      <c r="K132" s="184"/>
      <c r="L132" s="184"/>
      <c r="M132" s="184"/>
    </row>
    <row r="133" spans="1:13" x14ac:dyDescent="0.25">
      <c r="A133" s="184" t="s">
        <v>111</v>
      </c>
      <c r="B133" s="1719"/>
      <c r="C133" s="1719"/>
      <c r="D133" s="1719"/>
      <c r="E133" s="1719"/>
      <c r="F133" s="1719"/>
      <c r="G133" s="81"/>
      <c r="H133" s="81"/>
      <c r="I133" s="81"/>
      <c r="J133" s="39" t="str">
        <f>CONCATENATE($L$99," + ",$L$131)</f>
        <v>AC + AO</v>
      </c>
      <c r="K133" s="43" t="s">
        <v>981</v>
      </c>
      <c r="L133" s="1634" t="s">
        <v>982</v>
      </c>
      <c r="M133" s="1719"/>
    </row>
    <row r="134" spans="1:13" x14ac:dyDescent="0.25">
      <c r="A134" s="184"/>
      <c r="B134" s="1719"/>
      <c r="C134" s="1719"/>
      <c r="D134" s="1719"/>
      <c r="E134" s="1719"/>
      <c r="F134" s="1719"/>
      <c r="G134" s="81"/>
      <c r="H134" s="81"/>
      <c r="I134" s="81"/>
      <c r="J134" s="39"/>
      <c r="K134" s="217"/>
      <c r="L134" s="1719"/>
      <c r="M134" s="1719"/>
    </row>
    <row r="135" spans="1:13" s="20" customFormat="1" ht="15.75" x14ac:dyDescent="0.25">
      <c r="A135" s="272" t="s">
        <v>869</v>
      </c>
      <c r="B135" s="320"/>
      <c r="C135" s="320"/>
      <c r="D135" s="320"/>
      <c r="E135" s="320"/>
      <c r="F135" s="1634"/>
      <c r="G135" s="81"/>
      <c r="H135" s="81"/>
      <c r="I135" s="39"/>
      <c r="J135" s="39"/>
      <c r="K135" s="39"/>
      <c r="L135" s="1634"/>
      <c r="M135" s="1634"/>
    </row>
    <row r="136" spans="1:13" x14ac:dyDescent="0.25">
      <c r="A136" s="184"/>
      <c r="B136" s="1719"/>
      <c r="C136" s="1719"/>
      <c r="D136" s="1719"/>
      <c r="E136" s="1719"/>
      <c r="F136" s="1719"/>
      <c r="G136" s="81"/>
      <c r="H136" s="81"/>
      <c r="I136" s="39"/>
      <c r="J136" s="39"/>
      <c r="K136" s="39"/>
      <c r="L136" s="1719"/>
      <c r="M136" s="1719"/>
    </row>
    <row r="137" spans="1:13" x14ac:dyDescent="0.25">
      <c r="A137" s="38" t="s">
        <v>74</v>
      </c>
      <c r="B137" s="273" t="s">
        <v>870</v>
      </c>
      <c r="C137" s="273"/>
      <c r="D137" s="1719"/>
      <c r="E137" s="1719"/>
      <c r="F137" s="1719"/>
      <c r="G137" s="81"/>
      <c r="H137" s="81"/>
      <c r="I137" s="39"/>
      <c r="J137" s="39"/>
      <c r="K137" s="39"/>
      <c r="L137" s="1719"/>
      <c r="M137" s="1719"/>
    </row>
    <row r="138" spans="1:13" x14ac:dyDescent="0.25">
      <c r="A138" s="184"/>
      <c r="B138" s="1719"/>
      <c r="C138" s="1719"/>
      <c r="D138" s="1719"/>
      <c r="E138" s="1719"/>
      <c r="F138" s="1719"/>
      <c r="G138" s="81"/>
      <c r="H138" s="81"/>
      <c r="I138" s="81"/>
      <c r="J138" s="39"/>
      <c r="K138" s="217"/>
      <c r="L138" s="1719"/>
      <c r="M138" s="1719"/>
    </row>
    <row r="139" spans="1:13" x14ac:dyDescent="0.25">
      <c r="A139" s="281" t="s">
        <v>983</v>
      </c>
      <c r="B139" s="52"/>
      <c r="C139" s="52"/>
      <c r="D139" s="52"/>
      <c r="E139" s="52"/>
      <c r="F139" s="52"/>
      <c r="G139" s="210"/>
      <c r="H139" s="210"/>
      <c r="I139" s="210"/>
      <c r="J139" s="282"/>
      <c r="K139" s="283"/>
      <c r="L139" s="52"/>
      <c r="M139" s="1719"/>
    </row>
    <row r="140" spans="1:13" x14ac:dyDescent="0.25">
      <c r="A140" s="281"/>
      <c r="B140" s="52"/>
      <c r="C140" s="52" t="s">
        <v>984</v>
      </c>
      <c r="D140" s="52"/>
      <c r="E140" s="52"/>
      <c r="F140" s="52"/>
      <c r="G140" s="210"/>
      <c r="H140" s="210"/>
      <c r="I140" s="210"/>
      <c r="J140" s="282"/>
      <c r="K140" s="1741" t="s">
        <v>985</v>
      </c>
      <c r="L140" s="52"/>
      <c r="M140" s="1719"/>
    </row>
    <row r="141" spans="1:13" x14ac:dyDescent="0.25">
      <c r="A141" s="281"/>
      <c r="B141" s="52"/>
      <c r="C141" s="52" t="s">
        <v>986</v>
      </c>
      <c r="D141" s="52"/>
      <c r="E141" s="52"/>
      <c r="F141" s="52"/>
      <c r="G141" s="210"/>
      <c r="H141" s="210"/>
      <c r="I141" s="210"/>
      <c r="J141" s="282"/>
      <c r="K141" s="1741" t="s">
        <v>987</v>
      </c>
      <c r="L141" s="52"/>
      <c r="M141" s="1719"/>
    </row>
    <row r="142" spans="1:13" x14ac:dyDescent="0.25">
      <c r="A142" s="281"/>
      <c r="B142" s="52" t="s">
        <v>988</v>
      </c>
      <c r="C142" s="52"/>
      <c r="D142" s="52"/>
      <c r="E142" s="52"/>
      <c r="F142" s="52"/>
      <c r="G142" s="210"/>
      <c r="H142" s="210"/>
      <c r="I142" s="210"/>
      <c r="J142" s="282"/>
      <c r="K142" s="1741" t="s">
        <v>989</v>
      </c>
      <c r="L142" s="52" t="s">
        <v>990</v>
      </c>
      <c r="M142" s="1719"/>
    </row>
    <row r="143" spans="1:13" x14ac:dyDescent="0.25">
      <c r="A143" s="281" t="s">
        <v>991</v>
      </c>
      <c r="B143" s="52"/>
      <c r="C143" s="52"/>
      <c r="D143" s="52"/>
      <c r="E143" s="52"/>
      <c r="F143" s="52"/>
      <c r="G143" s="210"/>
      <c r="H143" s="210"/>
      <c r="I143" s="210"/>
      <c r="J143" s="282" t="str">
        <f>CONCATENATE($L$133," + ",$L$142)</f>
        <v>AP + AQ</v>
      </c>
      <c r="K143" s="1741" t="s">
        <v>992</v>
      </c>
      <c r="L143" s="52" t="s">
        <v>993</v>
      </c>
      <c r="M143" s="1719"/>
    </row>
    <row r="144" spans="1:13" x14ac:dyDescent="0.25">
      <c r="A144" s="281"/>
      <c r="B144" s="52" t="s">
        <v>793</v>
      </c>
      <c r="C144" s="52"/>
      <c r="D144" s="52"/>
      <c r="E144" s="52"/>
      <c r="F144" s="52"/>
      <c r="G144" s="210"/>
      <c r="H144" s="210"/>
      <c r="I144" s="210"/>
      <c r="J144" s="282"/>
      <c r="K144" s="283"/>
      <c r="L144" s="52"/>
      <c r="M144" s="1719"/>
    </row>
    <row r="145" spans="1:13" x14ac:dyDescent="0.25">
      <c r="A145" s="281"/>
      <c r="B145" s="52"/>
      <c r="C145" s="278" t="s">
        <v>994</v>
      </c>
      <c r="D145" s="278"/>
      <c r="E145" s="278"/>
      <c r="F145" s="52"/>
      <c r="G145" s="284"/>
      <c r="H145" s="284"/>
      <c r="I145" s="285"/>
      <c r="J145" s="1741" t="s">
        <v>995</v>
      </c>
      <c r="K145" s="283"/>
      <c r="L145" s="52"/>
      <c r="M145" s="1719"/>
    </row>
    <row r="146" spans="1:13" x14ac:dyDescent="0.25">
      <c r="A146" s="281"/>
      <c r="B146" s="52"/>
      <c r="C146" s="278" t="s">
        <v>996</v>
      </c>
      <c r="D146" s="278"/>
      <c r="E146" s="278"/>
      <c r="F146" s="52"/>
      <c r="G146" s="284"/>
      <c r="H146" s="284"/>
      <c r="I146" s="285"/>
      <c r="J146" s="1741" t="s">
        <v>997</v>
      </c>
      <c r="K146" s="283"/>
      <c r="L146" s="52"/>
    </row>
    <row r="147" spans="1:13" x14ac:dyDescent="0.25">
      <c r="A147" s="281"/>
      <c r="B147" s="52"/>
      <c r="C147" s="278" t="s">
        <v>998</v>
      </c>
      <c r="D147" s="278"/>
      <c r="E147" s="278"/>
      <c r="F147" s="52"/>
      <c r="G147" s="210"/>
      <c r="H147" s="210"/>
      <c r="I147" s="210"/>
      <c r="J147" s="1741" t="s">
        <v>999</v>
      </c>
      <c r="K147" s="283"/>
      <c r="L147" s="52"/>
    </row>
    <row r="148" spans="1:13" x14ac:dyDescent="0.25">
      <c r="A148" s="281"/>
      <c r="B148" s="52" t="s">
        <v>1000</v>
      </c>
      <c r="C148" s="52"/>
      <c r="D148" s="52"/>
      <c r="E148" s="52"/>
      <c r="F148" s="52"/>
      <c r="G148" s="210"/>
      <c r="H148" s="210"/>
      <c r="I148" s="210"/>
      <c r="J148" s="282"/>
      <c r="K148" s="1741" t="s">
        <v>1001</v>
      </c>
      <c r="L148" s="52" t="s">
        <v>1002</v>
      </c>
    </row>
    <row r="149" spans="1:13" x14ac:dyDescent="0.25">
      <c r="A149" s="281"/>
      <c r="B149" s="52"/>
      <c r="C149" s="52"/>
      <c r="D149" s="52"/>
      <c r="E149" s="52"/>
      <c r="F149" s="52"/>
      <c r="G149" s="210"/>
      <c r="H149" s="210"/>
      <c r="I149" s="210"/>
      <c r="J149" s="282"/>
      <c r="K149" s="283"/>
      <c r="L149" s="52"/>
    </row>
    <row r="150" spans="1:13" x14ac:dyDescent="0.25">
      <c r="A150" s="281" t="s">
        <v>115</v>
      </c>
      <c r="B150" s="52"/>
      <c r="C150" s="52"/>
      <c r="D150" s="52"/>
      <c r="E150" s="52"/>
      <c r="F150" s="52"/>
      <c r="G150" s="210"/>
      <c r="H150" s="210"/>
      <c r="I150" s="210"/>
      <c r="J150" s="282" t="str">
        <f>CONCATENATE($L$143," - ",$L$148)</f>
        <v>AR - AS</v>
      </c>
      <c r="K150" s="1741" t="s">
        <v>1003</v>
      </c>
      <c r="L150" s="52" t="s">
        <v>1004</v>
      </c>
    </row>
    <row r="151" spans="1:13" x14ac:dyDescent="0.25">
      <c r="A151" s="186"/>
      <c r="B151" s="1719"/>
      <c r="C151" s="1719"/>
      <c r="D151" s="1719"/>
      <c r="E151" s="1719"/>
      <c r="F151" s="1719"/>
      <c r="G151" s="81"/>
      <c r="H151" s="81"/>
      <c r="I151" s="81"/>
      <c r="J151" s="1719"/>
      <c r="K151" s="286"/>
      <c r="L151" s="1719"/>
    </row>
    <row r="152" spans="1:13" x14ac:dyDescent="0.25">
      <c r="A152" s="273" t="s">
        <v>1005</v>
      </c>
      <c r="B152" s="1634"/>
      <c r="C152" s="1634"/>
      <c r="D152" s="1634"/>
      <c r="E152" s="1634"/>
      <c r="F152" s="1634"/>
      <c r="G152" s="81"/>
      <c r="H152" s="81"/>
      <c r="I152" s="81"/>
      <c r="J152" s="1634"/>
      <c r="K152" s="286"/>
      <c r="L152" s="1719"/>
    </row>
    <row r="153" spans="1:13" ht="15.75" x14ac:dyDescent="0.25">
      <c r="A153" s="272"/>
      <c r="B153" s="1634"/>
      <c r="C153" s="1634"/>
      <c r="D153" s="1634"/>
      <c r="E153" s="1634"/>
      <c r="F153" s="1634"/>
      <c r="G153" s="81"/>
      <c r="H153" s="81"/>
      <c r="I153" s="81"/>
      <c r="J153" s="1634"/>
      <c r="K153" s="286"/>
      <c r="L153" s="1719"/>
    </row>
    <row r="154" spans="1:13" x14ac:dyDescent="0.25">
      <c r="A154" s="38" t="s">
        <v>76</v>
      </c>
      <c r="B154" s="273" t="s">
        <v>1006</v>
      </c>
      <c r="C154" s="273"/>
      <c r="D154" s="1634"/>
      <c r="E154" s="1634"/>
      <c r="F154" s="1634"/>
      <c r="G154" s="81"/>
      <c r="H154" s="81"/>
      <c r="I154" s="81"/>
      <c r="J154" s="81"/>
      <c r="K154" s="81"/>
      <c r="L154" s="81"/>
    </row>
    <row r="155" spans="1:13" ht="15.75" x14ac:dyDescent="0.25">
      <c r="A155" s="272"/>
      <c r="B155" s="273" t="s">
        <v>1007</v>
      </c>
      <c r="C155" s="273"/>
      <c r="D155" s="1634"/>
      <c r="E155" s="1634"/>
      <c r="F155" s="1634"/>
      <c r="G155" s="81"/>
      <c r="H155" s="81"/>
      <c r="I155" s="81"/>
      <c r="J155" s="81"/>
      <c r="K155" s="81"/>
      <c r="L155" s="81"/>
    </row>
    <row r="156" spans="1:13" ht="15.75" x14ac:dyDescent="0.25">
      <c r="A156" s="272"/>
      <c r="B156" s="273"/>
      <c r="C156" s="273"/>
      <c r="D156" s="1634"/>
      <c r="E156" s="1634"/>
      <c r="F156" s="1634"/>
      <c r="G156" s="81"/>
      <c r="H156" s="81"/>
      <c r="I156" s="81"/>
      <c r="J156" s="81"/>
      <c r="K156" s="81"/>
      <c r="L156" s="81"/>
    </row>
    <row r="157" spans="1:13" ht="15.75" x14ac:dyDescent="0.25">
      <c r="A157" s="287"/>
      <c r="B157" s="288" t="s">
        <v>1008</v>
      </c>
      <c r="C157" s="288" t="s">
        <v>1009</v>
      </c>
      <c r="D157" s="288"/>
      <c r="E157" s="288"/>
      <c r="F157" s="288"/>
      <c r="G157" s="288"/>
      <c r="H157" s="288"/>
      <c r="I157" s="210"/>
      <c r="J157" s="210"/>
      <c r="K157" s="210"/>
      <c r="L157" s="210"/>
    </row>
    <row r="158" spans="1:13" ht="15.75" x14ac:dyDescent="0.25">
      <c r="A158" s="287"/>
      <c r="B158" s="289"/>
      <c r="C158" s="288" t="s">
        <v>1010</v>
      </c>
      <c r="D158" s="288"/>
      <c r="E158" s="288"/>
      <c r="F158" s="288"/>
      <c r="G158" s="288"/>
      <c r="H158" s="288"/>
      <c r="I158" s="210"/>
      <c r="J158" s="210"/>
      <c r="K158" s="210"/>
      <c r="L158" s="210"/>
    </row>
    <row r="159" spans="1:13" ht="15.75" x14ac:dyDescent="0.25">
      <c r="A159" s="287"/>
      <c r="B159" s="288"/>
      <c r="C159" s="288" t="s">
        <v>1011</v>
      </c>
      <c r="D159" s="288"/>
      <c r="E159" s="288"/>
      <c r="F159" s="288"/>
      <c r="G159" s="288"/>
      <c r="H159" s="288"/>
      <c r="I159" s="210"/>
      <c r="J159" s="210"/>
      <c r="K159" s="210"/>
      <c r="L159" s="210"/>
    </row>
    <row r="160" spans="1:13" ht="15.75" x14ac:dyDescent="0.25">
      <c r="A160" s="287"/>
      <c r="B160" s="52"/>
      <c r="C160" s="52"/>
      <c r="D160" s="52"/>
      <c r="E160" s="52"/>
      <c r="F160" s="52"/>
      <c r="G160" s="210"/>
      <c r="H160" s="210"/>
      <c r="I160" s="210"/>
      <c r="J160" s="210"/>
      <c r="K160" s="210"/>
      <c r="L160" s="210"/>
    </row>
    <row r="161" spans="1:12" x14ac:dyDescent="0.25">
      <c r="A161" s="52" t="s">
        <v>1012</v>
      </c>
      <c r="B161" s="52"/>
      <c r="C161" s="52"/>
      <c r="D161" s="52"/>
      <c r="E161" s="52"/>
      <c r="F161" s="52"/>
      <c r="G161" s="210"/>
      <c r="H161" s="210"/>
      <c r="I161" s="210"/>
      <c r="J161" s="1742" t="s">
        <v>1013</v>
      </c>
      <c r="K161" s="290"/>
      <c r="L161" s="52"/>
    </row>
    <row r="162" spans="1:12" x14ac:dyDescent="0.25">
      <c r="A162" s="52" t="s">
        <v>1014</v>
      </c>
      <c r="B162" s="52"/>
      <c r="C162" s="52"/>
      <c r="D162" s="52"/>
      <c r="E162" s="52"/>
      <c r="F162" s="52"/>
      <c r="G162" s="210"/>
      <c r="H162" s="210"/>
      <c r="I162" s="210"/>
      <c r="J162" s="1741" t="s">
        <v>1015</v>
      </c>
      <c r="K162" s="290"/>
      <c r="L162" s="52"/>
    </row>
    <row r="163" spans="1:12" x14ac:dyDescent="0.25">
      <c r="A163" s="52" t="s">
        <v>1016</v>
      </c>
      <c r="B163" s="52"/>
      <c r="C163" s="52"/>
      <c r="D163" s="52"/>
      <c r="E163" s="52"/>
      <c r="F163" s="52"/>
      <c r="G163" s="210"/>
      <c r="H163" s="210"/>
      <c r="I163" s="210"/>
      <c r="J163" s="52"/>
      <c r="K163" s="1741" t="s">
        <v>1017</v>
      </c>
      <c r="L163" s="52" t="s">
        <v>1018</v>
      </c>
    </row>
    <row r="164" spans="1:12" x14ac:dyDescent="0.25">
      <c r="A164" s="52"/>
      <c r="B164" s="52"/>
      <c r="C164" s="52"/>
      <c r="D164" s="52"/>
      <c r="E164" s="52"/>
      <c r="F164" s="52"/>
      <c r="G164" s="210"/>
      <c r="H164" s="210"/>
      <c r="I164" s="210"/>
      <c r="J164" s="52"/>
      <c r="K164" s="291"/>
      <c r="L164" s="52"/>
    </row>
    <row r="165" spans="1:12" s="60" customFormat="1" ht="11.25" x14ac:dyDescent="0.2">
      <c r="A165" s="292" t="s">
        <v>1019</v>
      </c>
      <c r="B165" s="292"/>
      <c r="C165" s="292"/>
      <c r="D165" s="292"/>
      <c r="E165" s="292"/>
      <c r="F165" s="292"/>
      <c r="G165" s="293"/>
      <c r="H165" s="293"/>
      <c r="I165" s="293"/>
      <c r="J165" s="294" t="str">
        <f>CONCATENATE("Le plus élevé de 0 ","et de"," [",$L$163," - ","(5 % x ",$L$55,")]")</f>
        <v>Le plus élevé de 0 et de [AU - (5 % x M)]</v>
      </c>
      <c r="K165" s="295" t="s">
        <v>1020</v>
      </c>
      <c r="L165" s="292" t="s">
        <v>1021</v>
      </c>
    </row>
    <row r="166" spans="1:12" x14ac:dyDescent="0.25">
      <c r="A166" s="52"/>
      <c r="B166" s="52"/>
      <c r="C166" s="52"/>
      <c r="D166" s="52"/>
      <c r="E166" s="52"/>
      <c r="F166" s="52"/>
      <c r="G166" s="210"/>
      <c r="H166" s="210"/>
      <c r="I166" s="210"/>
      <c r="J166" s="52"/>
      <c r="K166" s="291"/>
      <c r="L166" s="52"/>
    </row>
    <row r="167" spans="1:12" x14ac:dyDescent="0.25">
      <c r="A167" s="296" t="s">
        <v>1022</v>
      </c>
      <c r="B167" s="52"/>
      <c r="C167" s="52"/>
      <c r="D167" s="52"/>
      <c r="E167" s="52"/>
      <c r="F167" s="52"/>
      <c r="G167" s="210"/>
      <c r="H167" s="210"/>
      <c r="I167" s="210"/>
      <c r="J167" s="52"/>
      <c r="K167" s="291"/>
      <c r="L167" s="52"/>
    </row>
    <row r="168" spans="1:12" x14ac:dyDescent="0.25">
      <c r="A168" s="52" t="s">
        <v>1023</v>
      </c>
      <c r="B168" s="52"/>
      <c r="C168" s="52"/>
      <c r="D168" s="52"/>
      <c r="E168" s="52"/>
      <c r="F168" s="52"/>
      <c r="G168" s="210"/>
      <c r="H168" s="210"/>
      <c r="I168" s="210"/>
      <c r="J168" s="1742" t="s">
        <v>1024</v>
      </c>
      <c r="K168" s="290" t="s">
        <v>1025</v>
      </c>
      <c r="L168" s="52"/>
    </row>
    <row r="169" spans="1:12" x14ac:dyDescent="0.25">
      <c r="A169" s="52" t="s">
        <v>1026</v>
      </c>
      <c r="B169" s="52"/>
      <c r="C169" s="52"/>
      <c r="D169" s="52"/>
      <c r="E169" s="52"/>
      <c r="F169" s="52"/>
      <c r="G169" s="210"/>
      <c r="H169" s="210"/>
      <c r="I169" s="210"/>
      <c r="J169" s="1741" t="s">
        <v>1027</v>
      </c>
      <c r="K169" s="290" t="s">
        <v>1028</v>
      </c>
      <c r="L169" s="52"/>
    </row>
    <row r="170" spans="1:12" x14ac:dyDescent="0.25">
      <c r="A170" s="52" t="s">
        <v>1029</v>
      </c>
      <c r="B170" s="52"/>
      <c r="C170" s="52"/>
      <c r="D170" s="52"/>
      <c r="E170" s="52"/>
      <c r="F170" s="52"/>
      <c r="G170" s="210"/>
      <c r="H170" s="210"/>
      <c r="I170" s="210"/>
      <c r="J170" s="282" t="str">
        <f>CONCATENATE($K$168," + ",$K$169)</f>
        <v>AW + AX</v>
      </c>
      <c r="K170" s="1741" t="s">
        <v>1030</v>
      </c>
      <c r="L170" s="52" t="s">
        <v>1031</v>
      </c>
    </row>
    <row r="171" spans="1:12" x14ac:dyDescent="0.25">
      <c r="A171" s="52" t="s">
        <v>1032</v>
      </c>
      <c r="B171" s="52"/>
      <c r="C171" s="52"/>
      <c r="D171" s="52"/>
      <c r="E171" s="52"/>
      <c r="F171" s="52"/>
      <c r="G171" s="210"/>
      <c r="H171" s="210"/>
      <c r="I171" s="210"/>
      <c r="J171" s="282" t="str">
        <f>CONCATENATE($L$163," - ",$L$170)</f>
        <v>AU - AY</v>
      </c>
      <c r="K171" s="1741" t="s">
        <v>1033</v>
      </c>
      <c r="L171" s="52" t="s">
        <v>1034</v>
      </c>
    </row>
    <row r="172" spans="1:12" ht="10.9" customHeight="1" x14ac:dyDescent="0.25">
      <c r="A172" s="297" t="s">
        <v>1035</v>
      </c>
      <c r="B172" s="297"/>
      <c r="C172" s="297"/>
      <c r="D172" s="297"/>
      <c r="E172" s="297"/>
      <c r="F172" s="297"/>
      <c r="G172" s="297"/>
      <c r="H172" s="210"/>
      <c r="I172" s="210"/>
      <c r="J172" s="282" t="str">
        <f>CONCATENATE("Le plus élevé de 0 ","et de"," [",$L$171," - ","(5 % x ",$L$55,")]")</f>
        <v>Le plus élevé de 0 et de [AZ - (5 % x M)]</v>
      </c>
      <c r="K172" s="1741" t="s">
        <v>1036</v>
      </c>
      <c r="L172" s="52" t="s">
        <v>1037</v>
      </c>
    </row>
    <row r="173" spans="1:12" x14ac:dyDescent="0.25">
      <c r="A173" s="52"/>
      <c r="B173" s="52"/>
      <c r="C173" s="52"/>
      <c r="D173" s="52"/>
      <c r="E173" s="52"/>
      <c r="F173" s="52"/>
      <c r="G173" s="210"/>
      <c r="H173" s="210"/>
      <c r="I173" s="210"/>
      <c r="J173" s="282"/>
      <c r="K173" s="291"/>
      <c r="L173" s="52"/>
    </row>
    <row r="174" spans="1:12" s="60" customFormat="1" ht="12.75" x14ac:dyDescent="0.2">
      <c r="A174" s="292"/>
      <c r="B174" s="298" t="s">
        <v>1038</v>
      </c>
      <c r="C174" s="298" t="s">
        <v>1039</v>
      </c>
      <c r="D174" s="292"/>
      <c r="E174" s="292"/>
      <c r="F174" s="292"/>
      <c r="G174" s="293"/>
      <c r="H174" s="293"/>
      <c r="I174" s="293"/>
      <c r="J174" s="294"/>
      <c r="K174" s="299"/>
      <c r="L174" s="292"/>
    </row>
    <row r="175" spans="1:12" s="60" customFormat="1" ht="12.75" x14ac:dyDescent="0.2">
      <c r="A175" s="292"/>
      <c r="B175" s="292"/>
      <c r="C175" s="298" t="s">
        <v>1040</v>
      </c>
      <c r="D175" s="292"/>
      <c r="E175" s="292"/>
      <c r="F175" s="292"/>
      <c r="G175" s="293"/>
      <c r="H175" s="293"/>
      <c r="I175" s="293"/>
      <c r="J175" s="294"/>
      <c r="K175" s="299"/>
      <c r="L175" s="292"/>
    </row>
    <row r="176" spans="1:12" s="60" customFormat="1" ht="14.25" x14ac:dyDescent="0.2">
      <c r="A176" s="292"/>
      <c r="B176" s="292"/>
      <c r="C176" s="298" t="s">
        <v>1041</v>
      </c>
      <c r="D176" s="292"/>
      <c r="E176" s="292"/>
      <c r="F176" s="292"/>
      <c r="G176" s="293"/>
      <c r="H176" s="293"/>
      <c r="I176" s="293"/>
      <c r="J176" s="294"/>
      <c r="K176" s="299"/>
      <c r="L176" s="292"/>
    </row>
    <row r="177" spans="1:12" s="60" customFormat="1" ht="12.75" x14ac:dyDescent="0.2">
      <c r="A177" s="292"/>
      <c r="B177" s="292"/>
      <c r="C177" s="298" t="s">
        <v>1042</v>
      </c>
      <c r="D177" s="292"/>
      <c r="E177" s="292"/>
      <c r="F177" s="292"/>
      <c r="G177" s="293"/>
      <c r="H177" s="293"/>
      <c r="I177" s="293"/>
      <c r="J177" s="294"/>
      <c r="K177" s="299"/>
      <c r="L177" s="292"/>
    </row>
    <row r="178" spans="1:12" s="60" customFormat="1" ht="12.75" x14ac:dyDescent="0.2">
      <c r="A178" s="292"/>
      <c r="B178" s="292"/>
      <c r="C178" s="298" t="s">
        <v>1043</v>
      </c>
      <c r="D178" s="292"/>
      <c r="E178" s="292"/>
      <c r="F178" s="292"/>
      <c r="G178" s="293"/>
      <c r="H178" s="293"/>
      <c r="I178" s="293"/>
      <c r="J178" s="294"/>
      <c r="K178" s="299"/>
      <c r="L178" s="292"/>
    </row>
    <row r="179" spans="1:12" s="60" customFormat="1" ht="15.75" x14ac:dyDescent="0.25">
      <c r="A179" s="1648"/>
      <c r="B179" s="1700"/>
      <c r="C179" s="1700"/>
      <c r="D179" s="1700"/>
      <c r="E179" s="1700"/>
      <c r="F179" s="1700"/>
      <c r="G179" s="265"/>
      <c r="H179" s="265"/>
      <c r="I179" s="265"/>
      <c r="J179" s="265"/>
      <c r="K179" s="265"/>
      <c r="L179" s="265"/>
    </row>
    <row r="180" spans="1:12" s="60" customFormat="1" ht="11.25" x14ac:dyDescent="0.2">
      <c r="A180" s="1700" t="s">
        <v>1044</v>
      </c>
      <c r="B180" s="1700"/>
      <c r="C180" s="1700"/>
      <c r="D180" s="1700"/>
      <c r="E180" s="1700"/>
      <c r="F180" s="1700"/>
      <c r="G180" s="265"/>
      <c r="H180" s="265"/>
      <c r="I180" s="265"/>
      <c r="J180" s="91" t="s">
        <v>1045</v>
      </c>
      <c r="K180" s="300"/>
      <c r="L180" s="1700"/>
    </row>
    <row r="181" spans="1:12" s="60" customFormat="1" ht="11.25" x14ac:dyDescent="0.2">
      <c r="A181" s="1700" t="s">
        <v>1046</v>
      </c>
      <c r="B181" s="1700"/>
      <c r="C181" s="1700"/>
      <c r="D181" s="1700"/>
      <c r="E181" s="1700"/>
      <c r="F181" s="1700"/>
      <c r="G181" s="265"/>
      <c r="H181" s="265"/>
      <c r="I181" s="132" t="str">
        <f>$L$295</f>
        <v>DC</v>
      </c>
      <c r="J181" s="91" t="s">
        <v>1047</v>
      </c>
      <c r="K181" s="300"/>
      <c r="L181" s="1700"/>
    </row>
    <row r="182" spans="1:12" s="60" customFormat="1" ht="11.25" x14ac:dyDescent="0.2">
      <c r="A182" s="1700" t="s">
        <v>1048</v>
      </c>
      <c r="B182" s="1700"/>
      <c r="C182" s="1700"/>
      <c r="D182" s="1700"/>
      <c r="E182" s="1700"/>
      <c r="F182" s="1700"/>
      <c r="G182" s="265"/>
      <c r="H182" s="265"/>
      <c r="I182" s="265"/>
      <c r="J182" s="1700"/>
      <c r="K182" s="91" t="s">
        <v>1049</v>
      </c>
      <c r="L182" s="1700" t="s">
        <v>1050</v>
      </c>
    </row>
    <row r="183" spans="1:12" s="60" customFormat="1" ht="11.25" x14ac:dyDescent="0.2">
      <c r="A183" s="265"/>
      <c r="B183" s="265"/>
      <c r="C183" s="265"/>
      <c r="D183" s="265"/>
      <c r="E183" s="265"/>
      <c r="F183" s="265"/>
      <c r="G183" s="265"/>
      <c r="H183" s="265"/>
      <c r="I183" s="265"/>
      <c r="J183" s="1700"/>
      <c r="K183" s="300"/>
      <c r="L183" s="1700"/>
    </row>
    <row r="184" spans="1:12" s="60" customFormat="1" ht="11.25" x14ac:dyDescent="0.2">
      <c r="A184" s="1700" t="s">
        <v>1051</v>
      </c>
      <c r="B184" s="1700"/>
      <c r="C184" s="1700"/>
      <c r="D184" s="1700"/>
      <c r="E184" s="1700"/>
      <c r="F184" s="1700"/>
      <c r="G184" s="265"/>
      <c r="H184" s="265"/>
      <c r="I184" s="265"/>
      <c r="J184" s="91" t="s">
        <v>1052</v>
      </c>
      <c r="K184" s="300"/>
      <c r="L184" s="1700"/>
    </row>
    <row r="185" spans="1:12" s="60" customFormat="1" ht="11.25" x14ac:dyDescent="0.2">
      <c r="A185" s="1700" t="s">
        <v>1053</v>
      </c>
      <c r="B185" s="1700"/>
      <c r="C185" s="1700"/>
      <c r="D185" s="1700"/>
      <c r="E185" s="1700"/>
      <c r="F185" s="1700"/>
      <c r="G185" s="265"/>
      <c r="H185" s="265"/>
      <c r="I185" s="132" t="str">
        <f>$L$299</f>
        <v>DF</v>
      </c>
      <c r="J185" s="91" t="s">
        <v>1054</v>
      </c>
      <c r="K185" s="300"/>
      <c r="L185" s="1700"/>
    </row>
    <row r="186" spans="1:12" s="60" customFormat="1" ht="11.25" x14ac:dyDescent="0.2">
      <c r="A186" s="1700" t="s">
        <v>1055</v>
      </c>
      <c r="B186" s="1700"/>
      <c r="C186" s="1700"/>
      <c r="D186" s="1700"/>
      <c r="E186" s="1700"/>
      <c r="F186" s="1700"/>
      <c r="G186" s="265"/>
      <c r="H186" s="265"/>
      <c r="I186" s="265"/>
      <c r="J186" s="1700"/>
      <c r="K186" s="91" t="s">
        <v>1056</v>
      </c>
      <c r="L186" s="1700" t="s">
        <v>1057</v>
      </c>
    </row>
    <row r="187" spans="1:12" s="60" customFormat="1" ht="11.25" x14ac:dyDescent="0.2">
      <c r="A187" s="265"/>
      <c r="B187" s="265"/>
      <c r="C187" s="265"/>
      <c r="D187" s="265"/>
      <c r="E187" s="265"/>
      <c r="F187" s="265"/>
      <c r="G187" s="265"/>
      <c r="H187" s="265"/>
      <c r="I187" s="265"/>
      <c r="J187" s="1700"/>
      <c r="K187" s="300"/>
      <c r="L187" s="1700"/>
    </row>
    <row r="188" spans="1:12" s="60" customFormat="1" ht="11.25" x14ac:dyDescent="0.2">
      <c r="A188" s="1700" t="s">
        <v>1058</v>
      </c>
      <c r="B188" s="1700"/>
      <c r="C188" s="1700"/>
      <c r="D188" s="1700"/>
      <c r="E188" s="1700"/>
      <c r="F188" s="1700"/>
      <c r="G188" s="265"/>
      <c r="H188" s="265"/>
      <c r="I188" s="265"/>
      <c r="J188" s="91" t="s">
        <v>1059</v>
      </c>
      <c r="K188" s="300"/>
      <c r="L188" s="1700"/>
    </row>
    <row r="189" spans="1:12" x14ac:dyDescent="0.25">
      <c r="A189" s="1634" t="s">
        <v>1060</v>
      </c>
      <c r="B189" s="1634"/>
      <c r="C189" s="1634"/>
      <c r="D189" s="1634"/>
      <c r="E189" s="1634"/>
      <c r="F189" s="1634"/>
      <c r="G189" s="81"/>
      <c r="H189" s="81"/>
      <c r="I189" s="39" t="str">
        <f>$L$303</f>
        <v>DI</v>
      </c>
      <c r="J189" s="43" t="s">
        <v>1061</v>
      </c>
      <c r="K189" s="286"/>
      <c r="L189" s="1719"/>
    </row>
    <row r="190" spans="1:12" x14ac:dyDescent="0.25">
      <c r="A190" s="1634" t="s">
        <v>1062</v>
      </c>
      <c r="B190" s="1634"/>
      <c r="C190" s="1634"/>
      <c r="D190" s="1634"/>
      <c r="E190" s="1634"/>
      <c r="F190" s="1634"/>
      <c r="G190" s="81"/>
      <c r="H190" s="81"/>
      <c r="I190" s="81"/>
      <c r="J190" s="1634"/>
      <c r="K190" s="43" t="s">
        <v>1063</v>
      </c>
      <c r="L190" s="1634" t="s">
        <v>1064</v>
      </c>
    </row>
    <row r="191" spans="1:12" x14ac:dyDescent="0.25">
      <c r="A191" s="1634"/>
      <c r="B191" s="1634"/>
      <c r="C191" s="1634"/>
      <c r="D191" s="1634"/>
      <c r="E191" s="1634"/>
      <c r="F191" s="1634"/>
      <c r="G191" s="81"/>
      <c r="H191" s="81"/>
      <c r="I191" s="81"/>
      <c r="J191" s="1634"/>
      <c r="K191" s="217"/>
      <c r="L191" s="1719"/>
    </row>
    <row r="192" spans="1:12" x14ac:dyDescent="0.25">
      <c r="A192" s="52" t="s">
        <v>1065</v>
      </c>
      <c r="B192" s="52"/>
      <c r="C192" s="52"/>
      <c r="D192" s="52"/>
      <c r="E192" s="52"/>
      <c r="F192" s="52"/>
      <c r="G192" s="210"/>
      <c r="H192" s="210"/>
      <c r="I192" s="210"/>
      <c r="J192" s="1742" t="s">
        <v>1066</v>
      </c>
      <c r="K192" s="290"/>
      <c r="L192" s="52"/>
    </row>
    <row r="193" spans="1:12" x14ac:dyDescent="0.25">
      <c r="A193" s="52" t="s">
        <v>1067</v>
      </c>
      <c r="B193" s="52"/>
      <c r="C193" s="52"/>
      <c r="D193" s="52"/>
      <c r="E193" s="52"/>
      <c r="F193" s="52"/>
      <c r="G193" s="210"/>
      <c r="H193" s="210"/>
      <c r="I193" s="282" t="str">
        <f>$L$307</f>
        <v>DL</v>
      </c>
      <c r="J193" s="1741" t="s">
        <v>1068</v>
      </c>
      <c r="K193" s="290"/>
      <c r="L193" s="52"/>
    </row>
    <row r="194" spans="1:12" x14ac:dyDescent="0.25">
      <c r="A194" s="52" t="s">
        <v>1069</v>
      </c>
      <c r="B194" s="52"/>
      <c r="C194" s="52"/>
      <c r="D194" s="52"/>
      <c r="E194" s="52"/>
      <c r="F194" s="52"/>
      <c r="G194" s="210"/>
      <c r="H194" s="210"/>
      <c r="I194" s="210"/>
      <c r="J194" s="52"/>
      <c r="K194" s="1741" t="s">
        <v>1070</v>
      </c>
      <c r="L194" s="52" t="s">
        <v>1071</v>
      </c>
    </row>
    <row r="195" spans="1:12" x14ac:dyDescent="0.25">
      <c r="A195" s="210"/>
      <c r="B195" s="210"/>
      <c r="C195" s="210"/>
      <c r="D195" s="210"/>
      <c r="E195" s="210"/>
      <c r="F195" s="210"/>
      <c r="G195" s="210"/>
      <c r="H195" s="210"/>
      <c r="I195" s="210"/>
      <c r="J195" s="52"/>
      <c r="K195" s="290"/>
      <c r="L195" s="52"/>
    </row>
    <row r="196" spans="1:12" x14ac:dyDescent="0.25">
      <c r="A196" s="52" t="s">
        <v>1072</v>
      </c>
      <c r="B196" s="52"/>
      <c r="C196" s="52"/>
      <c r="D196" s="52"/>
      <c r="E196" s="52"/>
      <c r="F196" s="52"/>
      <c r="G196" s="210"/>
      <c r="H196" s="210"/>
      <c r="I196" s="210"/>
      <c r="J196" s="1742" t="s">
        <v>1073</v>
      </c>
      <c r="K196" s="290"/>
      <c r="L196" s="52"/>
    </row>
    <row r="197" spans="1:12" x14ac:dyDescent="0.25">
      <c r="A197" s="52" t="s">
        <v>1067</v>
      </c>
      <c r="B197" s="52"/>
      <c r="C197" s="52"/>
      <c r="D197" s="52"/>
      <c r="E197" s="52"/>
      <c r="F197" s="52"/>
      <c r="G197" s="210"/>
      <c r="H197" s="210"/>
      <c r="I197" s="282" t="str">
        <f>$L$311</f>
        <v>DO</v>
      </c>
      <c r="J197" s="1741" t="s">
        <v>1074</v>
      </c>
      <c r="K197" s="290"/>
      <c r="L197" s="52"/>
    </row>
    <row r="198" spans="1:12" x14ac:dyDescent="0.25">
      <c r="A198" s="52" t="s">
        <v>1075</v>
      </c>
      <c r="B198" s="52"/>
      <c r="C198" s="52"/>
      <c r="D198" s="52"/>
      <c r="E198" s="52"/>
      <c r="F198" s="52"/>
      <c r="G198" s="210"/>
      <c r="H198" s="210"/>
      <c r="I198" s="210"/>
      <c r="J198" s="52"/>
      <c r="K198" s="1741" t="s">
        <v>1076</v>
      </c>
      <c r="L198" s="52" t="s">
        <v>1077</v>
      </c>
    </row>
    <row r="199" spans="1:12" x14ac:dyDescent="0.25">
      <c r="A199" s="1719"/>
      <c r="B199" s="1719"/>
      <c r="C199" s="1719"/>
      <c r="D199" s="1719"/>
      <c r="E199" s="1719"/>
      <c r="F199" s="1719"/>
      <c r="G199" s="1719"/>
      <c r="H199" s="1719"/>
      <c r="I199" s="1719"/>
      <c r="J199" s="1719"/>
      <c r="K199" s="286"/>
      <c r="L199" s="1719"/>
    </row>
    <row r="200" spans="1:12" x14ac:dyDescent="0.25">
      <c r="A200" s="1634" t="s">
        <v>1078</v>
      </c>
      <c r="B200" s="1634"/>
      <c r="C200" s="1634"/>
      <c r="D200" s="1634"/>
      <c r="E200" s="1634"/>
      <c r="F200" s="1634"/>
      <c r="G200" s="81"/>
      <c r="H200" s="81"/>
      <c r="I200" s="81"/>
      <c r="J200" s="39" t="str">
        <f>CONCATENATE($L$182," + ",$L$186," + ",$L$190," + ",$L$194," + ",$L$198)</f>
        <v>BB + BC + BD + BE + BF</v>
      </c>
      <c r="K200" s="43" t="s">
        <v>1079</v>
      </c>
      <c r="L200" s="1634" t="s">
        <v>1080</v>
      </c>
    </row>
    <row r="201" spans="1:12" x14ac:dyDescent="0.25">
      <c r="A201" s="81"/>
      <c r="B201" s="81"/>
      <c r="C201" s="81"/>
      <c r="D201" s="81"/>
      <c r="E201" s="81"/>
      <c r="F201" s="81"/>
      <c r="G201" s="81"/>
      <c r="H201" s="81"/>
      <c r="I201" s="81"/>
      <c r="J201" s="1719"/>
      <c r="K201" s="286"/>
      <c r="L201" s="1719"/>
    </row>
    <row r="202" spans="1:12" x14ac:dyDescent="0.25">
      <c r="A202" s="566" t="s">
        <v>1081</v>
      </c>
      <c r="B202" s="1643"/>
      <c r="C202" s="1643"/>
      <c r="D202" s="1643"/>
      <c r="E202" s="1643"/>
      <c r="F202" s="1643"/>
      <c r="G202" s="1643"/>
      <c r="H202" s="81"/>
      <c r="I202" s="81"/>
      <c r="J202" s="39" t="str">
        <f>CONCATENATE("Le plus élevé de 0 ","et de"," [",$L$200," - ","(10 % x ",$L$55,")]")</f>
        <v>Le plus élevé de 0 et de [BG - (10 % x M)]</v>
      </c>
      <c r="K202" s="43" t="s">
        <v>1082</v>
      </c>
      <c r="L202" s="1634" t="s">
        <v>1083</v>
      </c>
    </row>
    <row r="203" spans="1:12" x14ac:dyDescent="0.25">
      <c r="A203" s="1634" t="s">
        <v>1084</v>
      </c>
      <c r="B203" s="1634"/>
      <c r="C203" s="1634"/>
      <c r="D203" s="1634"/>
      <c r="E203" s="1634"/>
      <c r="F203" s="1634"/>
      <c r="G203" s="81"/>
      <c r="H203" s="81"/>
      <c r="I203" s="81"/>
      <c r="J203" s="39"/>
      <c r="K203" s="39"/>
      <c r="L203" s="39"/>
    </row>
    <row r="204" spans="1:12" ht="15.75" x14ac:dyDescent="0.25">
      <c r="A204" s="272"/>
      <c r="B204" s="44" t="s">
        <v>1085</v>
      </c>
      <c r="C204" s="44"/>
      <c r="D204" s="1634"/>
      <c r="E204" s="1634"/>
      <c r="F204" s="1634"/>
      <c r="G204" s="81"/>
      <c r="H204" s="81"/>
      <c r="I204" s="39" t="str">
        <f>CONCATENATE($L$182," / ",$L$200," x ",$L$202)</f>
        <v>BB / BG x BH</v>
      </c>
      <c r="J204" s="43" t="s">
        <v>1086</v>
      </c>
      <c r="K204" s="1634" t="s">
        <v>1087</v>
      </c>
      <c r="L204" s="1719"/>
    </row>
    <row r="205" spans="1:12" ht="15.75" x14ac:dyDescent="0.25">
      <c r="A205" s="272"/>
      <c r="B205" s="44" t="s">
        <v>871</v>
      </c>
      <c r="C205" s="44"/>
      <c r="D205" s="1634"/>
      <c r="E205" s="1634"/>
      <c r="F205" s="1634"/>
      <c r="G205" s="81"/>
      <c r="H205" s="81"/>
      <c r="I205" s="39" t="str">
        <f>CONCATENATE($L$186," / ",$L$200," x ",$L$202)</f>
        <v>BC / BG x BH</v>
      </c>
      <c r="J205" s="43" t="s">
        <v>1088</v>
      </c>
      <c r="K205" s="1634" t="s">
        <v>1089</v>
      </c>
      <c r="L205" s="1719"/>
    </row>
    <row r="206" spans="1:12" ht="15.75" x14ac:dyDescent="0.25">
      <c r="A206" s="272"/>
      <c r="B206" s="44" t="s">
        <v>917</v>
      </c>
      <c r="C206" s="44"/>
      <c r="D206" s="1634"/>
      <c r="E206" s="1634"/>
      <c r="F206" s="1634"/>
      <c r="G206" s="81"/>
      <c r="H206" s="81"/>
      <c r="I206" s="39" t="str">
        <f>CONCATENATE("[(",$L$190," + ",$L$194," + ",$L$198,")"," / ",$L$200,"]"," x ",$L$202)</f>
        <v>[(BD + BE + BF) / BG] x BH</v>
      </c>
      <c r="J206" s="43" t="s">
        <v>1090</v>
      </c>
      <c r="K206" s="1634" t="s">
        <v>1091</v>
      </c>
      <c r="L206" s="1719"/>
    </row>
    <row r="207" spans="1:12" x14ac:dyDescent="0.25">
      <c r="A207" s="81"/>
      <c r="B207" s="81"/>
      <c r="C207" s="81"/>
      <c r="D207" s="81"/>
      <c r="E207" s="81"/>
      <c r="F207" s="81"/>
      <c r="G207" s="81"/>
      <c r="H207" s="81"/>
      <c r="I207" s="81"/>
      <c r="J207" s="1719"/>
      <c r="K207" s="286"/>
      <c r="L207" s="1719"/>
    </row>
    <row r="208" spans="1:12" s="20" customFormat="1" ht="15.75" x14ac:dyDescent="0.25">
      <c r="A208" s="272" t="s">
        <v>869</v>
      </c>
      <c r="B208" s="320"/>
      <c r="C208" s="320"/>
      <c r="D208" s="320"/>
      <c r="E208" s="320"/>
      <c r="F208" s="1634"/>
      <c r="G208" s="81"/>
      <c r="H208" s="81"/>
      <c r="I208" s="81"/>
      <c r="J208" s="1634"/>
      <c r="K208" s="286"/>
      <c r="L208" s="1634"/>
    </row>
    <row r="209" spans="1:12" s="20" customFormat="1" ht="15.75" x14ac:dyDescent="0.25">
      <c r="A209" s="272"/>
      <c r="B209" s="1634"/>
      <c r="C209" s="1634"/>
      <c r="D209" s="1634"/>
      <c r="E209" s="1634"/>
      <c r="F209" s="1634"/>
      <c r="G209" s="81"/>
      <c r="H209" s="81"/>
      <c r="I209" s="81"/>
      <c r="J209" s="1634"/>
      <c r="K209" s="286"/>
      <c r="L209" s="1634"/>
    </row>
    <row r="210" spans="1:12" s="20" customFormat="1" ht="16.5" customHeight="1" x14ac:dyDescent="0.2">
      <c r="A210" s="301" t="s">
        <v>114</v>
      </c>
      <c r="B210" s="567" t="s">
        <v>1092</v>
      </c>
      <c r="C210" s="302"/>
      <c r="D210" s="302"/>
      <c r="E210" s="302"/>
      <c r="F210" s="302"/>
      <c r="G210" s="302"/>
      <c r="H210" s="302"/>
      <c r="I210" s="303"/>
      <c r="J210" s="303"/>
      <c r="K210" s="303"/>
      <c r="L210" s="1634"/>
    </row>
    <row r="211" spans="1:12" s="20" customFormat="1" ht="15.75" x14ac:dyDescent="0.25">
      <c r="A211" s="272"/>
      <c r="B211" s="1634"/>
      <c r="C211" s="273"/>
      <c r="D211" s="1634"/>
      <c r="E211" s="1634"/>
      <c r="F211" s="1634"/>
      <c r="G211" s="81"/>
      <c r="H211" s="81"/>
      <c r="I211" s="81"/>
      <c r="J211" s="1634"/>
      <c r="K211" s="286"/>
      <c r="L211" s="1634"/>
    </row>
    <row r="212" spans="1:12" s="20" customFormat="1" ht="11.25" x14ac:dyDescent="0.2">
      <c r="A212" s="39" t="s">
        <v>1093</v>
      </c>
      <c r="B212" s="1700" t="s">
        <v>1094</v>
      </c>
      <c r="C212" s="1700"/>
      <c r="D212" s="1700"/>
      <c r="E212" s="1700"/>
      <c r="F212" s="1700"/>
      <c r="G212" s="265"/>
      <c r="H212" s="81"/>
      <c r="I212" s="81"/>
      <c r="J212" s="1634"/>
      <c r="K212" s="286"/>
      <c r="L212" s="1634"/>
    </row>
    <row r="213" spans="1:12" s="20" customFormat="1" ht="18" customHeight="1" x14ac:dyDescent="0.25">
      <c r="A213" s="272"/>
      <c r="B213" s="1705" t="s">
        <v>1095</v>
      </c>
      <c r="C213" s="1640"/>
      <c r="D213" s="1640"/>
      <c r="E213" s="1640"/>
      <c r="F213" s="1746"/>
      <c r="G213" s="1746"/>
      <c r="H213" s="1812"/>
      <c r="I213" s="379" t="s">
        <v>1096</v>
      </c>
      <c r="J213" s="43" t="s">
        <v>1097</v>
      </c>
      <c r="K213" s="1634" t="s">
        <v>1098</v>
      </c>
      <c r="L213" s="1634"/>
    </row>
    <row r="214" spans="1:12" x14ac:dyDescent="0.25">
      <c r="A214" s="1634"/>
      <c r="B214" s="1634" t="s">
        <v>638</v>
      </c>
      <c r="C214" s="1634"/>
      <c r="D214" s="320"/>
      <c r="E214" s="320"/>
      <c r="F214" s="320"/>
      <c r="G214" s="320"/>
      <c r="H214" s="320"/>
      <c r="I214" s="39"/>
      <c r="J214" s="39"/>
      <c r="K214" s="39"/>
      <c r="L214" s="39"/>
    </row>
    <row r="215" spans="1:12" ht="22.5" x14ac:dyDescent="0.25">
      <c r="A215" s="272"/>
      <c r="B215" s="1634"/>
      <c r="C215" s="1640" t="s">
        <v>1099</v>
      </c>
      <c r="D215" s="1640"/>
      <c r="E215" s="1640"/>
      <c r="F215" s="1640"/>
      <c r="G215" s="1640"/>
      <c r="H215" s="1649"/>
      <c r="I215" s="1651"/>
      <c r="J215" s="43" t="s">
        <v>1100</v>
      </c>
      <c r="K215" s="286"/>
      <c r="L215" s="1719"/>
    </row>
    <row r="216" spans="1:12" ht="15.75" x14ac:dyDescent="0.25">
      <c r="A216" s="272"/>
      <c r="B216" s="1634"/>
      <c r="C216" s="44" t="s">
        <v>1101</v>
      </c>
      <c r="D216" s="1634"/>
      <c r="E216" s="1634"/>
      <c r="F216" s="1634"/>
      <c r="G216" s="81"/>
      <c r="H216" s="81"/>
      <c r="I216" s="39" t="str">
        <f>$L$293</f>
        <v>DA</v>
      </c>
      <c r="J216" s="43" t="s">
        <v>1102</v>
      </c>
      <c r="K216" s="1634"/>
      <c r="L216" s="1719"/>
    </row>
    <row r="217" spans="1:12" ht="15.75" x14ac:dyDescent="0.25">
      <c r="A217" s="272"/>
      <c r="B217" s="1634" t="s">
        <v>1103</v>
      </c>
      <c r="C217" s="1634"/>
      <c r="D217" s="1634"/>
      <c r="E217" s="1634"/>
      <c r="F217" s="1634"/>
      <c r="G217" s="81"/>
      <c r="H217" s="81"/>
      <c r="I217" s="81"/>
      <c r="J217" s="1634"/>
      <c r="K217" s="43" t="s">
        <v>1104</v>
      </c>
      <c r="L217" s="1634" t="s">
        <v>1105</v>
      </c>
    </row>
    <row r="218" spans="1:12" x14ac:dyDescent="0.25">
      <c r="A218" s="1634"/>
      <c r="B218" s="1634"/>
      <c r="C218" s="1634"/>
      <c r="D218" s="1634"/>
      <c r="E218" s="1634"/>
      <c r="F218" s="1634"/>
      <c r="G218" s="1634"/>
      <c r="H218" s="1719"/>
      <c r="I218" s="1719"/>
      <c r="J218" s="1719"/>
      <c r="K218" s="1719"/>
      <c r="L218" s="1719"/>
    </row>
    <row r="219" spans="1:12" ht="15.75" x14ac:dyDescent="0.25">
      <c r="A219" s="272"/>
      <c r="B219" s="1700" t="s">
        <v>1106</v>
      </c>
      <c r="C219" s="1700"/>
      <c r="D219" s="1700"/>
      <c r="E219" s="1700"/>
      <c r="F219" s="265"/>
      <c r="G219" s="265"/>
      <c r="H219" s="81"/>
      <c r="I219" s="81"/>
      <c r="J219" s="43" t="s">
        <v>1107</v>
      </c>
      <c r="K219" s="1634" t="s">
        <v>1108</v>
      </c>
      <c r="L219" s="1719"/>
    </row>
    <row r="220" spans="1:12" ht="15.75" x14ac:dyDescent="0.25">
      <c r="A220" s="272"/>
      <c r="B220" s="1700" t="s">
        <v>638</v>
      </c>
      <c r="C220" s="1700"/>
      <c r="D220" s="1700"/>
      <c r="E220" s="1700"/>
      <c r="F220" s="1700"/>
      <c r="G220" s="265"/>
      <c r="H220" s="81"/>
      <c r="I220" s="81"/>
      <c r="J220" s="1719"/>
      <c r="K220" s="286"/>
      <c r="L220" s="1719"/>
    </row>
    <row r="221" spans="1:12" ht="34.5" x14ac:dyDescent="0.25">
      <c r="A221" s="272"/>
      <c r="B221" s="1700"/>
      <c r="C221" s="1643" t="s">
        <v>1109</v>
      </c>
      <c r="D221" s="1643"/>
      <c r="E221" s="1643"/>
      <c r="F221" s="1643"/>
      <c r="G221" s="1643"/>
      <c r="H221" s="1649"/>
      <c r="I221" s="1649"/>
      <c r="J221" s="43" t="s">
        <v>1110</v>
      </c>
      <c r="K221" s="286"/>
      <c r="L221" s="1719"/>
    </row>
    <row r="222" spans="1:12" ht="15.75" x14ac:dyDescent="0.25">
      <c r="A222" s="272"/>
      <c r="B222" s="1700"/>
      <c r="C222" s="85" t="s">
        <v>1111</v>
      </c>
      <c r="D222" s="1700"/>
      <c r="E222" s="1700"/>
      <c r="F222" s="1700"/>
      <c r="G222" s="265"/>
      <c r="H222" s="81"/>
      <c r="I222" s="39" t="str">
        <f>$L$294</f>
        <v>DB</v>
      </c>
      <c r="J222" s="43" t="s">
        <v>1112</v>
      </c>
      <c r="K222" s="1634"/>
      <c r="L222" s="1719"/>
    </row>
    <row r="223" spans="1:12" s="311" customFormat="1" ht="15.75" x14ac:dyDescent="0.25">
      <c r="A223" s="305"/>
      <c r="B223" s="306"/>
      <c r="C223" s="307" t="s">
        <v>1113</v>
      </c>
      <c r="D223" s="306"/>
      <c r="E223" s="306"/>
      <c r="F223" s="306"/>
      <c r="G223" s="308"/>
      <c r="H223" s="309"/>
      <c r="I223" s="310"/>
      <c r="J223" s="43" t="s">
        <v>1114</v>
      </c>
      <c r="K223" s="311" t="s">
        <v>1115</v>
      </c>
    </row>
    <row r="224" spans="1:12" ht="15.75" x14ac:dyDescent="0.25">
      <c r="A224" s="272"/>
      <c r="B224" s="1700" t="s">
        <v>1116</v>
      </c>
      <c r="C224" s="1700"/>
      <c r="D224" s="1700"/>
      <c r="E224" s="1700"/>
      <c r="F224" s="1700"/>
      <c r="G224" s="265"/>
      <c r="H224" s="81"/>
      <c r="I224" s="81"/>
      <c r="J224" s="1634"/>
      <c r="K224" s="43" t="s">
        <v>1117</v>
      </c>
      <c r="L224" s="1634" t="s">
        <v>1118</v>
      </c>
    </row>
    <row r="225" spans="1:12" ht="15.75" x14ac:dyDescent="0.25">
      <c r="A225" s="272"/>
      <c r="B225" s="1700"/>
      <c r="C225" s="1700"/>
      <c r="D225" s="1700"/>
      <c r="E225" s="1700"/>
      <c r="F225" s="1700"/>
      <c r="G225" s="265"/>
      <c r="H225" s="81"/>
      <c r="I225" s="81"/>
      <c r="J225" s="1719"/>
      <c r="K225" s="286"/>
      <c r="L225" s="1719"/>
    </row>
    <row r="226" spans="1:12" ht="15.75" x14ac:dyDescent="0.25">
      <c r="A226" s="272"/>
      <c r="B226" s="1700" t="s">
        <v>1119</v>
      </c>
      <c r="C226" s="1700"/>
      <c r="D226" s="1700"/>
      <c r="E226" s="1700"/>
      <c r="F226" s="1700"/>
      <c r="G226" s="265"/>
      <c r="H226" s="81"/>
      <c r="I226" s="81"/>
      <c r="J226" s="39" t="str">
        <f>CONCATENATE($L$217," + ",$L$224)</f>
        <v>BM + BP</v>
      </c>
      <c r="K226" s="43" t="s">
        <v>1120</v>
      </c>
      <c r="L226" s="1634" t="s">
        <v>1121</v>
      </c>
    </row>
    <row r="227" spans="1:12" ht="30.75" customHeight="1" x14ac:dyDescent="0.25">
      <c r="A227" s="272"/>
      <c r="B227" s="2033" t="s">
        <v>1122</v>
      </c>
      <c r="C227" s="2033"/>
      <c r="D227" s="1643"/>
      <c r="E227" s="1643"/>
      <c r="F227" s="1643"/>
      <c r="G227" s="1643"/>
      <c r="H227" s="81"/>
      <c r="I227" s="81"/>
      <c r="J227" s="39" t="str">
        <f>CONCATENATE("Le plus élevé de 0 ","et de"," [",$L$226," - ","(10 % x ",$L$59,")]")</f>
        <v>Le plus élevé de 0 et de [BQ - (10 % x O)]</v>
      </c>
      <c r="K227" s="43" t="s">
        <v>1123</v>
      </c>
      <c r="L227" s="1634" t="s">
        <v>1124</v>
      </c>
    </row>
    <row r="228" spans="1:12" ht="15.75" x14ac:dyDescent="0.25">
      <c r="A228" s="272"/>
      <c r="B228" s="1700" t="s">
        <v>1125</v>
      </c>
      <c r="C228" s="1700"/>
      <c r="D228" s="1643"/>
      <c r="E228" s="1643"/>
      <c r="F228" s="1643"/>
      <c r="G228" s="1643"/>
      <c r="H228" s="81"/>
      <c r="I228" s="81"/>
      <c r="J228" s="39"/>
      <c r="K228" s="39"/>
      <c r="L228" s="39"/>
    </row>
    <row r="229" spans="1:12" ht="15.75" x14ac:dyDescent="0.25">
      <c r="A229" s="272"/>
      <c r="B229" s="1700"/>
      <c r="C229" s="85" t="s">
        <v>1126</v>
      </c>
      <c r="D229" s="1700"/>
      <c r="E229" s="1700"/>
      <c r="F229" s="1700"/>
      <c r="G229" s="265"/>
      <c r="H229" s="81"/>
      <c r="I229" s="39" t="str">
        <f>CONCATENATE($L$217," / ",$L$226," x ",$L$227)</f>
        <v>BM / BQ x BR</v>
      </c>
      <c r="J229" s="43" t="s">
        <v>1127</v>
      </c>
      <c r="K229" s="1634" t="s">
        <v>1128</v>
      </c>
      <c r="L229" s="1719"/>
    </row>
    <row r="230" spans="1:12" ht="15.75" x14ac:dyDescent="0.25">
      <c r="A230" s="272"/>
      <c r="B230" s="1700"/>
      <c r="C230" s="85" t="s">
        <v>1106</v>
      </c>
      <c r="D230" s="1700"/>
      <c r="E230" s="1700"/>
      <c r="F230" s="1700"/>
      <c r="G230" s="265"/>
      <c r="H230" s="81"/>
      <c r="I230" s="39" t="str">
        <f>CONCATENATE($L$224," / ",$L$226," x ",$L$227)</f>
        <v>BP / BQ x BR</v>
      </c>
      <c r="J230" s="43" t="s">
        <v>1129</v>
      </c>
      <c r="K230" s="1634" t="s">
        <v>1130</v>
      </c>
      <c r="L230" s="1719"/>
    </row>
    <row r="231" spans="1:12" ht="15.75" x14ac:dyDescent="0.25">
      <c r="A231" s="272"/>
      <c r="B231" s="1700"/>
      <c r="C231" s="1700"/>
      <c r="D231" s="1700"/>
      <c r="E231" s="1700"/>
      <c r="F231" s="1700"/>
      <c r="G231" s="265"/>
      <c r="H231" s="81"/>
      <c r="I231" s="81"/>
      <c r="J231" s="1634"/>
      <c r="K231" s="286"/>
      <c r="L231" s="1719"/>
    </row>
    <row r="232" spans="1:12" x14ac:dyDescent="0.25">
      <c r="A232" s="39" t="s">
        <v>1131</v>
      </c>
      <c r="B232" s="1700" t="s">
        <v>1132</v>
      </c>
      <c r="C232" s="1700"/>
      <c r="D232" s="1700"/>
      <c r="E232" s="1700"/>
      <c r="F232" s="1700"/>
      <c r="G232" s="1813"/>
      <c r="H232" s="1814"/>
      <c r="I232" s="1814"/>
      <c r="J232" s="379" t="s">
        <v>1133</v>
      </c>
      <c r="K232" s="43" t="s">
        <v>1134</v>
      </c>
      <c r="L232" s="1634" t="s">
        <v>1135</v>
      </c>
    </row>
    <row r="233" spans="1:12" ht="19.899999999999999" customHeight="1" x14ac:dyDescent="0.25">
      <c r="A233" s="272"/>
      <c r="B233" s="1705" t="s">
        <v>1136</v>
      </c>
      <c r="C233" s="1640"/>
      <c r="D233" s="1640"/>
      <c r="E233" s="1640"/>
      <c r="F233" s="1640"/>
      <c r="G233" s="1640"/>
      <c r="H233" s="81"/>
      <c r="I233" s="81"/>
      <c r="J233" s="39" t="str">
        <f>CONCATENATE("Le plus élevé de 0 ","et de"," [",$L$232," - ","(10 % x ",$L$59,")]")</f>
        <v>Le plus élevé de 0 et de [BU - (10 % x O)]</v>
      </c>
      <c r="K233" s="43" t="s">
        <v>1137</v>
      </c>
      <c r="L233" s="1634" t="s">
        <v>1138</v>
      </c>
    </row>
    <row r="234" spans="1:12" ht="15.75" x14ac:dyDescent="0.25">
      <c r="A234" s="272"/>
      <c r="B234" s="1700"/>
      <c r="C234" s="1700"/>
      <c r="D234" s="1700"/>
      <c r="E234" s="1700"/>
      <c r="F234" s="1700"/>
      <c r="G234" s="265"/>
      <c r="H234" s="81"/>
      <c r="I234" s="81"/>
      <c r="J234" s="1634"/>
      <c r="K234" s="286"/>
      <c r="L234" s="1719"/>
    </row>
    <row r="235" spans="1:12" ht="21.75" customHeight="1" x14ac:dyDescent="0.25">
      <c r="A235" s="312" t="s">
        <v>1139</v>
      </c>
      <c r="B235" s="566" t="s">
        <v>1140</v>
      </c>
      <c r="C235" s="1643"/>
      <c r="D235" s="1643"/>
      <c r="E235" s="1643"/>
      <c r="F235" s="1643"/>
      <c r="G235" s="1643"/>
      <c r="H235" s="81"/>
      <c r="I235" s="81"/>
      <c r="J235" s="1634"/>
      <c r="K235" s="43" t="s">
        <v>1141</v>
      </c>
      <c r="L235" s="1634" t="s">
        <v>1142</v>
      </c>
    </row>
    <row r="236" spans="1:12" ht="15.75" x14ac:dyDescent="0.25">
      <c r="A236" s="272"/>
      <c r="B236" s="571" t="s">
        <v>1143</v>
      </c>
      <c r="C236" s="568"/>
      <c r="D236" s="568"/>
      <c r="E236" s="568"/>
      <c r="F236" s="568"/>
      <c r="G236" s="568"/>
      <c r="H236" s="569"/>
      <c r="I236" s="569"/>
      <c r="J236" s="570" t="str">
        <f>CONCATENATE("Le plus élevé de 0 ","et de"," [",$L$235," - ","(10 % x ",$L$59,")]")</f>
        <v>Le plus élevé de 0 et de [BW - (10 % x O)]</v>
      </c>
      <c r="K236" s="43" t="s">
        <v>1144</v>
      </c>
      <c r="L236" s="1634" t="s">
        <v>1145</v>
      </c>
    </row>
    <row r="237" spans="1:12" ht="15.75" x14ac:dyDescent="0.25">
      <c r="A237" s="272"/>
      <c r="B237" s="1700"/>
      <c r="C237" s="1700"/>
      <c r="D237" s="1700"/>
      <c r="E237" s="1700"/>
      <c r="F237" s="1700"/>
      <c r="G237" s="265"/>
      <c r="H237" s="81"/>
      <c r="I237" s="81"/>
      <c r="J237" s="1634"/>
      <c r="K237" s="286"/>
      <c r="L237" s="1719"/>
    </row>
    <row r="238" spans="1:12" x14ac:dyDescent="0.25">
      <c r="A238" s="39" t="s">
        <v>1146</v>
      </c>
      <c r="B238" s="313" t="s">
        <v>1147</v>
      </c>
      <c r="C238" s="313"/>
      <c r="D238" s="1700"/>
      <c r="E238" s="1700"/>
      <c r="F238" s="1700"/>
      <c r="G238" s="265"/>
      <c r="H238" s="81"/>
      <c r="I238" s="1634"/>
      <c r="J238" s="39" t="str">
        <f>CONCATENATE($L$226," - ",$L$227)</f>
        <v>BQ - BR</v>
      </c>
      <c r="K238" s="43" t="s">
        <v>1148</v>
      </c>
      <c r="L238" s="1634" t="s">
        <v>1149</v>
      </c>
    </row>
    <row r="239" spans="1:12" ht="15.75" x14ac:dyDescent="0.25">
      <c r="A239" s="272"/>
      <c r="B239" s="1700" t="s">
        <v>1150</v>
      </c>
      <c r="C239" s="1700"/>
      <c r="D239" s="1700"/>
      <c r="E239" s="1700"/>
      <c r="F239" s="1700"/>
      <c r="G239" s="265"/>
      <c r="H239" s="81"/>
      <c r="I239" s="1634"/>
      <c r="J239" s="39" t="str">
        <f>CONCATENATE($L$232," - ",$L$233)</f>
        <v>BU - BV</v>
      </c>
      <c r="K239" s="43" t="s">
        <v>1151</v>
      </c>
      <c r="L239" s="1634" t="s">
        <v>1152</v>
      </c>
    </row>
    <row r="240" spans="1:12" ht="15.75" x14ac:dyDescent="0.25">
      <c r="A240" s="272"/>
      <c r="B240" s="314" t="s">
        <v>1153</v>
      </c>
      <c r="C240" s="1700"/>
      <c r="D240" s="1700"/>
      <c r="E240" s="1700"/>
      <c r="F240" s="1700"/>
      <c r="G240" s="265"/>
      <c r="H240" s="81"/>
      <c r="I240" s="81"/>
      <c r="J240" s="39" t="str">
        <f>CONCATENATE($L$235," - ",$L$236)</f>
        <v>BW - BX</v>
      </c>
      <c r="K240" s="43" t="s">
        <v>1154</v>
      </c>
      <c r="L240" s="1634" t="s">
        <v>1155</v>
      </c>
    </row>
    <row r="241" spans="1:13" ht="15.75" x14ac:dyDescent="0.25">
      <c r="A241" s="272"/>
      <c r="B241" s="1700" t="s">
        <v>1156</v>
      </c>
      <c r="C241" s="1700"/>
      <c r="D241" s="1700"/>
      <c r="E241" s="1700"/>
      <c r="F241" s="1700"/>
      <c r="G241" s="265"/>
      <c r="H241" s="81"/>
      <c r="I241" s="81"/>
      <c r="J241" s="39" t="str">
        <f>CONCATENATE($L$238," + ",$L$239," + ",$L$240)</f>
        <v>BY + BZ + CA</v>
      </c>
      <c r="K241" s="43" t="s">
        <v>1157</v>
      </c>
      <c r="L241" s="1634" t="s">
        <v>1158</v>
      </c>
    </row>
    <row r="242" spans="1:13" ht="15.75" x14ac:dyDescent="0.25">
      <c r="A242" s="272"/>
      <c r="B242" s="571" t="s">
        <v>1159</v>
      </c>
      <c r="C242" s="568"/>
      <c r="D242" s="568"/>
      <c r="E242" s="568"/>
      <c r="F242" s="568"/>
      <c r="G242" s="572"/>
      <c r="H242" s="569"/>
      <c r="I242" s="569"/>
      <c r="J242" s="570" t="str">
        <f>CONCATENATE("Le plus élevé de 0 ","et de"," [(",$L$241," - ","15 % x ",$L$65,")"," / 85 %]")</f>
        <v>Le plus élevé de 0 et de [(CB - 15 % x Q) / 85 %]</v>
      </c>
      <c r="K242" s="43" t="s">
        <v>1160</v>
      </c>
      <c r="L242" s="1634" t="s">
        <v>1161</v>
      </c>
      <c r="M242" s="1719"/>
    </row>
    <row r="243" spans="1:13" ht="15.75" x14ac:dyDescent="0.25">
      <c r="A243" s="272"/>
      <c r="B243" s="1700" t="s">
        <v>1125</v>
      </c>
      <c r="C243" s="1700"/>
      <c r="D243" s="1700"/>
      <c r="E243" s="1700"/>
      <c r="F243" s="1700"/>
      <c r="G243" s="265"/>
      <c r="H243" s="81"/>
      <c r="I243" s="81"/>
      <c r="J243" s="39"/>
      <c r="K243" s="39"/>
      <c r="L243" s="39"/>
      <c r="M243" s="1719"/>
    </row>
    <row r="244" spans="1:13" ht="15.75" x14ac:dyDescent="0.25">
      <c r="A244" s="272"/>
      <c r="B244" s="1700"/>
      <c r="C244" s="85" t="s">
        <v>1126</v>
      </c>
      <c r="D244" s="1700"/>
      <c r="E244" s="1700"/>
      <c r="F244" s="1700"/>
      <c r="G244" s="265"/>
      <c r="H244" s="81"/>
      <c r="I244" s="39" t="str">
        <f>CONCATENATE("(",$L$217," - ",$K$229,") / ",$L$241," x ",$L$242)</f>
        <v>(BM - BS) / CB x CC</v>
      </c>
      <c r="J244" s="43" t="s">
        <v>1162</v>
      </c>
      <c r="K244" s="1634" t="s">
        <v>1163</v>
      </c>
      <c r="L244" s="1719"/>
      <c r="M244" s="1719"/>
    </row>
    <row r="245" spans="1:13" ht="15.75" x14ac:dyDescent="0.25">
      <c r="A245" s="272"/>
      <c r="B245" s="1700"/>
      <c r="C245" s="85" t="s">
        <v>1106</v>
      </c>
      <c r="D245" s="1700"/>
      <c r="E245" s="1700"/>
      <c r="F245" s="1700"/>
      <c r="G245" s="265"/>
      <c r="H245" s="81"/>
      <c r="I245" s="39" t="str">
        <f>CONCATENATE("(",$L$224," - ",$K$230,") / ",$L$241," x ",$L$242)</f>
        <v>(BP - BT) / CB x CC</v>
      </c>
      <c r="J245" s="43" t="s">
        <v>1164</v>
      </c>
      <c r="K245" s="1634" t="s">
        <v>1165</v>
      </c>
      <c r="L245" s="1719"/>
      <c r="M245" s="1719"/>
    </row>
    <row r="246" spans="1:13" ht="15.75" x14ac:dyDescent="0.25">
      <c r="A246" s="272"/>
      <c r="B246" s="1700"/>
      <c r="C246" s="85" t="s">
        <v>1166</v>
      </c>
      <c r="D246" s="1700"/>
      <c r="E246" s="1700"/>
      <c r="F246" s="1700"/>
      <c r="G246" s="265"/>
      <c r="H246" s="81"/>
      <c r="I246" s="39" t="str">
        <f>CONCATENATE($L$239," / ",$L$241," x ",$L$242)</f>
        <v>BZ / CB x CC</v>
      </c>
      <c r="J246" s="43" t="s">
        <v>1167</v>
      </c>
      <c r="K246" s="1634" t="s">
        <v>1168</v>
      </c>
      <c r="L246" s="1719"/>
      <c r="M246" s="1719"/>
    </row>
    <row r="247" spans="1:13" ht="23.25" x14ac:dyDescent="0.25">
      <c r="A247" s="272"/>
      <c r="B247" s="1700"/>
      <c r="C247" s="1643" t="s">
        <v>1169</v>
      </c>
      <c r="D247" s="1643"/>
      <c r="E247" s="1643"/>
      <c r="F247" s="1643"/>
      <c r="G247" s="1643"/>
      <c r="H247" s="81"/>
      <c r="I247" s="39" t="str">
        <f>CONCATENATE($L$240," / ",$L$241," x ",$L$242)</f>
        <v>CA / CB x CC</v>
      </c>
      <c r="J247" s="43" t="s">
        <v>1170</v>
      </c>
      <c r="K247" s="1634" t="s">
        <v>1171</v>
      </c>
      <c r="L247" s="1719"/>
      <c r="M247" s="1719"/>
    </row>
    <row r="248" spans="1:13" ht="15.75" x14ac:dyDescent="0.25">
      <c r="A248" s="272"/>
      <c r="B248" s="1634"/>
      <c r="C248" s="1634"/>
      <c r="D248" s="1634"/>
      <c r="E248" s="1634"/>
      <c r="F248" s="1634"/>
      <c r="G248" s="81"/>
      <c r="H248" s="81"/>
      <c r="I248" s="81"/>
      <c r="J248" s="1719"/>
      <c r="K248" s="286"/>
      <c r="L248" s="1719"/>
      <c r="M248" s="1719"/>
    </row>
    <row r="249" spans="1:13" ht="15.75" x14ac:dyDescent="0.25">
      <c r="A249" s="272" t="s">
        <v>869</v>
      </c>
      <c r="B249" s="320"/>
      <c r="C249" s="320"/>
      <c r="D249" s="320"/>
      <c r="E249" s="320"/>
      <c r="F249" s="1634"/>
      <c r="G249" s="81"/>
      <c r="H249" s="81"/>
      <c r="I249" s="81"/>
      <c r="J249" s="1719"/>
      <c r="K249" s="286"/>
      <c r="L249" s="1719"/>
      <c r="M249" s="1719"/>
    </row>
    <row r="250" spans="1:13" ht="15.75" x14ac:dyDescent="0.25">
      <c r="A250" s="272"/>
      <c r="B250" s="1634"/>
      <c r="C250" s="1634"/>
      <c r="D250" s="1634"/>
      <c r="E250" s="1634"/>
      <c r="F250" s="1634"/>
      <c r="G250" s="81"/>
      <c r="H250" s="81"/>
      <c r="I250" s="81"/>
      <c r="J250" s="1719"/>
      <c r="K250" s="286"/>
      <c r="L250" s="1719"/>
      <c r="M250" s="1719"/>
    </row>
    <row r="251" spans="1:13" x14ac:dyDescent="0.25">
      <c r="A251" s="38" t="s">
        <v>118</v>
      </c>
      <c r="B251" s="262" t="s">
        <v>1172</v>
      </c>
      <c r="C251" s="1634"/>
      <c r="D251" s="1634"/>
      <c r="E251" s="1634"/>
      <c r="F251" s="1634"/>
      <c r="G251" s="81"/>
      <c r="H251" s="81"/>
      <c r="I251" s="81"/>
      <c r="J251" s="1634"/>
      <c r="K251" s="286"/>
      <c r="L251" s="1719"/>
      <c r="M251" s="1719"/>
    </row>
    <row r="252" spans="1:13" x14ac:dyDescent="0.25">
      <c r="A252" s="1634"/>
      <c r="B252" s="186"/>
      <c r="C252" s="1634"/>
      <c r="D252" s="1634"/>
      <c r="E252" s="1634"/>
      <c r="F252" s="1634"/>
      <c r="G252" s="81"/>
      <c r="H252" s="81"/>
      <c r="I252" s="81"/>
      <c r="J252" s="1634"/>
      <c r="K252" s="286"/>
      <c r="L252" s="1719"/>
      <c r="M252" s="1719"/>
    </row>
    <row r="253" spans="1:13" x14ac:dyDescent="0.25">
      <c r="A253" s="1634" t="s">
        <v>1173</v>
      </c>
      <c r="B253" s="186"/>
      <c r="C253" s="1634"/>
      <c r="D253" s="1634"/>
      <c r="E253" s="1634"/>
      <c r="F253" s="1634"/>
      <c r="G253" s="81"/>
      <c r="H253" s="81"/>
      <c r="I253" s="81"/>
      <c r="J253" s="43" t="s">
        <v>1174</v>
      </c>
      <c r="K253" s="1634" t="s">
        <v>1175</v>
      </c>
      <c r="L253" s="1719"/>
      <c r="M253" s="1719"/>
    </row>
    <row r="254" spans="1:13" x14ac:dyDescent="0.25">
      <c r="A254" s="1634" t="s">
        <v>1176</v>
      </c>
      <c r="B254" s="186"/>
      <c r="C254" s="1634"/>
      <c r="D254" s="1634"/>
      <c r="E254" s="1634"/>
      <c r="F254" s="1634"/>
      <c r="G254" s="81"/>
      <c r="H254" s="81"/>
      <c r="I254" s="81"/>
      <c r="J254" s="1634"/>
      <c r="K254" s="286"/>
      <c r="L254" s="1719"/>
      <c r="M254" s="1719"/>
    </row>
    <row r="255" spans="1:13" x14ac:dyDescent="0.25">
      <c r="A255" s="1634"/>
      <c r="B255" s="186"/>
      <c r="C255" s="1634"/>
      <c r="D255" s="1634"/>
      <c r="E255" s="1634"/>
      <c r="F255" s="1634"/>
      <c r="G255" s="81"/>
      <c r="H255" s="81"/>
      <c r="I255" s="81"/>
      <c r="J255" s="1634"/>
      <c r="K255" s="286"/>
      <c r="L255" s="1719"/>
      <c r="M255" s="1719"/>
    </row>
    <row r="256" spans="1:13" s="20" customFormat="1" ht="11.25" x14ac:dyDescent="0.2">
      <c r="A256" s="573" t="s">
        <v>1177</v>
      </c>
      <c r="B256" s="202"/>
      <c r="C256" s="1700"/>
      <c r="D256" s="1700"/>
      <c r="E256" s="1700"/>
      <c r="F256" s="1700"/>
      <c r="G256" s="265"/>
      <c r="H256" s="265"/>
      <c r="I256" s="265"/>
      <c r="J256" s="1700"/>
      <c r="K256" s="300"/>
      <c r="L256" s="1700"/>
      <c r="M256" s="1634"/>
    </row>
    <row r="257" spans="1:13" s="20" customFormat="1" ht="11.25" x14ac:dyDescent="0.2">
      <c r="A257" s="1700"/>
      <c r="B257" s="202" t="s">
        <v>1178</v>
      </c>
      <c r="C257" s="1700"/>
      <c r="D257" s="1700"/>
      <c r="E257" s="1700"/>
      <c r="F257" s="1700"/>
      <c r="G257" s="265"/>
      <c r="H257" s="265"/>
      <c r="I257" s="265"/>
      <c r="J257" s="419">
        <v>12107</v>
      </c>
      <c r="K257" s="1700" t="s">
        <v>1179</v>
      </c>
      <c r="L257" s="1700"/>
      <c r="M257" s="30"/>
    </row>
    <row r="258" spans="1:13" s="20" customFormat="1" ht="11.25" x14ac:dyDescent="0.2">
      <c r="A258" s="1700"/>
      <c r="B258" s="202" t="s">
        <v>1180</v>
      </c>
      <c r="C258" s="1700"/>
      <c r="D258" s="1700"/>
      <c r="E258" s="1700"/>
      <c r="F258" s="1700"/>
      <c r="G258" s="265"/>
      <c r="H258" s="265"/>
      <c r="I258" s="265"/>
      <c r="J258" s="132" t="str">
        <f>CONCATENATE($K$257," x ",$K$253," / 100")</f>
        <v>CH1 x CH / 100</v>
      </c>
      <c r="K258" s="419">
        <v>12108</v>
      </c>
      <c r="L258" s="1700" t="s">
        <v>1181</v>
      </c>
      <c r="M258" s="30"/>
    </row>
    <row r="259" spans="1:13" s="20" customFormat="1" ht="11.25" x14ac:dyDescent="0.2">
      <c r="A259" s="1700"/>
      <c r="B259" s="202" t="s">
        <v>1182</v>
      </c>
      <c r="C259" s="1700"/>
      <c r="D259" s="1700"/>
      <c r="E259" s="1700"/>
      <c r="F259" s="1700"/>
      <c r="G259" s="265"/>
      <c r="H259" s="265"/>
      <c r="I259" s="265"/>
      <c r="J259" s="1700"/>
      <c r="K259" s="419">
        <v>12109</v>
      </c>
      <c r="L259" s="1700" t="s">
        <v>1183</v>
      </c>
      <c r="M259" s="30"/>
    </row>
    <row r="260" spans="1:13" s="20" customFormat="1" ht="11.25" x14ac:dyDescent="0.2">
      <c r="A260" s="1700"/>
      <c r="B260" s="202" t="s">
        <v>1184</v>
      </c>
      <c r="C260" s="1700"/>
      <c r="D260" s="1700"/>
      <c r="E260" s="1700"/>
      <c r="F260" s="1700"/>
      <c r="G260" s="265"/>
      <c r="H260" s="265"/>
      <c r="I260" s="265"/>
      <c r="J260" s="132" t="str">
        <f>CONCATENATE("Le moindre de ",$L$258," et ", $L$259)</f>
        <v>Le moindre de CH2 et CH3</v>
      </c>
      <c r="K260" s="419">
        <v>12110</v>
      </c>
      <c r="L260" s="1700" t="s">
        <v>1185</v>
      </c>
      <c r="M260" s="30"/>
    </row>
    <row r="261" spans="1:13" s="20" customFormat="1" ht="11.25" x14ac:dyDescent="0.2">
      <c r="A261" s="1634"/>
      <c r="B261" s="315"/>
      <c r="C261" s="1634"/>
      <c r="D261" s="1634"/>
      <c r="E261" s="1634"/>
      <c r="F261" s="1634"/>
      <c r="G261" s="81"/>
      <c r="H261" s="81"/>
      <c r="I261" s="316"/>
      <c r="J261" s="317"/>
      <c r="K261" s="318"/>
      <c r="L261" s="319"/>
      <c r="M261" s="1634"/>
    </row>
    <row r="262" spans="1:13" s="20" customFormat="1" ht="11.25" x14ac:dyDescent="0.2">
      <c r="A262" s="71" t="s">
        <v>1186</v>
      </c>
      <c r="B262" s="186"/>
      <c r="C262" s="1634"/>
      <c r="D262" s="1634"/>
      <c r="E262" s="1634"/>
      <c r="F262" s="1634"/>
      <c r="G262" s="81"/>
      <c r="H262" s="81"/>
      <c r="I262" s="81"/>
      <c r="J262" s="1634"/>
      <c r="K262" s="286"/>
      <c r="L262" s="1634"/>
      <c r="M262" s="1634"/>
    </row>
    <row r="263" spans="1:13" s="20" customFormat="1" ht="11.25" x14ac:dyDescent="0.2">
      <c r="A263" s="1634"/>
      <c r="B263" s="202" t="s">
        <v>1187</v>
      </c>
      <c r="C263" s="1700"/>
      <c r="D263" s="1700"/>
      <c r="E263" s="1700"/>
      <c r="F263" s="1700"/>
      <c r="G263" s="265"/>
      <c r="H263" s="265"/>
      <c r="I263" s="265"/>
      <c r="J263" s="43" t="s">
        <v>1188</v>
      </c>
      <c r="K263" s="1634" t="s">
        <v>1189</v>
      </c>
      <c r="L263" s="1634"/>
      <c r="M263" s="1634"/>
    </row>
    <row r="264" spans="1:13" s="20" customFormat="1" ht="11.25" x14ac:dyDescent="0.2">
      <c r="A264" s="1634"/>
      <c r="B264" s="202" t="s">
        <v>1190</v>
      </c>
      <c r="C264" s="1700"/>
      <c r="D264" s="1700"/>
      <c r="E264" s="1700"/>
      <c r="F264" s="1700"/>
      <c r="G264" s="265"/>
      <c r="H264" s="265"/>
      <c r="I264" s="265"/>
      <c r="J264" s="39" t="str">
        <f>CONCATENATE($K$263," x ",$K$253," / 100")</f>
        <v>CI x CH / 100</v>
      </c>
      <c r="K264" s="43" t="s">
        <v>1191</v>
      </c>
      <c r="L264" s="1634" t="s">
        <v>1192</v>
      </c>
      <c r="M264" s="1634"/>
    </row>
    <row r="265" spans="1:13" s="20" customFormat="1" ht="11.25" x14ac:dyDescent="0.2">
      <c r="A265" s="1634"/>
      <c r="B265" s="202" t="s">
        <v>1193</v>
      </c>
      <c r="C265" s="1700"/>
      <c r="D265" s="1700"/>
      <c r="E265" s="1700"/>
      <c r="F265" s="1700"/>
      <c r="G265" s="265"/>
      <c r="H265" s="265"/>
      <c r="I265" s="265"/>
      <c r="J265" s="1634"/>
      <c r="K265" s="43" t="s">
        <v>1194</v>
      </c>
      <c r="L265" s="1634" t="s">
        <v>1195</v>
      </c>
      <c r="M265" s="1634"/>
    </row>
    <row r="266" spans="1:13" s="20" customFormat="1" ht="11.25" x14ac:dyDescent="0.2">
      <c r="A266" s="1634"/>
      <c r="B266" s="202" t="s">
        <v>1196</v>
      </c>
      <c r="C266" s="1700"/>
      <c r="D266" s="1700"/>
      <c r="E266" s="1700"/>
      <c r="F266" s="1700"/>
      <c r="G266" s="265"/>
      <c r="H266" s="265"/>
      <c r="I266" s="265"/>
      <c r="J266" s="39" t="str">
        <f>CONCATENATE("Le moindre de ",$L$264," et ", $L$265)</f>
        <v>Le moindre de CJ et CK</v>
      </c>
      <c r="K266" s="43" t="s">
        <v>1197</v>
      </c>
      <c r="L266" s="1634" t="s">
        <v>880</v>
      </c>
      <c r="M266" s="1634"/>
    </row>
    <row r="267" spans="1:13" s="20" customFormat="1" ht="11.25" x14ac:dyDescent="0.2">
      <c r="A267" s="1634"/>
      <c r="B267" s="186"/>
      <c r="C267" s="1634"/>
      <c r="D267" s="1634"/>
      <c r="E267" s="1634"/>
      <c r="F267" s="1634"/>
      <c r="G267" s="81"/>
      <c r="H267" s="81"/>
      <c r="I267" s="81"/>
      <c r="J267" s="1634"/>
      <c r="K267" s="286"/>
      <c r="L267" s="1634"/>
      <c r="M267" s="1634"/>
    </row>
    <row r="268" spans="1:13" s="20" customFormat="1" ht="11.25" x14ac:dyDescent="0.2">
      <c r="A268" s="573" t="s">
        <v>1198</v>
      </c>
      <c r="B268" s="186"/>
      <c r="C268" s="1634"/>
      <c r="D268" s="1634"/>
      <c r="E268" s="1634"/>
      <c r="F268" s="1634"/>
      <c r="G268" s="81"/>
      <c r="H268" s="81"/>
      <c r="I268" s="81"/>
      <c r="J268" s="1634"/>
      <c r="K268" s="286"/>
      <c r="L268" s="1634"/>
      <c r="M268" s="1634"/>
    </row>
    <row r="269" spans="1:13" s="20" customFormat="1" ht="11.25" x14ac:dyDescent="0.2">
      <c r="A269" s="1634"/>
      <c r="B269" s="202" t="s">
        <v>1199</v>
      </c>
      <c r="C269" s="1700"/>
      <c r="D269" s="1700"/>
      <c r="E269" s="1700"/>
      <c r="F269" s="1700"/>
      <c r="G269" s="81"/>
      <c r="H269" s="81"/>
      <c r="I269" s="81"/>
      <c r="J269" s="43" t="s">
        <v>1200</v>
      </c>
      <c r="K269" s="1634" t="s">
        <v>1201</v>
      </c>
      <c r="L269" s="1634"/>
      <c r="M269" s="1634"/>
    </row>
    <row r="270" spans="1:13" s="20" customFormat="1" ht="11.25" x14ac:dyDescent="0.2">
      <c r="A270" s="1634"/>
      <c r="B270" s="202" t="s">
        <v>1202</v>
      </c>
      <c r="C270" s="1700"/>
      <c r="D270" s="1700"/>
      <c r="E270" s="1700"/>
      <c r="F270" s="1700"/>
      <c r="G270" s="81"/>
      <c r="H270" s="81"/>
      <c r="I270" s="81"/>
      <c r="J270" s="39" t="str">
        <f>CONCATENATE($K$269," x ",$K$253," / 100")</f>
        <v>CM x CH / 100</v>
      </c>
      <c r="K270" s="43" t="s">
        <v>1203</v>
      </c>
      <c r="L270" s="1634" t="s">
        <v>1204</v>
      </c>
      <c r="M270" s="1634"/>
    </row>
    <row r="271" spans="1:13" s="20" customFormat="1" ht="11.25" x14ac:dyDescent="0.2">
      <c r="A271" s="1634"/>
      <c r="B271" s="202" t="s">
        <v>1205</v>
      </c>
      <c r="C271" s="1700"/>
      <c r="D271" s="1700"/>
      <c r="E271" s="1700"/>
      <c r="F271" s="1700"/>
      <c r="G271" s="81"/>
      <c r="H271" s="81"/>
      <c r="I271" s="81"/>
      <c r="J271" s="1634"/>
      <c r="K271" s="43" t="s">
        <v>1206</v>
      </c>
      <c r="L271" s="1634" t="s">
        <v>1207</v>
      </c>
      <c r="M271" s="1634"/>
    </row>
    <row r="272" spans="1:13" s="20" customFormat="1" ht="11.25" x14ac:dyDescent="0.2">
      <c r="A272" s="1634"/>
      <c r="B272" s="202" t="s">
        <v>1208</v>
      </c>
      <c r="C272" s="1700"/>
      <c r="D272" s="1700"/>
      <c r="E272" s="1700"/>
      <c r="F272" s="1700"/>
      <c r="G272" s="81"/>
      <c r="H272" s="81"/>
      <c r="I272" s="81"/>
      <c r="J272" s="39" t="str">
        <f>CONCATENATE("Le moindre de ",$L$270," et de ",$L$271)</f>
        <v>Le moindre de CN et de CO</v>
      </c>
      <c r="K272" s="43" t="s">
        <v>1209</v>
      </c>
      <c r="L272" s="1634" t="s">
        <v>928</v>
      </c>
      <c r="M272" s="1634"/>
    </row>
    <row r="273" spans="1:14" s="20" customFormat="1" ht="11.25" x14ac:dyDescent="0.2">
      <c r="A273" s="1634"/>
      <c r="B273" s="202"/>
      <c r="C273" s="1700"/>
      <c r="D273" s="1700"/>
      <c r="E273" s="1700"/>
      <c r="F273" s="1700"/>
      <c r="G273" s="1634"/>
      <c r="H273" s="1634"/>
      <c r="I273" s="1634"/>
      <c r="J273" s="1634"/>
      <c r="K273" s="1634"/>
      <c r="L273" s="1634"/>
      <c r="M273" s="1634"/>
    </row>
    <row r="274" spans="1:14" s="20" customFormat="1" ht="11.25" x14ac:dyDescent="0.2">
      <c r="A274" s="1634"/>
      <c r="B274" s="202" t="s">
        <v>1210</v>
      </c>
      <c r="C274" s="1700"/>
      <c r="D274" s="1700"/>
      <c r="E274" s="1700"/>
      <c r="F274" s="1700"/>
      <c r="G274" s="81"/>
      <c r="H274" s="81"/>
      <c r="I274" s="81"/>
      <c r="J274" s="1634"/>
      <c r="K274" s="286"/>
      <c r="L274" s="1634"/>
      <c r="M274" s="1634"/>
      <c r="N274" s="1634"/>
    </row>
    <row r="275" spans="1:14" s="20" customFormat="1" ht="11.25" x14ac:dyDescent="0.2">
      <c r="A275" s="1634"/>
      <c r="B275" s="202" t="s">
        <v>1211</v>
      </c>
      <c r="C275" s="1700"/>
      <c r="D275" s="1700"/>
      <c r="E275" s="1700"/>
      <c r="F275" s="1700"/>
      <c r="G275" s="81"/>
      <c r="H275" s="81"/>
      <c r="I275" s="81"/>
      <c r="J275" s="1634"/>
      <c r="K275" s="286"/>
      <c r="L275" s="1634"/>
      <c r="M275" s="1634"/>
      <c r="N275" s="1634"/>
    </row>
    <row r="276" spans="1:14" x14ac:dyDescent="0.25">
      <c r="A276" s="1719"/>
      <c r="B276" s="1719"/>
      <c r="C276" s="1719"/>
      <c r="D276" s="1719"/>
      <c r="E276" s="1719"/>
      <c r="F276" s="1719"/>
      <c r="G276" s="1719"/>
      <c r="H276" s="1719"/>
      <c r="I276" s="1719"/>
      <c r="J276" s="1719"/>
      <c r="K276" s="286"/>
      <c r="L276" s="1719"/>
      <c r="M276" s="1719"/>
      <c r="N276" s="1719"/>
    </row>
    <row r="277" spans="1:14" x14ac:dyDescent="0.25">
      <c r="A277" s="38" t="s">
        <v>121</v>
      </c>
      <c r="B277" s="273" t="s">
        <v>191</v>
      </c>
      <c r="C277" s="1634"/>
      <c r="D277" s="1634"/>
      <c r="E277" s="1634"/>
      <c r="F277" s="1634"/>
      <c r="G277" s="81"/>
      <c r="H277" s="81"/>
      <c r="I277" s="81"/>
      <c r="J277" s="1634"/>
      <c r="K277" s="286"/>
      <c r="L277" s="1719"/>
      <c r="M277" s="1719"/>
      <c r="N277" s="1719"/>
    </row>
    <row r="278" spans="1:14" x14ac:dyDescent="0.25">
      <c r="A278" s="1634"/>
      <c r="B278" s="186"/>
      <c r="C278" s="1634"/>
      <c r="D278" s="1634"/>
      <c r="E278" s="1634"/>
      <c r="F278" s="1634"/>
      <c r="G278" s="81"/>
      <c r="H278" s="81"/>
      <c r="I278" s="81"/>
      <c r="J278" s="1634"/>
      <c r="K278" s="286"/>
      <c r="L278" s="1719"/>
      <c r="M278" s="1719"/>
      <c r="N278" s="1719"/>
    </row>
    <row r="279" spans="1:14" x14ac:dyDescent="0.25">
      <c r="A279" s="129" t="s">
        <v>1212</v>
      </c>
      <c r="B279" s="186"/>
      <c r="C279" s="1634"/>
      <c r="D279" s="1634"/>
      <c r="E279" s="1634"/>
      <c r="F279" s="1634"/>
      <c r="G279" s="81"/>
      <c r="H279" s="81"/>
      <c r="I279" s="81"/>
      <c r="J279" s="1634"/>
      <c r="K279" s="286"/>
      <c r="L279" s="1719"/>
      <c r="M279" s="1634"/>
      <c r="N279" s="1634"/>
    </row>
    <row r="280" spans="1:14" x14ac:dyDescent="0.25">
      <c r="A280" s="1634"/>
      <c r="B280" s="186" t="s">
        <v>1213</v>
      </c>
      <c r="C280" s="1634"/>
      <c r="D280" s="1634"/>
      <c r="E280" s="1634"/>
      <c r="F280" s="1634"/>
      <c r="G280" s="81"/>
      <c r="H280" s="81"/>
      <c r="I280" s="81"/>
      <c r="J280" s="1634"/>
      <c r="K280" s="43" t="s">
        <v>1214</v>
      </c>
      <c r="L280" s="1634" t="s">
        <v>1215</v>
      </c>
      <c r="M280" s="1634"/>
      <c r="N280" s="1634"/>
    </row>
    <row r="281" spans="1:14" x14ac:dyDescent="0.25">
      <c r="A281" s="1634"/>
      <c r="B281" s="202" t="s">
        <v>1216</v>
      </c>
      <c r="C281" s="1700"/>
      <c r="D281" s="1700"/>
      <c r="E281" s="1700"/>
      <c r="F281" s="1700"/>
      <c r="G281" s="81"/>
      <c r="H281" s="81"/>
      <c r="I281" s="81"/>
      <c r="J281" s="1634"/>
      <c r="K281" s="43" t="s">
        <v>1217</v>
      </c>
      <c r="L281" s="1634" t="s">
        <v>1218</v>
      </c>
      <c r="M281" s="1634"/>
      <c r="N281" s="1634"/>
    </row>
    <row r="282" spans="1:14" x14ac:dyDescent="0.25">
      <c r="A282" s="1634"/>
      <c r="B282" s="202" t="s">
        <v>1219</v>
      </c>
      <c r="C282" s="1700"/>
      <c r="D282" s="1700"/>
      <c r="E282" s="1700"/>
      <c r="F282" s="1700"/>
      <c r="G282" s="81"/>
      <c r="H282" s="81"/>
      <c r="I282" s="81"/>
      <c r="J282" s="1634"/>
      <c r="K282" s="43" t="s">
        <v>1220</v>
      </c>
      <c r="L282" s="1634" t="s">
        <v>1221</v>
      </c>
      <c r="M282" s="1634"/>
      <c r="N282" s="1634"/>
    </row>
    <row r="283" spans="1:14" x14ac:dyDescent="0.25">
      <c r="A283" s="1634"/>
      <c r="B283" s="202" t="s">
        <v>1222</v>
      </c>
      <c r="C283" s="1700"/>
      <c r="D283" s="1700"/>
      <c r="E283" s="1700"/>
      <c r="F283" s="1700"/>
      <c r="G283" s="81"/>
      <c r="H283" s="81"/>
      <c r="I283" s="81"/>
      <c r="J283" s="1634"/>
      <c r="K283" s="43" t="s">
        <v>1223</v>
      </c>
      <c r="L283" s="1634" t="s">
        <v>1224</v>
      </c>
      <c r="M283" s="1634"/>
      <c r="N283" s="1634"/>
    </row>
    <row r="284" spans="1:14" x14ac:dyDescent="0.25">
      <c r="A284" s="1634"/>
      <c r="B284" s="202" t="s">
        <v>1225</v>
      </c>
      <c r="C284" s="1700"/>
      <c r="D284" s="1700"/>
      <c r="E284" s="1700"/>
      <c r="F284" s="1700"/>
      <c r="G284" s="81"/>
      <c r="H284" s="81"/>
      <c r="I284" s="81"/>
      <c r="J284" s="1634"/>
      <c r="K284" s="43" t="s">
        <v>1226</v>
      </c>
      <c r="L284" s="1634" t="s">
        <v>1227</v>
      </c>
      <c r="M284" s="1634"/>
      <c r="N284" s="1634"/>
    </row>
    <row r="285" spans="1:14" x14ac:dyDescent="0.25">
      <c r="A285" s="1634"/>
      <c r="B285" s="202" t="s">
        <v>1228</v>
      </c>
      <c r="C285" s="1700"/>
      <c r="D285" s="1700"/>
      <c r="E285" s="1700"/>
      <c r="F285" s="1700"/>
      <c r="G285" s="81"/>
      <c r="H285" s="81"/>
      <c r="I285" s="81"/>
      <c r="J285" s="1634"/>
      <c r="K285" s="43" t="s">
        <v>1229</v>
      </c>
      <c r="L285" s="1634" t="s">
        <v>1230</v>
      </c>
      <c r="M285" s="1634"/>
      <c r="N285" s="1634"/>
    </row>
    <row r="286" spans="1:14" x14ac:dyDescent="0.25">
      <c r="A286" s="1634"/>
      <c r="B286" s="202" t="s">
        <v>1231</v>
      </c>
      <c r="C286" s="1700"/>
      <c r="D286" s="1700"/>
      <c r="E286" s="1700"/>
      <c r="F286" s="1700"/>
      <c r="G286" s="81"/>
      <c r="H286" s="81"/>
      <c r="I286" s="81"/>
      <c r="J286" s="1634"/>
      <c r="K286" s="43" t="s">
        <v>1232</v>
      </c>
      <c r="L286" s="1634" t="s">
        <v>1233</v>
      </c>
      <c r="M286" s="1634"/>
      <c r="N286" s="1634"/>
    </row>
    <row r="287" spans="1:14" x14ac:dyDescent="0.25">
      <c r="A287" s="1634"/>
      <c r="B287" s="1700"/>
      <c r="C287" s="1700"/>
      <c r="D287" s="1700"/>
      <c r="E287" s="1700"/>
      <c r="F287" s="1700"/>
      <c r="G287" s="81"/>
      <c r="H287" s="81"/>
      <c r="I287" s="81"/>
      <c r="J287" s="1634"/>
      <c r="K287" s="286"/>
      <c r="L287" s="1719"/>
      <c r="M287" s="1634"/>
      <c r="N287" s="1634"/>
    </row>
    <row r="288" spans="1:14" x14ac:dyDescent="0.25">
      <c r="A288" s="129" t="s">
        <v>1234</v>
      </c>
      <c r="B288" s="1700"/>
      <c r="C288" s="1700"/>
      <c r="D288" s="1700"/>
      <c r="E288" s="1700"/>
      <c r="F288" s="1700"/>
      <c r="G288" s="81"/>
      <c r="H288" s="81"/>
      <c r="I288" s="81"/>
      <c r="J288" s="1634"/>
      <c r="K288" s="286"/>
      <c r="L288" s="1719"/>
      <c r="M288" s="1634"/>
      <c r="N288" s="1634"/>
    </row>
    <row r="289" spans="1:14" x14ac:dyDescent="0.25">
      <c r="A289" s="1634"/>
      <c r="B289" s="1700" t="s">
        <v>1235</v>
      </c>
      <c r="C289" s="1700"/>
      <c r="D289" s="1700"/>
      <c r="E289" s="1700"/>
      <c r="F289" s="1700"/>
      <c r="G289" s="81"/>
      <c r="H289" s="81"/>
      <c r="I289" s="81"/>
      <c r="J289" s="1634"/>
      <c r="K289" s="43" t="s">
        <v>1236</v>
      </c>
      <c r="L289" s="1634" t="s">
        <v>1237</v>
      </c>
      <c r="M289" s="1634"/>
      <c r="N289" s="1634"/>
    </row>
    <row r="290" spans="1:14" x14ac:dyDescent="0.25">
      <c r="A290" s="1634"/>
      <c r="B290" s="1700" t="s">
        <v>1238</v>
      </c>
      <c r="C290" s="1700"/>
      <c r="D290" s="1700"/>
      <c r="E290" s="1700"/>
      <c r="F290" s="1700"/>
      <c r="G290" s="81"/>
      <c r="H290" s="81"/>
      <c r="I290" s="81"/>
      <c r="J290" s="1634"/>
      <c r="K290" s="43" t="s">
        <v>1239</v>
      </c>
      <c r="L290" s="1634" t="s">
        <v>1240</v>
      </c>
      <c r="M290" s="1634"/>
      <c r="N290" s="1634"/>
    </row>
    <row r="291" spans="1:14" x14ac:dyDescent="0.25">
      <c r="A291" s="1634"/>
      <c r="B291" s="1700" t="s">
        <v>1241</v>
      </c>
      <c r="C291" s="1700"/>
      <c r="D291" s="1700"/>
      <c r="E291" s="1700"/>
      <c r="F291" s="1700"/>
      <c r="G291" s="81"/>
      <c r="H291" s="81"/>
      <c r="I291" s="81"/>
      <c r="J291" s="1634"/>
      <c r="K291" s="43" t="s">
        <v>1242</v>
      </c>
      <c r="L291" s="1634" t="s">
        <v>1243</v>
      </c>
      <c r="M291" s="1634"/>
      <c r="N291" s="1634"/>
    </row>
    <row r="292" spans="1:14" x14ac:dyDescent="0.25">
      <c r="A292" s="1634"/>
      <c r="B292" s="1700" t="s">
        <v>1244</v>
      </c>
      <c r="C292" s="1700"/>
      <c r="D292" s="1700"/>
      <c r="E292" s="1700"/>
      <c r="F292" s="1700"/>
      <c r="G292" s="81"/>
      <c r="H292" s="81"/>
      <c r="I292" s="81"/>
      <c r="J292" s="1634"/>
      <c r="K292" s="286"/>
      <c r="L292" s="1719"/>
      <c r="M292" s="1634"/>
      <c r="N292" s="1634"/>
    </row>
    <row r="293" spans="1:14" x14ac:dyDescent="0.25">
      <c r="A293" s="1634"/>
      <c r="B293" s="1700"/>
      <c r="C293" s="1700" t="s">
        <v>1245</v>
      </c>
      <c r="D293" s="1700"/>
      <c r="E293" s="1700"/>
      <c r="F293" s="1700"/>
      <c r="G293" s="81"/>
      <c r="H293" s="81"/>
      <c r="I293" s="81"/>
      <c r="J293" s="1634"/>
      <c r="K293" s="43" t="s">
        <v>1246</v>
      </c>
      <c r="L293" s="1634" t="s">
        <v>1247</v>
      </c>
      <c r="M293" s="1634"/>
      <c r="N293" s="1634"/>
    </row>
    <row r="294" spans="1:14" x14ac:dyDescent="0.25">
      <c r="A294" s="1634"/>
      <c r="B294" s="1700"/>
      <c r="C294" s="1700" t="s">
        <v>1248</v>
      </c>
      <c r="D294" s="1700"/>
      <c r="E294" s="1700"/>
      <c r="F294" s="1700"/>
      <c r="G294" s="81"/>
      <c r="H294" s="81"/>
      <c r="I294" s="81"/>
      <c r="J294" s="1634"/>
      <c r="K294" s="43" t="s">
        <v>1249</v>
      </c>
      <c r="L294" s="1634" t="s">
        <v>1250</v>
      </c>
      <c r="M294" s="1634"/>
      <c r="N294" s="1634"/>
    </row>
    <row r="295" spans="1:14" x14ac:dyDescent="0.25">
      <c r="A295" s="1634"/>
      <c r="B295" s="1700"/>
      <c r="C295" s="1700" t="s">
        <v>1251</v>
      </c>
      <c r="D295" s="1700"/>
      <c r="E295" s="1700"/>
      <c r="F295" s="1700"/>
      <c r="G295" s="81"/>
      <c r="H295" s="81"/>
      <c r="I295" s="81"/>
      <c r="J295" s="1634"/>
      <c r="K295" s="43" t="s">
        <v>1252</v>
      </c>
      <c r="L295" s="1634" t="s">
        <v>1253</v>
      </c>
      <c r="M295" s="1634"/>
      <c r="N295" s="1634"/>
    </row>
    <row r="296" spans="1:14" x14ac:dyDescent="0.25">
      <c r="A296" s="1634"/>
      <c r="B296" s="1700" t="s">
        <v>1254</v>
      </c>
      <c r="C296" s="1700"/>
      <c r="D296" s="1700"/>
      <c r="E296" s="1700"/>
      <c r="F296" s="1700"/>
      <c r="G296" s="81"/>
      <c r="H296" s="81"/>
      <c r="I296" s="81"/>
      <c r="J296" s="1634"/>
      <c r="K296" s="286"/>
      <c r="L296" s="1719"/>
      <c r="M296" s="1634"/>
      <c r="N296" s="1634"/>
    </row>
    <row r="297" spans="1:14" x14ac:dyDescent="0.25">
      <c r="A297" s="1634"/>
      <c r="B297" s="1700"/>
      <c r="C297" s="1700" t="s">
        <v>1245</v>
      </c>
      <c r="D297" s="1700"/>
      <c r="E297" s="1700"/>
      <c r="F297" s="1700"/>
      <c r="G297" s="81"/>
      <c r="H297" s="81"/>
      <c r="I297" s="81"/>
      <c r="J297" s="1634"/>
      <c r="K297" s="43" t="s">
        <v>1255</v>
      </c>
      <c r="L297" s="1634" t="s">
        <v>1256</v>
      </c>
      <c r="M297" s="1634"/>
      <c r="N297" s="1634"/>
    </row>
    <row r="298" spans="1:14" x14ac:dyDescent="0.25">
      <c r="A298" s="1634"/>
      <c r="B298" s="1700"/>
      <c r="C298" s="1700" t="s">
        <v>1248</v>
      </c>
      <c r="D298" s="1700"/>
      <c r="E298" s="1700"/>
      <c r="F298" s="1700"/>
      <c r="G298" s="81"/>
      <c r="H298" s="81"/>
      <c r="I298" s="81"/>
      <c r="J298" s="1634"/>
      <c r="K298" s="43" t="s">
        <v>1257</v>
      </c>
      <c r="L298" s="1634" t="s">
        <v>1258</v>
      </c>
      <c r="M298" s="1719"/>
      <c r="N298" s="1719"/>
    </row>
    <row r="299" spans="1:14" x14ac:dyDescent="0.25">
      <c r="A299" s="1634"/>
      <c r="B299" s="1700"/>
      <c r="C299" s="1700" t="s">
        <v>1251</v>
      </c>
      <c r="D299" s="1700"/>
      <c r="E299" s="1700"/>
      <c r="F299" s="1700"/>
      <c r="G299" s="81"/>
      <c r="H299" s="81"/>
      <c r="I299" s="81"/>
      <c r="J299" s="1634"/>
      <c r="K299" s="43" t="s">
        <v>1259</v>
      </c>
      <c r="L299" s="1634" t="s">
        <v>1260</v>
      </c>
      <c r="M299" s="1719"/>
      <c r="N299" s="1719"/>
    </row>
    <row r="300" spans="1:14" x14ac:dyDescent="0.25">
      <c r="A300" s="1634"/>
      <c r="B300" s="1700" t="s">
        <v>1261</v>
      </c>
      <c r="C300" s="1700"/>
      <c r="D300" s="1700"/>
      <c r="E300" s="1700"/>
      <c r="F300" s="1700"/>
      <c r="G300" s="81"/>
      <c r="H300" s="81"/>
      <c r="I300" s="81"/>
      <c r="J300" s="1634"/>
      <c r="K300" s="286"/>
      <c r="L300" s="1719"/>
      <c r="M300" s="1719"/>
      <c r="N300" s="1719"/>
    </row>
    <row r="301" spans="1:14" x14ac:dyDescent="0.25">
      <c r="A301" s="1634"/>
      <c r="B301" s="1700"/>
      <c r="C301" s="1700" t="s">
        <v>1245</v>
      </c>
      <c r="D301" s="1700"/>
      <c r="E301" s="1700"/>
      <c r="F301" s="1700"/>
      <c r="G301" s="81"/>
      <c r="H301" s="81"/>
      <c r="I301" s="81"/>
      <c r="J301" s="1634"/>
      <c r="K301" s="43" t="s">
        <v>1262</v>
      </c>
      <c r="L301" s="1634" t="s">
        <v>1263</v>
      </c>
      <c r="M301" s="1719"/>
      <c r="N301" s="1719"/>
    </row>
    <row r="302" spans="1:14" x14ac:dyDescent="0.25">
      <c r="A302" s="1634"/>
      <c r="B302" s="1700"/>
      <c r="C302" s="1700" t="s">
        <v>1248</v>
      </c>
      <c r="D302" s="1700"/>
      <c r="E302" s="1700"/>
      <c r="F302" s="1700"/>
      <c r="G302" s="81"/>
      <c r="H302" s="81"/>
      <c r="I302" s="81"/>
      <c r="J302" s="1634"/>
      <c r="K302" s="43" t="s">
        <v>1264</v>
      </c>
      <c r="L302" s="1634" t="s">
        <v>1265</v>
      </c>
      <c r="M302" s="1719"/>
      <c r="N302" s="1719"/>
    </row>
    <row r="303" spans="1:14" x14ac:dyDescent="0.25">
      <c r="A303" s="1634"/>
      <c r="B303" s="1700"/>
      <c r="C303" s="1700" t="s">
        <v>1251</v>
      </c>
      <c r="D303" s="1700"/>
      <c r="E303" s="1700"/>
      <c r="F303" s="1700"/>
      <c r="G303" s="81"/>
      <c r="H303" s="81"/>
      <c r="I303" s="81"/>
      <c r="J303" s="1634"/>
      <c r="K303" s="43" t="s">
        <v>1266</v>
      </c>
      <c r="L303" s="1634" t="s">
        <v>1267</v>
      </c>
      <c r="M303" s="1719"/>
      <c r="N303" s="1719"/>
    </row>
    <row r="304" spans="1:14" x14ac:dyDescent="0.25">
      <c r="A304" s="1634"/>
      <c r="B304" s="292" t="s">
        <v>1268</v>
      </c>
      <c r="C304" s="292"/>
      <c r="D304" s="292"/>
      <c r="E304" s="292"/>
      <c r="F304" s="292"/>
      <c r="G304" s="210"/>
      <c r="H304" s="210"/>
      <c r="I304" s="210"/>
      <c r="J304" s="52"/>
      <c r="K304" s="290"/>
      <c r="L304" s="52"/>
      <c r="M304" s="1719"/>
      <c r="N304" s="1719"/>
    </row>
    <row r="305" spans="1:14" x14ac:dyDescent="0.25">
      <c r="A305" s="1634"/>
      <c r="B305" s="292"/>
      <c r="C305" s="292" t="s">
        <v>1245</v>
      </c>
      <c r="D305" s="292"/>
      <c r="E305" s="292"/>
      <c r="F305" s="292"/>
      <c r="G305" s="210"/>
      <c r="H305" s="210"/>
      <c r="I305" s="210"/>
      <c r="J305" s="52"/>
      <c r="K305" s="1742" t="s">
        <v>1269</v>
      </c>
      <c r="L305" s="52" t="s">
        <v>1270</v>
      </c>
      <c r="M305" s="1719"/>
      <c r="N305" s="1719"/>
    </row>
    <row r="306" spans="1:14" x14ac:dyDescent="0.25">
      <c r="A306" s="1634"/>
      <c r="B306" s="292"/>
      <c r="C306" s="1700" t="s">
        <v>1248</v>
      </c>
      <c r="D306" s="292"/>
      <c r="E306" s="292"/>
      <c r="F306" s="292"/>
      <c r="G306" s="210"/>
      <c r="H306" s="210"/>
      <c r="I306" s="210"/>
      <c r="J306" s="52"/>
      <c r="K306" s="1742" t="s">
        <v>1271</v>
      </c>
      <c r="L306" s="52" t="s">
        <v>1272</v>
      </c>
    </row>
    <row r="307" spans="1:14" x14ac:dyDescent="0.25">
      <c r="A307" s="1634"/>
      <c r="B307" s="52"/>
      <c r="C307" s="52" t="s">
        <v>1251</v>
      </c>
      <c r="D307" s="52"/>
      <c r="E307" s="52"/>
      <c r="F307" s="52"/>
      <c r="G307" s="210"/>
      <c r="H307" s="210"/>
      <c r="I307" s="210"/>
      <c r="J307" s="52"/>
      <c r="K307" s="1742" t="s">
        <v>1273</v>
      </c>
      <c r="L307" s="52" t="s">
        <v>1274</v>
      </c>
    </row>
    <row r="308" spans="1:14" x14ac:dyDescent="0.25">
      <c r="A308" s="1634"/>
      <c r="B308" s="52" t="s">
        <v>1275</v>
      </c>
      <c r="C308" s="52"/>
      <c r="D308" s="52"/>
      <c r="E308" s="52"/>
      <c r="F308" s="52"/>
      <c r="G308" s="210"/>
      <c r="H308" s="210"/>
      <c r="I308" s="210"/>
      <c r="J308" s="52"/>
      <c r="K308" s="290"/>
      <c r="L308" s="52"/>
    </row>
    <row r="309" spans="1:14" x14ac:dyDescent="0.25">
      <c r="A309" s="1634"/>
      <c r="B309" s="52"/>
      <c r="C309" s="52" t="s">
        <v>1245</v>
      </c>
      <c r="D309" s="52"/>
      <c r="E309" s="52"/>
      <c r="F309" s="52"/>
      <c r="G309" s="210"/>
      <c r="H309" s="210"/>
      <c r="I309" s="210"/>
      <c r="J309" s="52"/>
      <c r="K309" s="1742" t="s">
        <v>1276</v>
      </c>
      <c r="L309" s="52" t="s">
        <v>1277</v>
      </c>
    </row>
    <row r="310" spans="1:14" x14ac:dyDescent="0.25">
      <c r="A310" s="1634"/>
      <c r="B310" s="52"/>
      <c r="C310" s="1634" t="s">
        <v>1278</v>
      </c>
      <c r="D310" s="52"/>
      <c r="E310" s="52"/>
      <c r="F310" s="52"/>
      <c r="G310" s="210"/>
      <c r="H310" s="210"/>
      <c r="I310" s="210"/>
      <c r="J310" s="52"/>
      <c r="K310" s="1742" t="s">
        <v>1279</v>
      </c>
      <c r="L310" s="52" t="s">
        <v>1280</v>
      </c>
    </row>
    <row r="311" spans="1:14" x14ac:dyDescent="0.25">
      <c r="A311" s="1634"/>
      <c r="B311" s="52"/>
      <c r="C311" s="52" t="s">
        <v>1251</v>
      </c>
      <c r="D311" s="52"/>
      <c r="E311" s="52"/>
      <c r="F311" s="52"/>
      <c r="G311" s="210"/>
      <c r="H311" s="210"/>
      <c r="I311" s="210"/>
      <c r="J311" s="52"/>
      <c r="K311" s="1742" t="s">
        <v>1281</v>
      </c>
      <c r="L311" s="52" t="s">
        <v>1282</v>
      </c>
    </row>
    <row r="312" spans="1:14" x14ac:dyDescent="0.25">
      <c r="A312" s="1634"/>
      <c r="B312" s="1634"/>
      <c r="C312" s="1634"/>
      <c r="D312" s="1634"/>
      <c r="E312" s="1634"/>
      <c r="F312" s="1634"/>
      <c r="G312" s="81"/>
      <c r="H312" s="81"/>
      <c r="I312" s="81"/>
      <c r="J312" s="1634"/>
      <c r="K312" s="1634"/>
      <c r="L312" s="1719"/>
    </row>
    <row r="313" spans="1:14" x14ac:dyDescent="0.25">
      <c r="A313" s="1634" t="s">
        <v>1283</v>
      </c>
      <c r="B313" s="1634"/>
      <c r="C313" s="1634"/>
      <c r="D313" s="1634"/>
      <c r="E313" s="1634"/>
      <c r="F313" s="1634"/>
      <c r="G313" s="81"/>
      <c r="H313" s="81"/>
      <c r="I313" s="81"/>
      <c r="J313" s="1634"/>
      <c r="K313" s="43" t="s">
        <v>1284</v>
      </c>
      <c r="L313" s="1719"/>
    </row>
    <row r="314" spans="1:14" x14ac:dyDescent="0.25">
      <c r="A314" s="1634"/>
      <c r="B314" s="1634"/>
      <c r="C314" s="1634"/>
      <c r="D314" s="1634"/>
      <c r="E314" s="1634"/>
      <c r="F314" s="1634"/>
      <c r="G314" s="81"/>
      <c r="H314" s="81"/>
      <c r="I314" s="81"/>
      <c r="J314" s="1634"/>
      <c r="K314" s="1634"/>
      <c r="L314" s="1719"/>
    </row>
    <row r="315" spans="1:14" x14ac:dyDescent="0.25">
      <c r="A315" s="25"/>
      <c r="B315" s="1634"/>
      <c r="C315" s="1634"/>
      <c r="D315" s="1634"/>
      <c r="E315" s="1634"/>
      <c r="F315" s="1634"/>
      <c r="G315" s="81"/>
      <c r="H315" s="81"/>
      <c r="I315" s="81"/>
      <c r="J315" s="1634"/>
      <c r="K315" s="1719"/>
      <c r="L315" s="1719"/>
    </row>
    <row r="316" spans="1:14" x14ac:dyDescent="0.25">
      <c r="A316" s="1634"/>
      <c r="B316" s="1634"/>
      <c r="C316" s="1634"/>
      <c r="D316" s="1634"/>
      <c r="E316" s="39"/>
      <c r="F316" s="1"/>
      <c r="G316" s="39"/>
      <c r="H316" s="1634"/>
      <c r="I316" s="1"/>
      <c r="J316" s="44"/>
      <c r="K316" s="1634"/>
      <c r="L316" s="1719"/>
    </row>
    <row r="317" spans="1:14" x14ac:dyDescent="0.25">
      <c r="A317" s="25"/>
      <c r="B317" s="25"/>
      <c r="C317" s="1634"/>
      <c r="D317" s="1634"/>
      <c r="E317" s="1634"/>
      <c r="F317" s="1634"/>
      <c r="G317" s="1634"/>
      <c r="H317" s="1634"/>
      <c r="I317" s="1634"/>
      <c r="J317" s="1634"/>
      <c r="K317" s="1634"/>
      <c r="L317" s="1719"/>
    </row>
    <row r="318" spans="1:14" x14ac:dyDescent="0.25">
      <c r="A318" s="1634"/>
      <c r="B318" s="1634"/>
      <c r="C318" s="1634"/>
      <c r="D318" s="1634"/>
      <c r="E318" s="1634"/>
      <c r="F318" s="1634"/>
      <c r="G318" s="1634"/>
      <c r="H318" s="1634"/>
      <c r="I318" s="1634"/>
      <c r="J318" s="1634"/>
      <c r="K318" s="1634"/>
      <c r="L318" s="1719"/>
    </row>
    <row r="319" spans="1:14" x14ac:dyDescent="0.25">
      <c r="A319" s="1634"/>
      <c r="B319" s="1634"/>
      <c r="C319" s="1634"/>
      <c r="D319" s="1634"/>
      <c r="E319" s="1634"/>
      <c r="F319" s="1634"/>
      <c r="G319" s="1634"/>
      <c r="H319" s="1634"/>
      <c r="I319" s="1634"/>
      <c r="J319" s="1634"/>
      <c r="K319" s="1634"/>
      <c r="L319" s="1719"/>
    </row>
    <row r="320" spans="1:14" x14ac:dyDescent="0.25">
      <c r="A320" s="1634"/>
      <c r="B320" s="1634"/>
      <c r="C320" s="1634"/>
      <c r="D320" s="1634"/>
      <c r="E320" s="1634"/>
      <c r="F320" s="1634"/>
      <c r="G320" s="1634"/>
      <c r="H320" s="1634"/>
      <c r="I320" s="1634"/>
      <c r="J320" s="1634"/>
      <c r="K320" s="1634"/>
      <c r="L320" s="1719"/>
    </row>
  </sheetData>
  <mergeCells count="2">
    <mergeCell ref="A2:C2"/>
    <mergeCell ref="B227:C227"/>
  </mergeCells>
  <hyperlinks>
    <hyperlink ref="A2:C2" location="'Liste tableaux'!A1" display="Retour à la liste des tableaux" xr:uid="{784CC37F-F7B4-4DF2-91EF-3882AFF2EE0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sqref="A1:E1"/>
    </sheetView>
  </sheetViews>
  <sheetFormatPr defaultColWidth="9.140625" defaultRowHeight="11.25" x14ac:dyDescent="0.2"/>
  <cols>
    <col min="1" max="1" width="2.42578125" style="20" customWidth="1"/>
    <col min="2" max="2" width="4.28515625" style="20" customWidth="1"/>
    <col min="3" max="3" width="33.42578125" style="20" customWidth="1"/>
    <col min="4" max="4" width="31.85546875" style="20" customWidth="1"/>
    <col min="5" max="5" width="12.42578125" style="39" customWidth="1"/>
    <col min="6" max="6" width="2.85546875" style="20" customWidth="1"/>
    <col min="7" max="7" width="0.85546875" style="20" customWidth="1"/>
    <col min="8" max="15" width="8.5703125" style="20" customWidth="1"/>
    <col min="16" max="16" width="7.5703125" style="20" customWidth="1"/>
    <col min="17" max="17" width="2.5703125" style="20" customWidth="1"/>
    <col min="18" max="256" width="9.140625" style="20"/>
    <col min="257" max="257" width="2.42578125" style="20" customWidth="1"/>
    <col min="258" max="258" width="3.42578125" style="20" customWidth="1"/>
    <col min="259" max="259" width="33.42578125" style="20" customWidth="1"/>
    <col min="260" max="260" width="31.85546875" style="20" customWidth="1"/>
    <col min="261" max="261" width="12.42578125" style="20" customWidth="1"/>
    <col min="262" max="262" width="2.85546875" style="20" customWidth="1"/>
    <col min="263" max="263" width="0.85546875" style="20" customWidth="1"/>
    <col min="264" max="272" width="8.5703125" style="20" customWidth="1"/>
    <col min="273" max="273" width="3" style="20" customWidth="1"/>
    <col min="274" max="512" width="9.140625" style="20"/>
    <col min="513" max="513" width="2.42578125" style="20" customWidth="1"/>
    <col min="514" max="514" width="3.42578125" style="20" customWidth="1"/>
    <col min="515" max="515" width="33.42578125" style="20" customWidth="1"/>
    <col min="516" max="516" width="31.85546875" style="20" customWidth="1"/>
    <col min="517" max="517" width="12.42578125" style="20" customWidth="1"/>
    <col min="518" max="518" width="2.85546875" style="20" customWidth="1"/>
    <col min="519" max="519" width="0.85546875" style="20" customWidth="1"/>
    <col min="520" max="528" width="8.5703125" style="20" customWidth="1"/>
    <col min="529" max="529" width="3" style="20" customWidth="1"/>
    <col min="530" max="768" width="9.140625" style="20"/>
    <col min="769" max="769" width="2.42578125" style="20" customWidth="1"/>
    <col min="770" max="770" width="3.42578125" style="20" customWidth="1"/>
    <col min="771" max="771" width="33.42578125" style="20" customWidth="1"/>
    <col min="772" max="772" width="31.85546875" style="20" customWidth="1"/>
    <col min="773" max="773" width="12.42578125" style="20" customWidth="1"/>
    <col min="774" max="774" width="2.85546875" style="20" customWidth="1"/>
    <col min="775" max="775" width="0.85546875" style="20" customWidth="1"/>
    <col min="776" max="784" width="8.5703125" style="20" customWidth="1"/>
    <col min="785" max="785" width="3" style="20" customWidth="1"/>
    <col min="786" max="1024" width="9.140625" style="20"/>
    <col min="1025" max="1025" width="2.42578125" style="20" customWidth="1"/>
    <col min="1026" max="1026" width="3.42578125" style="20" customWidth="1"/>
    <col min="1027" max="1027" width="33.42578125" style="20" customWidth="1"/>
    <col min="1028" max="1028" width="31.85546875" style="20" customWidth="1"/>
    <col min="1029" max="1029" width="12.42578125" style="20" customWidth="1"/>
    <col min="1030" max="1030" width="2.85546875" style="20" customWidth="1"/>
    <col min="1031" max="1031" width="0.85546875" style="20" customWidth="1"/>
    <col min="1032" max="1040" width="8.5703125" style="20" customWidth="1"/>
    <col min="1041" max="1041" width="3" style="20" customWidth="1"/>
    <col min="1042" max="1280" width="9.140625" style="20"/>
    <col min="1281" max="1281" width="2.42578125" style="20" customWidth="1"/>
    <col min="1282" max="1282" width="3.42578125" style="20" customWidth="1"/>
    <col min="1283" max="1283" width="33.42578125" style="20" customWidth="1"/>
    <col min="1284" max="1284" width="31.85546875" style="20" customWidth="1"/>
    <col min="1285" max="1285" width="12.42578125" style="20" customWidth="1"/>
    <col min="1286" max="1286" width="2.85546875" style="20" customWidth="1"/>
    <col min="1287" max="1287" width="0.85546875" style="20" customWidth="1"/>
    <col min="1288" max="1296" width="8.5703125" style="20" customWidth="1"/>
    <col min="1297" max="1297" width="3" style="20" customWidth="1"/>
    <col min="1298" max="1536" width="9.140625" style="20"/>
    <col min="1537" max="1537" width="2.42578125" style="20" customWidth="1"/>
    <col min="1538" max="1538" width="3.42578125" style="20" customWidth="1"/>
    <col min="1539" max="1539" width="33.42578125" style="20" customWidth="1"/>
    <col min="1540" max="1540" width="31.85546875" style="20" customWidth="1"/>
    <col min="1541" max="1541" width="12.42578125" style="20" customWidth="1"/>
    <col min="1542" max="1542" width="2.85546875" style="20" customWidth="1"/>
    <col min="1543" max="1543" width="0.85546875" style="20" customWidth="1"/>
    <col min="1544" max="1552" width="8.5703125" style="20" customWidth="1"/>
    <col min="1553" max="1553" width="3" style="20" customWidth="1"/>
    <col min="1554" max="1792" width="9.140625" style="20"/>
    <col min="1793" max="1793" width="2.42578125" style="20" customWidth="1"/>
    <col min="1794" max="1794" width="3.42578125" style="20" customWidth="1"/>
    <col min="1795" max="1795" width="33.42578125" style="20" customWidth="1"/>
    <col min="1796" max="1796" width="31.85546875" style="20" customWidth="1"/>
    <col min="1797" max="1797" width="12.42578125" style="20" customWidth="1"/>
    <col min="1798" max="1798" width="2.85546875" style="20" customWidth="1"/>
    <col min="1799" max="1799" width="0.85546875" style="20" customWidth="1"/>
    <col min="1800" max="1808" width="8.5703125" style="20" customWidth="1"/>
    <col min="1809" max="1809" width="3" style="20" customWidth="1"/>
    <col min="1810" max="2048" width="9.140625" style="20"/>
    <col min="2049" max="2049" width="2.42578125" style="20" customWidth="1"/>
    <col min="2050" max="2050" width="3.42578125" style="20" customWidth="1"/>
    <col min="2051" max="2051" width="33.42578125" style="20" customWidth="1"/>
    <col min="2052" max="2052" width="31.85546875" style="20" customWidth="1"/>
    <col min="2053" max="2053" width="12.42578125" style="20" customWidth="1"/>
    <col min="2054" max="2054" width="2.85546875" style="20" customWidth="1"/>
    <col min="2055" max="2055" width="0.85546875" style="20" customWidth="1"/>
    <col min="2056" max="2064" width="8.5703125" style="20" customWidth="1"/>
    <col min="2065" max="2065" width="3" style="20" customWidth="1"/>
    <col min="2066" max="2304" width="9.140625" style="20"/>
    <col min="2305" max="2305" width="2.42578125" style="20" customWidth="1"/>
    <col min="2306" max="2306" width="3.42578125" style="20" customWidth="1"/>
    <col min="2307" max="2307" width="33.42578125" style="20" customWidth="1"/>
    <col min="2308" max="2308" width="31.85546875" style="20" customWidth="1"/>
    <col min="2309" max="2309" width="12.42578125" style="20" customWidth="1"/>
    <col min="2310" max="2310" width="2.85546875" style="20" customWidth="1"/>
    <col min="2311" max="2311" width="0.85546875" style="20" customWidth="1"/>
    <col min="2312" max="2320" width="8.5703125" style="20" customWidth="1"/>
    <col min="2321" max="2321" width="3" style="20" customWidth="1"/>
    <col min="2322" max="2560" width="9.140625" style="20"/>
    <col min="2561" max="2561" width="2.42578125" style="20" customWidth="1"/>
    <col min="2562" max="2562" width="3.42578125" style="20" customWidth="1"/>
    <col min="2563" max="2563" width="33.42578125" style="20" customWidth="1"/>
    <col min="2564" max="2564" width="31.85546875" style="20" customWidth="1"/>
    <col min="2565" max="2565" width="12.42578125" style="20" customWidth="1"/>
    <col min="2566" max="2566" width="2.85546875" style="20" customWidth="1"/>
    <col min="2567" max="2567" width="0.85546875" style="20" customWidth="1"/>
    <col min="2568" max="2576" width="8.5703125" style="20" customWidth="1"/>
    <col min="2577" max="2577" width="3" style="20" customWidth="1"/>
    <col min="2578" max="2816" width="9.140625" style="20"/>
    <col min="2817" max="2817" width="2.42578125" style="20" customWidth="1"/>
    <col min="2818" max="2818" width="3.42578125" style="20" customWidth="1"/>
    <col min="2819" max="2819" width="33.42578125" style="20" customWidth="1"/>
    <col min="2820" max="2820" width="31.85546875" style="20" customWidth="1"/>
    <col min="2821" max="2821" width="12.42578125" style="20" customWidth="1"/>
    <col min="2822" max="2822" width="2.85546875" style="20" customWidth="1"/>
    <col min="2823" max="2823" width="0.85546875" style="20" customWidth="1"/>
    <col min="2824" max="2832" width="8.5703125" style="20" customWidth="1"/>
    <col min="2833" max="2833" width="3" style="20" customWidth="1"/>
    <col min="2834" max="3072" width="9.140625" style="20"/>
    <col min="3073" max="3073" width="2.42578125" style="20" customWidth="1"/>
    <col min="3074" max="3074" width="3.42578125" style="20" customWidth="1"/>
    <col min="3075" max="3075" width="33.42578125" style="20" customWidth="1"/>
    <col min="3076" max="3076" width="31.85546875" style="20" customWidth="1"/>
    <col min="3077" max="3077" width="12.42578125" style="20" customWidth="1"/>
    <col min="3078" max="3078" width="2.85546875" style="20" customWidth="1"/>
    <col min="3079" max="3079" width="0.85546875" style="20" customWidth="1"/>
    <col min="3080" max="3088" width="8.5703125" style="20" customWidth="1"/>
    <col min="3089" max="3089" width="3" style="20" customWidth="1"/>
    <col min="3090" max="3328" width="9.140625" style="20"/>
    <col min="3329" max="3329" width="2.42578125" style="20" customWidth="1"/>
    <col min="3330" max="3330" width="3.42578125" style="20" customWidth="1"/>
    <col min="3331" max="3331" width="33.42578125" style="20" customWidth="1"/>
    <col min="3332" max="3332" width="31.85546875" style="20" customWidth="1"/>
    <col min="3333" max="3333" width="12.42578125" style="20" customWidth="1"/>
    <col min="3334" max="3334" width="2.85546875" style="20" customWidth="1"/>
    <col min="3335" max="3335" width="0.85546875" style="20" customWidth="1"/>
    <col min="3336" max="3344" width="8.5703125" style="20" customWidth="1"/>
    <col min="3345" max="3345" width="3" style="20" customWidth="1"/>
    <col min="3346" max="3584" width="9.140625" style="20"/>
    <col min="3585" max="3585" width="2.42578125" style="20" customWidth="1"/>
    <col min="3586" max="3586" width="3.42578125" style="20" customWidth="1"/>
    <col min="3587" max="3587" width="33.42578125" style="20" customWidth="1"/>
    <col min="3588" max="3588" width="31.85546875" style="20" customWidth="1"/>
    <col min="3589" max="3589" width="12.42578125" style="20" customWidth="1"/>
    <col min="3590" max="3590" width="2.85546875" style="20" customWidth="1"/>
    <col min="3591" max="3591" width="0.85546875" style="20" customWidth="1"/>
    <col min="3592" max="3600" width="8.5703125" style="20" customWidth="1"/>
    <col min="3601" max="3601" width="3" style="20" customWidth="1"/>
    <col min="3602" max="3840" width="9.140625" style="20"/>
    <col min="3841" max="3841" width="2.42578125" style="20" customWidth="1"/>
    <col min="3842" max="3842" width="3.42578125" style="20" customWidth="1"/>
    <col min="3843" max="3843" width="33.42578125" style="20" customWidth="1"/>
    <col min="3844" max="3844" width="31.85546875" style="20" customWidth="1"/>
    <col min="3845" max="3845" width="12.42578125" style="20" customWidth="1"/>
    <col min="3846" max="3846" width="2.85546875" style="20" customWidth="1"/>
    <col min="3847" max="3847" width="0.85546875" style="20" customWidth="1"/>
    <col min="3848" max="3856" width="8.5703125" style="20" customWidth="1"/>
    <col min="3857" max="3857" width="3" style="20" customWidth="1"/>
    <col min="3858" max="4096" width="9.140625" style="20"/>
    <col min="4097" max="4097" width="2.42578125" style="20" customWidth="1"/>
    <col min="4098" max="4098" width="3.42578125" style="20" customWidth="1"/>
    <col min="4099" max="4099" width="33.42578125" style="20" customWidth="1"/>
    <col min="4100" max="4100" width="31.85546875" style="20" customWidth="1"/>
    <col min="4101" max="4101" width="12.42578125" style="20" customWidth="1"/>
    <col min="4102" max="4102" width="2.85546875" style="20" customWidth="1"/>
    <col min="4103" max="4103" width="0.85546875" style="20" customWidth="1"/>
    <col min="4104" max="4112" width="8.5703125" style="20" customWidth="1"/>
    <col min="4113" max="4113" width="3" style="20" customWidth="1"/>
    <col min="4114" max="4352" width="9.140625" style="20"/>
    <col min="4353" max="4353" width="2.42578125" style="20" customWidth="1"/>
    <col min="4354" max="4354" width="3.42578125" style="20" customWidth="1"/>
    <col min="4355" max="4355" width="33.42578125" style="20" customWidth="1"/>
    <col min="4356" max="4356" width="31.85546875" style="20" customWidth="1"/>
    <col min="4357" max="4357" width="12.42578125" style="20" customWidth="1"/>
    <col min="4358" max="4358" width="2.85546875" style="20" customWidth="1"/>
    <col min="4359" max="4359" width="0.85546875" style="20" customWidth="1"/>
    <col min="4360" max="4368" width="8.5703125" style="20" customWidth="1"/>
    <col min="4369" max="4369" width="3" style="20" customWidth="1"/>
    <col min="4370" max="4608" width="9.140625" style="20"/>
    <col min="4609" max="4609" width="2.42578125" style="20" customWidth="1"/>
    <col min="4610" max="4610" width="3.42578125" style="20" customWidth="1"/>
    <col min="4611" max="4611" width="33.42578125" style="20" customWidth="1"/>
    <col min="4612" max="4612" width="31.85546875" style="20" customWidth="1"/>
    <col min="4613" max="4613" width="12.42578125" style="20" customWidth="1"/>
    <col min="4614" max="4614" width="2.85546875" style="20" customWidth="1"/>
    <col min="4615" max="4615" width="0.85546875" style="20" customWidth="1"/>
    <col min="4616" max="4624" width="8.5703125" style="20" customWidth="1"/>
    <col min="4625" max="4625" width="3" style="20" customWidth="1"/>
    <col min="4626" max="4864" width="9.140625" style="20"/>
    <col min="4865" max="4865" width="2.42578125" style="20" customWidth="1"/>
    <col min="4866" max="4866" width="3.42578125" style="20" customWidth="1"/>
    <col min="4867" max="4867" width="33.42578125" style="20" customWidth="1"/>
    <col min="4868" max="4868" width="31.85546875" style="20" customWidth="1"/>
    <col min="4869" max="4869" width="12.42578125" style="20" customWidth="1"/>
    <col min="4870" max="4870" width="2.85546875" style="20" customWidth="1"/>
    <col min="4871" max="4871" width="0.85546875" style="20" customWidth="1"/>
    <col min="4872" max="4880" width="8.5703125" style="20" customWidth="1"/>
    <col min="4881" max="4881" width="3" style="20" customWidth="1"/>
    <col min="4882" max="5120" width="9.140625" style="20"/>
    <col min="5121" max="5121" width="2.42578125" style="20" customWidth="1"/>
    <col min="5122" max="5122" width="3.42578125" style="20" customWidth="1"/>
    <col min="5123" max="5123" width="33.42578125" style="20" customWidth="1"/>
    <col min="5124" max="5124" width="31.85546875" style="20" customWidth="1"/>
    <col min="5125" max="5125" width="12.42578125" style="20" customWidth="1"/>
    <col min="5126" max="5126" width="2.85546875" style="20" customWidth="1"/>
    <col min="5127" max="5127" width="0.85546875" style="20" customWidth="1"/>
    <col min="5128" max="5136" width="8.5703125" style="20" customWidth="1"/>
    <col min="5137" max="5137" width="3" style="20" customWidth="1"/>
    <col min="5138" max="5376" width="9.140625" style="20"/>
    <col min="5377" max="5377" width="2.42578125" style="20" customWidth="1"/>
    <col min="5378" max="5378" width="3.42578125" style="20" customWidth="1"/>
    <col min="5379" max="5379" width="33.42578125" style="20" customWidth="1"/>
    <col min="5380" max="5380" width="31.85546875" style="20" customWidth="1"/>
    <col min="5381" max="5381" width="12.42578125" style="20" customWidth="1"/>
    <col min="5382" max="5382" width="2.85546875" style="20" customWidth="1"/>
    <col min="5383" max="5383" width="0.85546875" style="20" customWidth="1"/>
    <col min="5384" max="5392" width="8.5703125" style="20" customWidth="1"/>
    <col min="5393" max="5393" width="3" style="20" customWidth="1"/>
    <col min="5394" max="5632" width="9.140625" style="20"/>
    <col min="5633" max="5633" width="2.42578125" style="20" customWidth="1"/>
    <col min="5634" max="5634" width="3.42578125" style="20" customWidth="1"/>
    <col min="5635" max="5635" width="33.42578125" style="20" customWidth="1"/>
    <col min="5636" max="5636" width="31.85546875" style="20" customWidth="1"/>
    <col min="5637" max="5637" width="12.42578125" style="20" customWidth="1"/>
    <col min="5638" max="5638" width="2.85546875" style="20" customWidth="1"/>
    <col min="5639" max="5639" width="0.85546875" style="20" customWidth="1"/>
    <col min="5640" max="5648" width="8.5703125" style="20" customWidth="1"/>
    <col min="5649" max="5649" width="3" style="20" customWidth="1"/>
    <col min="5650" max="5888" width="9.140625" style="20"/>
    <col min="5889" max="5889" width="2.42578125" style="20" customWidth="1"/>
    <col min="5890" max="5890" width="3.42578125" style="20" customWidth="1"/>
    <col min="5891" max="5891" width="33.42578125" style="20" customWidth="1"/>
    <col min="5892" max="5892" width="31.85546875" style="20" customWidth="1"/>
    <col min="5893" max="5893" width="12.42578125" style="20" customWidth="1"/>
    <col min="5894" max="5894" width="2.85546875" style="20" customWidth="1"/>
    <col min="5895" max="5895" width="0.85546875" style="20" customWidth="1"/>
    <col min="5896" max="5904" width="8.5703125" style="20" customWidth="1"/>
    <col min="5905" max="5905" width="3" style="20" customWidth="1"/>
    <col min="5906" max="6144" width="9.140625" style="20"/>
    <col min="6145" max="6145" width="2.42578125" style="20" customWidth="1"/>
    <col min="6146" max="6146" width="3.42578125" style="20" customWidth="1"/>
    <col min="6147" max="6147" width="33.42578125" style="20" customWidth="1"/>
    <col min="6148" max="6148" width="31.85546875" style="20" customWidth="1"/>
    <col min="6149" max="6149" width="12.42578125" style="20" customWidth="1"/>
    <col min="6150" max="6150" width="2.85546875" style="20" customWidth="1"/>
    <col min="6151" max="6151" width="0.85546875" style="20" customWidth="1"/>
    <col min="6152" max="6160" width="8.5703125" style="20" customWidth="1"/>
    <col min="6161" max="6161" width="3" style="20" customWidth="1"/>
    <col min="6162" max="6400" width="9.140625" style="20"/>
    <col min="6401" max="6401" width="2.42578125" style="20" customWidth="1"/>
    <col min="6402" max="6402" width="3.42578125" style="20" customWidth="1"/>
    <col min="6403" max="6403" width="33.42578125" style="20" customWidth="1"/>
    <col min="6404" max="6404" width="31.85546875" style="20" customWidth="1"/>
    <col min="6405" max="6405" width="12.42578125" style="20" customWidth="1"/>
    <col min="6406" max="6406" width="2.85546875" style="20" customWidth="1"/>
    <col min="6407" max="6407" width="0.85546875" style="20" customWidth="1"/>
    <col min="6408" max="6416" width="8.5703125" style="20" customWidth="1"/>
    <col min="6417" max="6417" width="3" style="20" customWidth="1"/>
    <col min="6418" max="6656" width="9.140625" style="20"/>
    <col min="6657" max="6657" width="2.42578125" style="20" customWidth="1"/>
    <col min="6658" max="6658" width="3.42578125" style="20" customWidth="1"/>
    <col min="6659" max="6659" width="33.42578125" style="20" customWidth="1"/>
    <col min="6660" max="6660" width="31.85546875" style="20" customWidth="1"/>
    <col min="6661" max="6661" width="12.42578125" style="20" customWidth="1"/>
    <col min="6662" max="6662" width="2.85546875" style="20" customWidth="1"/>
    <col min="6663" max="6663" width="0.85546875" style="20" customWidth="1"/>
    <col min="6664" max="6672" width="8.5703125" style="20" customWidth="1"/>
    <col min="6673" max="6673" width="3" style="20" customWidth="1"/>
    <col min="6674" max="6912" width="9.140625" style="20"/>
    <col min="6913" max="6913" width="2.42578125" style="20" customWidth="1"/>
    <col min="6914" max="6914" width="3.42578125" style="20" customWidth="1"/>
    <col min="6915" max="6915" width="33.42578125" style="20" customWidth="1"/>
    <col min="6916" max="6916" width="31.85546875" style="20" customWidth="1"/>
    <col min="6917" max="6917" width="12.42578125" style="20" customWidth="1"/>
    <col min="6918" max="6918" width="2.85546875" style="20" customWidth="1"/>
    <col min="6919" max="6919" width="0.85546875" style="20" customWidth="1"/>
    <col min="6920" max="6928" width="8.5703125" style="20" customWidth="1"/>
    <col min="6929" max="6929" width="3" style="20" customWidth="1"/>
    <col min="6930" max="7168" width="9.140625" style="20"/>
    <col min="7169" max="7169" width="2.42578125" style="20" customWidth="1"/>
    <col min="7170" max="7170" width="3.42578125" style="20" customWidth="1"/>
    <col min="7171" max="7171" width="33.42578125" style="20" customWidth="1"/>
    <col min="7172" max="7172" width="31.85546875" style="20" customWidth="1"/>
    <col min="7173" max="7173" width="12.42578125" style="20" customWidth="1"/>
    <col min="7174" max="7174" width="2.85546875" style="20" customWidth="1"/>
    <col min="7175" max="7175" width="0.85546875" style="20" customWidth="1"/>
    <col min="7176" max="7184" width="8.5703125" style="20" customWidth="1"/>
    <col min="7185" max="7185" width="3" style="20" customWidth="1"/>
    <col min="7186" max="7424" width="9.140625" style="20"/>
    <col min="7425" max="7425" width="2.42578125" style="20" customWidth="1"/>
    <col min="7426" max="7426" width="3.42578125" style="20" customWidth="1"/>
    <col min="7427" max="7427" width="33.42578125" style="20" customWidth="1"/>
    <col min="7428" max="7428" width="31.85546875" style="20" customWidth="1"/>
    <col min="7429" max="7429" width="12.42578125" style="20" customWidth="1"/>
    <col min="7430" max="7430" width="2.85546875" style="20" customWidth="1"/>
    <col min="7431" max="7431" width="0.85546875" style="20" customWidth="1"/>
    <col min="7432" max="7440" width="8.5703125" style="20" customWidth="1"/>
    <col min="7441" max="7441" width="3" style="20" customWidth="1"/>
    <col min="7442" max="7680" width="9.140625" style="20"/>
    <col min="7681" max="7681" width="2.42578125" style="20" customWidth="1"/>
    <col min="7682" max="7682" width="3.42578125" style="20" customWidth="1"/>
    <col min="7683" max="7683" width="33.42578125" style="20" customWidth="1"/>
    <col min="7684" max="7684" width="31.85546875" style="20" customWidth="1"/>
    <col min="7685" max="7685" width="12.42578125" style="20" customWidth="1"/>
    <col min="7686" max="7686" width="2.85546875" style="20" customWidth="1"/>
    <col min="7687" max="7687" width="0.85546875" style="20" customWidth="1"/>
    <col min="7688" max="7696" width="8.5703125" style="20" customWidth="1"/>
    <col min="7697" max="7697" width="3" style="20" customWidth="1"/>
    <col min="7698" max="7936" width="9.140625" style="20"/>
    <col min="7937" max="7937" width="2.42578125" style="20" customWidth="1"/>
    <col min="7938" max="7938" width="3.42578125" style="20" customWidth="1"/>
    <col min="7939" max="7939" width="33.42578125" style="20" customWidth="1"/>
    <col min="7940" max="7940" width="31.85546875" style="20" customWidth="1"/>
    <col min="7941" max="7941" width="12.42578125" style="20" customWidth="1"/>
    <col min="7942" max="7942" width="2.85546875" style="20" customWidth="1"/>
    <col min="7943" max="7943" width="0.85546875" style="20" customWidth="1"/>
    <col min="7944" max="7952" width="8.5703125" style="20" customWidth="1"/>
    <col min="7953" max="7953" width="3" style="20" customWidth="1"/>
    <col min="7954" max="8192" width="9.140625" style="20"/>
    <col min="8193" max="8193" width="2.42578125" style="20" customWidth="1"/>
    <col min="8194" max="8194" width="3.42578125" style="20" customWidth="1"/>
    <col min="8195" max="8195" width="33.42578125" style="20" customWidth="1"/>
    <col min="8196" max="8196" width="31.85546875" style="20" customWidth="1"/>
    <col min="8197" max="8197" width="12.42578125" style="20" customWidth="1"/>
    <col min="8198" max="8198" width="2.85546875" style="20" customWidth="1"/>
    <col min="8199" max="8199" width="0.85546875" style="20" customWidth="1"/>
    <col min="8200" max="8208" width="8.5703125" style="20" customWidth="1"/>
    <col min="8209" max="8209" width="3" style="20" customWidth="1"/>
    <col min="8210" max="8448" width="9.140625" style="20"/>
    <col min="8449" max="8449" width="2.42578125" style="20" customWidth="1"/>
    <col min="8450" max="8450" width="3.42578125" style="20" customWidth="1"/>
    <col min="8451" max="8451" width="33.42578125" style="20" customWidth="1"/>
    <col min="8452" max="8452" width="31.85546875" style="20" customWidth="1"/>
    <col min="8453" max="8453" width="12.42578125" style="20" customWidth="1"/>
    <col min="8454" max="8454" width="2.85546875" style="20" customWidth="1"/>
    <col min="8455" max="8455" width="0.85546875" style="20" customWidth="1"/>
    <col min="8456" max="8464" width="8.5703125" style="20" customWidth="1"/>
    <col min="8465" max="8465" width="3" style="20" customWidth="1"/>
    <col min="8466" max="8704" width="9.140625" style="20"/>
    <col min="8705" max="8705" width="2.42578125" style="20" customWidth="1"/>
    <col min="8706" max="8706" width="3.42578125" style="20" customWidth="1"/>
    <col min="8707" max="8707" width="33.42578125" style="20" customWidth="1"/>
    <col min="8708" max="8708" width="31.85546875" style="20" customWidth="1"/>
    <col min="8709" max="8709" width="12.42578125" style="20" customWidth="1"/>
    <col min="8710" max="8710" width="2.85546875" style="20" customWidth="1"/>
    <col min="8711" max="8711" width="0.85546875" style="20" customWidth="1"/>
    <col min="8712" max="8720" width="8.5703125" style="20" customWidth="1"/>
    <col min="8721" max="8721" width="3" style="20" customWidth="1"/>
    <col min="8722" max="8960" width="9.140625" style="20"/>
    <col min="8961" max="8961" width="2.42578125" style="20" customWidth="1"/>
    <col min="8962" max="8962" width="3.42578125" style="20" customWidth="1"/>
    <col min="8963" max="8963" width="33.42578125" style="20" customWidth="1"/>
    <col min="8964" max="8964" width="31.85546875" style="20" customWidth="1"/>
    <col min="8965" max="8965" width="12.42578125" style="20" customWidth="1"/>
    <col min="8966" max="8966" width="2.85546875" style="20" customWidth="1"/>
    <col min="8967" max="8967" width="0.85546875" style="20" customWidth="1"/>
    <col min="8968" max="8976" width="8.5703125" style="20" customWidth="1"/>
    <col min="8977" max="8977" width="3" style="20" customWidth="1"/>
    <col min="8978" max="9216" width="9.140625" style="20"/>
    <col min="9217" max="9217" width="2.42578125" style="20" customWidth="1"/>
    <col min="9218" max="9218" width="3.42578125" style="20" customWidth="1"/>
    <col min="9219" max="9219" width="33.42578125" style="20" customWidth="1"/>
    <col min="9220" max="9220" width="31.85546875" style="20" customWidth="1"/>
    <col min="9221" max="9221" width="12.42578125" style="20" customWidth="1"/>
    <col min="9222" max="9222" width="2.85546875" style="20" customWidth="1"/>
    <col min="9223" max="9223" width="0.85546875" style="20" customWidth="1"/>
    <col min="9224" max="9232" width="8.5703125" style="20" customWidth="1"/>
    <col min="9233" max="9233" width="3" style="20" customWidth="1"/>
    <col min="9234" max="9472" width="9.140625" style="20"/>
    <col min="9473" max="9473" width="2.42578125" style="20" customWidth="1"/>
    <col min="9474" max="9474" width="3.42578125" style="20" customWidth="1"/>
    <col min="9475" max="9475" width="33.42578125" style="20" customWidth="1"/>
    <col min="9476" max="9476" width="31.85546875" style="20" customWidth="1"/>
    <col min="9477" max="9477" width="12.42578125" style="20" customWidth="1"/>
    <col min="9478" max="9478" width="2.85546875" style="20" customWidth="1"/>
    <col min="9479" max="9479" width="0.85546875" style="20" customWidth="1"/>
    <col min="9480" max="9488" width="8.5703125" style="20" customWidth="1"/>
    <col min="9489" max="9489" width="3" style="20" customWidth="1"/>
    <col min="9490" max="9728" width="9.140625" style="20"/>
    <col min="9729" max="9729" width="2.42578125" style="20" customWidth="1"/>
    <col min="9730" max="9730" width="3.42578125" style="20" customWidth="1"/>
    <col min="9731" max="9731" width="33.42578125" style="20" customWidth="1"/>
    <col min="9732" max="9732" width="31.85546875" style="20" customWidth="1"/>
    <col min="9733" max="9733" width="12.42578125" style="20" customWidth="1"/>
    <col min="9734" max="9734" width="2.85546875" style="20" customWidth="1"/>
    <col min="9735" max="9735" width="0.85546875" style="20" customWidth="1"/>
    <col min="9736" max="9744" width="8.5703125" style="20" customWidth="1"/>
    <col min="9745" max="9745" width="3" style="20" customWidth="1"/>
    <col min="9746" max="9984" width="9.140625" style="20"/>
    <col min="9985" max="9985" width="2.42578125" style="20" customWidth="1"/>
    <col min="9986" max="9986" width="3.42578125" style="20" customWidth="1"/>
    <col min="9987" max="9987" width="33.42578125" style="20" customWidth="1"/>
    <col min="9988" max="9988" width="31.85546875" style="20" customWidth="1"/>
    <col min="9989" max="9989" width="12.42578125" style="20" customWidth="1"/>
    <col min="9990" max="9990" width="2.85546875" style="20" customWidth="1"/>
    <col min="9991" max="9991" width="0.85546875" style="20" customWidth="1"/>
    <col min="9992" max="10000" width="8.5703125" style="20" customWidth="1"/>
    <col min="10001" max="10001" width="3" style="20" customWidth="1"/>
    <col min="10002" max="10240" width="9.140625" style="20"/>
    <col min="10241" max="10241" width="2.42578125" style="20" customWidth="1"/>
    <col min="10242" max="10242" width="3.42578125" style="20" customWidth="1"/>
    <col min="10243" max="10243" width="33.42578125" style="20" customWidth="1"/>
    <col min="10244" max="10244" width="31.85546875" style="20" customWidth="1"/>
    <col min="10245" max="10245" width="12.42578125" style="20" customWidth="1"/>
    <col min="10246" max="10246" width="2.85546875" style="20" customWidth="1"/>
    <col min="10247" max="10247" width="0.85546875" style="20" customWidth="1"/>
    <col min="10248" max="10256" width="8.5703125" style="20" customWidth="1"/>
    <col min="10257" max="10257" width="3" style="20" customWidth="1"/>
    <col min="10258" max="10496" width="9.140625" style="20"/>
    <col min="10497" max="10497" width="2.42578125" style="20" customWidth="1"/>
    <col min="10498" max="10498" width="3.42578125" style="20" customWidth="1"/>
    <col min="10499" max="10499" width="33.42578125" style="20" customWidth="1"/>
    <col min="10500" max="10500" width="31.85546875" style="20" customWidth="1"/>
    <col min="10501" max="10501" width="12.42578125" style="20" customWidth="1"/>
    <col min="10502" max="10502" width="2.85546875" style="20" customWidth="1"/>
    <col min="10503" max="10503" width="0.85546875" style="20" customWidth="1"/>
    <col min="10504" max="10512" width="8.5703125" style="20" customWidth="1"/>
    <col min="10513" max="10513" width="3" style="20" customWidth="1"/>
    <col min="10514" max="10752" width="9.140625" style="20"/>
    <col min="10753" max="10753" width="2.42578125" style="20" customWidth="1"/>
    <col min="10754" max="10754" width="3.42578125" style="20" customWidth="1"/>
    <col min="10755" max="10755" width="33.42578125" style="20" customWidth="1"/>
    <col min="10756" max="10756" width="31.85546875" style="20" customWidth="1"/>
    <col min="10757" max="10757" width="12.42578125" style="20" customWidth="1"/>
    <col min="10758" max="10758" width="2.85546875" style="20" customWidth="1"/>
    <col min="10759" max="10759" width="0.85546875" style="20" customWidth="1"/>
    <col min="10760" max="10768" width="8.5703125" style="20" customWidth="1"/>
    <col min="10769" max="10769" width="3" style="20" customWidth="1"/>
    <col min="10770" max="11008" width="9.140625" style="20"/>
    <col min="11009" max="11009" width="2.42578125" style="20" customWidth="1"/>
    <col min="11010" max="11010" width="3.42578125" style="20" customWidth="1"/>
    <col min="11011" max="11011" width="33.42578125" style="20" customWidth="1"/>
    <col min="11012" max="11012" width="31.85546875" style="20" customWidth="1"/>
    <col min="11013" max="11013" width="12.42578125" style="20" customWidth="1"/>
    <col min="11014" max="11014" width="2.85546875" style="20" customWidth="1"/>
    <col min="11015" max="11015" width="0.85546875" style="20" customWidth="1"/>
    <col min="11016" max="11024" width="8.5703125" style="20" customWidth="1"/>
    <col min="11025" max="11025" width="3" style="20" customWidth="1"/>
    <col min="11026" max="11264" width="9.140625" style="20"/>
    <col min="11265" max="11265" width="2.42578125" style="20" customWidth="1"/>
    <col min="11266" max="11266" width="3.42578125" style="20" customWidth="1"/>
    <col min="11267" max="11267" width="33.42578125" style="20" customWidth="1"/>
    <col min="11268" max="11268" width="31.85546875" style="20" customWidth="1"/>
    <col min="11269" max="11269" width="12.42578125" style="20" customWidth="1"/>
    <col min="11270" max="11270" width="2.85546875" style="20" customWidth="1"/>
    <col min="11271" max="11271" width="0.85546875" style="20" customWidth="1"/>
    <col min="11272" max="11280" width="8.5703125" style="20" customWidth="1"/>
    <col min="11281" max="11281" width="3" style="20" customWidth="1"/>
    <col min="11282" max="11520" width="9.140625" style="20"/>
    <col min="11521" max="11521" width="2.42578125" style="20" customWidth="1"/>
    <col min="11522" max="11522" width="3.42578125" style="20" customWidth="1"/>
    <col min="11523" max="11523" width="33.42578125" style="20" customWidth="1"/>
    <col min="11524" max="11524" width="31.85546875" style="20" customWidth="1"/>
    <col min="11525" max="11525" width="12.42578125" style="20" customWidth="1"/>
    <col min="11526" max="11526" width="2.85546875" style="20" customWidth="1"/>
    <col min="11527" max="11527" width="0.85546875" style="20" customWidth="1"/>
    <col min="11528" max="11536" width="8.5703125" style="20" customWidth="1"/>
    <col min="11537" max="11537" width="3" style="20" customWidth="1"/>
    <col min="11538" max="11776" width="9.140625" style="20"/>
    <col min="11777" max="11777" width="2.42578125" style="20" customWidth="1"/>
    <col min="11778" max="11778" width="3.42578125" style="20" customWidth="1"/>
    <col min="11779" max="11779" width="33.42578125" style="20" customWidth="1"/>
    <col min="11780" max="11780" width="31.85546875" style="20" customWidth="1"/>
    <col min="11781" max="11781" width="12.42578125" style="20" customWidth="1"/>
    <col min="11782" max="11782" width="2.85546875" style="20" customWidth="1"/>
    <col min="11783" max="11783" width="0.85546875" style="20" customWidth="1"/>
    <col min="11784" max="11792" width="8.5703125" style="20" customWidth="1"/>
    <col min="11793" max="11793" width="3" style="20" customWidth="1"/>
    <col min="11794" max="12032" width="9.140625" style="20"/>
    <col min="12033" max="12033" width="2.42578125" style="20" customWidth="1"/>
    <col min="12034" max="12034" width="3.42578125" style="20" customWidth="1"/>
    <col min="12035" max="12035" width="33.42578125" style="20" customWidth="1"/>
    <col min="12036" max="12036" width="31.85546875" style="20" customWidth="1"/>
    <col min="12037" max="12037" width="12.42578125" style="20" customWidth="1"/>
    <col min="12038" max="12038" width="2.85546875" style="20" customWidth="1"/>
    <col min="12039" max="12039" width="0.85546875" style="20" customWidth="1"/>
    <col min="12040" max="12048" width="8.5703125" style="20" customWidth="1"/>
    <col min="12049" max="12049" width="3" style="20" customWidth="1"/>
    <col min="12050" max="12288" width="9.140625" style="20"/>
    <col min="12289" max="12289" width="2.42578125" style="20" customWidth="1"/>
    <col min="12290" max="12290" width="3.42578125" style="20" customWidth="1"/>
    <col min="12291" max="12291" width="33.42578125" style="20" customWidth="1"/>
    <col min="12292" max="12292" width="31.85546875" style="20" customWidth="1"/>
    <col min="12293" max="12293" width="12.42578125" style="20" customWidth="1"/>
    <col min="12294" max="12294" width="2.85546875" style="20" customWidth="1"/>
    <col min="12295" max="12295" width="0.85546875" style="20" customWidth="1"/>
    <col min="12296" max="12304" width="8.5703125" style="20" customWidth="1"/>
    <col min="12305" max="12305" width="3" style="20" customWidth="1"/>
    <col min="12306" max="12544" width="9.140625" style="20"/>
    <col min="12545" max="12545" width="2.42578125" style="20" customWidth="1"/>
    <col min="12546" max="12546" width="3.42578125" style="20" customWidth="1"/>
    <col min="12547" max="12547" width="33.42578125" style="20" customWidth="1"/>
    <col min="12548" max="12548" width="31.85546875" style="20" customWidth="1"/>
    <col min="12549" max="12549" width="12.42578125" style="20" customWidth="1"/>
    <col min="12550" max="12550" width="2.85546875" style="20" customWidth="1"/>
    <col min="12551" max="12551" width="0.85546875" style="20" customWidth="1"/>
    <col min="12552" max="12560" width="8.5703125" style="20" customWidth="1"/>
    <col min="12561" max="12561" width="3" style="20" customWidth="1"/>
    <col min="12562" max="12800" width="9.140625" style="20"/>
    <col min="12801" max="12801" width="2.42578125" style="20" customWidth="1"/>
    <col min="12802" max="12802" width="3.42578125" style="20" customWidth="1"/>
    <col min="12803" max="12803" width="33.42578125" style="20" customWidth="1"/>
    <col min="12804" max="12804" width="31.85546875" style="20" customWidth="1"/>
    <col min="12805" max="12805" width="12.42578125" style="20" customWidth="1"/>
    <col min="12806" max="12806" width="2.85546875" style="20" customWidth="1"/>
    <col min="12807" max="12807" width="0.85546875" style="20" customWidth="1"/>
    <col min="12808" max="12816" width="8.5703125" style="20" customWidth="1"/>
    <col min="12817" max="12817" width="3" style="20" customWidth="1"/>
    <col min="12818" max="13056" width="9.140625" style="20"/>
    <col min="13057" max="13057" width="2.42578125" style="20" customWidth="1"/>
    <col min="13058" max="13058" width="3.42578125" style="20" customWidth="1"/>
    <col min="13059" max="13059" width="33.42578125" style="20" customWidth="1"/>
    <col min="13060" max="13060" width="31.85546875" style="20" customWidth="1"/>
    <col min="13061" max="13061" width="12.42578125" style="20" customWidth="1"/>
    <col min="13062" max="13062" width="2.85546875" style="20" customWidth="1"/>
    <col min="13063" max="13063" width="0.85546875" style="20" customWidth="1"/>
    <col min="13064" max="13072" width="8.5703125" style="20" customWidth="1"/>
    <col min="13073" max="13073" width="3" style="20" customWidth="1"/>
    <col min="13074" max="13312" width="9.140625" style="20"/>
    <col min="13313" max="13313" width="2.42578125" style="20" customWidth="1"/>
    <col min="13314" max="13314" width="3.42578125" style="20" customWidth="1"/>
    <col min="13315" max="13315" width="33.42578125" style="20" customWidth="1"/>
    <col min="13316" max="13316" width="31.85546875" style="20" customWidth="1"/>
    <col min="13317" max="13317" width="12.42578125" style="20" customWidth="1"/>
    <col min="13318" max="13318" width="2.85546875" style="20" customWidth="1"/>
    <col min="13319" max="13319" width="0.85546875" style="20" customWidth="1"/>
    <col min="13320" max="13328" width="8.5703125" style="20" customWidth="1"/>
    <col min="13329" max="13329" width="3" style="20" customWidth="1"/>
    <col min="13330" max="13568" width="9.140625" style="20"/>
    <col min="13569" max="13569" width="2.42578125" style="20" customWidth="1"/>
    <col min="13570" max="13570" width="3.42578125" style="20" customWidth="1"/>
    <col min="13571" max="13571" width="33.42578125" style="20" customWidth="1"/>
    <col min="13572" max="13572" width="31.85546875" style="20" customWidth="1"/>
    <col min="13573" max="13573" width="12.42578125" style="20" customWidth="1"/>
    <col min="13574" max="13574" width="2.85546875" style="20" customWidth="1"/>
    <col min="13575" max="13575" width="0.85546875" style="20" customWidth="1"/>
    <col min="13576" max="13584" width="8.5703125" style="20" customWidth="1"/>
    <col min="13585" max="13585" width="3" style="20" customWidth="1"/>
    <col min="13586" max="13824" width="9.140625" style="20"/>
    <col min="13825" max="13825" width="2.42578125" style="20" customWidth="1"/>
    <col min="13826" max="13826" width="3.42578125" style="20" customWidth="1"/>
    <col min="13827" max="13827" width="33.42578125" style="20" customWidth="1"/>
    <col min="13828" max="13828" width="31.85546875" style="20" customWidth="1"/>
    <col min="13829" max="13829" width="12.42578125" style="20" customWidth="1"/>
    <col min="13830" max="13830" width="2.85546875" style="20" customWidth="1"/>
    <col min="13831" max="13831" width="0.85546875" style="20" customWidth="1"/>
    <col min="13832" max="13840" width="8.5703125" style="20" customWidth="1"/>
    <col min="13841" max="13841" width="3" style="20" customWidth="1"/>
    <col min="13842" max="14080" width="9.140625" style="20"/>
    <col min="14081" max="14081" width="2.42578125" style="20" customWidth="1"/>
    <col min="14082" max="14082" width="3.42578125" style="20" customWidth="1"/>
    <col min="14083" max="14083" width="33.42578125" style="20" customWidth="1"/>
    <col min="14084" max="14084" width="31.85546875" style="20" customWidth="1"/>
    <col min="14085" max="14085" width="12.42578125" style="20" customWidth="1"/>
    <col min="14086" max="14086" width="2.85546875" style="20" customWidth="1"/>
    <col min="14087" max="14087" width="0.85546875" style="20" customWidth="1"/>
    <col min="14088" max="14096" width="8.5703125" style="20" customWidth="1"/>
    <col min="14097" max="14097" width="3" style="20" customWidth="1"/>
    <col min="14098" max="14336" width="9.140625" style="20"/>
    <col min="14337" max="14337" width="2.42578125" style="20" customWidth="1"/>
    <col min="14338" max="14338" width="3.42578125" style="20" customWidth="1"/>
    <col min="14339" max="14339" width="33.42578125" style="20" customWidth="1"/>
    <col min="14340" max="14340" width="31.85546875" style="20" customWidth="1"/>
    <col min="14341" max="14341" width="12.42578125" style="20" customWidth="1"/>
    <col min="14342" max="14342" width="2.85546875" style="20" customWidth="1"/>
    <col min="14343" max="14343" width="0.85546875" style="20" customWidth="1"/>
    <col min="14344" max="14352" width="8.5703125" style="20" customWidth="1"/>
    <col min="14353" max="14353" width="3" style="20" customWidth="1"/>
    <col min="14354" max="14592" width="9.140625" style="20"/>
    <col min="14593" max="14593" width="2.42578125" style="20" customWidth="1"/>
    <col min="14594" max="14594" width="3.42578125" style="20" customWidth="1"/>
    <col min="14595" max="14595" width="33.42578125" style="20" customWidth="1"/>
    <col min="14596" max="14596" width="31.85546875" style="20" customWidth="1"/>
    <col min="14597" max="14597" width="12.42578125" style="20" customWidth="1"/>
    <col min="14598" max="14598" width="2.85546875" style="20" customWidth="1"/>
    <col min="14599" max="14599" width="0.85546875" style="20" customWidth="1"/>
    <col min="14600" max="14608" width="8.5703125" style="20" customWidth="1"/>
    <col min="14609" max="14609" width="3" style="20" customWidth="1"/>
    <col min="14610" max="14848" width="9.140625" style="20"/>
    <col min="14849" max="14849" width="2.42578125" style="20" customWidth="1"/>
    <col min="14850" max="14850" width="3.42578125" style="20" customWidth="1"/>
    <col min="14851" max="14851" width="33.42578125" style="20" customWidth="1"/>
    <col min="14852" max="14852" width="31.85546875" style="20" customWidth="1"/>
    <col min="14853" max="14853" width="12.42578125" style="20" customWidth="1"/>
    <col min="14854" max="14854" width="2.85546875" style="20" customWidth="1"/>
    <col min="14855" max="14855" width="0.85546875" style="20" customWidth="1"/>
    <col min="14856" max="14864" width="8.5703125" style="20" customWidth="1"/>
    <col min="14865" max="14865" width="3" style="20" customWidth="1"/>
    <col min="14866" max="15104" width="9.140625" style="20"/>
    <col min="15105" max="15105" width="2.42578125" style="20" customWidth="1"/>
    <col min="15106" max="15106" width="3.42578125" style="20" customWidth="1"/>
    <col min="15107" max="15107" width="33.42578125" style="20" customWidth="1"/>
    <col min="15108" max="15108" width="31.85546875" style="20" customWidth="1"/>
    <col min="15109" max="15109" width="12.42578125" style="20" customWidth="1"/>
    <col min="15110" max="15110" width="2.85546875" style="20" customWidth="1"/>
    <col min="15111" max="15111" width="0.85546875" style="20" customWidth="1"/>
    <col min="15112" max="15120" width="8.5703125" style="20" customWidth="1"/>
    <col min="15121" max="15121" width="3" style="20" customWidth="1"/>
    <col min="15122" max="15360" width="9.140625" style="20"/>
    <col min="15361" max="15361" width="2.42578125" style="20" customWidth="1"/>
    <col min="15362" max="15362" width="3.42578125" style="20" customWidth="1"/>
    <col min="15363" max="15363" width="33.42578125" style="20" customWidth="1"/>
    <col min="15364" max="15364" width="31.85546875" style="20" customWidth="1"/>
    <col min="15365" max="15365" width="12.42578125" style="20" customWidth="1"/>
    <col min="15366" max="15366" width="2.85546875" style="20" customWidth="1"/>
    <col min="15367" max="15367" width="0.85546875" style="20" customWidth="1"/>
    <col min="15368" max="15376" width="8.5703125" style="20" customWidth="1"/>
    <col min="15377" max="15377" width="3" style="20" customWidth="1"/>
    <col min="15378" max="15616" width="9.140625" style="20"/>
    <col min="15617" max="15617" width="2.42578125" style="20" customWidth="1"/>
    <col min="15618" max="15618" width="3.42578125" style="20" customWidth="1"/>
    <col min="15619" max="15619" width="33.42578125" style="20" customWidth="1"/>
    <col min="15620" max="15620" width="31.85546875" style="20" customWidth="1"/>
    <col min="15621" max="15621" width="12.42578125" style="20" customWidth="1"/>
    <col min="15622" max="15622" width="2.85546875" style="20" customWidth="1"/>
    <col min="15623" max="15623" width="0.85546875" style="20" customWidth="1"/>
    <col min="15624" max="15632" width="8.5703125" style="20" customWidth="1"/>
    <col min="15633" max="15633" width="3" style="20" customWidth="1"/>
    <col min="15634" max="15872" width="9.140625" style="20"/>
    <col min="15873" max="15873" width="2.42578125" style="20" customWidth="1"/>
    <col min="15874" max="15874" width="3.42578125" style="20" customWidth="1"/>
    <col min="15875" max="15875" width="33.42578125" style="20" customWidth="1"/>
    <col min="15876" max="15876" width="31.85546875" style="20" customWidth="1"/>
    <col min="15877" max="15877" width="12.42578125" style="20" customWidth="1"/>
    <col min="15878" max="15878" width="2.85546875" style="20" customWidth="1"/>
    <col min="15879" max="15879" width="0.85546875" style="20" customWidth="1"/>
    <col min="15880" max="15888" width="8.5703125" style="20" customWidth="1"/>
    <col min="15889" max="15889" width="3" style="20" customWidth="1"/>
    <col min="15890" max="16128" width="9.140625" style="20"/>
    <col min="16129" max="16129" width="2.42578125" style="20" customWidth="1"/>
    <col min="16130" max="16130" width="3.42578125" style="20" customWidth="1"/>
    <col min="16131" max="16131" width="33.42578125" style="20" customWidth="1"/>
    <col min="16132" max="16132" width="31.85546875" style="20" customWidth="1"/>
    <col min="16133" max="16133" width="12.42578125" style="20" customWidth="1"/>
    <col min="16134" max="16134" width="2.85546875" style="20" customWidth="1"/>
    <col min="16135" max="16135" width="0.85546875" style="20" customWidth="1"/>
    <col min="16136" max="16144" width="8.5703125" style="20" customWidth="1"/>
    <col min="16145" max="16145" width="3" style="20" customWidth="1"/>
    <col min="16146" max="16384" width="9.140625" style="20"/>
  </cols>
  <sheetData>
    <row r="1" spans="1:16" ht="15.75" x14ac:dyDescent="0.25">
      <c r="A1" s="2035" t="s">
        <v>1285</v>
      </c>
      <c r="B1" s="2036"/>
      <c r="C1" s="2036"/>
      <c r="D1" s="2036"/>
      <c r="E1" s="2036"/>
      <c r="F1" s="1634"/>
      <c r="G1" s="1634"/>
      <c r="H1" s="1634"/>
      <c r="I1" s="1634"/>
      <c r="J1" s="1634"/>
      <c r="K1" s="1634"/>
      <c r="L1" s="1634"/>
      <c r="M1" s="1634"/>
      <c r="N1" s="1634"/>
      <c r="O1" s="1634"/>
      <c r="P1" s="1634"/>
    </row>
    <row r="2" spans="1:16" ht="15.6" customHeight="1" x14ac:dyDescent="0.25">
      <c r="A2" s="1975" t="s">
        <v>94</v>
      </c>
      <c r="B2" s="1976"/>
      <c r="C2" s="1977"/>
      <c r="D2" s="70"/>
      <c r="F2" s="1634"/>
      <c r="G2" s="1634"/>
      <c r="H2" s="1634"/>
      <c r="I2" s="1634"/>
      <c r="J2" s="1634"/>
      <c r="K2" s="1634"/>
      <c r="L2" s="1634"/>
      <c r="M2" s="1634"/>
      <c r="N2" s="1634"/>
      <c r="O2" s="1634"/>
      <c r="P2" s="1634"/>
    </row>
    <row r="3" spans="1:16" ht="12.6" customHeight="1" x14ac:dyDescent="0.2">
      <c r="A3" s="319" t="s">
        <v>95</v>
      </c>
      <c r="B3" s="1634"/>
      <c r="C3" s="1634"/>
      <c r="D3" s="1634"/>
      <c r="F3" s="1634"/>
      <c r="G3" s="1634"/>
      <c r="H3" s="1634"/>
      <c r="I3" s="1634"/>
      <c r="J3" s="1634"/>
      <c r="K3" s="1634"/>
      <c r="L3" s="1634"/>
      <c r="M3" s="1634"/>
      <c r="N3" s="1634"/>
      <c r="O3" s="1634"/>
      <c r="P3" s="1634"/>
    </row>
    <row r="4" spans="1:16" ht="12.6" customHeight="1" x14ac:dyDescent="0.2">
      <c r="A4" s="1634"/>
      <c r="B4" s="1634"/>
      <c r="C4" s="1634"/>
      <c r="D4" s="1634"/>
      <c r="F4" s="1634"/>
      <c r="G4" s="1634"/>
      <c r="H4" s="321" t="s">
        <v>1286</v>
      </c>
      <c r="I4" s="321" t="s">
        <v>1287</v>
      </c>
      <c r="J4" s="321" t="s">
        <v>1288</v>
      </c>
      <c r="K4" s="321" t="s">
        <v>1289</v>
      </c>
      <c r="L4" s="321" t="s">
        <v>1290</v>
      </c>
      <c r="M4" s="321" t="s">
        <v>1291</v>
      </c>
      <c r="N4" s="321" t="s">
        <v>1292</v>
      </c>
      <c r="O4" s="321" t="s">
        <v>1293</v>
      </c>
      <c r="P4" s="321" t="s">
        <v>242</v>
      </c>
    </row>
    <row r="5" spans="1:16" ht="12.6" customHeight="1" x14ac:dyDescent="0.2">
      <c r="A5" s="38" t="s">
        <v>74</v>
      </c>
      <c r="B5" s="38" t="s">
        <v>1294</v>
      </c>
      <c r="C5" s="1634"/>
      <c r="D5" s="1634"/>
      <c r="F5" s="1634"/>
      <c r="G5" s="1634"/>
      <c r="H5" s="1634"/>
      <c r="I5" s="1634"/>
      <c r="J5" s="1634"/>
      <c r="K5" s="1634"/>
      <c r="L5" s="1634"/>
      <c r="M5" s="1634"/>
      <c r="N5" s="1634"/>
      <c r="O5" s="1634"/>
      <c r="P5" s="1634"/>
    </row>
    <row r="6" spans="1:16" ht="12.6" customHeight="1" x14ac:dyDescent="0.2">
      <c r="A6" s="1634"/>
      <c r="B6" s="1634" t="s">
        <v>1295</v>
      </c>
      <c r="C6" s="1634"/>
      <c r="D6" s="1634"/>
      <c r="F6" s="322" t="s">
        <v>74</v>
      </c>
      <c r="G6" s="1634"/>
      <c r="H6" s="43" t="s">
        <v>1296</v>
      </c>
      <c r="I6" s="43" t="s">
        <v>1297</v>
      </c>
      <c r="J6" s="43" t="s">
        <v>1298</v>
      </c>
      <c r="K6" s="43" t="s">
        <v>1299</v>
      </c>
      <c r="L6" s="43" t="s">
        <v>1300</v>
      </c>
      <c r="M6" s="43" t="s">
        <v>1301</v>
      </c>
      <c r="N6" s="43" t="s">
        <v>1302</v>
      </c>
      <c r="O6" s="43" t="s">
        <v>1303</v>
      </c>
      <c r="P6" s="1634"/>
    </row>
    <row r="7" spans="1:16" ht="22.35" customHeight="1" x14ac:dyDescent="0.2">
      <c r="A7" s="1634"/>
      <c r="B7" s="2034" t="s">
        <v>1304</v>
      </c>
      <c r="C7" s="2034"/>
      <c r="D7" s="2034"/>
      <c r="F7" s="322" t="s">
        <v>76</v>
      </c>
      <c r="G7" s="1634"/>
      <c r="H7" s="43" t="s">
        <v>1305</v>
      </c>
      <c r="I7" s="43" t="s">
        <v>1306</v>
      </c>
      <c r="J7" s="43" t="s">
        <v>1307</v>
      </c>
      <c r="K7" s="43" t="s">
        <v>1308</v>
      </c>
      <c r="L7" s="43" t="s">
        <v>1309</v>
      </c>
      <c r="M7" s="43" t="s">
        <v>1310</v>
      </c>
      <c r="N7" s="43" t="s">
        <v>1311</v>
      </c>
      <c r="O7" s="43" t="s">
        <v>1312</v>
      </c>
      <c r="P7" s="1634"/>
    </row>
    <row r="8" spans="1:16" ht="22.35" customHeight="1" x14ac:dyDescent="0.2">
      <c r="A8" s="1634"/>
      <c r="B8" s="1634"/>
      <c r="C8" s="2034" t="s">
        <v>1313</v>
      </c>
      <c r="D8" s="2034"/>
      <c r="F8" s="322" t="s">
        <v>114</v>
      </c>
      <c r="G8" s="1634"/>
      <c r="H8" s="43" t="s">
        <v>1314</v>
      </c>
      <c r="I8" s="43" t="s">
        <v>1315</v>
      </c>
      <c r="J8" s="43" t="s">
        <v>1316</v>
      </c>
      <c r="K8" s="43" t="s">
        <v>1317</v>
      </c>
      <c r="L8" s="43" t="s">
        <v>1318</v>
      </c>
      <c r="M8" s="43" t="s">
        <v>1319</v>
      </c>
      <c r="N8" s="43" t="s">
        <v>1320</v>
      </c>
      <c r="O8" s="43" t="s">
        <v>1321</v>
      </c>
      <c r="P8" s="1634"/>
    </row>
    <row r="9" spans="1:16" ht="6" customHeight="1" x14ac:dyDescent="0.2">
      <c r="A9" s="1634"/>
      <c r="B9" s="1634"/>
      <c r="C9" s="1634"/>
      <c r="D9" s="1634"/>
      <c r="F9" s="39"/>
      <c r="G9" s="1634"/>
      <c r="H9" s="1634"/>
      <c r="I9" s="1634"/>
      <c r="J9" s="1634"/>
      <c r="K9" s="1634"/>
      <c r="L9" s="1634"/>
      <c r="M9" s="1634"/>
      <c r="N9" s="1634"/>
      <c r="O9" s="1634"/>
      <c r="P9" s="1634"/>
    </row>
    <row r="10" spans="1:16" ht="22.35" customHeight="1" x14ac:dyDescent="0.2">
      <c r="A10" s="1634"/>
      <c r="B10" s="2034" t="s">
        <v>1322</v>
      </c>
      <c r="C10" s="2034"/>
      <c r="D10" s="2034"/>
      <c r="F10" s="322" t="s">
        <v>118</v>
      </c>
      <c r="G10" s="1634"/>
      <c r="H10" s="43" t="s">
        <v>1323</v>
      </c>
      <c r="I10" s="43" t="s">
        <v>1324</v>
      </c>
      <c r="J10" s="43" t="s">
        <v>1325</v>
      </c>
      <c r="K10" s="43" t="s">
        <v>1326</v>
      </c>
      <c r="L10" s="43" t="s">
        <v>1327</v>
      </c>
      <c r="M10" s="43" t="s">
        <v>1328</v>
      </c>
      <c r="N10" s="43" t="s">
        <v>1329</v>
      </c>
      <c r="O10" s="43" t="s">
        <v>1330</v>
      </c>
      <c r="P10" s="1634"/>
    </row>
    <row r="11" spans="1:16" ht="22.35" customHeight="1" x14ac:dyDescent="0.2">
      <c r="A11" s="1634"/>
      <c r="B11" s="2034" t="s">
        <v>1331</v>
      </c>
      <c r="C11" s="2034"/>
      <c r="D11" s="2034"/>
      <c r="F11" s="322" t="s">
        <v>121</v>
      </c>
      <c r="G11" s="1634"/>
      <c r="H11" s="43" t="s">
        <v>1332</v>
      </c>
      <c r="I11" s="43" t="s">
        <v>1333</v>
      </c>
      <c r="J11" s="43" t="s">
        <v>1334</v>
      </c>
      <c r="K11" s="43" t="s">
        <v>1335</v>
      </c>
      <c r="L11" s="43" t="s">
        <v>1336</v>
      </c>
      <c r="M11" s="43" t="s">
        <v>1337</v>
      </c>
      <c r="N11" s="43" t="s">
        <v>1338</v>
      </c>
      <c r="O11" s="43" t="s">
        <v>1339</v>
      </c>
      <c r="P11" s="1634"/>
    </row>
    <row r="12" spans="1:16" ht="22.35" customHeight="1" x14ac:dyDescent="0.2">
      <c r="A12" s="1634"/>
      <c r="B12" s="1634"/>
      <c r="C12" s="2034" t="s">
        <v>1340</v>
      </c>
      <c r="D12" s="2034"/>
      <c r="F12" s="322" t="s">
        <v>125</v>
      </c>
      <c r="G12" s="1634"/>
      <c r="H12" s="43" t="s">
        <v>1341</v>
      </c>
      <c r="I12" s="43" t="s">
        <v>1342</v>
      </c>
      <c r="J12" s="43" t="s">
        <v>1343</v>
      </c>
      <c r="K12" s="43" t="s">
        <v>1344</v>
      </c>
      <c r="L12" s="43" t="s">
        <v>1345</v>
      </c>
      <c r="M12" s="43" t="s">
        <v>1346</v>
      </c>
      <c r="N12" s="43" t="s">
        <v>1347</v>
      </c>
      <c r="O12" s="43" t="s">
        <v>1348</v>
      </c>
      <c r="P12" s="1634"/>
    </row>
    <row r="13" spans="1:16" ht="6" customHeight="1" x14ac:dyDescent="0.2">
      <c r="A13" s="1634"/>
      <c r="B13" s="1634"/>
      <c r="C13" s="1634"/>
      <c r="D13" s="1634"/>
      <c r="F13" s="39"/>
      <c r="G13" s="1634"/>
      <c r="H13" s="1634"/>
      <c r="I13" s="1634"/>
      <c r="J13" s="1634"/>
      <c r="K13" s="1634"/>
      <c r="L13" s="1634"/>
      <c r="M13" s="1634"/>
      <c r="N13" s="1634"/>
      <c r="O13" s="1634"/>
      <c r="P13" s="1634"/>
    </row>
    <row r="14" spans="1:16" ht="22.35" customHeight="1" x14ac:dyDescent="0.2">
      <c r="A14" s="1634"/>
      <c r="B14" s="2034" t="s">
        <v>1349</v>
      </c>
      <c r="C14" s="2034"/>
      <c r="D14" s="2034"/>
      <c r="F14" s="322" t="s">
        <v>169</v>
      </c>
      <c r="G14" s="1634"/>
      <c r="H14" s="43" t="s">
        <v>1350</v>
      </c>
      <c r="I14" s="43" t="s">
        <v>1351</v>
      </c>
      <c r="J14" s="43" t="s">
        <v>1352</v>
      </c>
      <c r="K14" s="43" t="s">
        <v>1353</v>
      </c>
      <c r="L14" s="43" t="s">
        <v>1354</v>
      </c>
      <c r="M14" s="43" t="s">
        <v>1355</v>
      </c>
      <c r="N14" s="43" t="s">
        <v>1356</v>
      </c>
      <c r="O14" s="43" t="s">
        <v>1357</v>
      </c>
      <c r="P14" s="1634"/>
    </row>
    <row r="15" spans="1:16" ht="22.35" customHeight="1" x14ac:dyDescent="0.2">
      <c r="A15" s="1634"/>
      <c r="B15" s="2034" t="s">
        <v>1358</v>
      </c>
      <c r="C15" s="2034"/>
      <c r="D15" s="2034"/>
      <c r="F15" s="322" t="s">
        <v>172</v>
      </c>
      <c r="G15" s="1634"/>
      <c r="H15" s="43" t="s">
        <v>1359</v>
      </c>
      <c r="I15" s="43" t="s">
        <v>1360</v>
      </c>
      <c r="J15" s="43" t="s">
        <v>1361</v>
      </c>
      <c r="K15" s="43" t="s">
        <v>1362</v>
      </c>
      <c r="L15" s="43" t="s">
        <v>1363</v>
      </c>
      <c r="M15" s="43" t="s">
        <v>1364</v>
      </c>
      <c r="N15" s="43" t="s">
        <v>1365</v>
      </c>
      <c r="O15" s="43" t="s">
        <v>1366</v>
      </c>
      <c r="P15" s="1634"/>
    </row>
    <row r="16" spans="1:16" ht="22.35" customHeight="1" x14ac:dyDescent="0.2">
      <c r="A16" s="1634"/>
      <c r="B16" s="1634"/>
      <c r="C16" s="2034" t="s">
        <v>1367</v>
      </c>
      <c r="D16" s="2034"/>
      <c r="F16" s="322" t="s">
        <v>175</v>
      </c>
      <c r="G16" s="1634"/>
      <c r="H16" s="43" t="s">
        <v>1368</v>
      </c>
      <c r="I16" s="43" t="s">
        <v>1369</v>
      </c>
      <c r="J16" s="43" t="s">
        <v>1370</v>
      </c>
      <c r="K16" s="43" t="s">
        <v>1371</v>
      </c>
      <c r="L16" s="43" t="s">
        <v>1372</v>
      </c>
      <c r="M16" s="43" t="s">
        <v>1373</v>
      </c>
      <c r="N16" s="43" t="s">
        <v>1374</v>
      </c>
      <c r="O16" s="43" t="s">
        <v>1375</v>
      </c>
      <c r="P16" s="1634"/>
    </row>
    <row r="17" spans="2:17" ht="6" customHeight="1" x14ac:dyDescent="0.2">
      <c r="B17" s="1634"/>
      <c r="C17" s="1634"/>
      <c r="D17" s="1634"/>
      <c r="F17" s="39"/>
      <c r="G17" s="1634"/>
      <c r="H17" s="1634"/>
      <c r="I17" s="1634"/>
      <c r="J17" s="1634"/>
      <c r="K17" s="1634"/>
      <c r="L17" s="1634"/>
      <c r="M17" s="1634"/>
      <c r="N17" s="1634"/>
      <c r="O17" s="1634"/>
      <c r="P17" s="1634"/>
      <c r="Q17" s="1634"/>
    </row>
    <row r="18" spans="2:17" ht="12.6" customHeight="1" x14ac:dyDescent="0.2">
      <c r="B18" s="1634"/>
      <c r="C18" s="1634" t="s">
        <v>1376</v>
      </c>
      <c r="D18" s="1634"/>
      <c r="F18" s="39"/>
      <c r="G18" s="1634"/>
      <c r="H18" s="1634"/>
      <c r="I18" s="1634"/>
      <c r="J18" s="1634"/>
      <c r="K18" s="1634"/>
      <c r="L18" s="1634"/>
      <c r="M18" s="1634"/>
      <c r="N18" s="1634"/>
      <c r="O18" s="1634"/>
      <c r="P18" s="1634"/>
      <c r="Q18" s="1634"/>
    </row>
    <row r="19" spans="2:17" ht="6" customHeight="1" x14ac:dyDescent="0.2">
      <c r="B19" s="1634"/>
      <c r="C19" s="1634"/>
      <c r="D19" s="1634"/>
      <c r="F19" s="39"/>
      <c r="G19" s="1634"/>
      <c r="H19" s="1634"/>
      <c r="I19" s="1634"/>
      <c r="J19" s="1634"/>
      <c r="K19" s="1634"/>
      <c r="L19" s="1634"/>
      <c r="M19" s="1634"/>
      <c r="N19" s="1634"/>
      <c r="O19" s="1634"/>
      <c r="P19" s="1634"/>
      <c r="Q19" s="1634"/>
    </row>
    <row r="20" spans="2:17" ht="12.6" customHeight="1" x14ac:dyDescent="0.2">
      <c r="B20" s="1634" t="s">
        <v>1377</v>
      </c>
      <c r="C20" s="1634"/>
      <c r="D20" s="1634"/>
      <c r="F20" s="322" t="s">
        <v>178</v>
      </c>
      <c r="G20" s="1634"/>
      <c r="H20" s="43" t="s">
        <v>1378</v>
      </c>
      <c r="I20" s="43" t="s">
        <v>1379</v>
      </c>
      <c r="J20" s="43" t="s">
        <v>1380</v>
      </c>
      <c r="K20" s="43" t="s">
        <v>1381</v>
      </c>
      <c r="L20" s="43" t="s">
        <v>1382</v>
      </c>
      <c r="M20" s="43" t="s">
        <v>1383</v>
      </c>
      <c r="N20" s="43" t="s">
        <v>1384</v>
      </c>
      <c r="O20" s="43" t="s">
        <v>1385</v>
      </c>
      <c r="P20" s="1634"/>
      <c r="Q20" s="1634"/>
    </row>
    <row r="21" spans="2:17" ht="22.35" customHeight="1" x14ac:dyDescent="0.2">
      <c r="B21" s="2034" t="s">
        <v>1386</v>
      </c>
      <c r="C21" s="2034"/>
      <c r="D21" s="2034"/>
      <c r="F21" s="322" t="s">
        <v>181</v>
      </c>
      <c r="G21" s="1634"/>
      <c r="H21" s="43" t="s">
        <v>1387</v>
      </c>
      <c r="I21" s="43" t="s">
        <v>1388</v>
      </c>
      <c r="J21" s="43" t="s">
        <v>1389</v>
      </c>
      <c r="K21" s="43" t="s">
        <v>1390</v>
      </c>
      <c r="L21" s="43" t="s">
        <v>1391</v>
      </c>
      <c r="M21" s="43" t="s">
        <v>1392</v>
      </c>
      <c r="N21" s="43" t="s">
        <v>1393</v>
      </c>
      <c r="O21" s="43" t="s">
        <v>1394</v>
      </c>
      <c r="P21" s="1634"/>
      <c r="Q21" s="1634"/>
    </row>
    <row r="22" spans="2:17" ht="6" customHeight="1" x14ac:dyDescent="0.2">
      <c r="B22" s="1634"/>
      <c r="C22" s="1634"/>
      <c r="D22" s="1634"/>
      <c r="F22" s="39"/>
      <c r="G22" s="1634"/>
      <c r="H22" s="1634"/>
      <c r="I22" s="1634"/>
      <c r="J22" s="1634"/>
      <c r="K22" s="1634"/>
      <c r="L22" s="1634"/>
      <c r="M22" s="1634"/>
      <c r="N22" s="1634"/>
      <c r="O22" s="1634"/>
      <c r="P22" s="1634"/>
      <c r="Q22" s="1634"/>
    </row>
    <row r="23" spans="2:17" ht="12.6" customHeight="1" x14ac:dyDescent="0.2">
      <c r="B23" s="129" t="s">
        <v>1395</v>
      </c>
      <c r="C23" s="1634"/>
      <c r="D23" s="1634"/>
      <c r="F23" s="39"/>
      <c r="G23" s="1634"/>
      <c r="H23" s="1634"/>
      <c r="I23" s="1634"/>
      <c r="J23" s="1634"/>
      <c r="K23" s="1634"/>
      <c r="L23" s="1634"/>
      <c r="M23" s="1634"/>
      <c r="N23" s="1634"/>
      <c r="O23" s="1634"/>
      <c r="P23" s="1634"/>
      <c r="Q23" s="1634"/>
    </row>
    <row r="24" spans="2:17" ht="22.35" customHeight="1" x14ac:dyDescent="0.2">
      <c r="B24" s="323" t="s">
        <v>1396</v>
      </c>
      <c r="C24" s="2034" t="s">
        <v>1397</v>
      </c>
      <c r="D24" s="2034"/>
      <c r="E24" s="86" t="str">
        <f>CONCATENATE($F$20," x 7%")</f>
        <v>J x 7%</v>
      </c>
      <c r="F24" s="322" t="s">
        <v>304</v>
      </c>
      <c r="G24" s="1634"/>
      <c r="H24" s="43" t="s">
        <v>1398</v>
      </c>
      <c r="I24" s="43" t="s">
        <v>1399</v>
      </c>
      <c r="J24" s="43" t="s">
        <v>1400</v>
      </c>
      <c r="K24" s="43" t="s">
        <v>1401</v>
      </c>
      <c r="L24" s="43" t="s">
        <v>1402</v>
      </c>
      <c r="M24" s="43" t="s">
        <v>1403</v>
      </c>
      <c r="N24" s="43" t="s">
        <v>1404</v>
      </c>
      <c r="O24" s="43" t="s">
        <v>1405</v>
      </c>
      <c r="P24" s="1634"/>
      <c r="Q24" s="1634"/>
    </row>
    <row r="25" spans="2:17" ht="22.35" customHeight="1" x14ac:dyDescent="0.2">
      <c r="B25" s="323" t="s">
        <v>1406</v>
      </c>
      <c r="C25" s="2034" t="s">
        <v>1407</v>
      </c>
      <c r="D25" s="2034"/>
      <c r="E25" s="86" t="str">
        <f>CONCATENATE($F$21," x 7%")</f>
        <v>K x 7%</v>
      </c>
      <c r="F25" s="322" t="s">
        <v>307</v>
      </c>
      <c r="G25" s="1634"/>
      <c r="H25" s="43" t="s">
        <v>1408</v>
      </c>
      <c r="I25" s="43" t="s">
        <v>1409</v>
      </c>
      <c r="J25" s="43" t="s">
        <v>1410</v>
      </c>
      <c r="K25" s="43" t="s">
        <v>1411</v>
      </c>
      <c r="L25" s="43" t="s">
        <v>1412</v>
      </c>
      <c r="M25" s="43" t="s">
        <v>1413</v>
      </c>
      <c r="N25" s="43" t="s">
        <v>1414</v>
      </c>
      <c r="O25" s="43" t="s">
        <v>1415</v>
      </c>
      <c r="P25" s="1634"/>
      <c r="Q25" s="1634"/>
    </row>
    <row r="26" spans="2:17" ht="6" customHeight="1" x14ac:dyDescent="0.2">
      <c r="B26" s="1634"/>
      <c r="C26" s="1634"/>
      <c r="D26" s="1634"/>
      <c r="F26" s="39"/>
      <c r="G26" s="1634"/>
      <c r="H26" s="1634"/>
      <c r="I26" s="1634"/>
      <c r="J26" s="1634"/>
      <c r="K26" s="1634"/>
      <c r="L26" s="1634"/>
      <c r="M26" s="1634"/>
      <c r="N26" s="1634"/>
      <c r="O26" s="1634"/>
      <c r="P26" s="1634"/>
      <c r="Q26" s="1634"/>
    </row>
    <row r="27" spans="2:17" ht="20.45" customHeight="1" x14ac:dyDescent="0.2">
      <c r="B27" s="2034" t="s">
        <v>1416</v>
      </c>
      <c r="C27" s="2034"/>
      <c r="D27" s="2034"/>
      <c r="E27" s="86" t="str">
        <f>CONCATENATE($F$6," - MIN(",$F$24,", ",$F$25,")")</f>
        <v>A - MIN(L, M)</v>
      </c>
      <c r="F27" s="322" t="s">
        <v>472</v>
      </c>
      <c r="G27" s="1634"/>
      <c r="H27" s="43" t="s">
        <v>1417</v>
      </c>
      <c r="I27" s="43" t="s">
        <v>1418</v>
      </c>
      <c r="J27" s="43" t="s">
        <v>1419</v>
      </c>
      <c r="K27" s="43" t="s">
        <v>1420</v>
      </c>
      <c r="L27" s="43" t="s">
        <v>1421</v>
      </c>
      <c r="M27" s="43" t="s">
        <v>1422</v>
      </c>
      <c r="N27" s="43" t="s">
        <v>1423</v>
      </c>
      <c r="O27" s="43" t="s">
        <v>1424</v>
      </c>
      <c r="P27" s="1634"/>
      <c r="Q27" s="1634"/>
    </row>
    <row r="28" spans="2:17" ht="22.35" customHeight="1" x14ac:dyDescent="0.2">
      <c r="B28" s="2034" t="s">
        <v>1425</v>
      </c>
      <c r="C28" s="2034"/>
      <c r="D28" s="2034"/>
      <c r="E28" s="39" t="str">
        <f>CONCATENATE($F$27," x ",$F$8," / ",$F$7)</f>
        <v>N x C / B</v>
      </c>
      <c r="F28" s="322" t="s">
        <v>481</v>
      </c>
      <c r="G28" s="1634"/>
      <c r="H28" s="43" t="s">
        <v>1426</v>
      </c>
      <c r="I28" s="43" t="s">
        <v>1427</v>
      </c>
      <c r="J28" s="43" t="s">
        <v>1428</v>
      </c>
      <c r="K28" s="43" t="s">
        <v>1429</v>
      </c>
      <c r="L28" s="43" t="s">
        <v>1430</v>
      </c>
      <c r="M28" s="43" t="s">
        <v>1431</v>
      </c>
      <c r="N28" s="43" t="s">
        <v>1432</v>
      </c>
      <c r="O28" s="43" t="s">
        <v>1433</v>
      </c>
      <c r="P28" s="43" t="s">
        <v>1434</v>
      </c>
      <c r="Q28" s="1634" t="s">
        <v>853</v>
      </c>
    </row>
    <row r="29" spans="2:17" x14ac:dyDescent="0.2">
      <c r="B29" s="1634"/>
      <c r="C29" s="1634"/>
      <c r="D29" s="1634"/>
      <c r="F29" s="39"/>
      <c r="G29" s="1634"/>
      <c r="H29" s="1634"/>
      <c r="I29" s="1634"/>
      <c r="J29" s="1634"/>
      <c r="K29" s="1634"/>
      <c r="L29" s="1634"/>
      <c r="M29" s="1634"/>
      <c r="N29" s="1634"/>
      <c r="O29" s="1634"/>
      <c r="P29" s="1634"/>
      <c r="Q29" s="1634"/>
    </row>
    <row r="30" spans="2:17" ht="22.35" customHeight="1" x14ac:dyDescent="0.2">
      <c r="B30" s="2034" t="s">
        <v>1435</v>
      </c>
      <c r="C30" s="2034"/>
      <c r="D30" s="2034"/>
      <c r="E30" s="86" t="str">
        <f>CONCATENATE($F$8," - ",$F$28)</f>
        <v>C - O</v>
      </c>
      <c r="F30" s="322" t="s">
        <v>856</v>
      </c>
      <c r="G30" s="1634"/>
      <c r="H30" s="43" t="s">
        <v>1436</v>
      </c>
      <c r="I30" s="43" t="s">
        <v>1437</v>
      </c>
      <c r="J30" s="43" t="s">
        <v>1438</v>
      </c>
      <c r="K30" s="43" t="s">
        <v>1439</v>
      </c>
      <c r="L30" s="43" t="s">
        <v>1440</v>
      </c>
      <c r="M30" s="43" t="s">
        <v>1441</v>
      </c>
      <c r="N30" s="43" t="s">
        <v>1442</v>
      </c>
      <c r="O30" s="43" t="s">
        <v>1443</v>
      </c>
      <c r="P30" s="43" t="s">
        <v>1444</v>
      </c>
      <c r="Q30" s="1634" t="s">
        <v>863</v>
      </c>
    </row>
    <row r="31" spans="2:17" ht="6" customHeight="1" x14ac:dyDescent="0.2">
      <c r="B31" s="1634"/>
      <c r="C31" s="1634"/>
      <c r="D31" s="1634"/>
      <c r="F31" s="39"/>
      <c r="G31" s="1634"/>
      <c r="H31" s="1634"/>
      <c r="I31" s="1634"/>
      <c r="J31" s="1634"/>
      <c r="K31" s="1634"/>
      <c r="L31" s="1634"/>
      <c r="M31" s="1634"/>
      <c r="N31" s="1634"/>
      <c r="O31" s="1634"/>
      <c r="P31" s="1634"/>
      <c r="Q31" s="1634"/>
    </row>
    <row r="32" spans="2:17" ht="12.6" customHeight="1" x14ac:dyDescent="0.2">
      <c r="B32" s="129" t="s">
        <v>1445</v>
      </c>
      <c r="C32" s="1634"/>
      <c r="D32" s="1634"/>
      <c r="F32" s="39"/>
      <c r="G32" s="1634"/>
      <c r="H32" s="1634"/>
      <c r="I32" s="1634"/>
      <c r="J32" s="1634"/>
      <c r="K32" s="1634"/>
      <c r="L32" s="1634"/>
      <c r="M32" s="1634"/>
      <c r="N32" s="1634"/>
      <c r="O32" s="1634"/>
      <c r="P32" s="1634"/>
      <c r="Q32" s="1634"/>
    </row>
    <row r="33" spans="2:17" ht="22.35" customHeight="1" x14ac:dyDescent="0.2">
      <c r="B33" s="323" t="s">
        <v>1446</v>
      </c>
      <c r="C33" s="2034" t="s">
        <v>1447</v>
      </c>
      <c r="D33" s="2034"/>
      <c r="E33" s="86" t="str">
        <f>CONCATENATE($F$20," x 8.5%")</f>
        <v>J x 8.5%</v>
      </c>
      <c r="F33" s="322" t="s">
        <v>866</v>
      </c>
      <c r="G33" s="1634"/>
      <c r="H33" s="43" t="s">
        <v>1448</v>
      </c>
      <c r="I33" s="43" t="s">
        <v>1449</v>
      </c>
      <c r="J33" s="43" t="s">
        <v>1450</v>
      </c>
      <c r="K33" s="43" t="s">
        <v>1451</v>
      </c>
      <c r="L33" s="43" t="s">
        <v>1452</v>
      </c>
      <c r="M33" s="43" t="s">
        <v>1453</v>
      </c>
      <c r="N33" s="43" t="s">
        <v>1454</v>
      </c>
      <c r="O33" s="43" t="s">
        <v>1455</v>
      </c>
      <c r="P33" s="1634"/>
      <c r="Q33" s="1634"/>
    </row>
    <row r="34" spans="2:17" ht="22.35" customHeight="1" x14ac:dyDescent="0.2">
      <c r="B34" s="323" t="s">
        <v>1456</v>
      </c>
      <c r="C34" s="2034" t="s">
        <v>1457</v>
      </c>
      <c r="D34" s="2034"/>
      <c r="E34" s="86" t="str">
        <f>CONCATENATE($F$21," x 8.5%")</f>
        <v>K x 8.5%</v>
      </c>
      <c r="F34" s="322" t="s">
        <v>887</v>
      </c>
      <c r="G34" s="1634"/>
      <c r="H34" s="43" t="s">
        <v>1458</v>
      </c>
      <c r="I34" s="43" t="s">
        <v>1459</v>
      </c>
      <c r="J34" s="43" t="s">
        <v>1460</v>
      </c>
      <c r="K34" s="43" t="s">
        <v>1461</v>
      </c>
      <c r="L34" s="43" t="s">
        <v>1462</v>
      </c>
      <c r="M34" s="43" t="s">
        <v>1463</v>
      </c>
      <c r="N34" s="43" t="s">
        <v>1464</v>
      </c>
      <c r="O34" s="43" t="s">
        <v>1465</v>
      </c>
      <c r="P34" s="1634"/>
      <c r="Q34" s="1634"/>
    </row>
    <row r="35" spans="2:17" ht="6" customHeight="1" x14ac:dyDescent="0.2">
      <c r="B35" s="1634"/>
      <c r="C35" s="1634"/>
      <c r="D35" s="1634"/>
      <c r="F35" s="39"/>
      <c r="G35" s="1634"/>
      <c r="H35" s="1634"/>
      <c r="I35" s="1634"/>
      <c r="J35" s="1634"/>
      <c r="K35" s="1634"/>
      <c r="L35" s="1634"/>
      <c r="M35" s="1634"/>
      <c r="N35" s="1634"/>
      <c r="O35" s="1634"/>
      <c r="P35" s="1634"/>
      <c r="Q35" s="1634"/>
    </row>
    <row r="36" spans="2:17" ht="22.35" customHeight="1" x14ac:dyDescent="0.2">
      <c r="B36" s="2034" t="s">
        <v>1466</v>
      </c>
      <c r="C36" s="2034"/>
      <c r="D36" s="2034"/>
      <c r="E36" s="86" t="str">
        <f>CONCATENATE($F$10," - MIN(",$F$33,", ",$F$34,")")</f>
        <v>D - MIN(S, T)</v>
      </c>
      <c r="F36" s="322" t="s">
        <v>890</v>
      </c>
      <c r="G36" s="1634"/>
      <c r="H36" s="43" t="s">
        <v>1467</v>
      </c>
      <c r="I36" s="43" t="s">
        <v>1468</v>
      </c>
      <c r="J36" s="43" t="s">
        <v>1469</v>
      </c>
      <c r="K36" s="43" t="s">
        <v>1470</v>
      </c>
      <c r="L36" s="43" t="s">
        <v>1471</v>
      </c>
      <c r="M36" s="43" t="s">
        <v>1472</v>
      </c>
      <c r="N36" s="43" t="s">
        <v>1473</v>
      </c>
      <c r="O36" s="43" t="s">
        <v>1474</v>
      </c>
      <c r="P36" s="1634"/>
      <c r="Q36" s="1634"/>
    </row>
    <row r="37" spans="2:17" ht="12.6" customHeight="1" x14ac:dyDescent="0.2">
      <c r="B37" s="1634" t="s">
        <v>1475</v>
      </c>
      <c r="C37" s="1634"/>
      <c r="D37" s="1634"/>
      <c r="E37" s="39" t="str">
        <f>CONCATENATE($F$36," x ",$F$12," / ",$F$11)</f>
        <v>U x F / E</v>
      </c>
      <c r="F37" s="322" t="s">
        <v>893</v>
      </c>
      <c r="G37" s="1634"/>
      <c r="H37" s="43" t="s">
        <v>1476</v>
      </c>
      <c r="I37" s="43" t="s">
        <v>1477</v>
      </c>
      <c r="J37" s="43" t="s">
        <v>1478</v>
      </c>
      <c r="K37" s="43" t="s">
        <v>1479</v>
      </c>
      <c r="L37" s="43" t="s">
        <v>1480</v>
      </c>
      <c r="M37" s="43" t="s">
        <v>1481</v>
      </c>
      <c r="N37" s="43" t="s">
        <v>1482</v>
      </c>
      <c r="O37" s="43" t="s">
        <v>1483</v>
      </c>
      <c r="P37" s="43" t="s">
        <v>1484</v>
      </c>
      <c r="Q37" s="1634" t="s">
        <v>899</v>
      </c>
    </row>
    <row r="38" spans="2:17" x14ac:dyDescent="0.2">
      <c r="B38" s="1634"/>
      <c r="C38" s="1634"/>
      <c r="D38" s="1634"/>
      <c r="F38" s="39"/>
      <c r="G38" s="1634"/>
      <c r="H38" s="1634"/>
      <c r="I38" s="1634"/>
      <c r="J38" s="1634"/>
      <c r="K38" s="1634"/>
      <c r="L38" s="1634"/>
      <c r="M38" s="1634"/>
      <c r="N38" s="1634"/>
      <c r="O38" s="1634"/>
      <c r="P38" s="1634"/>
      <c r="Q38" s="1634"/>
    </row>
    <row r="39" spans="2:17" ht="12.6" customHeight="1" x14ac:dyDescent="0.2">
      <c r="B39" s="1634" t="s">
        <v>1485</v>
      </c>
      <c r="C39" s="1634"/>
      <c r="D39" s="1634"/>
      <c r="E39" s="86" t="str">
        <f>CONCATENATE($F$12," - ",$F$37)</f>
        <v>F - V</v>
      </c>
      <c r="F39" s="322" t="s">
        <v>902</v>
      </c>
      <c r="G39" s="1634"/>
      <c r="H39" s="43" t="s">
        <v>1486</v>
      </c>
      <c r="I39" s="43" t="s">
        <v>1487</v>
      </c>
      <c r="J39" s="43" t="s">
        <v>1488</v>
      </c>
      <c r="K39" s="43" t="s">
        <v>1489</v>
      </c>
      <c r="L39" s="43" t="s">
        <v>1490</v>
      </c>
      <c r="M39" s="43" t="s">
        <v>1491</v>
      </c>
      <c r="N39" s="43" t="s">
        <v>1492</v>
      </c>
      <c r="O39" s="43" t="s">
        <v>1493</v>
      </c>
      <c r="P39" s="1634"/>
      <c r="Q39" s="1634"/>
    </row>
    <row r="40" spans="2:17" ht="22.35" customHeight="1" x14ac:dyDescent="0.2">
      <c r="B40" s="2034" t="s">
        <v>1494</v>
      </c>
      <c r="C40" s="2034"/>
      <c r="D40" s="2034"/>
      <c r="E40" s="86" t="str">
        <f>CONCATENATE($F$39," - ",$F$30)</f>
        <v>X - Q</v>
      </c>
      <c r="F40" s="322" t="s">
        <v>1495</v>
      </c>
      <c r="G40" s="1634"/>
      <c r="H40" s="43" t="s">
        <v>1496</v>
      </c>
      <c r="I40" s="43" t="s">
        <v>1497</v>
      </c>
      <c r="J40" s="43" t="s">
        <v>1498</v>
      </c>
      <c r="K40" s="43" t="s">
        <v>1499</v>
      </c>
      <c r="L40" s="43" t="s">
        <v>1500</v>
      </c>
      <c r="M40" s="43" t="s">
        <v>1501</v>
      </c>
      <c r="N40" s="43" t="s">
        <v>1502</v>
      </c>
      <c r="O40" s="43" t="s">
        <v>1503</v>
      </c>
      <c r="P40" s="43" t="s">
        <v>1504</v>
      </c>
      <c r="Q40" s="1634" t="s">
        <v>908</v>
      </c>
    </row>
    <row r="41" spans="2:17" ht="6" customHeight="1" x14ac:dyDescent="0.2">
      <c r="B41" s="1634"/>
      <c r="C41" s="1634"/>
      <c r="D41" s="1634"/>
      <c r="F41" s="39"/>
      <c r="G41" s="1634"/>
      <c r="H41" s="1634"/>
      <c r="I41" s="1634"/>
      <c r="J41" s="1634"/>
      <c r="K41" s="1634"/>
      <c r="L41" s="1634"/>
      <c r="M41" s="1634"/>
      <c r="N41" s="1634"/>
      <c r="O41" s="1634"/>
      <c r="P41" s="1634"/>
      <c r="Q41" s="1634"/>
    </row>
    <row r="42" spans="2:17" ht="12.6" customHeight="1" x14ac:dyDescent="0.2">
      <c r="B42" s="129" t="s">
        <v>1505</v>
      </c>
      <c r="C42" s="1634"/>
      <c r="D42" s="1634"/>
      <c r="F42" s="39"/>
      <c r="G42" s="1634"/>
      <c r="H42" s="1634"/>
      <c r="I42" s="1634"/>
      <c r="J42" s="1634"/>
      <c r="K42" s="1634"/>
      <c r="L42" s="1634"/>
      <c r="M42" s="1634"/>
      <c r="N42" s="1634"/>
      <c r="O42" s="1634"/>
      <c r="P42" s="1634"/>
      <c r="Q42" s="1634"/>
    </row>
    <row r="43" spans="2:17" ht="22.35" customHeight="1" x14ac:dyDescent="0.2">
      <c r="B43" s="323" t="s">
        <v>1506</v>
      </c>
      <c r="C43" s="2034" t="s">
        <v>1507</v>
      </c>
      <c r="D43" s="2034"/>
      <c r="E43" s="86" t="str">
        <f>CONCATENATE($F$20," x 10.5%")</f>
        <v>J x 10.5%</v>
      </c>
      <c r="F43" s="322" t="s">
        <v>911</v>
      </c>
      <c r="G43" s="1634"/>
      <c r="H43" s="43" t="s">
        <v>1508</v>
      </c>
      <c r="I43" s="43" t="s">
        <v>1509</v>
      </c>
      <c r="J43" s="43" t="s">
        <v>1510</v>
      </c>
      <c r="K43" s="43" t="s">
        <v>1511</v>
      </c>
      <c r="L43" s="43" t="s">
        <v>1512</v>
      </c>
      <c r="M43" s="43" t="s">
        <v>1513</v>
      </c>
      <c r="N43" s="43" t="s">
        <v>1514</v>
      </c>
      <c r="O43" s="43" t="s">
        <v>1515</v>
      </c>
      <c r="P43" s="1634"/>
      <c r="Q43" s="1634"/>
    </row>
    <row r="44" spans="2:17" ht="22.35" customHeight="1" x14ac:dyDescent="0.2">
      <c r="B44" s="323" t="s">
        <v>1516</v>
      </c>
      <c r="C44" s="2034" t="s">
        <v>1517</v>
      </c>
      <c r="D44" s="2034"/>
      <c r="E44" s="86" t="str">
        <f>CONCATENATE($F$21," x 10.5%")</f>
        <v>K x 10.5%</v>
      </c>
      <c r="F44" s="322" t="s">
        <v>914</v>
      </c>
      <c r="G44" s="1634"/>
      <c r="H44" s="43" t="s">
        <v>1518</v>
      </c>
      <c r="I44" s="43" t="s">
        <v>1519</v>
      </c>
      <c r="J44" s="43" t="s">
        <v>1520</v>
      </c>
      <c r="K44" s="43" t="s">
        <v>1521</v>
      </c>
      <c r="L44" s="43" t="s">
        <v>1522</v>
      </c>
      <c r="M44" s="43" t="s">
        <v>1523</v>
      </c>
      <c r="N44" s="43" t="s">
        <v>1524</v>
      </c>
      <c r="O44" s="43" t="s">
        <v>1525</v>
      </c>
      <c r="P44" s="1634"/>
      <c r="Q44" s="1634"/>
    </row>
    <row r="45" spans="2:17" ht="6" customHeight="1" x14ac:dyDescent="0.2">
      <c r="B45" s="1634"/>
      <c r="C45" s="1634"/>
      <c r="D45" s="1634"/>
      <c r="F45" s="39"/>
      <c r="G45" s="1634"/>
      <c r="H45" s="1634"/>
      <c r="I45" s="1634"/>
      <c r="J45" s="1634"/>
      <c r="K45" s="1634"/>
      <c r="L45" s="1634"/>
      <c r="M45" s="1634"/>
      <c r="N45" s="1634"/>
      <c r="O45" s="1634"/>
      <c r="P45" s="1634"/>
      <c r="Q45" s="1634"/>
    </row>
    <row r="46" spans="2:17" ht="22.35" customHeight="1" x14ac:dyDescent="0.2">
      <c r="B46" s="2034" t="s">
        <v>1526</v>
      </c>
      <c r="C46" s="2034"/>
      <c r="D46" s="2034"/>
      <c r="E46" s="86" t="str">
        <f>CONCATENATE($F$14," - MIN(",$F$43,", ",$F$44,")")</f>
        <v>G - MIN(AA, AB)</v>
      </c>
      <c r="F46" s="322" t="s">
        <v>916</v>
      </c>
      <c r="G46" s="1634"/>
      <c r="H46" s="43" t="s">
        <v>1527</v>
      </c>
      <c r="I46" s="43" t="s">
        <v>1528</v>
      </c>
      <c r="J46" s="43" t="s">
        <v>1529</v>
      </c>
      <c r="K46" s="43" t="s">
        <v>1530</v>
      </c>
      <c r="L46" s="43" t="s">
        <v>1531</v>
      </c>
      <c r="M46" s="43" t="s">
        <v>1532</v>
      </c>
      <c r="N46" s="43" t="s">
        <v>1533</v>
      </c>
      <c r="O46" s="43" t="s">
        <v>1534</v>
      </c>
      <c r="P46" s="1634"/>
      <c r="Q46" s="1634"/>
    </row>
    <row r="47" spans="2:17" ht="12.6" customHeight="1" x14ac:dyDescent="0.2">
      <c r="B47" s="1634" t="s">
        <v>1535</v>
      </c>
      <c r="C47" s="1634"/>
      <c r="D47" s="1634"/>
      <c r="E47" s="39" t="str">
        <f>CONCATENATE($F$46," x ",$F$16," / ",$F$15)</f>
        <v>AC x I / H</v>
      </c>
      <c r="F47" s="322" t="s">
        <v>941</v>
      </c>
      <c r="G47" s="1634"/>
      <c r="H47" s="43" t="s">
        <v>1536</v>
      </c>
      <c r="I47" s="43" t="s">
        <v>1537</v>
      </c>
      <c r="J47" s="43" t="s">
        <v>1538</v>
      </c>
      <c r="K47" s="43" t="s">
        <v>1539</v>
      </c>
      <c r="L47" s="43" t="s">
        <v>1540</v>
      </c>
      <c r="M47" s="43" t="s">
        <v>1541</v>
      </c>
      <c r="N47" s="43" t="s">
        <v>1542</v>
      </c>
      <c r="O47" s="43" t="s">
        <v>1543</v>
      </c>
      <c r="P47" s="43" t="s">
        <v>1544</v>
      </c>
      <c r="Q47" s="1634" t="s">
        <v>944</v>
      </c>
    </row>
    <row r="48" spans="2:17" x14ac:dyDescent="0.2">
      <c r="B48" s="1634"/>
      <c r="C48" s="1634"/>
      <c r="D48" s="1634"/>
      <c r="F48" s="39"/>
      <c r="G48" s="1634"/>
      <c r="H48" s="1634"/>
      <c r="I48" s="1634"/>
      <c r="J48" s="1634"/>
      <c r="K48" s="1634"/>
      <c r="L48" s="1634"/>
      <c r="M48" s="1634"/>
      <c r="N48" s="1634"/>
      <c r="O48" s="1634"/>
      <c r="P48" s="1634"/>
      <c r="Q48" s="1634"/>
    </row>
    <row r="49" spans="1:17" ht="12.6" customHeight="1" x14ac:dyDescent="0.2">
      <c r="A49" s="1634"/>
      <c r="B49" s="1634" t="s">
        <v>1545</v>
      </c>
      <c r="C49" s="1634"/>
      <c r="D49" s="1634"/>
      <c r="E49" s="86" t="str">
        <f>CONCATENATE($F$16," - ",$F$47)</f>
        <v>I - AD</v>
      </c>
      <c r="F49" s="322" t="s">
        <v>947</v>
      </c>
      <c r="G49" s="1634"/>
      <c r="H49" s="43" t="s">
        <v>1546</v>
      </c>
      <c r="I49" s="43" t="s">
        <v>1547</v>
      </c>
      <c r="J49" s="43" t="s">
        <v>1548</v>
      </c>
      <c r="K49" s="43" t="s">
        <v>1549</v>
      </c>
      <c r="L49" s="43" t="s">
        <v>1550</v>
      </c>
      <c r="M49" s="43" t="s">
        <v>1551</v>
      </c>
      <c r="N49" s="43" t="s">
        <v>1552</v>
      </c>
      <c r="O49" s="43" t="s">
        <v>1553</v>
      </c>
      <c r="P49" s="1634"/>
      <c r="Q49" s="1634"/>
    </row>
    <row r="50" spans="1:17" ht="12.6" customHeight="1" x14ac:dyDescent="0.2">
      <c r="A50" s="1634"/>
      <c r="B50" s="1634" t="s">
        <v>1554</v>
      </c>
      <c r="C50" s="1634"/>
      <c r="D50" s="1634"/>
      <c r="E50" s="86" t="str">
        <f>CONCATENATE($F$49," - ",$F$30," - ",$F$40)</f>
        <v>AF - Q - Y</v>
      </c>
      <c r="F50" s="322" t="s">
        <v>958</v>
      </c>
      <c r="G50" s="1634"/>
      <c r="H50" s="43" t="s">
        <v>1555</v>
      </c>
      <c r="I50" s="43" t="s">
        <v>1556</v>
      </c>
      <c r="J50" s="43" t="s">
        <v>1557</v>
      </c>
      <c r="K50" s="43" t="s">
        <v>1558</v>
      </c>
      <c r="L50" s="43" t="s">
        <v>1559</v>
      </c>
      <c r="M50" s="43" t="s">
        <v>1560</v>
      </c>
      <c r="N50" s="43" t="s">
        <v>1561</v>
      </c>
      <c r="O50" s="43" t="s">
        <v>1562</v>
      </c>
      <c r="P50" s="43" t="s">
        <v>1563</v>
      </c>
      <c r="Q50" s="1634" t="s">
        <v>960</v>
      </c>
    </row>
    <row r="51" spans="1:17" ht="12.6" customHeight="1" x14ac:dyDescent="0.2">
      <c r="A51" s="1634"/>
      <c r="B51" s="1634"/>
      <c r="C51" s="1634"/>
      <c r="D51" s="1634"/>
      <c r="F51" s="39"/>
      <c r="G51" s="1634"/>
      <c r="H51" s="1634"/>
      <c r="I51" s="1634"/>
      <c r="J51" s="1634"/>
      <c r="K51" s="1634"/>
      <c r="L51" s="1634"/>
      <c r="M51" s="1634"/>
      <c r="N51" s="1634"/>
      <c r="O51" s="1634"/>
      <c r="P51" s="1634"/>
      <c r="Q51" s="1634"/>
    </row>
    <row r="52" spans="1:17" ht="12.6" customHeight="1" x14ac:dyDescent="0.2">
      <c r="A52" s="38" t="s">
        <v>76</v>
      </c>
      <c r="B52" s="38" t="s">
        <v>1564</v>
      </c>
      <c r="C52" s="1634"/>
      <c r="D52" s="1634"/>
      <c r="F52" s="39"/>
      <c r="G52" s="1634"/>
      <c r="H52" s="1634"/>
      <c r="I52" s="1634"/>
      <c r="J52" s="1634"/>
      <c r="K52" s="1634"/>
      <c r="L52" s="1634"/>
      <c r="M52" s="1634"/>
      <c r="N52" s="1634"/>
      <c r="O52" s="1634"/>
      <c r="P52" s="1634"/>
      <c r="Q52" s="1634"/>
    </row>
    <row r="53" spans="1:17" ht="12.6" customHeight="1" x14ac:dyDescent="0.2">
      <c r="A53" s="1634"/>
      <c r="B53" s="1634" t="s">
        <v>1565</v>
      </c>
      <c r="C53" s="1634"/>
      <c r="D53" s="1634"/>
      <c r="F53" s="322" t="s">
        <v>963</v>
      </c>
      <c r="G53" s="1634"/>
      <c r="H53" s="43" t="s">
        <v>1566</v>
      </c>
      <c r="I53" s="43" t="s">
        <v>1567</v>
      </c>
      <c r="J53" s="43" t="s">
        <v>1568</v>
      </c>
      <c r="K53" s="43" t="s">
        <v>1569</v>
      </c>
      <c r="L53" s="43" t="s">
        <v>1570</v>
      </c>
      <c r="M53" s="43" t="s">
        <v>1571</v>
      </c>
      <c r="N53" s="43" t="s">
        <v>1572</v>
      </c>
      <c r="O53" s="43" t="s">
        <v>1573</v>
      </c>
      <c r="P53" s="1634"/>
      <c r="Q53" s="1634"/>
    </row>
    <row r="54" spans="1:17" ht="22.35" customHeight="1" x14ac:dyDescent="0.2">
      <c r="A54" s="1634"/>
      <c r="B54" s="2034" t="s">
        <v>1574</v>
      </c>
      <c r="C54" s="2034"/>
      <c r="D54" s="2034"/>
      <c r="F54" s="322" t="s">
        <v>965</v>
      </c>
      <c r="G54" s="1634"/>
      <c r="H54" s="43" t="s">
        <v>1575</v>
      </c>
      <c r="I54" s="43" t="s">
        <v>1576</v>
      </c>
      <c r="J54" s="43" t="s">
        <v>1577</v>
      </c>
      <c r="K54" s="43" t="s">
        <v>1578</v>
      </c>
      <c r="L54" s="43" t="s">
        <v>1579</v>
      </c>
      <c r="M54" s="43" t="s">
        <v>1580</v>
      </c>
      <c r="N54" s="43" t="s">
        <v>1581</v>
      </c>
      <c r="O54" s="43" t="s">
        <v>1582</v>
      </c>
      <c r="P54" s="1634"/>
      <c r="Q54" s="1634"/>
    </row>
    <row r="55" spans="1:17" ht="22.35" customHeight="1" x14ac:dyDescent="0.2">
      <c r="A55" s="1634"/>
      <c r="B55" s="1634"/>
      <c r="C55" s="2034" t="s">
        <v>1313</v>
      </c>
      <c r="D55" s="2034"/>
      <c r="F55" s="322" t="s">
        <v>968</v>
      </c>
      <c r="G55" s="1634"/>
      <c r="H55" s="43" t="s">
        <v>1583</v>
      </c>
      <c r="I55" s="43" t="s">
        <v>1584</v>
      </c>
      <c r="J55" s="43" t="s">
        <v>1585</v>
      </c>
      <c r="K55" s="43" t="s">
        <v>1586</v>
      </c>
      <c r="L55" s="43" t="s">
        <v>1587</v>
      </c>
      <c r="M55" s="43" t="s">
        <v>1588</v>
      </c>
      <c r="N55" s="43" t="s">
        <v>1589</v>
      </c>
      <c r="O55" s="43" t="s">
        <v>1590</v>
      </c>
      <c r="P55" s="1634"/>
      <c r="Q55" s="1634"/>
    </row>
    <row r="56" spans="1:17" ht="6" customHeight="1" x14ac:dyDescent="0.2">
      <c r="A56" s="1634"/>
      <c r="B56" s="1634"/>
      <c r="C56" s="1634"/>
      <c r="D56" s="1634"/>
      <c r="F56" s="39"/>
      <c r="G56" s="1634"/>
      <c r="H56" s="1634"/>
      <c r="I56" s="1634"/>
      <c r="J56" s="1634"/>
      <c r="K56" s="1634"/>
      <c r="L56" s="1634"/>
      <c r="M56" s="1634"/>
      <c r="N56" s="1634"/>
      <c r="O56" s="1634"/>
      <c r="P56" s="1634"/>
      <c r="Q56" s="1634"/>
    </row>
    <row r="57" spans="1:17" ht="22.35" customHeight="1" x14ac:dyDescent="0.2">
      <c r="A57" s="1634"/>
      <c r="B57" s="2034" t="s">
        <v>1322</v>
      </c>
      <c r="C57" s="2034"/>
      <c r="D57" s="2034"/>
      <c r="F57" s="322" t="s">
        <v>970</v>
      </c>
      <c r="G57" s="1634"/>
      <c r="H57" s="43" t="s">
        <v>1591</v>
      </c>
      <c r="I57" s="43" t="s">
        <v>1592</v>
      </c>
      <c r="J57" s="43" t="s">
        <v>1593</v>
      </c>
      <c r="K57" s="43" t="s">
        <v>1594</v>
      </c>
      <c r="L57" s="43" t="s">
        <v>1595</v>
      </c>
      <c r="M57" s="43" t="s">
        <v>1596</v>
      </c>
      <c r="N57" s="43" t="s">
        <v>1597</v>
      </c>
      <c r="O57" s="43" t="s">
        <v>1598</v>
      </c>
      <c r="P57" s="1634"/>
      <c r="Q57" s="1634"/>
    </row>
    <row r="58" spans="1:17" ht="22.35" customHeight="1" x14ac:dyDescent="0.2">
      <c r="A58" s="1634"/>
      <c r="B58" s="2034" t="s">
        <v>1331</v>
      </c>
      <c r="C58" s="2034"/>
      <c r="D58" s="2034"/>
      <c r="F58" s="322" t="s">
        <v>974</v>
      </c>
      <c r="G58" s="1634"/>
      <c r="H58" s="43" t="s">
        <v>1599</v>
      </c>
      <c r="I58" s="43" t="s">
        <v>1600</v>
      </c>
      <c r="J58" s="43" t="s">
        <v>1601</v>
      </c>
      <c r="K58" s="43" t="s">
        <v>1602</v>
      </c>
      <c r="L58" s="43" t="s">
        <v>1603</v>
      </c>
      <c r="M58" s="43" t="s">
        <v>1604</v>
      </c>
      <c r="N58" s="43" t="s">
        <v>1605</v>
      </c>
      <c r="O58" s="43" t="s">
        <v>1606</v>
      </c>
      <c r="P58" s="1634"/>
      <c r="Q58" s="1634"/>
    </row>
    <row r="59" spans="1:17" ht="22.35" customHeight="1" x14ac:dyDescent="0.2">
      <c r="A59" s="1634"/>
      <c r="B59" s="1634"/>
      <c r="C59" s="2034" t="s">
        <v>1340</v>
      </c>
      <c r="D59" s="2034"/>
      <c r="F59" s="322" t="s">
        <v>977</v>
      </c>
      <c r="G59" s="1634"/>
      <c r="H59" s="43" t="s">
        <v>1607</v>
      </c>
      <c r="I59" s="43" t="s">
        <v>1608</v>
      </c>
      <c r="J59" s="43" t="s">
        <v>1609</v>
      </c>
      <c r="K59" s="43" t="s">
        <v>1610</v>
      </c>
      <c r="L59" s="43" t="s">
        <v>1611</v>
      </c>
      <c r="M59" s="43" t="s">
        <v>1612</v>
      </c>
      <c r="N59" s="43" t="s">
        <v>1613</v>
      </c>
      <c r="O59" s="43" t="s">
        <v>1614</v>
      </c>
      <c r="P59" s="1634"/>
      <c r="Q59" s="1634"/>
    </row>
    <row r="60" spans="1:17" ht="6" customHeight="1" x14ac:dyDescent="0.2">
      <c r="A60" s="1634"/>
      <c r="B60" s="1634"/>
      <c r="C60" s="1634"/>
      <c r="D60" s="1634"/>
      <c r="F60" s="39"/>
      <c r="G60" s="1634"/>
      <c r="H60" s="1634"/>
      <c r="I60" s="1634"/>
      <c r="J60" s="1634"/>
      <c r="K60" s="1634"/>
      <c r="L60" s="1634"/>
      <c r="M60" s="1634"/>
      <c r="N60" s="1634"/>
      <c r="O60" s="1634"/>
      <c r="P60" s="1634"/>
      <c r="Q60" s="1634"/>
    </row>
    <row r="61" spans="1:17" ht="22.35" customHeight="1" x14ac:dyDescent="0.2">
      <c r="A61" s="1634"/>
      <c r="B61" s="2034" t="s">
        <v>1349</v>
      </c>
      <c r="C61" s="2034"/>
      <c r="D61" s="2034"/>
      <c r="F61" s="322" t="s">
        <v>980</v>
      </c>
      <c r="G61" s="1634"/>
      <c r="H61" s="43" t="s">
        <v>1615</v>
      </c>
      <c r="I61" s="43" t="s">
        <v>1616</v>
      </c>
      <c r="J61" s="43" t="s">
        <v>1617</v>
      </c>
      <c r="K61" s="43" t="s">
        <v>1618</v>
      </c>
      <c r="L61" s="43" t="s">
        <v>1619</v>
      </c>
      <c r="M61" s="43" t="s">
        <v>1620</v>
      </c>
      <c r="N61" s="43" t="s">
        <v>1621</v>
      </c>
      <c r="O61" s="43" t="s">
        <v>1622</v>
      </c>
      <c r="P61" s="1634"/>
      <c r="Q61" s="1634"/>
    </row>
    <row r="62" spans="1:17" ht="22.35" customHeight="1" x14ac:dyDescent="0.2">
      <c r="A62" s="1634"/>
      <c r="B62" s="2034" t="s">
        <v>1358</v>
      </c>
      <c r="C62" s="2034"/>
      <c r="D62" s="2034"/>
      <c r="F62" s="322" t="s">
        <v>982</v>
      </c>
      <c r="G62" s="1634"/>
      <c r="H62" s="43" t="s">
        <v>1623</v>
      </c>
      <c r="I62" s="43" t="s">
        <v>1624</v>
      </c>
      <c r="J62" s="43" t="s">
        <v>1625</v>
      </c>
      <c r="K62" s="43" t="s">
        <v>1626</v>
      </c>
      <c r="L62" s="43" t="s">
        <v>1627</v>
      </c>
      <c r="M62" s="43" t="s">
        <v>1628</v>
      </c>
      <c r="N62" s="43" t="s">
        <v>1629</v>
      </c>
      <c r="O62" s="43" t="s">
        <v>1630</v>
      </c>
      <c r="P62" s="1634"/>
      <c r="Q62" s="1634"/>
    </row>
    <row r="63" spans="1:17" ht="22.35" customHeight="1" x14ac:dyDescent="0.2">
      <c r="A63" s="1634"/>
      <c r="B63" s="1634"/>
      <c r="C63" s="2034" t="s">
        <v>1367</v>
      </c>
      <c r="D63" s="2034"/>
      <c r="F63" s="322" t="s">
        <v>990</v>
      </c>
      <c r="G63" s="1634"/>
      <c r="H63" s="43" t="s">
        <v>1631</v>
      </c>
      <c r="I63" s="43" t="s">
        <v>1632</v>
      </c>
      <c r="J63" s="43" t="s">
        <v>1633</v>
      </c>
      <c r="K63" s="43" t="s">
        <v>1634</v>
      </c>
      <c r="L63" s="43" t="s">
        <v>1635</v>
      </c>
      <c r="M63" s="43" t="s">
        <v>1636</v>
      </c>
      <c r="N63" s="43" t="s">
        <v>1637</v>
      </c>
      <c r="O63" s="43" t="s">
        <v>1638</v>
      </c>
      <c r="P63" s="1634"/>
      <c r="Q63" s="1634"/>
    </row>
    <row r="64" spans="1:17" ht="6" customHeight="1" x14ac:dyDescent="0.2">
      <c r="A64" s="1634"/>
      <c r="B64" s="1634"/>
      <c r="C64" s="1634"/>
      <c r="D64" s="1634"/>
      <c r="F64" s="39"/>
      <c r="G64" s="1634"/>
      <c r="H64" s="1634"/>
      <c r="I64" s="1634"/>
      <c r="J64" s="1634"/>
      <c r="K64" s="1634"/>
      <c r="L64" s="1634"/>
      <c r="M64" s="1634"/>
      <c r="N64" s="1634"/>
      <c r="O64" s="1634"/>
      <c r="P64" s="1634"/>
      <c r="Q64" s="1634"/>
    </row>
    <row r="65" spans="2:17" ht="12.6" customHeight="1" x14ac:dyDescent="0.2">
      <c r="B65" s="1634"/>
      <c r="C65" s="1634" t="s">
        <v>1376</v>
      </c>
      <c r="D65" s="1634"/>
      <c r="F65" s="39"/>
      <c r="G65" s="1634"/>
      <c r="H65" s="1634"/>
      <c r="I65" s="1634"/>
      <c r="J65" s="1634"/>
      <c r="K65" s="1634"/>
      <c r="L65" s="1634"/>
      <c r="M65" s="1634"/>
      <c r="N65" s="1634"/>
      <c r="O65" s="1634"/>
      <c r="P65" s="1634"/>
      <c r="Q65" s="1634"/>
    </row>
    <row r="66" spans="2:17" ht="6" customHeight="1" x14ac:dyDescent="0.2">
      <c r="B66" s="1634"/>
      <c r="C66" s="1634"/>
      <c r="D66" s="1634"/>
      <c r="F66" s="39"/>
      <c r="G66" s="1634"/>
      <c r="H66" s="1634"/>
      <c r="I66" s="1634"/>
      <c r="J66" s="1634"/>
      <c r="K66" s="1634"/>
      <c r="L66" s="1634"/>
      <c r="M66" s="1634"/>
      <c r="N66" s="1634"/>
      <c r="O66" s="1634"/>
      <c r="P66" s="1634"/>
      <c r="Q66" s="1634"/>
    </row>
    <row r="67" spans="2:17" ht="12.6" customHeight="1" x14ac:dyDescent="0.2">
      <c r="B67" s="1634" t="s">
        <v>1377</v>
      </c>
      <c r="C67" s="1634"/>
      <c r="D67" s="1634"/>
      <c r="F67" s="322" t="s">
        <v>993</v>
      </c>
      <c r="G67" s="1634"/>
      <c r="H67" s="43" t="s">
        <v>1639</v>
      </c>
      <c r="I67" s="43" t="s">
        <v>1640</v>
      </c>
      <c r="J67" s="43" t="s">
        <v>1641</v>
      </c>
      <c r="K67" s="43" t="s">
        <v>1642</v>
      </c>
      <c r="L67" s="43" t="s">
        <v>1643</v>
      </c>
      <c r="M67" s="43" t="s">
        <v>1644</v>
      </c>
      <c r="N67" s="43" t="s">
        <v>1645</v>
      </c>
      <c r="O67" s="43" t="s">
        <v>1646</v>
      </c>
      <c r="P67" s="1634"/>
      <c r="Q67" s="1634"/>
    </row>
    <row r="68" spans="2:17" ht="22.35" customHeight="1" x14ac:dyDescent="0.2">
      <c r="B68" s="2034" t="s">
        <v>1647</v>
      </c>
      <c r="C68" s="2034"/>
      <c r="D68" s="2034"/>
      <c r="F68" s="322" t="s">
        <v>1002</v>
      </c>
      <c r="G68" s="1634"/>
      <c r="H68" s="43" t="s">
        <v>1648</v>
      </c>
      <c r="I68" s="43" t="s">
        <v>1649</v>
      </c>
      <c r="J68" s="43" t="s">
        <v>1650</v>
      </c>
      <c r="K68" s="43" t="s">
        <v>1651</v>
      </c>
      <c r="L68" s="43" t="s">
        <v>1652</v>
      </c>
      <c r="M68" s="43" t="s">
        <v>1653</v>
      </c>
      <c r="N68" s="43" t="s">
        <v>1654</v>
      </c>
      <c r="O68" s="43" t="s">
        <v>1655</v>
      </c>
      <c r="P68" s="1634"/>
      <c r="Q68" s="1634"/>
    </row>
    <row r="69" spans="2:17" x14ac:dyDescent="0.2">
      <c r="B69" s="1634"/>
      <c r="C69" s="1634"/>
      <c r="D69" s="1634"/>
      <c r="F69" s="39"/>
      <c r="G69" s="1634"/>
      <c r="H69" s="1634"/>
      <c r="I69" s="1634"/>
      <c r="J69" s="1634"/>
      <c r="K69" s="1634"/>
      <c r="L69" s="1634"/>
      <c r="M69" s="1634"/>
      <c r="N69" s="1634"/>
      <c r="O69" s="1634"/>
      <c r="P69" s="1634"/>
      <c r="Q69" s="1634"/>
    </row>
    <row r="70" spans="2:17" ht="12.6" customHeight="1" x14ac:dyDescent="0.2">
      <c r="B70" s="129" t="s">
        <v>1445</v>
      </c>
      <c r="C70" s="1634"/>
      <c r="D70" s="1634"/>
      <c r="F70" s="39"/>
      <c r="G70" s="1634"/>
      <c r="H70" s="1634"/>
      <c r="I70" s="1634"/>
      <c r="J70" s="1634"/>
      <c r="K70" s="1634"/>
      <c r="L70" s="1634"/>
      <c r="M70" s="1634"/>
      <c r="N70" s="1634"/>
      <c r="O70" s="1634"/>
      <c r="P70" s="1634"/>
      <c r="Q70" s="1634"/>
    </row>
    <row r="71" spans="2:17" ht="22.35" customHeight="1" x14ac:dyDescent="0.2">
      <c r="B71" s="323" t="s">
        <v>1656</v>
      </c>
      <c r="C71" s="2034" t="s">
        <v>1657</v>
      </c>
      <c r="D71" s="2034"/>
      <c r="E71" s="86" t="str">
        <f>CONCATENATE($F$67," x 8.5%")</f>
        <v>AR x 8.5%</v>
      </c>
      <c r="F71" s="322" t="s">
        <v>1004</v>
      </c>
      <c r="G71" s="1634"/>
      <c r="H71" s="43" t="s">
        <v>1658</v>
      </c>
      <c r="I71" s="43" t="s">
        <v>1659</v>
      </c>
      <c r="J71" s="43" t="s">
        <v>1660</v>
      </c>
      <c r="K71" s="43" t="s">
        <v>1661</v>
      </c>
      <c r="L71" s="43" t="s">
        <v>1662</v>
      </c>
      <c r="M71" s="43" t="s">
        <v>1663</v>
      </c>
      <c r="N71" s="43" t="s">
        <v>1664</v>
      </c>
      <c r="O71" s="43" t="s">
        <v>1665</v>
      </c>
      <c r="P71" s="1634"/>
      <c r="Q71" s="1634"/>
    </row>
    <row r="72" spans="2:17" ht="22.35" customHeight="1" x14ac:dyDescent="0.2">
      <c r="B72" s="323" t="s">
        <v>1666</v>
      </c>
      <c r="C72" s="2034" t="s">
        <v>1667</v>
      </c>
      <c r="D72" s="2034"/>
      <c r="E72" s="86" t="str">
        <f>CONCATENATE($F$68," x 8.5%")</f>
        <v>AS x 8.5%</v>
      </c>
      <c r="F72" s="322" t="s">
        <v>1018</v>
      </c>
      <c r="G72" s="1634"/>
      <c r="H72" s="43" t="s">
        <v>1668</v>
      </c>
      <c r="I72" s="43" t="s">
        <v>1669</v>
      </c>
      <c r="J72" s="43" t="s">
        <v>1670</v>
      </c>
      <c r="K72" s="43" t="s">
        <v>1671</v>
      </c>
      <c r="L72" s="43" t="s">
        <v>1672</v>
      </c>
      <c r="M72" s="43" t="s">
        <v>1673</v>
      </c>
      <c r="N72" s="43" t="s">
        <v>1674</v>
      </c>
      <c r="O72" s="43" t="s">
        <v>1675</v>
      </c>
      <c r="P72" s="1634"/>
      <c r="Q72" s="1634"/>
    </row>
    <row r="73" spans="2:17" ht="6" customHeight="1" x14ac:dyDescent="0.2">
      <c r="B73" s="1634"/>
      <c r="C73" s="1634"/>
      <c r="D73" s="1634"/>
      <c r="F73" s="39"/>
      <c r="G73" s="1634"/>
      <c r="H73" s="1634"/>
      <c r="I73" s="1634"/>
      <c r="J73" s="1634"/>
      <c r="K73" s="1634"/>
      <c r="L73" s="1634"/>
      <c r="M73" s="1634"/>
      <c r="N73" s="1634"/>
      <c r="O73" s="1634"/>
      <c r="P73" s="1634"/>
      <c r="Q73" s="1634"/>
    </row>
    <row r="74" spans="2:17" ht="22.35" customHeight="1" x14ac:dyDescent="0.2">
      <c r="B74" s="2034" t="s">
        <v>1676</v>
      </c>
      <c r="C74" s="2034"/>
      <c r="D74" s="2034"/>
      <c r="E74" s="86" t="str">
        <f>CONCATENATE($F$57," - MIN(",$F$71,", ",$F$72,")")</f>
        <v>AL - MIN(AT, AU)</v>
      </c>
      <c r="F74" s="322" t="s">
        <v>1021</v>
      </c>
      <c r="G74" s="1634"/>
      <c r="H74" s="43" t="s">
        <v>1677</v>
      </c>
      <c r="I74" s="43" t="s">
        <v>1678</v>
      </c>
      <c r="J74" s="43" t="s">
        <v>1679</v>
      </c>
      <c r="K74" s="43" t="s">
        <v>1680</v>
      </c>
      <c r="L74" s="43" t="s">
        <v>1681</v>
      </c>
      <c r="M74" s="43" t="s">
        <v>1682</v>
      </c>
      <c r="N74" s="43" t="s">
        <v>1683</v>
      </c>
      <c r="O74" s="43" t="s">
        <v>1684</v>
      </c>
      <c r="P74" s="1634"/>
      <c r="Q74" s="1634"/>
    </row>
    <row r="75" spans="2:17" ht="12.6" customHeight="1" x14ac:dyDescent="0.2">
      <c r="B75" s="1634" t="s">
        <v>1475</v>
      </c>
      <c r="C75" s="1634"/>
      <c r="D75" s="1634"/>
      <c r="E75" s="39" t="str">
        <f>CONCATENATE($F$74," x ",$F$59," / ",$F$58)</f>
        <v>AV x AN / AM</v>
      </c>
      <c r="F75" s="322" t="s">
        <v>1025</v>
      </c>
      <c r="G75" s="1634"/>
      <c r="H75" s="43" t="s">
        <v>1685</v>
      </c>
      <c r="I75" s="43" t="s">
        <v>1686</v>
      </c>
      <c r="J75" s="43" t="s">
        <v>1687</v>
      </c>
      <c r="K75" s="43" t="s">
        <v>1688</v>
      </c>
      <c r="L75" s="43" t="s">
        <v>1689</v>
      </c>
      <c r="M75" s="43" t="s">
        <v>1690</v>
      </c>
      <c r="N75" s="43" t="s">
        <v>1691</v>
      </c>
      <c r="O75" s="43" t="s">
        <v>1692</v>
      </c>
      <c r="P75" s="43" t="s">
        <v>1693</v>
      </c>
      <c r="Q75" s="1634" t="s">
        <v>1028</v>
      </c>
    </row>
    <row r="76" spans="2:17" x14ac:dyDescent="0.2">
      <c r="B76" s="1634"/>
      <c r="C76" s="1634"/>
      <c r="D76" s="1634"/>
      <c r="F76" s="39"/>
      <c r="G76" s="1634"/>
      <c r="H76" s="1634"/>
      <c r="I76" s="1634"/>
      <c r="J76" s="1634"/>
      <c r="K76" s="1634"/>
      <c r="L76" s="1634"/>
      <c r="M76" s="1634"/>
      <c r="N76" s="1634"/>
      <c r="O76" s="1634"/>
      <c r="P76" s="1634"/>
      <c r="Q76" s="1634"/>
    </row>
    <row r="77" spans="2:17" ht="22.35" customHeight="1" x14ac:dyDescent="0.2">
      <c r="B77" s="2034" t="s">
        <v>1494</v>
      </c>
      <c r="C77" s="2034"/>
      <c r="D77" s="2034"/>
      <c r="E77" s="86" t="str">
        <f>CONCATENATE($F$59," - ",$F$75)</f>
        <v>AN - AW</v>
      </c>
      <c r="F77" s="322" t="s">
        <v>1031</v>
      </c>
      <c r="G77" s="1634"/>
      <c r="H77" s="43" t="s">
        <v>1694</v>
      </c>
      <c r="I77" s="43" t="s">
        <v>1695</v>
      </c>
      <c r="J77" s="43" t="s">
        <v>1696</v>
      </c>
      <c r="K77" s="43" t="s">
        <v>1697</v>
      </c>
      <c r="L77" s="43" t="s">
        <v>1698</v>
      </c>
      <c r="M77" s="43" t="s">
        <v>1699</v>
      </c>
      <c r="N77" s="43" t="s">
        <v>1700</v>
      </c>
      <c r="O77" s="43" t="s">
        <v>1701</v>
      </c>
      <c r="P77" s="43" t="s">
        <v>1702</v>
      </c>
      <c r="Q77" s="1634" t="s">
        <v>1034</v>
      </c>
    </row>
    <row r="78" spans="2:17" ht="6" customHeight="1" x14ac:dyDescent="0.2">
      <c r="B78" s="1634"/>
      <c r="C78" s="1634"/>
      <c r="D78" s="1634"/>
      <c r="F78" s="39"/>
      <c r="G78" s="1634"/>
      <c r="H78" s="1634"/>
      <c r="I78" s="1634"/>
      <c r="J78" s="1634"/>
      <c r="K78" s="1634"/>
      <c r="L78" s="1634"/>
      <c r="M78" s="1634"/>
      <c r="N78" s="1634"/>
      <c r="O78" s="1634"/>
      <c r="P78" s="1634"/>
      <c r="Q78" s="1634"/>
    </row>
    <row r="79" spans="2:17" ht="12.6" customHeight="1" x14ac:dyDescent="0.2">
      <c r="B79" s="129" t="s">
        <v>1703</v>
      </c>
      <c r="C79" s="1634"/>
      <c r="D79" s="1634"/>
      <c r="F79" s="39"/>
      <c r="G79" s="1634"/>
      <c r="H79" s="1634"/>
      <c r="I79" s="1634"/>
      <c r="J79" s="1634"/>
      <c r="K79" s="1634"/>
      <c r="L79" s="1634"/>
      <c r="M79" s="1634"/>
      <c r="N79" s="1634"/>
      <c r="O79" s="1634"/>
      <c r="P79" s="1634"/>
      <c r="Q79" s="1634"/>
    </row>
    <row r="80" spans="2:17" ht="22.35" customHeight="1" x14ac:dyDescent="0.2">
      <c r="B80" s="323" t="s">
        <v>1704</v>
      </c>
      <c r="C80" s="2034" t="s">
        <v>1507</v>
      </c>
      <c r="D80" s="2034"/>
      <c r="E80" s="86" t="str">
        <f>CONCATENATE($F$67," x 10.5%")</f>
        <v>AR x 10.5%</v>
      </c>
      <c r="F80" s="322" t="s">
        <v>1037</v>
      </c>
      <c r="G80" s="1634"/>
      <c r="H80" s="43" t="s">
        <v>1705</v>
      </c>
      <c r="I80" s="43" t="s">
        <v>1706</v>
      </c>
      <c r="J80" s="43" t="s">
        <v>1707</v>
      </c>
      <c r="K80" s="43" t="s">
        <v>1708</v>
      </c>
      <c r="L80" s="43" t="s">
        <v>1709</v>
      </c>
      <c r="M80" s="43" t="s">
        <v>1710</v>
      </c>
      <c r="N80" s="43" t="s">
        <v>1711</v>
      </c>
      <c r="O80" s="43" t="s">
        <v>1712</v>
      </c>
      <c r="P80" s="1634"/>
      <c r="Q80" s="1634"/>
    </row>
    <row r="81" spans="1:17" ht="22.35" customHeight="1" x14ac:dyDescent="0.2">
      <c r="A81" s="1634"/>
      <c r="B81" s="323" t="s">
        <v>1713</v>
      </c>
      <c r="C81" s="2034" t="s">
        <v>1517</v>
      </c>
      <c r="D81" s="2034"/>
      <c r="E81" s="86" t="str">
        <f>CONCATENATE($F$68," x 10.5%")</f>
        <v>AS x 10.5%</v>
      </c>
      <c r="F81" s="322" t="s">
        <v>1050</v>
      </c>
      <c r="G81" s="1634"/>
      <c r="H81" s="43" t="s">
        <v>1714</v>
      </c>
      <c r="I81" s="43" t="s">
        <v>1715</v>
      </c>
      <c r="J81" s="43" t="s">
        <v>1716</v>
      </c>
      <c r="K81" s="43" t="s">
        <v>1717</v>
      </c>
      <c r="L81" s="43" t="s">
        <v>1718</v>
      </c>
      <c r="M81" s="43" t="s">
        <v>1719</v>
      </c>
      <c r="N81" s="43" t="s">
        <v>1720</v>
      </c>
      <c r="O81" s="43" t="s">
        <v>1721</v>
      </c>
      <c r="P81" s="1634"/>
      <c r="Q81" s="1634"/>
    </row>
    <row r="82" spans="1:17" ht="6" customHeight="1" x14ac:dyDescent="0.2">
      <c r="A82" s="1634"/>
      <c r="B82" s="1634"/>
      <c r="C82" s="1634"/>
      <c r="D82" s="1634"/>
      <c r="F82" s="39"/>
      <c r="G82" s="1634"/>
      <c r="H82" s="1634"/>
      <c r="I82" s="1634"/>
      <c r="J82" s="1634"/>
      <c r="K82" s="1634"/>
      <c r="L82" s="1634"/>
      <c r="M82" s="1634"/>
      <c r="N82" s="1634"/>
      <c r="O82" s="1634"/>
      <c r="P82" s="1634"/>
      <c r="Q82" s="1634"/>
    </row>
    <row r="83" spans="1:17" ht="22.35" customHeight="1" x14ac:dyDescent="0.2">
      <c r="A83" s="1634"/>
      <c r="B83" s="2034" t="s">
        <v>1722</v>
      </c>
      <c r="C83" s="2034"/>
      <c r="D83" s="2034"/>
      <c r="E83" s="86" t="str">
        <f>CONCATENATE($F$61," - MIN(",$F$80,", ",$F$81,")")</f>
        <v>AO - MIN(BA, BB)</v>
      </c>
      <c r="F83" s="322" t="s">
        <v>1057</v>
      </c>
      <c r="G83" s="1634"/>
      <c r="H83" s="43" t="s">
        <v>1723</v>
      </c>
      <c r="I83" s="43" t="s">
        <v>1724</v>
      </c>
      <c r="J83" s="43" t="s">
        <v>1725</v>
      </c>
      <c r="K83" s="43" t="s">
        <v>1726</v>
      </c>
      <c r="L83" s="43" t="s">
        <v>1727</v>
      </c>
      <c r="M83" s="43" t="s">
        <v>1728</v>
      </c>
      <c r="N83" s="43" t="s">
        <v>1729</v>
      </c>
      <c r="O83" s="43" t="s">
        <v>1730</v>
      </c>
      <c r="P83" s="1634"/>
      <c r="Q83" s="1634"/>
    </row>
    <row r="84" spans="1:17" ht="12.6" customHeight="1" x14ac:dyDescent="0.2">
      <c r="A84" s="1634"/>
      <c r="B84" s="1634" t="s">
        <v>1731</v>
      </c>
      <c r="C84" s="1634"/>
      <c r="D84" s="1634"/>
      <c r="E84" s="39" t="str">
        <f>CONCATENATE($F$83," x ",$F$63," / ",$F$62)</f>
        <v>BC x AQ / AP</v>
      </c>
      <c r="F84" s="322" t="s">
        <v>1064</v>
      </c>
      <c r="G84" s="1634"/>
      <c r="H84" s="43" t="s">
        <v>1732</v>
      </c>
      <c r="I84" s="43" t="s">
        <v>1733</v>
      </c>
      <c r="J84" s="43" t="s">
        <v>1734</v>
      </c>
      <c r="K84" s="43" t="s">
        <v>1735</v>
      </c>
      <c r="L84" s="43" t="s">
        <v>1736</v>
      </c>
      <c r="M84" s="43" t="s">
        <v>1737</v>
      </c>
      <c r="N84" s="43" t="s">
        <v>1738</v>
      </c>
      <c r="O84" s="43" t="s">
        <v>1739</v>
      </c>
      <c r="P84" s="43" t="s">
        <v>1740</v>
      </c>
      <c r="Q84" s="1634" t="s">
        <v>1071</v>
      </c>
    </row>
    <row r="85" spans="1:17" x14ac:dyDescent="0.2">
      <c r="A85" s="1634"/>
      <c r="B85" s="1634"/>
      <c r="C85" s="1634"/>
      <c r="D85" s="1634"/>
      <c r="F85" s="39"/>
      <c r="G85" s="1634"/>
      <c r="H85" s="1634"/>
      <c r="I85" s="1634"/>
      <c r="J85" s="1634"/>
      <c r="K85" s="1634"/>
      <c r="L85" s="1634"/>
      <c r="M85" s="1634"/>
      <c r="N85" s="1634"/>
      <c r="O85" s="1634"/>
      <c r="P85" s="1634"/>
      <c r="Q85" s="1634"/>
    </row>
    <row r="86" spans="1:17" ht="12.6" customHeight="1" x14ac:dyDescent="0.2">
      <c r="A86" s="1634"/>
      <c r="B86" s="1634" t="s">
        <v>1741</v>
      </c>
      <c r="C86" s="1634"/>
      <c r="D86" s="1634"/>
      <c r="E86" s="86" t="str">
        <f>CONCATENATE($F$63," - ",$F$84)</f>
        <v>AQ - BD</v>
      </c>
      <c r="F86" s="322" t="s">
        <v>1077</v>
      </c>
      <c r="G86" s="1634"/>
      <c r="H86" s="43" t="s">
        <v>1742</v>
      </c>
      <c r="I86" s="43" t="s">
        <v>1743</v>
      </c>
      <c r="J86" s="43" t="s">
        <v>1744</v>
      </c>
      <c r="K86" s="43" t="s">
        <v>1745</v>
      </c>
      <c r="L86" s="43" t="s">
        <v>1746</v>
      </c>
      <c r="M86" s="43" t="s">
        <v>1747</v>
      </c>
      <c r="N86" s="43" t="s">
        <v>1748</v>
      </c>
      <c r="O86" s="43" t="s">
        <v>1749</v>
      </c>
      <c r="P86" s="1634"/>
      <c r="Q86" s="1634"/>
    </row>
    <row r="87" spans="1:17" ht="12.6" customHeight="1" x14ac:dyDescent="0.2">
      <c r="A87" s="1634"/>
      <c r="B87" s="1634" t="s">
        <v>1750</v>
      </c>
      <c r="C87" s="1634"/>
      <c r="D87" s="1634"/>
      <c r="E87" s="86" t="str">
        <f>CONCATENATE($F$86," - ",$F$77)</f>
        <v>BF - AY</v>
      </c>
      <c r="F87" s="322" t="s">
        <v>1080</v>
      </c>
      <c r="G87" s="1634"/>
      <c r="H87" s="43" t="s">
        <v>1751</v>
      </c>
      <c r="I87" s="43" t="s">
        <v>1752</v>
      </c>
      <c r="J87" s="43" t="s">
        <v>1753</v>
      </c>
      <c r="K87" s="43" t="s">
        <v>1754</v>
      </c>
      <c r="L87" s="43" t="s">
        <v>1755</v>
      </c>
      <c r="M87" s="43" t="s">
        <v>1756</v>
      </c>
      <c r="N87" s="43" t="s">
        <v>1757</v>
      </c>
      <c r="O87" s="43" t="s">
        <v>1758</v>
      </c>
      <c r="P87" s="43" t="s">
        <v>1759</v>
      </c>
      <c r="Q87" s="1634" t="s">
        <v>1083</v>
      </c>
    </row>
    <row r="88" spans="1:17" ht="12.6" customHeight="1" x14ac:dyDescent="0.2">
      <c r="A88" s="1634"/>
      <c r="B88" s="1634"/>
      <c r="C88" s="1634"/>
      <c r="D88" s="1634"/>
      <c r="F88" s="1634"/>
      <c r="G88" s="1634"/>
      <c r="H88" s="1634"/>
      <c r="I88" s="1634"/>
      <c r="J88" s="1634"/>
      <c r="K88" s="1634"/>
      <c r="L88" s="1634"/>
      <c r="M88" s="1634"/>
      <c r="N88" s="1634"/>
      <c r="O88" s="1634"/>
      <c r="P88" s="1634"/>
      <c r="Q88" s="1634"/>
    </row>
    <row r="89" spans="1:17" ht="12.6" customHeight="1" x14ac:dyDescent="0.2">
      <c r="A89" s="25"/>
      <c r="B89" s="1634"/>
      <c r="C89" s="1634"/>
      <c r="D89" s="1634"/>
      <c r="F89" s="1634"/>
      <c r="G89" s="1634"/>
      <c r="H89" s="1634"/>
      <c r="I89" s="1634"/>
      <c r="J89" s="1634"/>
      <c r="K89" s="1634"/>
      <c r="L89" s="1634"/>
      <c r="M89" s="1634"/>
      <c r="N89" s="1634"/>
      <c r="O89" s="1634"/>
      <c r="P89" s="1634"/>
      <c r="Q89" s="1634"/>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hyperlinks>
    <hyperlink ref="A2:C2" location="'Liste tableaux'!A1" display="Retour à la liste des tableaux" xr:uid="{3222E0FD-69E3-4A70-8C54-72A1E344051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140625" defaultRowHeight="12.75" x14ac:dyDescent="0.2"/>
  <cols>
    <col min="1" max="1" width="2.140625" style="1" customWidth="1"/>
    <col min="2" max="2" width="3.5703125" style="1" customWidth="1"/>
    <col min="3" max="3" width="47.42578125" style="1" customWidth="1"/>
    <col min="4" max="4" width="42" style="1" customWidth="1"/>
    <col min="5" max="6" width="10.28515625" style="1" customWidth="1"/>
    <col min="7" max="7" width="10.5703125" style="1" customWidth="1"/>
    <col min="8" max="8" width="9.140625" style="1"/>
    <col min="9" max="9" width="14.85546875" style="1" customWidth="1"/>
    <col min="10" max="10" width="9.42578125" style="1" customWidth="1"/>
    <col min="11" max="11" width="3.42578125" style="20" customWidth="1"/>
    <col min="12" max="234" width="9.140625" style="1"/>
    <col min="235" max="235" width="2.140625" style="1" customWidth="1"/>
    <col min="236" max="236" width="3.5703125" style="1" customWidth="1"/>
    <col min="237" max="237" width="33.85546875" style="1" customWidth="1"/>
    <col min="238" max="238" width="5.85546875" style="1" customWidth="1"/>
    <col min="239" max="239" width="9.140625" style="1"/>
    <col min="240" max="240" width="9.85546875" style="1" customWidth="1"/>
    <col min="241" max="241" width="9.5703125" style="1" customWidth="1"/>
    <col min="242" max="242" width="9.140625" style="1"/>
    <col min="243" max="243" width="9" style="1" customWidth="1"/>
    <col min="244" max="244" width="9.42578125" style="1" customWidth="1"/>
    <col min="245" max="245" width="2.5703125" style="1" customWidth="1"/>
    <col min="246" max="490" width="9.140625" style="1"/>
    <col min="491" max="491" width="2.140625" style="1" customWidth="1"/>
    <col min="492" max="492" width="3.5703125" style="1" customWidth="1"/>
    <col min="493" max="493" width="33.85546875" style="1" customWidth="1"/>
    <col min="494" max="494" width="5.85546875" style="1" customWidth="1"/>
    <col min="495" max="495" width="9.140625" style="1"/>
    <col min="496" max="496" width="9.85546875" style="1" customWidth="1"/>
    <col min="497" max="497" width="9.5703125" style="1" customWidth="1"/>
    <col min="498" max="498" width="9.140625" style="1"/>
    <col min="499" max="499" width="9" style="1" customWidth="1"/>
    <col min="500" max="500" width="9.42578125" style="1" customWidth="1"/>
    <col min="501" max="501" width="2.5703125" style="1" customWidth="1"/>
    <col min="502" max="746" width="9.140625" style="1"/>
    <col min="747" max="747" width="2.140625" style="1" customWidth="1"/>
    <col min="748" max="748" width="3.5703125" style="1" customWidth="1"/>
    <col min="749" max="749" width="33.85546875" style="1" customWidth="1"/>
    <col min="750" max="750" width="5.85546875" style="1" customWidth="1"/>
    <col min="751" max="751" width="9.140625" style="1"/>
    <col min="752" max="752" width="9.85546875" style="1" customWidth="1"/>
    <col min="753" max="753" width="9.5703125" style="1" customWidth="1"/>
    <col min="754" max="754" width="9.140625" style="1"/>
    <col min="755" max="755" width="9" style="1" customWidth="1"/>
    <col min="756" max="756" width="9.42578125" style="1" customWidth="1"/>
    <col min="757" max="757" width="2.5703125" style="1" customWidth="1"/>
    <col min="758" max="1002" width="9.140625" style="1"/>
    <col min="1003" max="1003" width="2.140625" style="1" customWidth="1"/>
    <col min="1004" max="1004" width="3.5703125" style="1" customWidth="1"/>
    <col min="1005" max="1005" width="33.85546875" style="1" customWidth="1"/>
    <col min="1006" max="1006" width="5.85546875" style="1" customWidth="1"/>
    <col min="1007" max="1007" width="9.140625" style="1"/>
    <col min="1008" max="1008" width="9.85546875" style="1" customWidth="1"/>
    <col min="1009" max="1009" width="9.5703125" style="1" customWidth="1"/>
    <col min="1010" max="1010" width="9.140625" style="1"/>
    <col min="1011" max="1011" width="9" style="1" customWidth="1"/>
    <col min="1012" max="1012" width="9.42578125" style="1" customWidth="1"/>
    <col min="1013" max="1013" width="2.5703125" style="1" customWidth="1"/>
    <col min="1014" max="1258" width="9.140625" style="1"/>
    <col min="1259" max="1259" width="2.140625" style="1" customWidth="1"/>
    <col min="1260" max="1260" width="3.5703125" style="1" customWidth="1"/>
    <col min="1261" max="1261" width="33.85546875" style="1" customWidth="1"/>
    <col min="1262" max="1262" width="5.85546875" style="1" customWidth="1"/>
    <col min="1263" max="1263" width="9.140625" style="1"/>
    <col min="1264" max="1264" width="9.85546875" style="1" customWidth="1"/>
    <col min="1265" max="1265" width="9.5703125" style="1" customWidth="1"/>
    <col min="1266" max="1266" width="9.140625" style="1"/>
    <col min="1267" max="1267" width="9" style="1" customWidth="1"/>
    <col min="1268" max="1268" width="9.42578125" style="1" customWidth="1"/>
    <col min="1269" max="1269" width="2.5703125" style="1" customWidth="1"/>
    <col min="1270" max="1514" width="9.140625" style="1"/>
    <col min="1515" max="1515" width="2.140625" style="1" customWidth="1"/>
    <col min="1516" max="1516" width="3.5703125" style="1" customWidth="1"/>
    <col min="1517" max="1517" width="33.85546875" style="1" customWidth="1"/>
    <col min="1518" max="1518" width="5.85546875" style="1" customWidth="1"/>
    <col min="1519" max="1519" width="9.140625" style="1"/>
    <col min="1520" max="1520" width="9.85546875" style="1" customWidth="1"/>
    <col min="1521" max="1521" width="9.5703125" style="1" customWidth="1"/>
    <col min="1522" max="1522" width="9.140625" style="1"/>
    <col min="1523" max="1523" width="9" style="1" customWidth="1"/>
    <col min="1524" max="1524" width="9.42578125" style="1" customWidth="1"/>
    <col min="1525" max="1525" width="2.5703125" style="1" customWidth="1"/>
    <col min="1526" max="1770" width="9.140625" style="1"/>
    <col min="1771" max="1771" width="2.140625" style="1" customWidth="1"/>
    <col min="1772" max="1772" width="3.5703125" style="1" customWidth="1"/>
    <col min="1773" max="1773" width="33.85546875" style="1" customWidth="1"/>
    <col min="1774" max="1774" width="5.85546875" style="1" customWidth="1"/>
    <col min="1775" max="1775" width="9.140625" style="1"/>
    <col min="1776" max="1776" width="9.85546875" style="1" customWidth="1"/>
    <col min="1777" max="1777" width="9.5703125" style="1" customWidth="1"/>
    <col min="1778" max="1778" width="9.140625" style="1"/>
    <col min="1779" max="1779" width="9" style="1" customWidth="1"/>
    <col min="1780" max="1780" width="9.42578125" style="1" customWidth="1"/>
    <col min="1781" max="1781" width="2.5703125" style="1" customWidth="1"/>
    <col min="1782" max="2026" width="9.140625" style="1"/>
    <col min="2027" max="2027" width="2.140625" style="1" customWidth="1"/>
    <col min="2028" max="2028" width="3.5703125" style="1" customWidth="1"/>
    <col min="2029" max="2029" width="33.85546875" style="1" customWidth="1"/>
    <col min="2030" max="2030" width="5.85546875" style="1" customWidth="1"/>
    <col min="2031" max="2031" width="9.140625" style="1"/>
    <col min="2032" max="2032" width="9.85546875" style="1" customWidth="1"/>
    <col min="2033" max="2033" width="9.5703125" style="1" customWidth="1"/>
    <col min="2034" max="2034" width="9.140625" style="1"/>
    <col min="2035" max="2035" width="9" style="1" customWidth="1"/>
    <col min="2036" max="2036" width="9.42578125" style="1" customWidth="1"/>
    <col min="2037" max="2037" width="2.5703125" style="1" customWidth="1"/>
    <col min="2038" max="2282" width="9.140625" style="1"/>
    <col min="2283" max="2283" width="2.140625" style="1" customWidth="1"/>
    <col min="2284" max="2284" width="3.5703125" style="1" customWidth="1"/>
    <col min="2285" max="2285" width="33.85546875" style="1" customWidth="1"/>
    <col min="2286" max="2286" width="5.85546875" style="1" customWidth="1"/>
    <col min="2287" max="2287" width="9.140625" style="1"/>
    <col min="2288" max="2288" width="9.85546875" style="1" customWidth="1"/>
    <col min="2289" max="2289" width="9.5703125" style="1" customWidth="1"/>
    <col min="2290" max="2290" width="9.140625" style="1"/>
    <col min="2291" max="2291" width="9" style="1" customWidth="1"/>
    <col min="2292" max="2292" width="9.42578125" style="1" customWidth="1"/>
    <col min="2293" max="2293" width="2.5703125" style="1" customWidth="1"/>
    <col min="2294" max="2538" width="9.140625" style="1"/>
    <col min="2539" max="2539" width="2.140625" style="1" customWidth="1"/>
    <col min="2540" max="2540" width="3.5703125" style="1" customWidth="1"/>
    <col min="2541" max="2541" width="33.85546875" style="1" customWidth="1"/>
    <col min="2542" max="2542" width="5.85546875" style="1" customWidth="1"/>
    <col min="2543" max="2543" width="9.140625" style="1"/>
    <col min="2544" max="2544" width="9.85546875" style="1" customWidth="1"/>
    <col min="2545" max="2545" width="9.5703125" style="1" customWidth="1"/>
    <col min="2546" max="2546" width="9.140625" style="1"/>
    <col min="2547" max="2547" width="9" style="1" customWidth="1"/>
    <col min="2548" max="2548" width="9.42578125" style="1" customWidth="1"/>
    <col min="2549" max="2549" width="2.5703125" style="1" customWidth="1"/>
    <col min="2550" max="2794" width="9.140625" style="1"/>
    <col min="2795" max="2795" width="2.140625" style="1" customWidth="1"/>
    <col min="2796" max="2796" width="3.5703125" style="1" customWidth="1"/>
    <col min="2797" max="2797" width="33.85546875" style="1" customWidth="1"/>
    <col min="2798" max="2798" width="5.85546875" style="1" customWidth="1"/>
    <col min="2799" max="2799" width="9.140625" style="1"/>
    <col min="2800" max="2800" width="9.85546875" style="1" customWidth="1"/>
    <col min="2801" max="2801" width="9.5703125" style="1" customWidth="1"/>
    <col min="2802" max="2802" width="9.140625" style="1"/>
    <col min="2803" max="2803" width="9" style="1" customWidth="1"/>
    <col min="2804" max="2804" width="9.42578125" style="1" customWidth="1"/>
    <col min="2805" max="2805" width="2.5703125" style="1" customWidth="1"/>
    <col min="2806" max="3050" width="9.140625" style="1"/>
    <col min="3051" max="3051" width="2.140625" style="1" customWidth="1"/>
    <col min="3052" max="3052" width="3.5703125" style="1" customWidth="1"/>
    <col min="3053" max="3053" width="33.85546875" style="1" customWidth="1"/>
    <col min="3054" max="3054" width="5.85546875" style="1" customWidth="1"/>
    <col min="3055" max="3055" width="9.140625" style="1"/>
    <col min="3056" max="3056" width="9.85546875" style="1" customWidth="1"/>
    <col min="3057" max="3057" width="9.5703125" style="1" customWidth="1"/>
    <col min="3058" max="3058" width="9.140625" style="1"/>
    <col min="3059" max="3059" width="9" style="1" customWidth="1"/>
    <col min="3060" max="3060" width="9.42578125" style="1" customWidth="1"/>
    <col min="3061" max="3061" width="2.5703125" style="1" customWidth="1"/>
    <col min="3062" max="3306" width="9.140625" style="1"/>
    <col min="3307" max="3307" width="2.140625" style="1" customWidth="1"/>
    <col min="3308" max="3308" width="3.5703125" style="1" customWidth="1"/>
    <col min="3309" max="3309" width="33.85546875" style="1" customWidth="1"/>
    <col min="3310" max="3310" width="5.85546875" style="1" customWidth="1"/>
    <col min="3311" max="3311" width="9.140625" style="1"/>
    <col min="3312" max="3312" width="9.85546875" style="1" customWidth="1"/>
    <col min="3313" max="3313" width="9.5703125" style="1" customWidth="1"/>
    <col min="3314" max="3314" width="9.140625" style="1"/>
    <col min="3315" max="3315" width="9" style="1" customWidth="1"/>
    <col min="3316" max="3316" width="9.42578125" style="1" customWidth="1"/>
    <col min="3317" max="3317" width="2.5703125" style="1" customWidth="1"/>
    <col min="3318" max="3562" width="9.140625" style="1"/>
    <col min="3563" max="3563" width="2.140625" style="1" customWidth="1"/>
    <col min="3564" max="3564" width="3.5703125" style="1" customWidth="1"/>
    <col min="3565" max="3565" width="33.85546875" style="1" customWidth="1"/>
    <col min="3566" max="3566" width="5.85546875" style="1" customWidth="1"/>
    <col min="3567" max="3567" width="9.140625" style="1"/>
    <col min="3568" max="3568" width="9.85546875" style="1" customWidth="1"/>
    <col min="3569" max="3569" width="9.5703125" style="1" customWidth="1"/>
    <col min="3570" max="3570" width="9.140625" style="1"/>
    <col min="3571" max="3571" width="9" style="1" customWidth="1"/>
    <col min="3572" max="3572" width="9.42578125" style="1" customWidth="1"/>
    <col min="3573" max="3573" width="2.5703125" style="1" customWidth="1"/>
    <col min="3574" max="3818" width="9.140625" style="1"/>
    <col min="3819" max="3819" width="2.140625" style="1" customWidth="1"/>
    <col min="3820" max="3820" width="3.5703125" style="1" customWidth="1"/>
    <col min="3821" max="3821" width="33.85546875" style="1" customWidth="1"/>
    <col min="3822" max="3822" width="5.85546875" style="1" customWidth="1"/>
    <col min="3823" max="3823" width="9.140625" style="1"/>
    <col min="3824" max="3824" width="9.85546875" style="1" customWidth="1"/>
    <col min="3825" max="3825" width="9.5703125" style="1" customWidth="1"/>
    <col min="3826" max="3826" width="9.140625" style="1"/>
    <col min="3827" max="3827" width="9" style="1" customWidth="1"/>
    <col min="3828" max="3828" width="9.42578125" style="1" customWidth="1"/>
    <col min="3829" max="3829" width="2.5703125" style="1" customWidth="1"/>
    <col min="3830" max="4074" width="9.140625" style="1"/>
    <col min="4075" max="4075" width="2.140625" style="1" customWidth="1"/>
    <col min="4076" max="4076" width="3.5703125" style="1" customWidth="1"/>
    <col min="4077" max="4077" width="33.85546875" style="1" customWidth="1"/>
    <col min="4078" max="4078" width="5.85546875" style="1" customWidth="1"/>
    <col min="4079" max="4079" width="9.140625" style="1"/>
    <col min="4080" max="4080" width="9.85546875" style="1" customWidth="1"/>
    <col min="4081" max="4081" width="9.5703125" style="1" customWidth="1"/>
    <col min="4082" max="4082" width="9.140625" style="1"/>
    <col min="4083" max="4083" width="9" style="1" customWidth="1"/>
    <col min="4084" max="4084" width="9.42578125" style="1" customWidth="1"/>
    <col min="4085" max="4085" width="2.5703125" style="1" customWidth="1"/>
    <col min="4086" max="4330" width="9.140625" style="1"/>
    <col min="4331" max="4331" width="2.140625" style="1" customWidth="1"/>
    <col min="4332" max="4332" width="3.5703125" style="1" customWidth="1"/>
    <col min="4333" max="4333" width="33.85546875" style="1" customWidth="1"/>
    <col min="4334" max="4334" width="5.85546875" style="1" customWidth="1"/>
    <col min="4335" max="4335" width="9.140625" style="1"/>
    <col min="4336" max="4336" width="9.85546875" style="1" customWidth="1"/>
    <col min="4337" max="4337" width="9.5703125" style="1" customWidth="1"/>
    <col min="4338" max="4338" width="9.140625" style="1"/>
    <col min="4339" max="4339" width="9" style="1" customWidth="1"/>
    <col min="4340" max="4340" width="9.42578125" style="1" customWidth="1"/>
    <col min="4341" max="4341" width="2.5703125" style="1" customWidth="1"/>
    <col min="4342" max="4586" width="9.140625" style="1"/>
    <col min="4587" max="4587" width="2.140625" style="1" customWidth="1"/>
    <col min="4588" max="4588" width="3.5703125" style="1" customWidth="1"/>
    <col min="4589" max="4589" width="33.85546875" style="1" customWidth="1"/>
    <col min="4590" max="4590" width="5.85546875" style="1" customWidth="1"/>
    <col min="4591" max="4591" width="9.140625" style="1"/>
    <col min="4592" max="4592" width="9.85546875" style="1" customWidth="1"/>
    <col min="4593" max="4593" width="9.5703125" style="1" customWidth="1"/>
    <col min="4594" max="4594" width="9.140625" style="1"/>
    <col min="4595" max="4595" width="9" style="1" customWidth="1"/>
    <col min="4596" max="4596" width="9.42578125" style="1" customWidth="1"/>
    <col min="4597" max="4597" width="2.5703125" style="1" customWidth="1"/>
    <col min="4598" max="4842" width="9.140625" style="1"/>
    <col min="4843" max="4843" width="2.140625" style="1" customWidth="1"/>
    <col min="4844" max="4844" width="3.5703125" style="1" customWidth="1"/>
    <col min="4845" max="4845" width="33.85546875" style="1" customWidth="1"/>
    <col min="4846" max="4846" width="5.85546875" style="1" customWidth="1"/>
    <col min="4847" max="4847" width="9.140625" style="1"/>
    <col min="4848" max="4848" width="9.85546875" style="1" customWidth="1"/>
    <col min="4849" max="4849" width="9.5703125" style="1" customWidth="1"/>
    <col min="4850" max="4850" width="9.140625" style="1"/>
    <col min="4851" max="4851" width="9" style="1" customWidth="1"/>
    <col min="4852" max="4852" width="9.42578125" style="1" customWidth="1"/>
    <col min="4853" max="4853" width="2.5703125" style="1" customWidth="1"/>
    <col min="4854" max="5098" width="9.140625" style="1"/>
    <col min="5099" max="5099" width="2.140625" style="1" customWidth="1"/>
    <col min="5100" max="5100" width="3.5703125" style="1" customWidth="1"/>
    <col min="5101" max="5101" width="33.85546875" style="1" customWidth="1"/>
    <col min="5102" max="5102" width="5.85546875" style="1" customWidth="1"/>
    <col min="5103" max="5103" width="9.140625" style="1"/>
    <col min="5104" max="5104" width="9.85546875" style="1" customWidth="1"/>
    <col min="5105" max="5105" width="9.5703125" style="1" customWidth="1"/>
    <col min="5106" max="5106" width="9.140625" style="1"/>
    <col min="5107" max="5107" width="9" style="1" customWidth="1"/>
    <col min="5108" max="5108" width="9.42578125" style="1" customWidth="1"/>
    <col min="5109" max="5109" width="2.5703125" style="1" customWidth="1"/>
    <col min="5110" max="5354" width="9.140625" style="1"/>
    <col min="5355" max="5355" width="2.140625" style="1" customWidth="1"/>
    <col min="5356" max="5356" width="3.5703125" style="1" customWidth="1"/>
    <col min="5357" max="5357" width="33.85546875" style="1" customWidth="1"/>
    <col min="5358" max="5358" width="5.85546875" style="1" customWidth="1"/>
    <col min="5359" max="5359" width="9.140625" style="1"/>
    <col min="5360" max="5360" width="9.85546875" style="1" customWidth="1"/>
    <col min="5361" max="5361" width="9.5703125" style="1" customWidth="1"/>
    <col min="5362" max="5362" width="9.140625" style="1"/>
    <col min="5363" max="5363" width="9" style="1" customWidth="1"/>
    <col min="5364" max="5364" width="9.42578125" style="1" customWidth="1"/>
    <col min="5365" max="5365" width="2.5703125" style="1" customWidth="1"/>
    <col min="5366" max="5610" width="9.140625" style="1"/>
    <col min="5611" max="5611" width="2.140625" style="1" customWidth="1"/>
    <col min="5612" max="5612" width="3.5703125" style="1" customWidth="1"/>
    <col min="5613" max="5613" width="33.85546875" style="1" customWidth="1"/>
    <col min="5614" max="5614" width="5.85546875" style="1" customWidth="1"/>
    <col min="5615" max="5615" width="9.140625" style="1"/>
    <col min="5616" max="5616" width="9.85546875" style="1" customWidth="1"/>
    <col min="5617" max="5617" width="9.5703125" style="1" customWidth="1"/>
    <col min="5618" max="5618" width="9.140625" style="1"/>
    <col min="5619" max="5619" width="9" style="1" customWidth="1"/>
    <col min="5620" max="5620" width="9.42578125" style="1" customWidth="1"/>
    <col min="5621" max="5621" width="2.5703125" style="1" customWidth="1"/>
    <col min="5622" max="5866" width="9.140625" style="1"/>
    <col min="5867" max="5867" width="2.140625" style="1" customWidth="1"/>
    <col min="5868" max="5868" width="3.5703125" style="1" customWidth="1"/>
    <col min="5869" max="5869" width="33.85546875" style="1" customWidth="1"/>
    <col min="5870" max="5870" width="5.85546875" style="1" customWidth="1"/>
    <col min="5871" max="5871" width="9.140625" style="1"/>
    <col min="5872" max="5872" width="9.85546875" style="1" customWidth="1"/>
    <col min="5873" max="5873" width="9.5703125" style="1" customWidth="1"/>
    <col min="5874" max="5874" width="9.140625" style="1"/>
    <col min="5875" max="5875" width="9" style="1" customWidth="1"/>
    <col min="5876" max="5876" width="9.42578125" style="1" customWidth="1"/>
    <col min="5877" max="5877" width="2.5703125" style="1" customWidth="1"/>
    <col min="5878" max="6122" width="9.140625" style="1"/>
    <col min="6123" max="6123" width="2.140625" style="1" customWidth="1"/>
    <col min="6124" max="6124" width="3.5703125" style="1" customWidth="1"/>
    <col min="6125" max="6125" width="33.85546875" style="1" customWidth="1"/>
    <col min="6126" max="6126" width="5.85546875" style="1" customWidth="1"/>
    <col min="6127" max="6127" width="9.140625" style="1"/>
    <col min="6128" max="6128" width="9.85546875" style="1" customWidth="1"/>
    <col min="6129" max="6129" width="9.5703125" style="1" customWidth="1"/>
    <col min="6130" max="6130" width="9.140625" style="1"/>
    <col min="6131" max="6131" width="9" style="1" customWidth="1"/>
    <col min="6132" max="6132" width="9.42578125" style="1" customWidth="1"/>
    <col min="6133" max="6133" width="2.5703125" style="1" customWidth="1"/>
    <col min="6134" max="6378" width="9.140625" style="1"/>
    <col min="6379" max="6379" width="2.140625" style="1" customWidth="1"/>
    <col min="6380" max="6380" width="3.5703125" style="1" customWidth="1"/>
    <col min="6381" max="6381" width="33.85546875" style="1" customWidth="1"/>
    <col min="6382" max="6382" width="5.85546875" style="1" customWidth="1"/>
    <col min="6383" max="6383" width="9.140625" style="1"/>
    <col min="6384" max="6384" width="9.85546875" style="1" customWidth="1"/>
    <col min="6385" max="6385" width="9.5703125" style="1" customWidth="1"/>
    <col min="6386" max="6386" width="9.140625" style="1"/>
    <col min="6387" max="6387" width="9" style="1" customWidth="1"/>
    <col min="6388" max="6388" width="9.42578125" style="1" customWidth="1"/>
    <col min="6389" max="6389" width="2.5703125" style="1" customWidth="1"/>
    <col min="6390" max="6634" width="9.140625" style="1"/>
    <col min="6635" max="6635" width="2.140625" style="1" customWidth="1"/>
    <col min="6636" max="6636" width="3.5703125" style="1" customWidth="1"/>
    <col min="6637" max="6637" width="33.85546875" style="1" customWidth="1"/>
    <col min="6638" max="6638" width="5.85546875" style="1" customWidth="1"/>
    <col min="6639" max="6639" width="9.140625" style="1"/>
    <col min="6640" max="6640" width="9.85546875" style="1" customWidth="1"/>
    <col min="6641" max="6641" width="9.5703125" style="1" customWidth="1"/>
    <col min="6642" max="6642" width="9.140625" style="1"/>
    <col min="6643" max="6643" width="9" style="1" customWidth="1"/>
    <col min="6644" max="6644" width="9.42578125" style="1" customWidth="1"/>
    <col min="6645" max="6645" width="2.5703125" style="1" customWidth="1"/>
    <col min="6646" max="6890" width="9.140625" style="1"/>
    <col min="6891" max="6891" width="2.140625" style="1" customWidth="1"/>
    <col min="6892" max="6892" width="3.5703125" style="1" customWidth="1"/>
    <col min="6893" max="6893" width="33.85546875" style="1" customWidth="1"/>
    <col min="6894" max="6894" width="5.85546875" style="1" customWidth="1"/>
    <col min="6895" max="6895" width="9.140625" style="1"/>
    <col min="6896" max="6896" width="9.85546875" style="1" customWidth="1"/>
    <col min="6897" max="6897" width="9.5703125" style="1" customWidth="1"/>
    <col min="6898" max="6898" width="9.140625" style="1"/>
    <col min="6899" max="6899" width="9" style="1" customWidth="1"/>
    <col min="6900" max="6900" width="9.42578125" style="1" customWidth="1"/>
    <col min="6901" max="6901" width="2.5703125" style="1" customWidth="1"/>
    <col min="6902" max="7146" width="9.140625" style="1"/>
    <col min="7147" max="7147" width="2.140625" style="1" customWidth="1"/>
    <col min="7148" max="7148" width="3.5703125" style="1" customWidth="1"/>
    <col min="7149" max="7149" width="33.85546875" style="1" customWidth="1"/>
    <col min="7150" max="7150" width="5.85546875" style="1" customWidth="1"/>
    <col min="7151" max="7151" width="9.140625" style="1"/>
    <col min="7152" max="7152" width="9.85546875" style="1" customWidth="1"/>
    <col min="7153" max="7153" width="9.5703125" style="1" customWidth="1"/>
    <col min="7154" max="7154" width="9.140625" style="1"/>
    <col min="7155" max="7155" width="9" style="1" customWidth="1"/>
    <col min="7156" max="7156" width="9.42578125" style="1" customWidth="1"/>
    <col min="7157" max="7157" width="2.5703125" style="1" customWidth="1"/>
    <col min="7158" max="7402" width="9.140625" style="1"/>
    <col min="7403" max="7403" width="2.140625" style="1" customWidth="1"/>
    <col min="7404" max="7404" width="3.5703125" style="1" customWidth="1"/>
    <col min="7405" max="7405" width="33.85546875" style="1" customWidth="1"/>
    <col min="7406" max="7406" width="5.85546875" style="1" customWidth="1"/>
    <col min="7407" max="7407" width="9.140625" style="1"/>
    <col min="7408" max="7408" width="9.85546875" style="1" customWidth="1"/>
    <col min="7409" max="7409" width="9.5703125" style="1" customWidth="1"/>
    <col min="7410" max="7410" width="9.140625" style="1"/>
    <col min="7411" max="7411" width="9" style="1" customWidth="1"/>
    <col min="7412" max="7412" width="9.42578125" style="1" customWidth="1"/>
    <col min="7413" max="7413" width="2.5703125" style="1" customWidth="1"/>
    <col min="7414" max="7658" width="9.140625" style="1"/>
    <col min="7659" max="7659" width="2.140625" style="1" customWidth="1"/>
    <col min="7660" max="7660" width="3.5703125" style="1" customWidth="1"/>
    <col min="7661" max="7661" width="33.85546875" style="1" customWidth="1"/>
    <col min="7662" max="7662" width="5.85546875" style="1" customWidth="1"/>
    <col min="7663" max="7663" width="9.140625" style="1"/>
    <col min="7664" max="7664" width="9.85546875" style="1" customWidth="1"/>
    <col min="7665" max="7665" width="9.5703125" style="1" customWidth="1"/>
    <col min="7666" max="7666" width="9.140625" style="1"/>
    <col min="7667" max="7667" width="9" style="1" customWidth="1"/>
    <col min="7668" max="7668" width="9.42578125" style="1" customWidth="1"/>
    <col min="7669" max="7669" width="2.5703125" style="1" customWidth="1"/>
    <col min="7670" max="7914" width="9.140625" style="1"/>
    <col min="7915" max="7915" width="2.140625" style="1" customWidth="1"/>
    <col min="7916" max="7916" width="3.5703125" style="1" customWidth="1"/>
    <col min="7917" max="7917" width="33.85546875" style="1" customWidth="1"/>
    <col min="7918" max="7918" width="5.85546875" style="1" customWidth="1"/>
    <col min="7919" max="7919" width="9.140625" style="1"/>
    <col min="7920" max="7920" width="9.85546875" style="1" customWidth="1"/>
    <col min="7921" max="7921" width="9.5703125" style="1" customWidth="1"/>
    <col min="7922" max="7922" width="9.140625" style="1"/>
    <col min="7923" max="7923" width="9" style="1" customWidth="1"/>
    <col min="7924" max="7924" width="9.42578125" style="1" customWidth="1"/>
    <col min="7925" max="7925" width="2.5703125" style="1" customWidth="1"/>
    <col min="7926" max="8170" width="9.140625" style="1"/>
    <col min="8171" max="8171" width="2.140625" style="1" customWidth="1"/>
    <col min="8172" max="8172" width="3.5703125" style="1" customWidth="1"/>
    <col min="8173" max="8173" width="33.85546875" style="1" customWidth="1"/>
    <col min="8174" max="8174" width="5.85546875" style="1" customWidth="1"/>
    <col min="8175" max="8175" width="9.140625" style="1"/>
    <col min="8176" max="8176" width="9.85546875" style="1" customWidth="1"/>
    <col min="8177" max="8177" width="9.5703125" style="1" customWidth="1"/>
    <col min="8178" max="8178" width="9.140625" style="1"/>
    <col min="8179" max="8179" width="9" style="1" customWidth="1"/>
    <col min="8180" max="8180" width="9.42578125" style="1" customWidth="1"/>
    <col min="8181" max="8181" width="2.5703125" style="1" customWidth="1"/>
    <col min="8182" max="8426" width="9.140625" style="1"/>
    <col min="8427" max="8427" width="2.140625" style="1" customWidth="1"/>
    <col min="8428" max="8428" width="3.5703125" style="1" customWidth="1"/>
    <col min="8429" max="8429" width="33.85546875" style="1" customWidth="1"/>
    <col min="8430" max="8430" width="5.85546875" style="1" customWidth="1"/>
    <col min="8431" max="8431" width="9.140625" style="1"/>
    <col min="8432" max="8432" width="9.85546875" style="1" customWidth="1"/>
    <col min="8433" max="8433" width="9.5703125" style="1" customWidth="1"/>
    <col min="8434" max="8434" width="9.140625" style="1"/>
    <col min="8435" max="8435" width="9" style="1" customWidth="1"/>
    <col min="8436" max="8436" width="9.42578125" style="1" customWidth="1"/>
    <col min="8437" max="8437" width="2.5703125" style="1" customWidth="1"/>
    <col min="8438" max="8682" width="9.140625" style="1"/>
    <col min="8683" max="8683" width="2.140625" style="1" customWidth="1"/>
    <col min="8684" max="8684" width="3.5703125" style="1" customWidth="1"/>
    <col min="8685" max="8685" width="33.85546875" style="1" customWidth="1"/>
    <col min="8686" max="8686" width="5.85546875" style="1" customWidth="1"/>
    <col min="8687" max="8687" width="9.140625" style="1"/>
    <col min="8688" max="8688" width="9.85546875" style="1" customWidth="1"/>
    <col min="8689" max="8689" width="9.5703125" style="1" customWidth="1"/>
    <col min="8690" max="8690" width="9.140625" style="1"/>
    <col min="8691" max="8691" width="9" style="1" customWidth="1"/>
    <col min="8692" max="8692" width="9.42578125" style="1" customWidth="1"/>
    <col min="8693" max="8693" width="2.5703125" style="1" customWidth="1"/>
    <col min="8694" max="8938" width="9.140625" style="1"/>
    <col min="8939" max="8939" width="2.140625" style="1" customWidth="1"/>
    <col min="8940" max="8940" width="3.5703125" style="1" customWidth="1"/>
    <col min="8941" max="8941" width="33.85546875" style="1" customWidth="1"/>
    <col min="8942" max="8942" width="5.85546875" style="1" customWidth="1"/>
    <col min="8943" max="8943" width="9.140625" style="1"/>
    <col min="8944" max="8944" width="9.85546875" style="1" customWidth="1"/>
    <col min="8945" max="8945" width="9.5703125" style="1" customWidth="1"/>
    <col min="8946" max="8946" width="9.140625" style="1"/>
    <col min="8947" max="8947" width="9" style="1" customWidth="1"/>
    <col min="8948" max="8948" width="9.42578125" style="1" customWidth="1"/>
    <col min="8949" max="8949" width="2.5703125" style="1" customWidth="1"/>
    <col min="8950" max="9194" width="9.140625" style="1"/>
    <col min="9195" max="9195" width="2.140625" style="1" customWidth="1"/>
    <col min="9196" max="9196" width="3.5703125" style="1" customWidth="1"/>
    <col min="9197" max="9197" width="33.85546875" style="1" customWidth="1"/>
    <col min="9198" max="9198" width="5.85546875" style="1" customWidth="1"/>
    <col min="9199" max="9199" width="9.140625" style="1"/>
    <col min="9200" max="9200" width="9.85546875" style="1" customWidth="1"/>
    <col min="9201" max="9201" width="9.5703125" style="1" customWidth="1"/>
    <col min="9202" max="9202" width="9.140625" style="1"/>
    <col min="9203" max="9203" width="9" style="1" customWidth="1"/>
    <col min="9204" max="9204" width="9.42578125" style="1" customWidth="1"/>
    <col min="9205" max="9205" width="2.5703125" style="1" customWidth="1"/>
    <col min="9206" max="9450" width="9.140625" style="1"/>
    <col min="9451" max="9451" width="2.140625" style="1" customWidth="1"/>
    <col min="9452" max="9452" width="3.5703125" style="1" customWidth="1"/>
    <col min="9453" max="9453" width="33.85546875" style="1" customWidth="1"/>
    <col min="9454" max="9454" width="5.85546875" style="1" customWidth="1"/>
    <col min="9455" max="9455" width="9.140625" style="1"/>
    <col min="9456" max="9456" width="9.85546875" style="1" customWidth="1"/>
    <col min="9457" max="9457" width="9.5703125" style="1" customWidth="1"/>
    <col min="9458" max="9458" width="9.140625" style="1"/>
    <col min="9459" max="9459" width="9" style="1" customWidth="1"/>
    <col min="9460" max="9460" width="9.42578125" style="1" customWidth="1"/>
    <col min="9461" max="9461" width="2.5703125" style="1" customWidth="1"/>
    <col min="9462" max="9706" width="9.140625" style="1"/>
    <col min="9707" max="9707" width="2.140625" style="1" customWidth="1"/>
    <col min="9708" max="9708" width="3.5703125" style="1" customWidth="1"/>
    <col min="9709" max="9709" width="33.85546875" style="1" customWidth="1"/>
    <col min="9710" max="9710" width="5.85546875" style="1" customWidth="1"/>
    <col min="9711" max="9711" width="9.140625" style="1"/>
    <col min="9712" max="9712" width="9.85546875" style="1" customWidth="1"/>
    <col min="9713" max="9713" width="9.5703125" style="1" customWidth="1"/>
    <col min="9714" max="9714" width="9.140625" style="1"/>
    <col min="9715" max="9715" width="9" style="1" customWidth="1"/>
    <col min="9716" max="9716" width="9.42578125" style="1" customWidth="1"/>
    <col min="9717" max="9717" width="2.5703125" style="1" customWidth="1"/>
    <col min="9718" max="9962" width="9.140625" style="1"/>
    <col min="9963" max="9963" width="2.140625" style="1" customWidth="1"/>
    <col min="9964" max="9964" width="3.5703125" style="1" customWidth="1"/>
    <col min="9965" max="9965" width="33.85546875" style="1" customWidth="1"/>
    <col min="9966" max="9966" width="5.85546875" style="1" customWidth="1"/>
    <col min="9967" max="9967" width="9.140625" style="1"/>
    <col min="9968" max="9968" width="9.85546875" style="1" customWidth="1"/>
    <col min="9969" max="9969" width="9.5703125" style="1" customWidth="1"/>
    <col min="9970" max="9970" width="9.140625" style="1"/>
    <col min="9971" max="9971" width="9" style="1" customWidth="1"/>
    <col min="9972" max="9972" width="9.42578125" style="1" customWidth="1"/>
    <col min="9973" max="9973" width="2.5703125" style="1" customWidth="1"/>
    <col min="9974" max="10218" width="9.140625" style="1"/>
    <col min="10219" max="10219" width="2.140625" style="1" customWidth="1"/>
    <col min="10220" max="10220" width="3.5703125" style="1" customWidth="1"/>
    <col min="10221" max="10221" width="33.85546875" style="1" customWidth="1"/>
    <col min="10222" max="10222" width="5.85546875" style="1" customWidth="1"/>
    <col min="10223" max="10223" width="9.140625" style="1"/>
    <col min="10224" max="10224" width="9.85546875" style="1" customWidth="1"/>
    <col min="10225" max="10225" width="9.5703125" style="1" customWidth="1"/>
    <col min="10226" max="10226" width="9.140625" style="1"/>
    <col min="10227" max="10227" width="9" style="1" customWidth="1"/>
    <col min="10228" max="10228" width="9.42578125" style="1" customWidth="1"/>
    <col min="10229" max="10229" width="2.5703125" style="1" customWidth="1"/>
    <col min="10230" max="10474" width="9.140625" style="1"/>
    <col min="10475" max="10475" width="2.140625" style="1" customWidth="1"/>
    <col min="10476" max="10476" width="3.5703125" style="1" customWidth="1"/>
    <col min="10477" max="10477" width="33.85546875" style="1" customWidth="1"/>
    <col min="10478" max="10478" width="5.85546875" style="1" customWidth="1"/>
    <col min="10479" max="10479" width="9.140625" style="1"/>
    <col min="10480" max="10480" width="9.85546875" style="1" customWidth="1"/>
    <col min="10481" max="10481" width="9.5703125" style="1" customWidth="1"/>
    <col min="10482" max="10482" width="9.140625" style="1"/>
    <col min="10483" max="10483" width="9" style="1" customWidth="1"/>
    <col min="10484" max="10484" width="9.42578125" style="1" customWidth="1"/>
    <col min="10485" max="10485" width="2.5703125" style="1" customWidth="1"/>
    <col min="10486" max="10730" width="9.140625" style="1"/>
    <col min="10731" max="10731" width="2.140625" style="1" customWidth="1"/>
    <col min="10732" max="10732" width="3.5703125" style="1" customWidth="1"/>
    <col min="10733" max="10733" width="33.85546875" style="1" customWidth="1"/>
    <col min="10734" max="10734" width="5.85546875" style="1" customWidth="1"/>
    <col min="10735" max="10735" width="9.140625" style="1"/>
    <col min="10736" max="10736" width="9.85546875" style="1" customWidth="1"/>
    <col min="10737" max="10737" width="9.5703125" style="1" customWidth="1"/>
    <col min="10738" max="10738" width="9.140625" style="1"/>
    <col min="10739" max="10739" width="9" style="1" customWidth="1"/>
    <col min="10740" max="10740" width="9.42578125" style="1" customWidth="1"/>
    <col min="10741" max="10741" width="2.5703125" style="1" customWidth="1"/>
    <col min="10742" max="10986" width="9.140625" style="1"/>
    <col min="10987" max="10987" width="2.140625" style="1" customWidth="1"/>
    <col min="10988" max="10988" width="3.5703125" style="1" customWidth="1"/>
    <col min="10989" max="10989" width="33.85546875" style="1" customWidth="1"/>
    <col min="10990" max="10990" width="5.85546875" style="1" customWidth="1"/>
    <col min="10991" max="10991" width="9.140625" style="1"/>
    <col min="10992" max="10992" width="9.85546875" style="1" customWidth="1"/>
    <col min="10993" max="10993" width="9.5703125" style="1" customWidth="1"/>
    <col min="10994" max="10994" width="9.140625" style="1"/>
    <col min="10995" max="10995" width="9" style="1" customWidth="1"/>
    <col min="10996" max="10996" width="9.42578125" style="1" customWidth="1"/>
    <col min="10997" max="10997" width="2.5703125" style="1" customWidth="1"/>
    <col min="10998" max="11242" width="9.140625" style="1"/>
    <col min="11243" max="11243" width="2.140625" style="1" customWidth="1"/>
    <col min="11244" max="11244" width="3.5703125" style="1" customWidth="1"/>
    <col min="11245" max="11245" width="33.85546875" style="1" customWidth="1"/>
    <col min="11246" max="11246" width="5.85546875" style="1" customWidth="1"/>
    <col min="11247" max="11247" width="9.140625" style="1"/>
    <col min="11248" max="11248" width="9.85546875" style="1" customWidth="1"/>
    <col min="11249" max="11249" width="9.5703125" style="1" customWidth="1"/>
    <col min="11250" max="11250" width="9.140625" style="1"/>
    <col min="11251" max="11251" width="9" style="1" customWidth="1"/>
    <col min="11252" max="11252" width="9.42578125" style="1" customWidth="1"/>
    <col min="11253" max="11253" width="2.5703125" style="1" customWidth="1"/>
    <col min="11254" max="11498" width="9.140625" style="1"/>
    <col min="11499" max="11499" width="2.140625" style="1" customWidth="1"/>
    <col min="11500" max="11500" width="3.5703125" style="1" customWidth="1"/>
    <col min="11501" max="11501" width="33.85546875" style="1" customWidth="1"/>
    <col min="11502" max="11502" width="5.85546875" style="1" customWidth="1"/>
    <col min="11503" max="11503" width="9.140625" style="1"/>
    <col min="11504" max="11504" width="9.85546875" style="1" customWidth="1"/>
    <col min="11505" max="11505" width="9.5703125" style="1" customWidth="1"/>
    <col min="11506" max="11506" width="9.140625" style="1"/>
    <col min="11507" max="11507" width="9" style="1" customWidth="1"/>
    <col min="11508" max="11508" width="9.42578125" style="1" customWidth="1"/>
    <col min="11509" max="11509" width="2.5703125" style="1" customWidth="1"/>
    <col min="11510" max="11754" width="9.140625" style="1"/>
    <col min="11755" max="11755" width="2.140625" style="1" customWidth="1"/>
    <col min="11756" max="11756" width="3.5703125" style="1" customWidth="1"/>
    <col min="11757" max="11757" width="33.85546875" style="1" customWidth="1"/>
    <col min="11758" max="11758" width="5.85546875" style="1" customWidth="1"/>
    <col min="11759" max="11759" width="9.140625" style="1"/>
    <col min="11760" max="11760" width="9.85546875" style="1" customWidth="1"/>
    <col min="11761" max="11761" width="9.5703125" style="1" customWidth="1"/>
    <col min="11762" max="11762" width="9.140625" style="1"/>
    <col min="11763" max="11763" width="9" style="1" customWidth="1"/>
    <col min="11764" max="11764" width="9.42578125" style="1" customWidth="1"/>
    <col min="11765" max="11765" width="2.5703125" style="1" customWidth="1"/>
    <col min="11766" max="12010" width="9.140625" style="1"/>
    <col min="12011" max="12011" width="2.140625" style="1" customWidth="1"/>
    <col min="12012" max="12012" width="3.5703125" style="1" customWidth="1"/>
    <col min="12013" max="12013" width="33.85546875" style="1" customWidth="1"/>
    <col min="12014" max="12014" width="5.85546875" style="1" customWidth="1"/>
    <col min="12015" max="12015" width="9.140625" style="1"/>
    <col min="12016" max="12016" width="9.85546875" style="1" customWidth="1"/>
    <col min="12017" max="12017" width="9.5703125" style="1" customWidth="1"/>
    <col min="12018" max="12018" width="9.140625" style="1"/>
    <col min="12019" max="12019" width="9" style="1" customWidth="1"/>
    <col min="12020" max="12020" width="9.42578125" style="1" customWidth="1"/>
    <col min="12021" max="12021" width="2.5703125" style="1" customWidth="1"/>
    <col min="12022" max="12266" width="9.140625" style="1"/>
    <col min="12267" max="12267" width="2.140625" style="1" customWidth="1"/>
    <col min="12268" max="12268" width="3.5703125" style="1" customWidth="1"/>
    <col min="12269" max="12269" width="33.85546875" style="1" customWidth="1"/>
    <col min="12270" max="12270" width="5.85546875" style="1" customWidth="1"/>
    <col min="12271" max="12271" width="9.140625" style="1"/>
    <col min="12272" max="12272" width="9.85546875" style="1" customWidth="1"/>
    <col min="12273" max="12273" width="9.5703125" style="1" customWidth="1"/>
    <col min="12274" max="12274" width="9.140625" style="1"/>
    <col min="12275" max="12275" width="9" style="1" customWidth="1"/>
    <col min="12276" max="12276" width="9.42578125" style="1" customWidth="1"/>
    <col min="12277" max="12277" width="2.5703125" style="1" customWidth="1"/>
    <col min="12278" max="12522" width="9.140625" style="1"/>
    <col min="12523" max="12523" width="2.140625" style="1" customWidth="1"/>
    <col min="12524" max="12524" width="3.5703125" style="1" customWidth="1"/>
    <col min="12525" max="12525" width="33.85546875" style="1" customWidth="1"/>
    <col min="12526" max="12526" width="5.85546875" style="1" customWidth="1"/>
    <col min="12527" max="12527" width="9.140625" style="1"/>
    <col min="12528" max="12528" width="9.85546875" style="1" customWidth="1"/>
    <col min="12529" max="12529" width="9.5703125" style="1" customWidth="1"/>
    <col min="12530" max="12530" width="9.140625" style="1"/>
    <col min="12531" max="12531" width="9" style="1" customWidth="1"/>
    <col min="12532" max="12532" width="9.42578125" style="1" customWidth="1"/>
    <col min="12533" max="12533" width="2.5703125" style="1" customWidth="1"/>
    <col min="12534" max="12778" width="9.140625" style="1"/>
    <col min="12779" max="12779" width="2.140625" style="1" customWidth="1"/>
    <col min="12780" max="12780" width="3.5703125" style="1" customWidth="1"/>
    <col min="12781" max="12781" width="33.85546875" style="1" customWidth="1"/>
    <col min="12782" max="12782" width="5.85546875" style="1" customWidth="1"/>
    <col min="12783" max="12783" width="9.140625" style="1"/>
    <col min="12784" max="12784" width="9.85546875" style="1" customWidth="1"/>
    <col min="12785" max="12785" width="9.5703125" style="1" customWidth="1"/>
    <col min="12786" max="12786" width="9.140625" style="1"/>
    <col min="12787" max="12787" width="9" style="1" customWidth="1"/>
    <col min="12788" max="12788" width="9.42578125" style="1" customWidth="1"/>
    <col min="12789" max="12789" width="2.5703125" style="1" customWidth="1"/>
    <col min="12790" max="13034" width="9.140625" style="1"/>
    <col min="13035" max="13035" width="2.140625" style="1" customWidth="1"/>
    <col min="13036" max="13036" width="3.5703125" style="1" customWidth="1"/>
    <col min="13037" max="13037" width="33.85546875" style="1" customWidth="1"/>
    <col min="13038" max="13038" width="5.85546875" style="1" customWidth="1"/>
    <col min="13039" max="13039" width="9.140625" style="1"/>
    <col min="13040" max="13040" width="9.85546875" style="1" customWidth="1"/>
    <col min="13041" max="13041" width="9.5703125" style="1" customWidth="1"/>
    <col min="13042" max="13042" width="9.140625" style="1"/>
    <col min="13043" max="13043" width="9" style="1" customWidth="1"/>
    <col min="13044" max="13044" width="9.42578125" style="1" customWidth="1"/>
    <col min="13045" max="13045" width="2.5703125" style="1" customWidth="1"/>
    <col min="13046" max="13290" width="9.140625" style="1"/>
    <col min="13291" max="13291" width="2.140625" style="1" customWidth="1"/>
    <col min="13292" max="13292" width="3.5703125" style="1" customWidth="1"/>
    <col min="13293" max="13293" width="33.85546875" style="1" customWidth="1"/>
    <col min="13294" max="13294" width="5.85546875" style="1" customWidth="1"/>
    <col min="13295" max="13295" width="9.140625" style="1"/>
    <col min="13296" max="13296" width="9.85546875" style="1" customWidth="1"/>
    <col min="13297" max="13297" width="9.5703125" style="1" customWidth="1"/>
    <col min="13298" max="13298" width="9.140625" style="1"/>
    <col min="13299" max="13299" width="9" style="1" customWidth="1"/>
    <col min="13300" max="13300" width="9.42578125" style="1" customWidth="1"/>
    <col min="13301" max="13301" width="2.5703125" style="1" customWidth="1"/>
    <col min="13302" max="13546" width="9.140625" style="1"/>
    <col min="13547" max="13547" width="2.140625" style="1" customWidth="1"/>
    <col min="13548" max="13548" width="3.5703125" style="1" customWidth="1"/>
    <col min="13549" max="13549" width="33.85546875" style="1" customWidth="1"/>
    <col min="13550" max="13550" width="5.85546875" style="1" customWidth="1"/>
    <col min="13551" max="13551" width="9.140625" style="1"/>
    <col min="13552" max="13552" width="9.85546875" style="1" customWidth="1"/>
    <col min="13553" max="13553" width="9.5703125" style="1" customWidth="1"/>
    <col min="13554" max="13554" width="9.140625" style="1"/>
    <col min="13555" max="13555" width="9" style="1" customWidth="1"/>
    <col min="13556" max="13556" width="9.42578125" style="1" customWidth="1"/>
    <col min="13557" max="13557" width="2.5703125" style="1" customWidth="1"/>
    <col min="13558" max="13802" width="9.140625" style="1"/>
    <col min="13803" max="13803" width="2.140625" style="1" customWidth="1"/>
    <col min="13804" max="13804" width="3.5703125" style="1" customWidth="1"/>
    <col min="13805" max="13805" width="33.85546875" style="1" customWidth="1"/>
    <col min="13806" max="13806" width="5.85546875" style="1" customWidth="1"/>
    <col min="13807" max="13807" width="9.140625" style="1"/>
    <col min="13808" max="13808" width="9.85546875" style="1" customWidth="1"/>
    <col min="13809" max="13809" width="9.5703125" style="1" customWidth="1"/>
    <col min="13810" max="13810" width="9.140625" style="1"/>
    <col min="13811" max="13811" width="9" style="1" customWidth="1"/>
    <col min="13812" max="13812" width="9.42578125" style="1" customWidth="1"/>
    <col min="13813" max="13813" width="2.5703125" style="1" customWidth="1"/>
    <col min="13814" max="14058" width="9.140625" style="1"/>
    <col min="14059" max="14059" width="2.140625" style="1" customWidth="1"/>
    <col min="14060" max="14060" width="3.5703125" style="1" customWidth="1"/>
    <col min="14061" max="14061" width="33.85546875" style="1" customWidth="1"/>
    <col min="14062" max="14062" width="5.85546875" style="1" customWidth="1"/>
    <col min="14063" max="14063" width="9.140625" style="1"/>
    <col min="14064" max="14064" width="9.85546875" style="1" customWidth="1"/>
    <col min="14065" max="14065" width="9.5703125" style="1" customWidth="1"/>
    <col min="14066" max="14066" width="9.140625" style="1"/>
    <col min="14067" max="14067" width="9" style="1" customWidth="1"/>
    <col min="14068" max="14068" width="9.42578125" style="1" customWidth="1"/>
    <col min="14069" max="14069" width="2.5703125" style="1" customWidth="1"/>
    <col min="14070" max="14314" width="9.140625" style="1"/>
    <col min="14315" max="14315" width="2.140625" style="1" customWidth="1"/>
    <col min="14316" max="14316" width="3.5703125" style="1" customWidth="1"/>
    <col min="14317" max="14317" width="33.85546875" style="1" customWidth="1"/>
    <col min="14318" max="14318" width="5.85546875" style="1" customWidth="1"/>
    <col min="14319" max="14319" width="9.140625" style="1"/>
    <col min="14320" max="14320" width="9.85546875" style="1" customWidth="1"/>
    <col min="14321" max="14321" width="9.5703125" style="1" customWidth="1"/>
    <col min="14322" max="14322" width="9.140625" style="1"/>
    <col min="14323" max="14323" width="9" style="1" customWidth="1"/>
    <col min="14324" max="14324" width="9.42578125" style="1" customWidth="1"/>
    <col min="14325" max="14325" width="2.5703125" style="1" customWidth="1"/>
    <col min="14326" max="14570" width="9.140625" style="1"/>
    <col min="14571" max="14571" width="2.140625" style="1" customWidth="1"/>
    <col min="14572" max="14572" width="3.5703125" style="1" customWidth="1"/>
    <col min="14573" max="14573" width="33.85546875" style="1" customWidth="1"/>
    <col min="14574" max="14574" width="5.85546875" style="1" customWidth="1"/>
    <col min="14575" max="14575" width="9.140625" style="1"/>
    <col min="14576" max="14576" width="9.85546875" style="1" customWidth="1"/>
    <col min="14577" max="14577" width="9.5703125" style="1" customWidth="1"/>
    <col min="14578" max="14578" width="9.140625" style="1"/>
    <col min="14579" max="14579" width="9" style="1" customWidth="1"/>
    <col min="14580" max="14580" width="9.42578125" style="1" customWidth="1"/>
    <col min="14581" max="14581" width="2.5703125" style="1" customWidth="1"/>
    <col min="14582" max="14826" width="9.140625" style="1"/>
    <col min="14827" max="14827" width="2.140625" style="1" customWidth="1"/>
    <col min="14828" max="14828" width="3.5703125" style="1" customWidth="1"/>
    <col min="14829" max="14829" width="33.85546875" style="1" customWidth="1"/>
    <col min="14830" max="14830" width="5.85546875" style="1" customWidth="1"/>
    <col min="14831" max="14831" width="9.140625" style="1"/>
    <col min="14832" max="14832" width="9.85546875" style="1" customWidth="1"/>
    <col min="14833" max="14833" width="9.5703125" style="1" customWidth="1"/>
    <col min="14834" max="14834" width="9.140625" style="1"/>
    <col min="14835" max="14835" width="9" style="1" customWidth="1"/>
    <col min="14836" max="14836" width="9.42578125" style="1" customWidth="1"/>
    <col min="14837" max="14837" width="2.5703125" style="1" customWidth="1"/>
    <col min="14838" max="15082" width="9.140625" style="1"/>
    <col min="15083" max="15083" width="2.140625" style="1" customWidth="1"/>
    <col min="15084" max="15084" width="3.5703125" style="1" customWidth="1"/>
    <col min="15085" max="15085" width="33.85546875" style="1" customWidth="1"/>
    <col min="15086" max="15086" width="5.85546875" style="1" customWidth="1"/>
    <col min="15087" max="15087" width="9.140625" style="1"/>
    <col min="15088" max="15088" width="9.85546875" style="1" customWidth="1"/>
    <col min="15089" max="15089" width="9.5703125" style="1" customWidth="1"/>
    <col min="15090" max="15090" width="9.140625" style="1"/>
    <col min="15091" max="15091" width="9" style="1" customWidth="1"/>
    <col min="15092" max="15092" width="9.42578125" style="1" customWidth="1"/>
    <col min="15093" max="15093" width="2.5703125" style="1" customWidth="1"/>
    <col min="15094" max="15338" width="9.140625" style="1"/>
    <col min="15339" max="15339" width="2.140625" style="1" customWidth="1"/>
    <col min="15340" max="15340" width="3.5703125" style="1" customWidth="1"/>
    <col min="15341" max="15341" width="33.85546875" style="1" customWidth="1"/>
    <col min="15342" max="15342" width="5.85546875" style="1" customWidth="1"/>
    <col min="15343" max="15343" width="9.140625" style="1"/>
    <col min="15344" max="15344" width="9.85546875" style="1" customWidth="1"/>
    <col min="15345" max="15345" width="9.5703125" style="1" customWidth="1"/>
    <col min="15346" max="15346" width="9.140625" style="1"/>
    <col min="15347" max="15347" width="9" style="1" customWidth="1"/>
    <col min="15348" max="15348" width="9.42578125" style="1" customWidth="1"/>
    <col min="15349" max="15349" width="2.5703125" style="1" customWidth="1"/>
    <col min="15350" max="15594" width="9.140625" style="1"/>
    <col min="15595" max="15595" width="2.140625" style="1" customWidth="1"/>
    <col min="15596" max="15596" width="3.5703125" style="1" customWidth="1"/>
    <col min="15597" max="15597" width="33.85546875" style="1" customWidth="1"/>
    <col min="15598" max="15598" width="5.85546875" style="1" customWidth="1"/>
    <col min="15599" max="15599" width="9.140625" style="1"/>
    <col min="15600" max="15600" width="9.85546875" style="1" customWidth="1"/>
    <col min="15601" max="15601" width="9.5703125" style="1" customWidth="1"/>
    <col min="15602" max="15602" width="9.140625" style="1"/>
    <col min="15603" max="15603" width="9" style="1" customWidth="1"/>
    <col min="15604" max="15604" width="9.42578125" style="1" customWidth="1"/>
    <col min="15605" max="15605" width="2.5703125" style="1" customWidth="1"/>
    <col min="15606" max="15850" width="9.140625" style="1"/>
    <col min="15851" max="15851" width="2.140625" style="1" customWidth="1"/>
    <col min="15852" max="15852" width="3.5703125" style="1" customWidth="1"/>
    <col min="15853" max="15853" width="33.85546875" style="1" customWidth="1"/>
    <col min="15854" max="15854" width="5.85546875" style="1" customWidth="1"/>
    <col min="15855" max="15855" width="9.140625" style="1"/>
    <col min="15856" max="15856" width="9.85546875" style="1" customWidth="1"/>
    <col min="15857" max="15857" width="9.5703125" style="1" customWidth="1"/>
    <col min="15858" max="15858" width="9.140625" style="1"/>
    <col min="15859" max="15859" width="9" style="1" customWidth="1"/>
    <col min="15860" max="15860" width="9.42578125" style="1" customWidth="1"/>
    <col min="15861" max="15861" width="2.5703125" style="1" customWidth="1"/>
    <col min="15862" max="16106" width="9.140625" style="1"/>
    <col min="16107" max="16107" width="2.140625" style="1" customWidth="1"/>
    <col min="16108" max="16108" width="3.5703125" style="1" customWidth="1"/>
    <col min="16109" max="16109" width="33.85546875" style="1" customWidth="1"/>
    <col min="16110" max="16110" width="5.85546875" style="1" customWidth="1"/>
    <col min="16111" max="16111" width="9.140625" style="1"/>
    <col min="16112" max="16112" width="9.85546875" style="1" customWidth="1"/>
    <col min="16113" max="16113" width="9.5703125" style="1" customWidth="1"/>
    <col min="16114" max="16114" width="9.140625" style="1"/>
    <col min="16115" max="16115" width="9" style="1" customWidth="1"/>
    <col min="16116" max="16116" width="9.42578125" style="1" customWidth="1"/>
    <col min="16117" max="16117" width="2.5703125" style="1" customWidth="1"/>
    <col min="16118" max="16384" width="9.140625" style="1"/>
  </cols>
  <sheetData>
    <row r="1" spans="1:11" ht="15.75" customHeight="1" x14ac:dyDescent="0.25">
      <c r="A1" s="378" t="s">
        <v>1760</v>
      </c>
      <c r="B1" s="33"/>
      <c r="K1" s="1"/>
    </row>
    <row r="2" spans="1:11" ht="15.75" x14ac:dyDescent="0.25">
      <c r="A2" s="1975" t="s">
        <v>94</v>
      </c>
      <c r="B2" s="1976"/>
      <c r="C2" s="1977"/>
      <c r="D2" s="70"/>
      <c r="K2" s="1"/>
    </row>
    <row r="3" spans="1:11" ht="15" customHeight="1" x14ac:dyDescent="0.2">
      <c r="A3" s="36" t="s">
        <v>95</v>
      </c>
      <c r="K3" s="1"/>
    </row>
    <row r="4" spans="1:11" x14ac:dyDescent="0.2">
      <c r="A4" s="36"/>
      <c r="K4" s="1634"/>
    </row>
    <row r="5" spans="1:11" x14ac:dyDescent="0.2">
      <c r="A5" s="1634" t="s">
        <v>1761</v>
      </c>
      <c r="J5" s="43" t="s">
        <v>1762</v>
      </c>
      <c r="K5" s="1634"/>
    </row>
    <row r="6" spans="1:11" ht="12.6" customHeight="1" x14ac:dyDescent="0.25">
      <c r="A6" s="2039" t="s">
        <v>1763</v>
      </c>
      <c r="B6" s="2040"/>
      <c r="C6" s="2040"/>
      <c r="D6" s="2040"/>
      <c r="E6" s="2040"/>
      <c r="F6" s="2040"/>
      <c r="G6" s="2040"/>
      <c r="H6" s="2040"/>
      <c r="I6" s="2041"/>
      <c r="J6" s="43" t="s">
        <v>1764</v>
      </c>
      <c r="K6" s="1634"/>
    </row>
    <row r="7" spans="1:11" ht="15" x14ac:dyDescent="0.25">
      <c r="A7" s="2015" t="s">
        <v>1765</v>
      </c>
      <c r="B7" s="2042"/>
      <c r="C7" s="2042"/>
      <c r="D7" s="2042"/>
      <c r="E7" s="2042"/>
      <c r="F7" s="2042"/>
      <c r="G7" s="2042"/>
      <c r="H7" s="2042"/>
      <c r="I7" s="2043"/>
      <c r="J7" s="419">
        <v>12300</v>
      </c>
      <c r="K7" s="1634"/>
    </row>
    <row r="8" spans="1:11" ht="15" x14ac:dyDescent="0.25">
      <c r="A8" s="2015" t="s">
        <v>1766</v>
      </c>
      <c r="B8" s="2042"/>
      <c r="C8" s="2042"/>
      <c r="D8" s="2042"/>
      <c r="E8" s="2042"/>
      <c r="F8" s="2042"/>
      <c r="G8" s="2042"/>
      <c r="H8" s="2042"/>
      <c r="I8" s="2043"/>
      <c r="J8" s="419">
        <v>12301</v>
      </c>
      <c r="K8" s="1634"/>
    </row>
    <row r="9" spans="1:11" x14ac:dyDescent="0.2">
      <c r="A9" s="1634" t="s">
        <v>1767</v>
      </c>
      <c r="J9" s="43" t="s">
        <v>1768</v>
      </c>
      <c r="K9" s="1634" t="s">
        <v>74</v>
      </c>
    </row>
    <row r="10" spans="1:11" s="47" customFormat="1" ht="15" x14ac:dyDescent="0.25">
      <c r="A10" s="52"/>
      <c r="B10" s="52"/>
      <c r="J10" s="291"/>
      <c r="K10" s="52"/>
    </row>
    <row r="11" spans="1:11" s="47" customFormat="1" ht="15" x14ac:dyDescent="0.25">
      <c r="A11" s="324" t="s">
        <v>1769</v>
      </c>
      <c r="B11" s="324"/>
      <c r="C11" s="324"/>
      <c r="D11" s="324"/>
      <c r="E11" s="324"/>
      <c r="F11" s="324"/>
      <c r="G11" s="324"/>
      <c r="H11" s="324"/>
      <c r="I11" s="324"/>
      <c r="J11" s="1740" t="s">
        <v>1770</v>
      </c>
      <c r="K11" s="324"/>
    </row>
    <row r="12" spans="1:11" s="47" customFormat="1" ht="12.95" customHeight="1" x14ac:dyDescent="0.25">
      <c r="A12" s="2039" t="s">
        <v>1763</v>
      </c>
      <c r="B12" s="2039"/>
      <c r="C12" s="2039"/>
      <c r="D12" s="2039"/>
      <c r="E12" s="2039"/>
      <c r="F12" s="2039"/>
      <c r="G12" s="2039"/>
      <c r="H12" s="2039"/>
      <c r="I12" s="2044"/>
      <c r="J12" s="1740" t="s">
        <v>1771</v>
      </c>
      <c r="K12" s="324"/>
    </row>
    <row r="13" spans="1:11" s="47" customFormat="1" ht="15" customHeight="1" x14ac:dyDescent="0.25">
      <c r="A13" s="2015" t="s">
        <v>1765</v>
      </c>
      <c r="B13" s="2042"/>
      <c r="C13" s="2042"/>
      <c r="D13" s="2042"/>
      <c r="E13" s="2042"/>
      <c r="F13" s="2042"/>
      <c r="G13" s="2042"/>
      <c r="H13" s="2042"/>
      <c r="I13" s="2043"/>
      <c r="J13" s="419">
        <v>12302</v>
      </c>
      <c r="K13" s="1634"/>
    </row>
    <row r="14" spans="1:11" s="47" customFormat="1" ht="15" customHeight="1" x14ac:dyDescent="0.25">
      <c r="A14" s="2015" t="s">
        <v>1766</v>
      </c>
      <c r="B14" s="2042"/>
      <c r="C14" s="2042"/>
      <c r="D14" s="2042"/>
      <c r="E14" s="2042"/>
      <c r="F14" s="2042"/>
      <c r="G14" s="2042"/>
      <c r="H14" s="2042"/>
      <c r="I14" s="2043"/>
      <c r="J14" s="419">
        <v>12303</v>
      </c>
      <c r="K14" s="1634"/>
    </row>
    <row r="15" spans="1:11" s="47" customFormat="1" ht="15" x14ac:dyDescent="0.25">
      <c r="A15" s="324" t="s">
        <v>1772</v>
      </c>
      <c r="B15" s="324"/>
      <c r="C15" s="324"/>
      <c r="D15" s="324"/>
      <c r="E15" s="324"/>
      <c r="F15" s="324"/>
      <c r="G15" s="324"/>
      <c r="H15" s="324"/>
      <c r="I15" s="325"/>
      <c r="J15" s="1740" t="s">
        <v>1773</v>
      </c>
      <c r="K15" s="324" t="s">
        <v>76</v>
      </c>
    </row>
    <row r="16" spans="1:11" s="47" customFormat="1" ht="15" x14ac:dyDescent="0.25">
      <c r="K16" s="52"/>
    </row>
    <row r="18" spans="1:11" ht="15" x14ac:dyDescent="0.2">
      <c r="A18" s="326" t="s">
        <v>238</v>
      </c>
      <c r="B18" s="326"/>
      <c r="K18" s="1634"/>
    </row>
    <row r="19" spans="1:11" x14ac:dyDescent="0.2">
      <c r="A19" s="38"/>
      <c r="B19" s="38"/>
      <c r="K19" s="1634"/>
    </row>
    <row r="20" spans="1:11" x14ac:dyDescent="0.2">
      <c r="A20" s="1634" t="s">
        <v>1774</v>
      </c>
      <c r="I20" s="15"/>
      <c r="J20" s="43" t="s">
        <v>1775</v>
      </c>
      <c r="K20" s="1700" t="s">
        <v>114</v>
      </c>
    </row>
    <row r="21" spans="1:11" x14ac:dyDescent="0.2">
      <c r="A21" s="1634"/>
      <c r="K21" s="1700"/>
    </row>
    <row r="22" spans="1:11" x14ac:dyDescent="0.2">
      <c r="A22" s="1634" t="s">
        <v>1776</v>
      </c>
      <c r="I22" s="39"/>
      <c r="K22" s="1700"/>
    </row>
    <row r="23" spans="1:11" ht="25.5" customHeight="1" x14ac:dyDescent="0.2">
      <c r="A23" s="2045" t="s">
        <v>1777</v>
      </c>
      <c r="B23" s="2045"/>
      <c r="C23" s="2045"/>
      <c r="D23" s="2045"/>
      <c r="E23" s="2045"/>
      <c r="F23" s="2045"/>
      <c r="G23" s="2045"/>
      <c r="H23" s="2045"/>
      <c r="I23" s="2046"/>
      <c r="J23" s="1815" t="s">
        <v>1778</v>
      </c>
      <c r="K23" s="374" t="s">
        <v>118</v>
      </c>
    </row>
    <row r="24" spans="1:11" x14ac:dyDescent="0.2">
      <c r="A24" s="645"/>
      <c r="B24" s="1525"/>
      <c r="C24" s="1525"/>
      <c r="D24" s="1525"/>
      <c r="E24" s="1525"/>
      <c r="F24" s="1525"/>
      <c r="G24" s="1525"/>
      <c r="H24" s="1525"/>
      <c r="I24" s="1806"/>
      <c r="J24" s="232"/>
      <c r="K24" s="1634"/>
    </row>
    <row r="25" spans="1:11" ht="15" x14ac:dyDescent="0.2">
      <c r="A25" s="326" t="s">
        <v>63</v>
      </c>
      <c r="B25" s="326"/>
      <c r="K25" s="1634"/>
    </row>
    <row r="26" spans="1:11" x14ac:dyDescent="0.2">
      <c r="A26" s="38"/>
      <c r="B26" s="38"/>
      <c r="K26" s="1634"/>
    </row>
    <row r="27" spans="1:11" x14ac:dyDescent="0.2">
      <c r="A27" s="38" t="s">
        <v>1779</v>
      </c>
      <c r="B27" s="38"/>
      <c r="K27" s="1634"/>
    </row>
    <row r="28" spans="1:11" x14ac:dyDescent="0.2">
      <c r="A28" s="38"/>
      <c r="B28" s="38"/>
      <c r="K28" s="1634"/>
    </row>
    <row r="29" spans="1:11" x14ac:dyDescent="0.2">
      <c r="A29" s="1634" t="s">
        <v>1780</v>
      </c>
      <c r="I29" s="379" t="s">
        <v>1781</v>
      </c>
      <c r="J29" s="43" t="s">
        <v>1782</v>
      </c>
      <c r="K29" s="374" t="s">
        <v>169</v>
      </c>
    </row>
    <row r="30" spans="1:11" x14ac:dyDescent="0.2">
      <c r="I30" s="5"/>
      <c r="K30" s="1634"/>
    </row>
    <row r="31" spans="1:11" ht="31.7" customHeight="1" x14ac:dyDescent="0.2">
      <c r="B31" s="2051" t="s">
        <v>1783</v>
      </c>
      <c r="C31" s="2052"/>
      <c r="D31" s="2053"/>
      <c r="E31" s="140" t="s">
        <v>1784</v>
      </c>
      <c r="F31" s="140" t="s">
        <v>1785</v>
      </c>
      <c r="G31" s="140" t="s">
        <v>1786</v>
      </c>
      <c r="H31" s="140" t="s">
        <v>1787</v>
      </c>
      <c r="I31" s="140" t="s">
        <v>1788</v>
      </c>
      <c r="J31" s="140" t="s">
        <v>1789</v>
      </c>
      <c r="K31" s="1634"/>
    </row>
    <row r="32" spans="1:11" ht="12.75" customHeight="1" x14ac:dyDescent="0.2">
      <c r="B32" s="2054" t="s">
        <v>1790</v>
      </c>
      <c r="C32" s="327" t="s">
        <v>27</v>
      </c>
      <c r="D32" s="328"/>
      <c r="E32" s="329">
        <v>7046</v>
      </c>
      <c r="F32" s="329">
        <v>7059</v>
      </c>
      <c r="G32" s="329">
        <v>7068</v>
      </c>
      <c r="H32" s="329">
        <v>7078</v>
      </c>
      <c r="I32" s="329">
        <v>7112</v>
      </c>
      <c r="J32" s="329">
        <v>7125</v>
      </c>
      <c r="K32" s="1634"/>
    </row>
    <row r="33" spans="2:12" x14ac:dyDescent="0.2">
      <c r="B33" s="2055"/>
      <c r="C33" s="646" t="s">
        <v>256</v>
      </c>
      <c r="D33" s="653"/>
      <c r="E33" s="643" t="s">
        <v>1791</v>
      </c>
      <c r="F33" s="643" t="s">
        <v>1792</v>
      </c>
      <c r="G33" s="643" t="s">
        <v>1793</v>
      </c>
      <c r="H33" s="643" t="s">
        <v>1794</v>
      </c>
      <c r="I33" s="643" t="s">
        <v>1795</v>
      </c>
      <c r="J33" s="643" t="s">
        <v>1796</v>
      </c>
      <c r="K33" s="1634"/>
    </row>
    <row r="34" spans="2:12" x14ac:dyDescent="0.2">
      <c r="B34" s="2055"/>
      <c r="C34" s="646" t="s">
        <v>29</v>
      </c>
      <c r="D34" s="653"/>
      <c r="E34" s="643" t="s">
        <v>1797</v>
      </c>
      <c r="F34" s="643" t="s">
        <v>1798</v>
      </c>
      <c r="G34" s="643" t="s">
        <v>1799</v>
      </c>
      <c r="H34" s="643" t="s">
        <v>1800</v>
      </c>
      <c r="I34" s="643" t="s">
        <v>1801</v>
      </c>
      <c r="J34" s="643" t="s">
        <v>1802</v>
      </c>
      <c r="K34" s="1634"/>
      <c r="L34" s="38"/>
    </row>
    <row r="35" spans="2:12" x14ac:dyDescent="0.2">
      <c r="B35" s="2055"/>
      <c r="C35" s="646" t="s">
        <v>258</v>
      </c>
      <c r="D35" s="653"/>
      <c r="E35" s="643">
        <v>7047</v>
      </c>
      <c r="F35" s="643">
        <v>7060</v>
      </c>
      <c r="G35" s="643">
        <v>7069</v>
      </c>
      <c r="H35" s="643">
        <v>7079</v>
      </c>
      <c r="I35" s="643">
        <v>7113</v>
      </c>
      <c r="J35" s="643">
        <v>7126</v>
      </c>
      <c r="K35" s="1634"/>
    </row>
    <row r="36" spans="2:12" x14ac:dyDescent="0.2">
      <c r="B36" s="2055"/>
      <c r="C36" s="646" t="s">
        <v>31</v>
      </c>
      <c r="D36" s="647"/>
      <c r="E36" s="643" t="s">
        <v>1803</v>
      </c>
      <c r="F36" s="643" t="s">
        <v>1804</v>
      </c>
      <c r="G36" s="652"/>
      <c r="H36" s="652"/>
      <c r="I36" s="643" t="s">
        <v>1805</v>
      </c>
      <c r="J36" s="643" t="s">
        <v>1806</v>
      </c>
      <c r="K36" s="1634"/>
    </row>
    <row r="37" spans="2:12" x14ac:dyDescent="0.2">
      <c r="B37" s="2055"/>
      <c r="C37" s="646" t="s">
        <v>1807</v>
      </c>
      <c r="D37" s="653"/>
      <c r="E37" s="643" t="s">
        <v>1808</v>
      </c>
      <c r="F37" s="643" t="s">
        <v>1809</v>
      </c>
      <c r="G37" s="643" t="s">
        <v>1810</v>
      </c>
      <c r="H37" s="643" t="s">
        <v>1811</v>
      </c>
      <c r="I37" s="643" t="s">
        <v>1812</v>
      </c>
      <c r="J37" s="643" t="s">
        <v>1813</v>
      </c>
      <c r="K37" s="1634"/>
    </row>
    <row r="38" spans="2:12" x14ac:dyDescent="0.2">
      <c r="B38" s="2055"/>
      <c r="C38" s="646" t="s">
        <v>33</v>
      </c>
      <c r="D38" s="653"/>
      <c r="E38" s="643">
        <v>7040</v>
      </c>
      <c r="F38" s="643">
        <v>7053</v>
      </c>
      <c r="G38" s="643">
        <v>7066</v>
      </c>
      <c r="H38" s="643">
        <v>7072</v>
      </c>
      <c r="I38" s="643">
        <v>7106</v>
      </c>
      <c r="J38" s="643">
        <v>7119</v>
      </c>
      <c r="K38" s="1634"/>
    </row>
    <row r="39" spans="2:12" x14ac:dyDescent="0.2">
      <c r="B39" s="2055"/>
      <c r="C39" s="646" t="s">
        <v>34</v>
      </c>
      <c r="D39" s="647"/>
      <c r="E39" s="643" t="s">
        <v>1814</v>
      </c>
      <c r="F39" s="643" t="s">
        <v>1815</v>
      </c>
      <c r="G39" s="643" t="s">
        <v>1816</v>
      </c>
      <c r="H39" s="643" t="s">
        <v>1817</v>
      </c>
      <c r="I39" s="643" t="s">
        <v>1818</v>
      </c>
      <c r="J39" s="643" t="s">
        <v>1819</v>
      </c>
      <c r="K39" s="1634"/>
    </row>
    <row r="40" spans="2:12" x14ac:dyDescent="0.2">
      <c r="B40" s="2055"/>
      <c r="C40" s="331" t="s">
        <v>1820</v>
      </c>
      <c r="D40" s="332"/>
      <c r="E40" s="329">
        <v>7045</v>
      </c>
      <c r="F40" s="329">
        <v>7058</v>
      </c>
      <c r="G40" s="329">
        <v>7067</v>
      </c>
      <c r="H40" s="329">
        <v>7077</v>
      </c>
      <c r="I40" s="329">
        <v>7111</v>
      </c>
      <c r="J40" s="329">
        <v>7124</v>
      </c>
      <c r="K40" s="1634"/>
    </row>
    <row r="41" spans="2:12" x14ac:dyDescent="0.2">
      <c r="B41" s="2055"/>
      <c r="C41" s="646" t="s">
        <v>67</v>
      </c>
      <c r="D41" s="332"/>
      <c r="E41" s="329" t="s">
        <v>1821</v>
      </c>
      <c r="F41" s="329" t="s">
        <v>1822</v>
      </c>
      <c r="G41" s="1816" t="s">
        <v>1823</v>
      </c>
      <c r="H41" s="329" t="s">
        <v>1824</v>
      </c>
      <c r="I41" s="329" t="s">
        <v>1825</v>
      </c>
      <c r="J41" s="329" t="s">
        <v>1826</v>
      </c>
      <c r="K41" s="1634"/>
    </row>
    <row r="42" spans="2:12" x14ac:dyDescent="0.2">
      <c r="B42" s="2055"/>
      <c r="C42" s="646" t="s">
        <v>260</v>
      </c>
      <c r="D42" s="330"/>
      <c r="E42" s="643" t="s">
        <v>1827</v>
      </c>
      <c r="F42" s="643" t="s">
        <v>1828</v>
      </c>
      <c r="G42" s="652"/>
      <c r="H42" s="652"/>
      <c r="I42" s="643" t="s">
        <v>1829</v>
      </c>
      <c r="J42" s="643" t="s">
        <v>1830</v>
      </c>
      <c r="K42" s="1634"/>
    </row>
    <row r="43" spans="2:12" x14ac:dyDescent="0.2">
      <c r="B43" s="2055"/>
      <c r="C43" s="646" t="s">
        <v>1831</v>
      </c>
      <c r="D43" s="330"/>
      <c r="E43" s="643" t="s">
        <v>1832</v>
      </c>
      <c r="F43" s="643" t="s">
        <v>1833</v>
      </c>
      <c r="G43" s="652"/>
      <c r="H43" s="652"/>
      <c r="I43" s="643" t="s">
        <v>1834</v>
      </c>
      <c r="J43" s="643" t="s">
        <v>1835</v>
      </c>
      <c r="K43" s="1634"/>
    </row>
    <row r="44" spans="2:12" x14ac:dyDescent="0.2">
      <c r="B44" s="2055"/>
      <c r="C44" s="646" t="s">
        <v>1836</v>
      </c>
      <c r="D44" s="330"/>
      <c r="E44" s="643" t="s">
        <v>1837</v>
      </c>
      <c r="F44" s="643" t="s">
        <v>1838</v>
      </c>
      <c r="G44" s="652"/>
      <c r="H44" s="652"/>
      <c r="I44" s="643" t="s">
        <v>1839</v>
      </c>
      <c r="J44" s="643" t="s">
        <v>1840</v>
      </c>
      <c r="K44" s="1634"/>
    </row>
    <row r="45" spans="2:12" ht="28.5" customHeight="1" x14ac:dyDescent="0.2">
      <c r="B45" s="2055"/>
      <c r="C45" s="2047" t="s">
        <v>263</v>
      </c>
      <c r="D45" s="2048"/>
      <c r="E45" s="643" t="s">
        <v>1841</v>
      </c>
      <c r="F45" s="643" t="s">
        <v>1842</v>
      </c>
      <c r="G45" s="652"/>
      <c r="H45" s="652"/>
      <c r="I45" s="643" t="s">
        <v>1843</v>
      </c>
      <c r="J45" s="643" t="s">
        <v>1844</v>
      </c>
      <c r="K45" s="1634"/>
    </row>
    <row r="46" spans="2:12" x14ac:dyDescent="0.2">
      <c r="B46" s="2055"/>
      <c r="C46" s="646" t="s">
        <v>264</v>
      </c>
      <c r="D46" s="653"/>
      <c r="E46" s="643" t="s">
        <v>1845</v>
      </c>
      <c r="F46" s="643" t="s">
        <v>1846</v>
      </c>
      <c r="G46" s="652"/>
      <c r="H46" s="652"/>
      <c r="I46" s="643" t="s">
        <v>1847</v>
      </c>
      <c r="J46" s="643" t="s">
        <v>1848</v>
      </c>
      <c r="K46" s="1634"/>
    </row>
    <row r="47" spans="2:12" x14ac:dyDescent="0.2">
      <c r="B47" s="2055"/>
      <c r="C47" s="646" t="s">
        <v>38</v>
      </c>
      <c r="D47" s="647"/>
      <c r="E47" s="652"/>
      <c r="F47" s="652"/>
      <c r="G47" s="652"/>
      <c r="H47" s="652"/>
      <c r="I47" s="652"/>
      <c r="J47" s="652"/>
      <c r="K47" s="1634"/>
    </row>
    <row r="48" spans="2:12" x14ac:dyDescent="0.2">
      <c r="B48" s="2055"/>
      <c r="C48" s="646" t="s">
        <v>1849</v>
      </c>
      <c r="D48" s="647"/>
      <c r="E48" s="643">
        <v>7051</v>
      </c>
      <c r="F48" s="643">
        <v>7064</v>
      </c>
      <c r="G48" s="652"/>
      <c r="H48" s="652"/>
      <c r="I48" s="643">
        <v>7117</v>
      </c>
      <c r="J48" s="643">
        <v>7130</v>
      </c>
      <c r="K48" s="1634"/>
    </row>
    <row r="49" spans="2:10" x14ac:dyDescent="0.2">
      <c r="B49" s="2055"/>
      <c r="C49" s="644" t="s">
        <v>324</v>
      </c>
      <c r="D49" s="641"/>
      <c r="E49" s="643" t="s">
        <v>1850</v>
      </c>
      <c r="F49" s="643" t="s">
        <v>1851</v>
      </c>
      <c r="G49" s="652"/>
      <c r="H49" s="652"/>
      <c r="I49" s="643" t="s">
        <v>1852</v>
      </c>
      <c r="J49" s="643" t="s">
        <v>1853</v>
      </c>
    </row>
    <row r="50" spans="2:10" x14ac:dyDescent="0.2">
      <c r="B50" s="2055"/>
      <c r="C50" s="644" t="s">
        <v>325</v>
      </c>
      <c r="D50" s="641"/>
      <c r="E50" s="643" t="s">
        <v>1854</v>
      </c>
      <c r="F50" s="643" t="s">
        <v>1855</v>
      </c>
      <c r="G50" s="652"/>
      <c r="H50" s="652"/>
      <c r="I50" s="643" t="s">
        <v>1856</v>
      </c>
      <c r="J50" s="643" t="s">
        <v>1857</v>
      </c>
    </row>
    <row r="51" spans="2:10" ht="22.5" customHeight="1" x14ac:dyDescent="0.2">
      <c r="B51" s="2055"/>
      <c r="C51" s="2049" t="s">
        <v>265</v>
      </c>
      <c r="D51" s="2050"/>
      <c r="E51" s="643">
        <v>7052</v>
      </c>
      <c r="F51" s="643">
        <v>7065</v>
      </c>
      <c r="G51" s="643">
        <v>7071</v>
      </c>
      <c r="H51" s="643" t="s">
        <v>1858</v>
      </c>
      <c r="I51" s="643">
        <v>7118</v>
      </c>
      <c r="J51" s="643">
        <v>7131</v>
      </c>
    </row>
    <row r="52" spans="2:10" x14ac:dyDescent="0.2">
      <c r="B52" s="2055"/>
      <c r="C52" s="644" t="s">
        <v>326</v>
      </c>
      <c r="D52" s="641"/>
      <c r="E52" s="643" t="s">
        <v>1859</v>
      </c>
      <c r="F52" s="643" t="s">
        <v>1860</v>
      </c>
      <c r="G52" s="643" t="s">
        <v>1861</v>
      </c>
      <c r="H52" s="643" t="s">
        <v>1862</v>
      </c>
      <c r="I52" s="643" t="s">
        <v>1863</v>
      </c>
      <c r="J52" s="643" t="s">
        <v>1864</v>
      </c>
    </row>
    <row r="53" spans="2:10" ht="12.75" customHeight="1" x14ac:dyDescent="0.2">
      <c r="B53" s="2055"/>
      <c r="C53" s="644" t="s">
        <v>44</v>
      </c>
      <c r="D53" s="1653"/>
      <c r="E53" s="643">
        <v>7050</v>
      </c>
      <c r="F53" s="643">
        <v>7063</v>
      </c>
      <c r="G53" s="643">
        <v>7070</v>
      </c>
      <c r="H53" s="643">
        <v>7080</v>
      </c>
      <c r="I53" s="643">
        <v>7116</v>
      </c>
      <c r="J53" s="643">
        <v>7129</v>
      </c>
    </row>
    <row r="54" spans="2:10" ht="21" customHeight="1" x14ac:dyDescent="0.2">
      <c r="B54" s="2055"/>
      <c r="C54" s="2049" t="s">
        <v>1865</v>
      </c>
      <c r="D54" s="2050"/>
      <c r="E54" s="329">
        <v>7048</v>
      </c>
      <c r="F54" s="329">
        <v>7061</v>
      </c>
      <c r="G54" s="652"/>
      <c r="H54" s="652"/>
      <c r="I54" s="329">
        <v>7114</v>
      </c>
      <c r="J54" s="329">
        <v>7127</v>
      </c>
    </row>
    <row r="55" spans="2:10" x14ac:dyDescent="0.2">
      <c r="B55" s="2055"/>
      <c r="C55" s="646" t="s">
        <v>1866</v>
      </c>
      <c r="D55" s="647"/>
      <c r="E55" s="643" t="s">
        <v>1867</v>
      </c>
      <c r="F55" s="643" t="s">
        <v>1868</v>
      </c>
      <c r="G55" s="652"/>
      <c r="H55" s="652"/>
      <c r="I55" s="643" t="s">
        <v>1869</v>
      </c>
      <c r="J55" s="643" t="s">
        <v>1870</v>
      </c>
    </row>
    <row r="56" spans="2:10" x14ac:dyDescent="0.2">
      <c r="B56" s="2055"/>
      <c r="C56" s="384" t="s">
        <v>50</v>
      </c>
      <c r="D56" s="641"/>
      <c r="E56" s="642" t="s">
        <v>1871</v>
      </c>
      <c r="F56" s="642" t="s">
        <v>1872</v>
      </c>
      <c r="G56" s="652"/>
      <c r="H56" s="652"/>
      <c r="I56" s="642" t="s">
        <v>1873</v>
      </c>
      <c r="J56" s="642" t="s">
        <v>1874</v>
      </c>
    </row>
    <row r="57" spans="2:10" x14ac:dyDescent="0.2">
      <c r="B57" s="2055"/>
      <c r="C57" s="646" t="s">
        <v>267</v>
      </c>
      <c r="D57" s="647"/>
      <c r="E57" s="643">
        <v>7049</v>
      </c>
      <c r="F57" s="643">
        <v>7062</v>
      </c>
      <c r="G57" s="652"/>
      <c r="H57" s="652"/>
      <c r="I57" s="643">
        <v>7115</v>
      </c>
      <c r="J57" s="643">
        <v>7128</v>
      </c>
    </row>
    <row r="58" spans="2:10" x14ac:dyDescent="0.2">
      <c r="B58" s="2055"/>
      <c r="C58" s="646" t="s">
        <v>269</v>
      </c>
      <c r="D58" s="647"/>
      <c r="E58" s="643" t="s">
        <v>1875</v>
      </c>
      <c r="F58" s="643" t="s">
        <v>1876</v>
      </c>
      <c r="G58" s="652"/>
      <c r="H58" s="652"/>
      <c r="I58" s="643" t="s">
        <v>1877</v>
      </c>
      <c r="J58" s="643" t="s">
        <v>1878</v>
      </c>
    </row>
    <row r="59" spans="2:10" x14ac:dyDescent="0.2">
      <c r="B59" s="2055"/>
      <c r="C59" s="644" t="s">
        <v>52</v>
      </c>
      <c r="D59" s="641"/>
      <c r="E59" s="642" t="s">
        <v>1879</v>
      </c>
      <c r="F59" s="642" t="s">
        <v>1880</v>
      </c>
      <c r="G59" s="652"/>
      <c r="H59" s="652"/>
      <c r="I59" s="642" t="s">
        <v>1881</v>
      </c>
      <c r="J59" s="642" t="s">
        <v>1882</v>
      </c>
    </row>
    <row r="60" spans="2:10" x14ac:dyDescent="0.2">
      <c r="B60" s="2055"/>
      <c r="C60" s="646" t="s">
        <v>1883</v>
      </c>
      <c r="D60" s="647"/>
      <c r="E60" s="643" t="s">
        <v>1884</v>
      </c>
      <c r="F60" s="643" t="s">
        <v>1885</v>
      </c>
      <c r="G60" s="643" t="s">
        <v>1886</v>
      </c>
      <c r="H60" s="643" t="s">
        <v>1887</v>
      </c>
      <c r="I60" s="643" t="s">
        <v>1888</v>
      </c>
      <c r="J60" s="643" t="s">
        <v>1889</v>
      </c>
    </row>
    <row r="61" spans="2:10" x14ac:dyDescent="0.2">
      <c r="B61" s="2055"/>
      <c r="C61" s="646" t="s">
        <v>270</v>
      </c>
      <c r="D61" s="647"/>
      <c r="E61" s="643" t="s">
        <v>1890</v>
      </c>
      <c r="F61" s="643" t="s">
        <v>1891</v>
      </c>
      <c r="G61" s="643" t="s">
        <v>1892</v>
      </c>
      <c r="H61" s="643" t="s">
        <v>1893</v>
      </c>
      <c r="I61" s="643" t="s">
        <v>1894</v>
      </c>
      <c r="J61" s="643" t="s">
        <v>1895</v>
      </c>
    </row>
    <row r="62" spans="2:10" x14ac:dyDescent="0.2">
      <c r="B62" s="2055"/>
      <c r="C62" s="646" t="s">
        <v>271</v>
      </c>
      <c r="D62" s="647"/>
      <c r="E62" s="643" t="s">
        <v>1896</v>
      </c>
      <c r="F62" s="643" t="s">
        <v>1897</v>
      </c>
      <c r="G62" s="643" t="s">
        <v>1898</v>
      </c>
      <c r="H62" s="643" t="s">
        <v>1899</v>
      </c>
      <c r="I62" s="643" t="s">
        <v>1900</v>
      </c>
      <c r="J62" s="643" t="s">
        <v>1901</v>
      </c>
    </row>
    <row r="63" spans="2:10" ht="12.75" customHeight="1" x14ac:dyDescent="0.2">
      <c r="B63" s="2056" t="s">
        <v>1902</v>
      </c>
      <c r="C63" s="2057"/>
      <c r="D63" s="2058"/>
      <c r="E63" s="335"/>
      <c r="F63" s="335"/>
      <c r="G63" s="335"/>
      <c r="H63" s="335"/>
      <c r="I63" s="335"/>
      <c r="J63" s="335"/>
    </row>
    <row r="64" spans="2:10" ht="27" customHeight="1" x14ac:dyDescent="0.2">
      <c r="B64" s="2059" t="s">
        <v>1903</v>
      </c>
      <c r="C64" s="2060"/>
      <c r="D64" s="2061"/>
      <c r="E64" s="643" t="s">
        <v>1904</v>
      </c>
      <c r="F64" s="643" t="s">
        <v>1905</v>
      </c>
      <c r="G64" s="335"/>
      <c r="H64" s="335"/>
      <c r="I64" s="643" t="s">
        <v>1906</v>
      </c>
      <c r="J64" s="643" t="s">
        <v>1907</v>
      </c>
    </row>
    <row r="65" spans="1:11" ht="27" customHeight="1" x14ac:dyDescent="0.2">
      <c r="B65" s="2037" t="s">
        <v>1908</v>
      </c>
      <c r="C65" s="2038"/>
      <c r="D65" s="641"/>
      <c r="E65" s="642" t="s">
        <v>1909</v>
      </c>
      <c r="F65" s="642" t="s">
        <v>1910</v>
      </c>
      <c r="G65" s="642" t="s">
        <v>1911</v>
      </c>
      <c r="H65" s="642" t="s">
        <v>1912</v>
      </c>
      <c r="I65" s="642" t="s">
        <v>1913</v>
      </c>
      <c r="J65" s="642" t="s">
        <v>1914</v>
      </c>
      <c r="K65" s="1634"/>
    </row>
    <row r="66" spans="1:11" ht="12.75" customHeight="1" x14ac:dyDescent="0.2">
      <c r="B66" s="336" t="s">
        <v>1915</v>
      </c>
      <c r="C66" s="337"/>
      <c r="D66" s="337"/>
      <c r="E66" s="337"/>
      <c r="F66" s="337"/>
      <c r="G66" s="337"/>
      <c r="H66" s="337"/>
      <c r="I66" s="338"/>
      <c r="J66" s="329">
        <v>7132</v>
      </c>
      <c r="K66" s="1700" t="s">
        <v>121</v>
      </c>
    </row>
    <row r="67" spans="1:11" x14ac:dyDescent="0.2">
      <c r="I67" s="5"/>
      <c r="K67" s="1634"/>
    </row>
    <row r="68" spans="1:11" ht="12.75" customHeight="1" x14ac:dyDescent="0.2">
      <c r="I68" s="5"/>
      <c r="K68" s="1634"/>
    </row>
    <row r="69" spans="1:11" ht="15" x14ac:dyDescent="0.2">
      <c r="A69" s="326" t="s">
        <v>1916</v>
      </c>
      <c r="B69" s="326"/>
      <c r="K69" s="1634"/>
    </row>
    <row r="70" spans="1:11" ht="15" x14ac:dyDescent="0.2">
      <c r="A70" s="326"/>
      <c r="B70" s="326"/>
      <c r="K70" s="1634"/>
    </row>
    <row r="71" spans="1:11" ht="33" customHeight="1" x14ac:dyDescent="0.2">
      <c r="B71" s="2051" t="s">
        <v>1917</v>
      </c>
      <c r="C71" s="2052"/>
      <c r="D71" s="2053"/>
      <c r="E71" s="140" t="s">
        <v>1784</v>
      </c>
      <c r="F71" s="140" t="s">
        <v>1785</v>
      </c>
      <c r="G71" s="140" t="s">
        <v>1786</v>
      </c>
      <c r="H71" s="140" t="s">
        <v>1787</v>
      </c>
      <c r="I71" s="140" t="s">
        <v>1788</v>
      </c>
      <c r="J71" s="140" t="s">
        <v>1918</v>
      </c>
      <c r="K71" s="1634"/>
    </row>
    <row r="72" spans="1:11" ht="12.75" customHeight="1" x14ac:dyDescent="0.2">
      <c r="B72" s="2063" t="s">
        <v>1790</v>
      </c>
      <c r="C72" s="654" t="s">
        <v>27</v>
      </c>
      <c r="D72" s="655"/>
      <c r="E72" s="43" t="s">
        <v>1919</v>
      </c>
      <c r="F72" s="43" t="s">
        <v>1920</v>
      </c>
      <c r="G72" s="43" t="s">
        <v>1921</v>
      </c>
      <c r="H72" s="43" t="s">
        <v>1922</v>
      </c>
      <c r="I72" s="43" t="s">
        <v>1923</v>
      </c>
      <c r="J72" s="43" t="s">
        <v>1924</v>
      </c>
      <c r="K72" s="1634"/>
    </row>
    <row r="73" spans="1:11" x14ac:dyDescent="0.2">
      <c r="B73" s="2064"/>
      <c r="C73" s="644" t="s">
        <v>1925</v>
      </c>
      <c r="D73" s="656"/>
      <c r="E73" s="643" t="s">
        <v>1926</v>
      </c>
      <c r="F73" s="643" t="s">
        <v>1927</v>
      </c>
      <c r="G73" s="643" t="s">
        <v>1928</v>
      </c>
      <c r="H73" s="643" t="s">
        <v>1929</v>
      </c>
      <c r="I73" s="643" t="s">
        <v>1930</v>
      </c>
      <c r="J73" s="643" t="s">
        <v>1931</v>
      </c>
      <c r="K73" s="1634"/>
    </row>
    <row r="74" spans="1:11" x14ac:dyDescent="0.2">
      <c r="B74" s="2064"/>
      <c r="C74" s="644" t="s">
        <v>1932</v>
      </c>
      <c r="D74" s="656"/>
      <c r="E74" s="643" t="s">
        <v>1933</v>
      </c>
      <c r="F74" s="643" t="s">
        <v>1934</v>
      </c>
      <c r="G74" s="643" t="s">
        <v>1935</v>
      </c>
      <c r="H74" s="643" t="s">
        <v>1936</v>
      </c>
      <c r="I74" s="643" t="s">
        <v>1937</v>
      </c>
      <c r="J74" s="643" t="s">
        <v>1938</v>
      </c>
      <c r="K74" s="1634"/>
    </row>
    <row r="75" spans="1:11" x14ac:dyDescent="0.2">
      <c r="B75" s="2064"/>
      <c r="C75" s="644" t="s">
        <v>258</v>
      </c>
      <c r="D75" s="656"/>
      <c r="E75" s="91" t="s">
        <v>1939</v>
      </c>
      <c r="F75" s="91" t="s">
        <v>1940</v>
      </c>
      <c r="G75" s="91" t="s">
        <v>1941</v>
      </c>
      <c r="H75" s="91" t="s">
        <v>1942</v>
      </c>
      <c r="I75" s="91" t="s">
        <v>1943</v>
      </c>
      <c r="J75" s="91" t="s">
        <v>1944</v>
      </c>
      <c r="K75" s="1634"/>
    </row>
    <row r="76" spans="1:11" x14ac:dyDescent="0.2">
      <c r="B76" s="2064"/>
      <c r="C76" s="644" t="s">
        <v>31</v>
      </c>
      <c r="D76" s="656"/>
      <c r="E76" s="643" t="s">
        <v>1945</v>
      </c>
      <c r="F76" s="643" t="s">
        <v>1946</v>
      </c>
      <c r="G76" s="335"/>
      <c r="H76" s="335"/>
      <c r="I76" s="643" t="s">
        <v>1947</v>
      </c>
      <c r="J76" s="643" t="s">
        <v>1948</v>
      </c>
      <c r="K76" s="1634"/>
    </row>
    <row r="77" spans="1:11" x14ac:dyDescent="0.2">
      <c r="B77" s="2064"/>
      <c r="C77" s="644" t="s">
        <v>1807</v>
      </c>
      <c r="D77" s="656"/>
      <c r="E77" s="643" t="s">
        <v>1949</v>
      </c>
      <c r="F77" s="643" t="s">
        <v>1950</v>
      </c>
      <c r="G77" s="643" t="s">
        <v>1951</v>
      </c>
      <c r="H77" s="643" t="s">
        <v>1952</v>
      </c>
      <c r="I77" s="643" t="s">
        <v>1953</v>
      </c>
      <c r="J77" s="643" t="s">
        <v>1954</v>
      </c>
      <c r="K77" s="1634"/>
    </row>
    <row r="78" spans="1:11" x14ac:dyDescent="0.2">
      <c r="B78" s="2064"/>
      <c r="C78" s="644" t="s">
        <v>33</v>
      </c>
      <c r="D78" s="656"/>
      <c r="E78" s="91" t="s">
        <v>1955</v>
      </c>
      <c r="F78" s="91" t="s">
        <v>1956</v>
      </c>
      <c r="G78" s="91" t="s">
        <v>1957</v>
      </c>
      <c r="H78" s="91" t="s">
        <v>1958</v>
      </c>
      <c r="I78" s="91" t="s">
        <v>1959</v>
      </c>
      <c r="J78" s="91" t="s">
        <v>1960</v>
      </c>
      <c r="K78" s="1634"/>
    </row>
    <row r="79" spans="1:11" x14ac:dyDescent="0.2">
      <c r="B79" s="2064"/>
      <c r="C79" s="644" t="s">
        <v>34</v>
      </c>
      <c r="D79" s="656"/>
      <c r="E79" s="643" t="s">
        <v>1961</v>
      </c>
      <c r="F79" s="643" t="s">
        <v>1962</v>
      </c>
      <c r="G79" s="643" t="s">
        <v>1963</v>
      </c>
      <c r="H79" s="643" t="s">
        <v>1964</v>
      </c>
      <c r="I79" s="643" t="s">
        <v>1965</v>
      </c>
      <c r="J79" s="643" t="s">
        <v>1966</v>
      </c>
      <c r="K79" s="1634"/>
    </row>
    <row r="80" spans="1:11" x14ac:dyDescent="0.2">
      <c r="B80" s="2064"/>
      <c r="C80" s="644" t="s">
        <v>1967</v>
      </c>
      <c r="D80" s="656"/>
      <c r="E80" s="43" t="s">
        <v>1968</v>
      </c>
      <c r="F80" s="43" t="s">
        <v>1969</v>
      </c>
      <c r="G80" s="43" t="s">
        <v>1970</v>
      </c>
      <c r="H80" s="43" t="s">
        <v>1971</v>
      </c>
      <c r="I80" s="43" t="s">
        <v>1972</v>
      </c>
      <c r="J80" s="43" t="s">
        <v>1973</v>
      </c>
      <c r="K80" s="1634"/>
    </row>
    <row r="81" spans="2:10" x14ac:dyDescent="0.2">
      <c r="B81" s="2064"/>
      <c r="C81" s="644" t="s">
        <v>67</v>
      </c>
      <c r="D81" s="656"/>
      <c r="E81" s="43" t="s">
        <v>1974</v>
      </c>
      <c r="F81" s="43" t="s">
        <v>1975</v>
      </c>
      <c r="G81" s="1816" t="s">
        <v>1976</v>
      </c>
      <c r="H81" s="43" t="s">
        <v>1977</v>
      </c>
      <c r="I81" s="43" t="s">
        <v>1978</v>
      </c>
      <c r="J81" s="643" t="s">
        <v>1979</v>
      </c>
    </row>
    <row r="82" spans="2:10" x14ac:dyDescent="0.2">
      <c r="B82" s="2064"/>
      <c r="C82" s="644" t="s">
        <v>260</v>
      </c>
      <c r="D82" s="656"/>
      <c r="E82" s="643" t="s">
        <v>1980</v>
      </c>
      <c r="F82" s="643" t="s">
        <v>1981</v>
      </c>
      <c r="G82" s="335"/>
      <c r="H82" s="335"/>
      <c r="I82" s="643" t="s">
        <v>1982</v>
      </c>
      <c r="J82" s="643" t="s">
        <v>1983</v>
      </c>
    </row>
    <row r="83" spans="2:10" x14ac:dyDescent="0.2">
      <c r="B83" s="2064"/>
      <c r="C83" s="644" t="s">
        <v>261</v>
      </c>
      <c r="D83" s="656"/>
      <c r="E83" s="643" t="s">
        <v>1984</v>
      </c>
      <c r="F83" s="643" t="s">
        <v>1985</v>
      </c>
      <c r="G83" s="335"/>
      <c r="H83" s="335"/>
      <c r="I83" s="643" t="s">
        <v>1986</v>
      </c>
      <c r="J83" s="643" t="s">
        <v>1987</v>
      </c>
    </row>
    <row r="84" spans="2:10" x14ac:dyDescent="0.2">
      <c r="B84" s="2064"/>
      <c r="C84" s="644" t="s">
        <v>262</v>
      </c>
      <c r="D84" s="656"/>
      <c r="E84" s="643" t="s">
        <v>1988</v>
      </c>
      <c r="F84" s="643" t="s">
        <v>1989</v>
      </c>
      <c r="G84" s="335"/>
      <c r="H84" s="335"/>
      <c r="I84" s="643" t="s">
        <v>1990</v>
      </c>
      <c r="J84" s="643" t="s">
        <v>1991</v>
      </c>
    </row>
    <row r="85" spans="2:10" x14ac:dyDescent="0.2">
      <c r="B85" s="2064"/>
      <c r="C85" s="644" t="s">
        <v>1992</v>
      </c>
      <c r="D85" s="656"/>
      <c r="E85" s="643" t="s">
        <v>1993</v>
      </c>
      <c r="F85" s="643" t="s">
        <v>1994</v>
      </c>
      <c r="G85" s="335"/>
      <c r="H85" s="335"/>
      <c r="I85" s="643" t="s">
        <v>1995</v>
      </c>
      <c r="J85" s="643" t="s">
        <v>1996</v>
      </c>
    </row>
    <row r="86" spans="2:10" x14ac:dyDescent="0.2">
      <c r="B86" s="2064"/>
      <c r="C86" s="644" t="s">
        <v>264</v>
      </c>
      <c r="D86" s="656"/>
      <c r="E86" s="643" t="s">
        <v>1997</v>
      </c>
      <c r="F86" s="643" t="s">
        <v>1998</v>
      </c>
      <c r="G86" s="335"/>
      <c r="H86" s="335"/>
      <c r="I86" s="643" t="s">
        <v>1999</v>
      </c>
      <c r="J86" s="643" t="s">
        <v>2000</v>
      </c>
    </row>
    <row r="87" spans="2:10" x14ac:dyDescent="0.2">
      <c r="B87" s="2064"/>
      <c r="C87" s="644" t="s">
        <v>38</v>
      </c>
      <c r="D87" s="656"/>
      <c r="E87" s="335"/>
      <c r="F87" s="335"/>
      <c r="G87" s="335"/>
      <c r="H87" s="335"/>
      <c r="I87" s="335"/>
      <c r="J87" s="335"/>
    </row>
    <row r="88" spans="2:10" x14ac:dyDescent="0.2">
      <c r="B88" s="2064"/>
      <c r="C88" s="644" t="s">
        <v>2001</v>
      </c>
      <c r="D88" s="656"/>
      <c r="E88" s="91" t="s">
        <v>2002</v>
      </c>
      <c r="F88" s="91" t="s">
        <v>2003</v>
      </c>
      <c r="G88" s="335"/>
      <c r="H88" s="335"/>
      <c r="I88" s="91" t="s">
        <v>2004</v>
      </c>
      <c r="J88" s="91" t="s">
        <v>2005</v>
      </c>
    </row>
    <row r="89" spans="2:10" x14ac:dyDescent="0.2">
      <c r="B89" s="2064"/>
      <c r="C89" s="644" t="s">
        <v>40</v>
      </c>
      <c r="D89" s="656"/>
      <c r="E89" s="643" t="s">
        <v>2006</v>
      </c>
      <c r="F89" s="643" t="s">
        <v>2007</v>
      </c>
      <c r="G89" s="335"/>
      <c r="H89" s="335"/>
      <c r="I89" s="643" t="s">
        <v>2008</v>
      </c>
      <c r="J89" s="643" t="s">
        <v>2009</v>
      </c>
    </row>
    <row r="90" spans="2:10" x14ac:dyDescent="0.2">
      <c r="B90" s="2064"/>
      <c r="C90" s="644" t="s">
        <v>41</v>
      </c>
      <c r="D90" s="656"/>
      <c r="E90" s="643" t="s">
        <v>2010</v>
      </c>
      <c r="F90" s="643" t="s">
        <v>2011</v>
      </c>
      <c r="G90" s="335"/>
      <c r="H90" s="335"/>
      <c r="I90" s="643" t="s">
        <v>2012</v>
      </c>
      <c r="J90" s="643" t="s">
        <v>2013</v>
      </c>
    </row>
    <row r="91" spans="2:10" x14ac:dyDescent="0.2">
      <c r="B91" s="2064"/>
      <c r="C91" s="644" t="s">
        <v>2014</v>
      </c>
      <c r="D91" s="656"/>
      <c r="E91" s="91" t="s">
        <v>2015</v>
      </c>
      <c r="F91" s="91" t="s">
        <v>2016</v>
      </c>
      <c r="G91" s="91" t="s">
        <v>2017</v>
      </c>
      <c r="H91" s="91" t="s">
        <v>2018</v>
      </c>
      <c r="I91" s="91" t="s">
        <v>2019</v>
      </c>
      <c r="J91" s="91" t="s">
        <v>2020</v>
      </c>
    </row>
    <row r="92" spans="2:10" x14ac:dyDescent="0.2">
      <c r="B92" s="2064"/>
      <c r="C92" s="644" t="s">
        <v>43</v>
      </c>
      <c r="D92" s="657"/>
      <c r="E92" s="643" t="s">
        <v>2021</v>
      </c>
      <c r="F92" s="643" t="s">
        <v>2022</v>
      </c>
      <c r="G92" s="643" t="s">
        <v>2023</v>
      </c>
      <c r="H92" s="643" t="s">
        <v>2024</v>
      </c>
      <c r="I92" s="643" t="s">
        <v>2025</v>
      </c>
      <c r="J92" s="643" t="s">
        <v>2026</v>
      </c>
    </row>
    <row r="93" spans="2:10" ht="12.75" customHeight="1" x14ac:dyDescent="0.2">
      <c r="B93" s="2064"/>
      <c r="C93" s="644" t="s">
        <v>44</v>
      </c>
      <c r="D93" s="658"/>
      <c r="E93" s="91" t="s">
        <v>2027</v>
      </c>
      <c r="F93" s="91" t="s">
        <v>2028</v>
      </c>
      <c r="G93" s="91" t="s">
        <v>2029</v>
      </c>
      <c r="H93" s="91" t="s">
        <v>2030</v>
      </c>
      <c r="I93" s="91" t="s">
        <v>2031</v>
      </c>
      <c r="J93" s="91" t="s">
        <v>2032</v>
      </c>
    </row>
    <row r="94" spans="2:10" ht="21" customHeight="1" x14ac:dyDescent="0.2">
      <c r="B94" s="2064"/>
      <c r="C94" s="2049" t="s">
        <v>1865</v>
      </c>
      <c r="D94" s="2050"/>
      <c r="E94" s="43" t="s">
        <v>2033</v>
      </c>
      <c r="F94" s="43" t="s">
        <v>2034</v>
      </c>
      <c r="G94" s="335"/>
      <c r="H94" s="335"/>
      <c r="I94" s="43" t="s">
        <v>2035</v>
      </c>
      <c r="J94" s="43" t="s">
        <v>2036</v>
      </c>
    </row>
    <row r="95" spans="2:10" x14ac:dyDescent="0.2">
      <c r="B95" s="2064"/>
      <c r="C95" s="644" t="s">
        <v>1866</v>
      </c>
      <c r="D95" s="1653"/>
      <c r="E95" s="643" t="s">
        <v>2037</v>
      </c>
      <c r="F95" s="643" t="s">
        <v>2038</v>
      </c>
      <c r="G95" s="335"/>
      <c r="H95" s="335"/>
      <c r="I95" s="643" t="s">
        <v>2039</v>
      </c>
      <c r="J95" s="643" t="s">
        <v>2040</v>
      </c>
    </row>
    <row r="96" spans="2:10" x14ac:dyDescent="0.2">
      <c r="B96" s="2064"/>
      <c r="C96" s="644" t="s">
        <v>50</v>
      </c>
      <c r="D96" s="641"/>
      <c r="E96" s="643" t="s">
        <v>2041</v>
      </c>
      <c r="F96" s="643" t="s">
        <v>2042</v>
      </c>
      <c r="G96" s="335"/>
      <c r="H96" s="335"/>
      <c r="I96" s="643" t="s">
        <v>2043</v>
      </c>
      <c r="J96" s="643" t="s">
        <v>2044</v>
      </c>
    </row>
    <row r="97" spans="1:11" x14ac:dyDescent="0.2">
      <c r="B97" s="2064"/>
      <c r="C97" s="646" t="s">
        <v>267</v>
      </c>
      <c r="D97" s="333"/>
      <c r="E97" s="91" t="s">
        <v>2045</v>
      </c>
      <c r="F97" s="91" t="s">
        <v>2046</v>
      </c>
      <c r="G97" s="335"/>
      <c r="H97" s="335"/>
      <c r="I97" s="91" t="s">
        <v>2047</v>
      </c>
      <c r="J97" s="91" t="s">
        <v>2048</v>
      </c>
      <c r="K97" s="1634"/>
    </row>
    <row r="98" spans="1:11" x14ac:dyDescent="0.2">
      <c r="B98" s="2064"/>
      <c r="C98" s="646" t="s">
        <v>269</v>
      </c>
      <c r="D98" s="334"/>
      <c r="E98" s="643" t="s">
        <v>2049</v>
      </c>
      <c r="F98" s="643" t="s">
        <v>2050</v>
      </c>
      <c r="G98" s="335"/>
      <c r="H98" s="335"/>
      <c r="I98" s="643" t="s">
        <v>2051</v>
      </c>
      <c r="J98" s="643" t="s">
        <v>2052</v>
      </c>
      <c r="K98" s="1634"/>
    </row>
    <row r="99" spans="1:11" x14ac:dyDescent="0.2">
      <c r="B99" s="2064"/>
      <c r="C99" s="644" t="s">
        <v>52</v>
      </c>
      <c r="D99" s="641"/>
      <c r="E99" s="643" t="s">
        <v>2053</v>
      </c>
      <c r="F99" s="643" t="s">
        <v>2054</v>
      </c>
      <c r="G99" s="335"/>
      <c r="H99" s="335"/>
      <c r="I99" s="643" t="s">
        <v>2055</v>
      </c>
      <c r="J99" s="643" t="s">
        <v>2056</v>
      </c>
      <c r="K99" s="1634"/>
    </row>
    <row r="100" spans="1:11" x14ac:dyDescent="0.2">
      <c r="B100" s="2064"/>
      <c r="C100" s="644" t="s">
        <v>1883</v>
      </c>
      <c r="D100" s="641"/>
      <c r="E100" s="643" t="s">
        <v>2057</v>
      </c>
      <c r="F100" s="643" t="s">
        <v>2058</v>
      </c>
      <c r="G100" s="643" t="s">
        <v>2059</v>
      </c>
      <c r="H100" s="643" t="s">
        <v>2060</v>
      </c>
      <c r="I100" s="643" t="s">
        <v>2061</v>
      </c>
      <c r="J100" s="643" t="s">
        <v>2062</v>
      </c>
      <c r="K100" s="1634"/>
    </row>
    <row r="101" spans="1:11" x14ac:dyDescent="0.2">
      <c r="B101" s="2064"/>
      <c r="C101" s="644" t="s">
        <v>270</v>
      </c>
      <c r="D101" s="641"/>
      <c r="E101" s="643" t="s">
        <v>2063</v>
      </c>
      <c r="F101" s="643" t="s">
        <v>2064</v>
      </c>
      <c r="G101" s="643" t="s">
        <v>2065</v>
      </c>
      <c r="H101" s="643" t="s">
        <v>2066</v>
      </c>
      <c r="I101" s="643" t="s">
        <v>2067</v>
      </c>
      <c r="J101" s="643" t="s">
        <v>2068</v>
      </c>
      <c r="K101" s="1634"/>
    </row>
    <row r="102" spans="1:11" x14ac:dyDescent="0.2">
      <c r="B102" s="2065"/>
      <c r="C102" s="646" t="s">
        <v>271</v>
      </c>
      <c r="D102" s="647"/>
      <c r="E102" s="643" t="s">
        <v>2069</v>
      </c>
      <c r="F102" s="643" t="s">
        <v>2070</v>
      </c>
      <c r="G102" s="643" t="s">
        <v>2071</v>
      </c>
      <c r="H102" s="643" t="s">
        <v>2072</v>
      </c>
      <c r="I102" s="643" t="s">
        <v>2073</v>
      </c>
      <c r="J102" s="643" t="s">
        <v>2074</v>
      </c>
      <c r="K102" s="1634"/>
    </row>
    <row r="103" spans="1:11" x14ac:dyDescent="0.2">
      <c r="B103" s="341" t="s">
        <v>62</v>
      </c>
      <c r="C103" s="342"/>
      <c r="D103" s="343"/>
      <c r="E103" s="335"/>
      <c r="F103" s="335"/>
      <c r="G103" s="335"/>
      <c r="H103" s="335"/>
      <c r="I103" s="335"/>
      <c r="J103" s="335"/>
      <c r="K103" s="1634"/>
    </row>
    <row r="104" spans="1:11" x14ac:dyDescent="0.2">
      <c r="B104" s="2056" t="s">
        <v>2075</v>
      </c>
      <c r="C104" s="2057"/>
      <c r="D104" s="2058"/>
      <c r="E104" s="335"/>
      <c r="F104" s="335"/>
      <c r="G104" s="335"/>
      <c r="H104" s="335"/>
      <c r="I104" s="335"/>
      <c r="J104" s="335"/>
      <c r="K104" s="1634"/>
    </row>
    <row r="105" spans="1:11" ht="15" customHeight="1" x14ac:dyDescent="0.2">
      <c r="B105" s="2066" t="s">
        <v>1908</v>
      </c>
      <c r="C105" s="2067"/>
      <c r="D105" s="641"/>
      <c r="E105" s="643" t="s">
        <v>2076</v>
      </c>
      <c r="F105" s="643" t="s">
        <v>2077</v>
      </c>
      <c r="G105" s="643" t="s">
        <v>2078</v>
      </c>
      <c r="H105" s="643" t="s">
        <v>2079</v>
      </c>
      <c r="I105" s="643" t="s">
        <v>2080</v>
      </c>
      <c r="J105" s="643" t="s">
        <v>2081</v>
      </c>
      <c r="K105" s="1634"/>
    </row>
    <row r="106" spans="1:11" ht="12.75" customHeight="1" x14ac:dyDescent="0.2">
      <c r="B106" s="346" t="s">
        <v>2082</v>
      </c>
      <c r="C106" s="347"/>
      <c r="D106" s="347"/>
      <c r="E106" s="337"/>
      <c r="F106" s="337"/>
      <c r="G106" s="337"/>
      <c r="H106" s="337"/>
      <c r="I106" s="338"/>
      <c r="J106" s="43" t="s">
        <v>2083</v>
      </c>
      <c r="K106" s="1634" t="s">
        <v>172</v>
      </c>
    </row>
    <row r="107" spans="1:11" ht="6.75" customHeight="1" x14ac:dyDescent="0.2">
      <c r="J107" s="337"/>
      <c r="K107" s="1634"/>
    </row>
    <row r="108" spans="1:11" ht="25.5" customHeight="1" x14ac:dyDescent="0.2">
      <c r="A108" s="2068" t="s">
        <v>2084</v>
      </c>
      <c r="B108" s="2068"/>
      <c r="C108" s="2068"/>
      <c r="D108" s="2068"/>
      <c r="E108" s="1678"/>
      <c r="F108" s="1678"/>
      <c r="G108" s="1678"/>
      <c r="I108" s="39" t="str">
        <f>CONCATENATE(K29," + ",$K$106)</f>
        <v>G + H</v>
      </c>
      <c r="J108" s="43" t="s">
        <v>2085</v>
      </c>
      <c r="K108" s="1634" t="s">
        <v>175</v>
      </c>
    </row>
    <row r="110" spans="1:11" ht="15" x14ac:dyDescent="0.2">
      <c r="A110" s="326" t="s">
        <v>2086</v>
      </c>
      <c r="B110" s="326"/>
      <c r="K110" s="1634"/>
    </row>
    <row r="112" spans="1:11" x14ac:dyDescent="0.2">
      <c r="A112" s="38" t="s">
        <v>2087</v>
      </c>
      <c r="K112" s="1634"/>
    </row>
    <row r="114" spans="2:10" ht="34.700000000000003" customHeight="1" x14ac:dyDescent="0.2">
      <c r="B114" s="2051" t="s">
        <v>2088</v>
      </c>
      <c r="C114" s="2052"/>
      <c r="D114" s="2053"/>
      <c r="E114" s="140" t="s">
        <v>1784</v>
      </c>
      <c r="F114" s="140" t="s">
        <v>1785</v>
      </c>
      <c r="G114" s="140" t="s">
        <v>1786</v>
      </c>
      <c r="H114" s="140" t="s">
        <v>1787</v>
      </c>
      <c r="I114" s="140" t="s">
        <v>1788</v>
      </c>
      <c r="J114" s="140" t="s">
        <v>2089</v>
      </c>
    </row>
    <row r="115" spans="2:10" ht="12.75" customHeight="1" x14ac:dyDescent="0.2">
      <c r="B115" s="2054" t="s">
        <v>1790</v>
      </c>
      <c r="C115" s="654" t="s">
        <v>27</v>
      </c>
      <c r="D115" s="655"/>
      <c r="E115" s="91" t="s">
        <v>2090</v>
      </c>
      <c r="F115" s="91" t="s">
        <v>2091</v>
      </c>
      <c r="G115" s="91" t="s">
        <v>2092</v>
      </c>
      <c r="H115" s="91" t="s">
        <v>2093</v>
      </c>
      <c r="I115" s="91" t="s">
        <v>2094</v>
      </c>
      <c r="J115" s="91" t="s">
        <v>2095</v>
      </c>
    </row>
    <row r="116" spans="2:10" x14ac:dyDescent="0.2">
      <c r="B116" s="2055"/>
      <c r="C116" s="644" t="s">
        <v>1925</v>
      </c>
      <c r="D116" s="656"/>
      <c r="E116" s="643" t="s">
        <v>2096</v>
      </c>
      <c r="F116" s="643" t="s">
        <v>2097</v>
      </c>
      <c r="G116" s="643" t="s">
        <v>2098</v>
      </c>
      <c r="H116" s="643" t="s">
        <v>2099</v>
      </c>
      <c r="I116" s="643" t="s">
        <v>2100</v>
      </c>
      <c r="J116" s="643" t="s">
        <v>2101</v>
      </c>
    </row>
    <row r="117" spans="2:10" x14ac:dyDescent="0.2">
      <c r="B117" s="2055"/>
      <c r="C117" s="644" t="s">
        <v>1932</v>
      </c>
      <c r="D117" s="656"/>
      <c r="E117" s="643" t="s">
        <v>2102</v>
      </c>
      <c r="F117" s="643" t="s">
        <v>2103</v>
      </c>
      <c r="G117" s="643" t="s">
        <v>2104</v>
      </c>
      <c r="H117" s="643" t="s">
        <v>2105</v>
      </c>
      <c r="I117" s="643" t="s">
        <v>2106</v>
      </c>
      <c r="J117" s="643" t="s">
        <v>2107</v>
      </c>
    </row>
    <row r="118" spans="2:10" x14ac:dyDescent="0.2">
      <c r="B118" s="2055"/>
      <c r="C118" s="644" t="s">
        <v>258</v>
      </c>
      <c r="D118" s="656"/>
      <c r="E118" s="91" t="s">
        <v>2108</v>
      </c>
      <c r="F118" s="91" t="s">
        <v>2109</v>
      </c>
      <c r="G118" s="91" t="s">
        <v>2110</v>
      </c>
      <c r="H118" s="91" t="s">
        <v>2111</v>
      </c>
      <c r="I118" s="91" t="s">
        <v>2112</v>
      </c>
      <c r="J118" s="91" t="s">
        <v>2113</v>
      </c>
    </row>
    <row r="119" spans="2:10" x14ac:dyDescent="0.2">
      <c r="B119" s="2055"/>
      <c r="C119" s="644" t="s">
        <v>31</v>
      </c>
      <c r="D119" s="656"/>
      <c r="E119" s="643" t="s">
        <v>2114</v>
      </c>
      <c r="F119" s="643" t="s">
        <v>2115</v>
      </c>
      <c r="G119" s="335"/>
      <c r="H119" s="335"/>
      <c r="I119" s="643" t="s">
        <v>2116</v>
      </c>
      <c r="J119" s="643" t="s">
        <v>2117</v>
      </c>
    </row>
    <row r="120" spans="2:10" x14ac:dyDescent="0.2">
      <c r="B120" s="2055"/>
      <c r="C120" s="644" t="s">
        <v>1807</v>
      </c>
      <c r="D120" s="656"/>
      <c r="E120" s="643" t="s">
        <v>2118</v>
      </c>
      <c r="F120" s="643" t="s">
        <v>2119</v>
      </c>
      <c r="G120" s="643" t="s">
        <v>2120</v>
      </c>
      <c r="H120" s="643" t="s">
        <v>2121</v>
      </c>
      <c r="I120" s="643" t="s">
        <v>2122</v>
      </c>
      <c r="J120" s="643" t="s">
        <v>2123</v>
      </c>
    </row>
    <row r="121" spans="2:10" ht="12.6" customHeight="1" x14ac:dyDescent="0.2">
      <c r="B121" s="2055"/>
      <c r="C121" s="644" t="s">
        <v>2124</v>
      </c>
      <c r="D121" s="656"/>
      <c r="E121" s="91" t="s">
        <v>2125</v>
      </c>
      <c r="F121" s="91" t="s">
        <v>2126</v>
      </c>
      <c r="G121" s="91" t="s">
        <v>2127</v>
      </c>
      <c r="H121" s="91" t="s">
        <v>2128</v>
      </c>
      <c r="I121" s="91" t="s">
        <v>2129</v>
      </c>
      <c r="J121" s="91" t="s">
        <v>2130</v>
      </c>
    </row>
    <row r="122" spans="2:10" x14ac:dyDescent="0.2">
      <c r="B122" s="2055"/>
      <c r="C122" s="644" t="s">
        <v>34</v>
      </c>
      <c r="D122" s="656"/>
      <c r="E122" s="643" t="s">
        <v>2131</v>
      </c>
      <c r="F122" s="643" t="s">
        <v>2132</v>
      </c>
      <c r="G122" s="643" t="s">
        <v>2133</v>
      </c>
      <c r="H122" s="643" t="s">
        <v>2134</v>
      </c>
      <c r="I122" s="643" t="s">
        <v>2135</v>
      </c>
      <c r="J122" s="643" t="s">
        <v>2136</v>
      </c>
    </row>
    <row r="123" spans="2:10" x14ac:dyDescent="0.2">
      <c r="B123" s="2055"/>
      <c r="C123" s="644" t="s">
        <v>1967</v>
      </c>
      <c r="D123" s="656"/>
      <c r="E123" s="43" t="s">
        <v>2137</v>
      </c>
      <c r="F123" s="43" t="s">
        <v>2138</v>
      </c>
      <c r="G123" s="43" t="s">
        <v>2139</v>
      </c>
      <c r="H123" s="43" t="s">
        <v>2140</v>
      </c>
      <c r="I123" s="43" t="s">
        <v>2141</v>
      </c>
      <c r="J123" s="43" t="s">
        <v>2142</v>
      </c>
    </row>
    <row r="124" spans="2:10" x14ac:dyDescent="0.2">
      <c r="B124" s="2055"/>
      <c r="C124" s="644" t="s">
        <v>67</v>
      </c>
      <c r="D124" s="656"/>
      <c r="E124" s="43" t="s">
        <v>2143</v>
      </c>
      <c r="F124" s="43" t="s">
        <v>2144</v>
      </c>
      <c r="G124" s="1816" t="s">
        <v>2145</v>
      </c>
      <c r="H124" s="43" t="s">
        <v>2146</v>
      </c>
      <c r="I124" s="43" t="s">
        <v>2147</v>
      </c>
      <c r="J124" s="43" t="s">
        <v>2148</v>
      </c>
    </row>
    <row r="125" spans="2:10" x14ac:dyDescent="0.2">
      <c r="B125" s="2055"/>
      <c r="C125" s="644" t="s">
        <v>260</v>
      </c>
      <c r="D125" s="656"/>
      <c r="E125" s="643" t="s">
        <v>2149</v>
      </c>
      <c r="F125" s="643" t="s">
        <v>2150</v>
      </c>
      <c r="G125" s="335"/>
      <c r="H125" s="335"/>
      <c r="I125" s="643" t="s">
        <v>2151</v>
      </c>
      <c r="J125" s="643" t="s">
        <v>2152</v>
      </c>
    </row>
    <row r="126" spans="2:10" ht="13.5" customHeight="1" x14ac:dyDescent="0.2">
      <c r="B126" s="2055"/>
      <c r="C126" s="644" t="s">
        <v>261</v>
      </c>
      <c r="D126" s="656"/>
      <c r="E126" s="643" t="s">
        <v>2153</v>
      </c>
      <c r="F126" s="643" t="s">
        <v>2154</v>
      </c>
      <c r="G126" s="335"/>
      <c r="H126" s="335"/>
      <c r="I126" s="643" t="s">
        <v>2155</v>
      </c>
      <c r="J126" s="643" t="s">
        <v>2156</v>
      </c>
    </row>
    <row r="127" spans="2:10" ht="13.5" customHeight="1" x14ac:dyDescent="0.2">
      <c r="B127" s="2055"/>
      <c r="C127" s="644" t="s">
        <v>262</v>
      </c>
      <c r="D127" s="656"/>
      <c r="E127" s="643" t="s">
        <v>2157</v>
      </c>
      <c r="F127" s="643" t="s">
        <v>2158</v>
      </c>
      <c r="G127" s="335"/>
      <c r="H127" s="335"/>
      <c r="I127" s="643" t="s">
        <v>2159</v>
      </c>
      <c r="J127" s="643" t="s">
        <v>2160</v>
      </c>
    </row>
    <row r="128" spans="2:10" ht="13.5" customHeight="1" x14ac:dyDescent="0.2">
      <c r="B128" s="2055"/>
      <c r="C128" s="644" t="s">
        <v>1992</v>
      </c>
      <c r="D128" s="656"/>
      <c r="E128" s="643" t="s">
        <v>2161</v>
      </c>
      <c r="F128" s="643" t="s">
        <v>2162</v>
      </c>
      <c r="G128" s="335"/>
      <c r="H128" s="335"/>
      <c r="I128" s="643" t="s">
        <v>2163</v>
      </c>
      <c r="J128" s="643" t="s">
        <v>2164</v>
      </c>
    </row>
    <row r="129" spans="2:11" ht="13.5" customHeight="1" x14ac:dyDescent="0.2">
      <c r="B129" s="2055"/>
      <c r="C129" s="644" t="s">
        <v>264</v>
      </c>
      <c r="D129" s="656"/>
      <c r="E129" s="643" t="s">
        <v>2165</v>
      </c>
      <c r="F129" s="643" t="s">
        <v>2166</v>
      </c>
      <c r="G129" s="335"/>
      <c r="H129" s="335"/>
      <c r="I129" s="643" t="s">
        <v>2167</v>
      </c>
      <c r="J129" s="643" t="s">
        <v>2168</v>
      </c>
      <c r="K129" s="1634"/>
    </row>
    <row r="130" spans="2:11" ht="13.5" customHeight="1" x14ac:dyDescent="0.2">
      <c r="B130" s="2055"/>
      <c r="C130" s="644" t="s">
        <v>2169</v>
      </c>
      <c r="D130" s="656"/>
      <c r="E130" s="335"/>
      <c r="F130" s="335"/>
      <c r="G130" s="335"/>
      <c r="H130" s="335"/>
      <c r="I130" s="335"/>
      <c r="J130" s="335"/>
      <c r="K130" s="1634"/>
    </row>
    <row r="131" spans="2:11" ht="13.5" customHeight="1" x14ac:dyDescent="0.2">
      <c r="B131" s="2055"/>
      <c r="C131" s="644" t="s">
        <v>39</v>
      </c>
      <c r="D131" s="656"/>
      <c r="E131" s="91" t="s">
        <v>2170</v>
      </c>
      <c r="F131" s="91" t="s">
        <v>2171</v>
      </c>
      <c r="G131" s="335"/>
      <c r="H131" s="335"/>
      <c r="I131" s="91" t="s">
        <v>2172</v>
      </c>
      <c r="J131" s="91" t="s">
        <v>2173</v>
      </c>
      <c r="K131" s="1634"/>
    </row>
    <row r="132" spans="2:11" ht="13.5" customHeight="1" x14ac:dyDescent="0.2">
      <c r="B132" s="2055"/>
      <c r="C132" s="644" t="s">
        <v>40</v>
      </c>
      <c r="D132" s="656"/>
      <c r="E132" s="643" t="s">
        <v>2174</v>
      </c>
      <c r="F132" s="643" t="s">
        <v>2175</v>
      </c>
      <c r="G132" s="335"/>
      <c r="H132" s="335"/>
      <c r="I132" s="643" t="s">
        <v>2176</v>
      </c>
      <c r="J132" s="643" t="s">
        <v>2177</v>
      </c>
      <c r="K132" s="1634"/>
    </row>
    <row r="133" spans="2:11" ht="13.5" customHeight="1" x14ac:dyDescent="0.2">
      <c r="B133" s="2055"/>
      <c r="C133" s="644" t="s">
        <v>41</v>
      </c>
      <c r="D133" s="656"/>
      <c r="E133" s="643" t="s">
        <v>2178</v>
      </c>
      <c r="F133" s="643" t="s">
        <v>2179</v>
      </c>
      <c r="G133" s="335"/>
      <c r="H133" s="335"/>
      <c r="I133" s="643" t="s">
        <v>2180</v>
      </c>
      <c r="J133" s="643" t="s">
        <v>2181</v>
      </c>
      <c r="K133" s="1634"/>
    </row>
    <row r="134" spans="2:11" ht="13.5" customHeight="1" x14ac:dyDescent="0.2">
      <c r="B134" s="2055"/>
      <c r="C134" s="644" t="s">
        <v>2014</v>
      </c>
      <c r="D134" s="656"/>
      <c r="E134" s="91" t="s">
        <v>2182</v>
      </c>
      <c r="F134" s="91" t="s">
        <v>2183</v>
      </c>
      <c r="G134" s="91" t="s">
        <v>2184</v>
      </c>
      <c r="H134" s="91" t="s">
        <v>2185</v>
      </c>
      <c r="I134" s="91" t="s">
        <v>2186</v>
      </c>
      <c r="J134" s="91" t="s">
        <v>2187</v>
      </c>
      <c r="K134" s="1634"/>
    </row>
    <row r="135" spans="2:11" x14ac:dyDescent="0.2">
      <c r="B135" s="2055"/>
      <c r="C135" s="644" t="s">
        <v>43</v>
      </c>
      <c r="D135" s="657"/>
      <c r="E135" s="643" t="s">
        <v>2188</v>
      </c>
      <c r="F135" s="643" t="s">
        <v>2189</v>
      </c>
      <c r="G135" s="643" t="s">
        <v>2190</v>
      </c>
      <c r="H135" s="643" t="s">
        <v>2191</v>
      </c>
      <c r="I135" s="643" t="s">
        <v>2192</v>
      </c>
      <c r="J135" s="643" t="s">
        <v>2193</v>
      </c>
      <c r="K135" s="1634"/>
    </row>
    <row r="136" spans="2:11" x14ac:dyDescent="0.2">
      <c r="B136" s="2055"/>
      <c r="C136" s="384" t="s">
        <v>44</v>
      </c>
      <c r="D136" s="658"/>
      <c r="E136" s="91" t="s">
        <v>2194</v>
      </c>
      <c r="F136" s="91" t="s">
        <v>2195</v>
      </c>
      <c r="G136" s="91" t="s">
        <v>2196</v>
      </c>
      <c r="H136" s="91" t="s">
        <v>2197</v>
      </c>
      <c r="I136" s="91" t="s">
        <v>2198</v>
      </c>
      <c r="J136" s="91" t="s">
        <v>2199</v>
      </c>
      <c r="K136" s="1634"/>
    </row>
    <row r="137" spans="2:11" ht="21" customHeight="1" x14ac:dyDescent="0.2">
      <c r="B137" s="2055"/>
      <c r="C137" s="2049" t="s">
        <v>1865</v>
      </c>
      <c r="D137" s="2050"/>
      <c r="E137" s="91" t="s">
        <v>2200</v>
      </c>
      <c r="F137" s="91" t="s">
        <v>2201</v>
      </c>
      <c r="G137" s="335"/>
      <c r="H137" s="335"/>
      <c r="I137" s="91" t="s">
        <v>2202</v>
      </c>
      <c r="J137" s="91" t="s">
        <v>2203</v>
      </c>
      <c r="K137" s="1634"/>
    </row>
    <row r="138" spans="2:11" x14ac:dyDescent="0.2">
      <c r="B138" s="2055"/>
      <c r="C138" s="646" t="s">
        <v>1866</v>
      </c>
      <c r="D138" s="1652"/>
      <c r="E138" s="643" t="s">
        <v>2204</v>
      </c>
      <c r="F138" s="643" t="s">
        <v>2205</v>
      </c>
      <c r="G138" s="335"/>
      <c r="H138" s="335"/>
      <c r="I138" s="643" t="s">
        <v>2206</v>
      </c>
      <c r="J138" s="643" t="s">
        <v>2207</v>
      </c>
      <c r="K138" s="19"/>
    </row>
    <row r="139" spans="2:11" x14ac:dyDescent="0.2">
      <c r="B139" s="2055"/>
      <c r="C139" s="384" t="s">
        <v>50</v>
      </c>
      <c r="D139" s="641"/>
      <c r="E139" s="643" t="s">
        <v>2208</v>
      </c>
      <c r="F139" s="643" t="s">
        <v>2209</v>
      </c>
      <c r="G139" s="335"/>
      <c r="H139" s="335"/>
      <c r="I139" s="643" t="s">
        <v>2210</v>
      </c>
      <c r="J139" s="643" t="s">
        <v>2211</v>
      </c>
      <c r="K139" s="1634"/>
    </row>
    <row r="140" spans="2:11" x14ac:dyDescent="0.2">
      <c r="B140" s="2055"/>
      <c r="C140" s="644" t="s">
        <v>267</v>
      </c>
      <c r="D140" s="641"/>
      <c r="E140" s="91" t="s">
        <v>2212</v>
      </c>
      <c r="F140" s="91" t="s">
        <v>2213</v>
      </c>
      <c r="G140" s="335"/>
      <c r="H140" s="335"/>
      <c r="I140" s="91" t="s">
        <v>2214</v>
      </c>
      <c r="J140" s="91" t="s">
        <v>2215</v>
      </c>
      <c r="K140" s="1700"/>
    </row>
    <row r="141" spans="2:11" ht="12.75" customHeight="1" x14ac:dyDescent="0.2">
      <c r="B141" s="2055"/>
      <c r="C141" s="644" t="s">
        <v>269</v>
      </c>
      <c r="D141" s="641"/>
      <c r="E141" s="643" t="s">
        <v>2216</v>
      </c>
      <c r="F141" s="643" t="s">
        <v>2217</v>
      </c>
      <c r="G141" s="335"/>
      <c r="H141" s="335"/>
      <c r="I141" s="643" t="s">
        <v>2218</v>
      </c>
      <c r="J141" s="643" t="s">
        <v>2219</v>
      </c>
      <c r="K141" s="19"/>
    </row>
    <row r="142" spans="2:11" x14ac:dyDescent="0.2">
      <c r="B142" s="2055"/>
      <c r="C142" s="644" t="s">
        <v>52</v>
      </c>
      <c r="D142" s="641"/>
      <c r="E142" s="643" t="s">
        <v>2220</v>
      </c>
      <c r="F142" s="643" t="s">
        <v>2221</v>
      </c>
      <c r="G142" s="335"/>
      <c r="H142" s="335"/>
      <c r="I142" s="643" t="s">
        <v>2222</v>
      </c>
      <c r="J142" s="643" t="s">
        <v>2223</v>
      </c>
      <c r="K142" s="1634"/>
    </row>
    <row r="143" spans="2:11" ht="12.75" customHeight="1" x14ac:dyDescent="0.2">
      <c r="B143" s="2055"/>
      <c r="C143" s="644" t="s">
        <v>1883</v>
      </c>
      <c r="D143" s="641"/>
      <c r="E143" s="643" t="s">
        <v>2224</v>
      </c>
      <c r="F143" s="643" t="s">
        <v>2225</v>
      </c>
      <c r="G143" s="643" t="s">
        <v>2226</v>
      </c>
      <c r="H143" s="643" t="s">
        <v>2227</v>
      </c>
      <c r="I143" s="643" t="s">
        <v>2228</v>
      </c>
      <c r="J143" s="643" t="s">
        <v>2229</v>
      </c>
      <c r="K143" s="1634"/>
    </row>
    <row r="144" spans="2:11" ht="12.75" customHeight="1" x14ac:dyDescent="0.2">
      <c r="B144" s="2055"/>
      <c r="C144" s="644" t="s">
        <v>270</v>
      </c>
      <c r="D144" s="641"/>
      <c r="E144" s="643" t="s">
        <v>2230</v>
      </c>
      <c r="F144" s="643" t="s">
        <v>2231</v>
      </c>
      <c r="G144" s="643" t="s">
        <v>2232</v>
      </c>
      <c r="H144" s="643" t="s">
        <v>2233</v>
      </c>
      <c r="I144" s="643" t="s">
        <v>2234</v>
      </c>
      <c r="J144" s="643" t="s">
        <v>2235</v>
      </c>
      <c r="K144" s="1634"/>
    </row>
    <row r="145" spans="1:11" ht="12.75" customHeight="1" x14ac:dyDescent="0.2">
      <c r="B145" s="2062"/>
      <c r="C145" s="644" t="s">
        <v>271</v>
      </c>
      <c r="D145" s="641"/>
      <c r="E145" s="643" t="s">
        <v>2236</v>
      </c>
      <c r="F145" s="643" t="s">
        <v>2237</v>
      </c>
      <c r="G145" s="643" t="s">
        <v>2238</v>
      </c>
      <c r="H145" s="643" t="s">
        <v>2239</v>
      </c>
      <c r="I145" s="643" t="s">
        <v>2240</v>
      </c>
      <c r="J145" s="643" t="s">
        <v>2241</v>
      </c>
      <c r="K145" s="1634"/>
    </row>
    <row r="146" spans="1:11" ht="12.75" customHeight="1" x14ac:dyDescent="0.2">
      <c r="B146" s="341" t="s">
        <v>62</v>
      </c>
      <c r="C146" s="342"/>
      <c r="D146" s="343"/>
      <c r="E146" s="344"/>
      <c r="F146" s="345"/>
      <c r="G146" s="340"/>
      <c r="H146" s="340"/>
      <c r="I146" s="340"/>
      <c r="J146" s="340"/>
      <c r="K146" s="1634"/>
    </row>
    <row r="147" spans="1:11" ht="12.75" customHeight="1" x14ac:dyDescent="0.2">
      <c r="B147" s="2056" t="s">
        <v>2242</v>
      </c>
      <c r="C147" s="2057"/>
      <c r="D147" s="2058"/>
      <c r="E147" s="340"/>
      <c r="F147" s="340"/>
      <c r="G147" s="340"/>
      <c r="H147" s="340"/>
      <c r="I147" s="340"/>
      <c r="J147" s="340"/>
      <c r="K147" s="1634"/>
    </row>
    <row r="148" spans="1:11" x14ac:dyDescent="0.2">
      <c r="A148" s="38" t="s">
        <v>2243</v>
      </c>
      <c r="B148" s="38"/>
      <c r="C148" s="348"/>
      <c r="D148" s="348"/>
      <c r="E148" s="348"/>
      <c r="F148" s="348"/>
      <c r="G148" s="348"/>
      <c r="H148" s="348"/>
      <c r="I148" s="349"/>
      <c r="J148" s="43" t="s">
        <v>2244</v>
      </c>
      <c r="K148" s="1634" t="s">
        <v>178</v>
      </c>
    </row>
    <row r="150" spans="1:11" x14ac:dyDescent="0.2">
      <c r="A150" s="1634" t="s">
        <v>2245</v>
      </c>
      <c r="I150" s="39" t="str">
        <f>CONCATENATE($K$108," - ",$K$148)</f>
        <v>I - J</v>
      </c>
      <c r="J150" s="43" t="s">
        <v>2246</v>
      </c>
      <c r="K150" s="1634" t="s">
        <v>181</v>
      </c>
    </row>
    <row r="151" spans="1:11" ht="6" customHeight="1" x14ac:dyDescent="0.2">
      <c r="A151" s="1634"/>
      <c r="K151" s="1634"/>
    </row>
    <row r="152" spans="1:11" x14ac:dyDescent="0.2">
      <c r="A152" s="319" t="s">
        <v>2247</v>
      </c>
      <c r="B152" s="350"/>
      <c r="K152" s="1634"/>
    </row>
    <row r="153" spans="1:11" x14ac:dyDescent="0.2">
      <c r="A153" s="1634" t="s">
        <v>2248</v>
      </c>
      <c r="K153" s="1634"/>
    </row>
    <row r="154" spans="1:11" x14ac:dyDescent="0.2">
      <c r="A154" s="374" t="s">
        <v>2249</v>
      </c>
      <c r="B154" s="396"/>
      <c r="C154" s="396"/>
      <c r="D154" s="396"/>
      <c r="E154" s="396"/>
      <c r="J154" s="43" t="s">
        <v>2250</v>
      </c>
      <c r="K154" s="1634" t="s">
        <v>304</v>
      </c>
    </row>
    <row r="155" spans="1:11" ht="12.75" customHeight="1" x14ac:dyDescent="0.2">
      <c r="A155" s="1634"/>
      <c r="K155" s="1634"/>
    </row>
    <row r="156" spans="1:11" x14ac:dyDescent="0.2">
      <c r="A156" s="319" t="s">
        <v>2251</v>
      </c>
      <c r="B156" s="350"/>
      <c r="I156" s="39"/>
      <c r="K156" s="1634"/>
    </row>
    <row r="157" spans="1:11" x14ac:dyDescent="0.2">
      <c r="A157" s="1634" t="s">
        <v>2252</v>
      </c>
      <c r="B157" s="1678"/>
      <c r="C157" s="1678"/>
      <c r="D157" s="1678"/>
      <c r="E157" s="1678"/>
      <c r="F157" s="1678"/>
      <c r="G157" s="1678"/>
      <c r="I157" s="39" t="str">
        <f>CONCATENATE("-1 x ",$K$150)</f>
        <v>-1 x K</v>
      </c>
      <c r="J157" s="43" t="s">
        <v>2253</v>
      </c>
      <c r="K157" s="1634" t="s">
        <v>307</v>
      </c>
    </row>
    <row r="158" spans="1:11" x14ac:dyDescent="0.2">
      <c r="I158" s="39"/>
      <c r="K158" s="1634"/>
    </row>
    <row r="159" spans="1:11" x14ac:dyDescent="0.2">
      <c r="A159" s="25"/>
      <c r="K159" s="1634"/>
    </row>
  </sheetData>
  <mergeCells count="26">
    <mergeCell ref="B115:B145"/>
    <mergeCell ref="B147:D147"/>
    <mergeCell ref="B71:D71"/>
    <mergeCell ref="B72:B102"/>
    <mergeCell ref="B104:D104"/>
    <mergeCell ref="B105:C105"/>
    <mergeCell ref="A108:D108"/>
    <mergeCell ref="B114:D114"/>
    <mergeCell ref="C94:D94"/>
    <mergeCell ref="C137:D137"/>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s>
  <hyperlinks>
    <hyperlink ref="A2:C2" location="'Liste tableaux'!A1" display="Retour à la liste des tableaux" xr:uid="{50879041-1AE3-43C6-AC8F-FDC6BB4BF35F}"/>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dimension ref="A1:Z120"/>
  <sheetViews>
    <sheetView showGridLines="0" workbookViewId="0"/>
  </sheetViews>
  <sheetFormatPr defaultColWidth="9.140625" defaultRowHeight="15" x14ac:dyDescent="0.25"/>
  <cols>
    <col min="1" max="1" width="61.5703125" customWidth="1"/>
    <col min="3" max="3" width="4.42578125" customWidth="1"/>
    <col min="5" max="5" width="4.5703125" customWidth="1"/>
    <col min="7" max="7" width="4.42578125" customWidth="1"/>
    <col min="9" max="9" width="5.42578125" customWidth="1"/>
    <col min="10" max="10" width="9.140625" customWidth="1"/>
    <col min="11" max="11" width="6.140625" customWidth="1"/>
    <col min="13" max="13" width="4" customWidth="1"/>
    <col min="15" max="15" width="2.85546875" customWidth="1"/>
    <col min="17" max="17" width="2.28515625" customWidth="1"/>
    <col min="19" max="19" width="3" customWidth="1"/>
    <col min="21" max="21" width="3.85546875" customWidth="1"/>
    <col min="23" max="23" width="2.140625" customWidth="1"/>
    <col min="24" max="24" width="7.42578125" customWidth="1"/>
  </cols>
  <sheetData>
    <row r="1" spans="1:26" ht="15.75" x14ac:dyDescent="0.25">
      <c r="A1" s="574" t="s">
        <v>2254</v>
      </c>
      <c r="B1" s="351"/>
      <c r="C1" s="351"/>
      <c r="D1" s="351"/>
      <c r="E1" s="351"/>
      <c r="F1" s="351"/>
      <c r="G1" s="351"/>
      <c r="H1" s="351"/>
      <c r="I1" s="351"/>
      <c r="J1" s="351"/>
      <c r="K1" s="351"/>
      <c r="L1" s="351"/>
      <c r="M1" s="351"/>
      <c r="N1" s="351"/>
      <c r="O1" s="24"/>
      <c r="P1" s="24"/>
      <c r="Q1" s="24"/>
      <c r="R1" s="24"/>
      <c r="S1" s="24"/>
      <c r="T1" s="24"/>
      <c r="U1" s="24"/>
      <c r="V1" s="24"/>
      <c r="W1" s="24"/>
      <c r="X1" s="24"/>
      <c r="Y1" s="352">
        <v>43</v>
      </c>
      <c r="Z1" s="1719"/>
    </row>
    <row r="2" spans="1:26" x14ac:dyDescent="0.25">
      <c r="A2" s="1975" t="s">
        <v>94</v>
      </c>
      <c r="B2" s="1976"/>
      <c r="C2" s="1977"/>
      <c r="D2" s="353"/>
      <c r="E2" s="353"/>
      <c r="F2" s="353"/>
      <c r="G2" s="353"/>
      <c r="H2" s="353"/>
      <c r="I2" s="353"/>
      <c r="J2" s="353"/>
      <c r="K2" s="353"/>
      <c r="L2" s="353"/>
      <c r="M2" s="353"/>
      <c r="N2" s="353"/>
      <c r="O2" s="24"/>
      <c r="P2" s="24"/>
      <c r="Q2" s="24"/>
      <c r="R2" s="24"/>
      <c r="S2" s="24"/>
      <c r="T2" s="24"/>
      <c r="U2" s="24"/>
      <c r="V2" s="24"/>
      <c r="W2" s="24"/>
      <c r="X2" s="24"/>
      <c r="Y2" s="24"/>
      <c r="Z2" s="1719"/>
    </row>
    <row r="3" spans="1:26" ht="12" customHeight="1" x14ac:dyDescent="0.25">
      <c r="A3" s="261" t="s">
        <v>95</v>
      </c>
      <c r="B3" s="1650"/>
      <c r="C3" s="1650"/>
      <c r="D3" s="131"/>
      <c r="E3" s="131"/>
      <c r="F3" s="131"/>
      <c r="G3" s="131"/>
      <c r="H3" s="575"/>
      <c r="I3" s="138"/>
      <c r="J3" s="261"/>
      <c r="K3" s="261"/>
      <c r="L3" s="261"/>
      <c r="M3" s="261"/>
      <c r="N3" s="64"/>
      <c r="O3" s="24"/>
      <c r="P3" s="24"/>
      <c r="Q3" s="24"/>
      <c r="R3" s="24"/>
      <c r="S3" s="24"/>
      <c r="T3" s="24"/>
      <c r="U3" s="24"/>
      <c r="V3" s="24"/>
      <c r="W3" s="24"/>
      <c r="X3" s="24"/>
      <c r="Y3" s="24"/>
      <c r="Z3" s="1719"/>
    </row>
    <row r="4" spans="1:26" x14ac:dyDescent="0.25">
      <c r="A4" s="127" t="s">
        <v>2255</v>
      </c>
      <c r="B4" s="1700"/>
      <c r="C4" s="1700"/>
      <c r="D4" s="1700"/>
      <c r="E4" s="1700"/>
      <c r="F4" s="1700"/>
      <c r="G4" s="1700"/>
      <c r="H4" s="1700"/>
      <c r="I4" s="1700"/>
      <c r="J4" s="1700"/>
      <c r="K4" s="1700"/>
      <c r="L4" s="1700"/>
      <c r="M4" s="127"/>
      <c r="N4" s="30"/>
      <c r="O4" s="30"/>
      <c r="P4" s="82"/>
      <c r="Q4" s="82"/>
      <c r="R4" s="82"/>
      <c r="S4" s="82"/>
      <c r="T4" s="82"/>
      <c r="U4" s="82"/>
      <c r="V4" s="82"/>
      <c r="W4" s="82"/>
      <c r="X4" s="30"/>
      <c r="Y4" s="30"/>
      <c r="Z4" s="1719"/>
    </row>
    <row r="5" spans="1:26" x14ac:dyDescent="0.25">
      <c r="A5" s="576"/>
      <c r="B5" s="577"/>
      <c r="C5" s="577"/>
      <c r="D5" s="577"/>
      <c r="E5" s="577"/>
      <c r="F5" s="578" t="s">
        <v>2256</v>
      </c>
      <c r="G5" s="577"/>
      <c r="H5" s="579"/>
      <c r="I5" s="577"/>
      <c r="J5" s="580"/>
      <c r="K5" s="580"/>
      <c r="L5" s="580"/>
      <c r="M5" s="581"/>
      <c r="N5" s="54"/>
      <c r="O5" s="30"/>
      <c r="P5" s="54"/>
      <c r="Q5" s="54"/>
      <c r="R5" s="54"/>
      <c r="S5" s="30"/>
      <c r="T5" s="54"/>
      <c r="U5" s="54"/>
      <c r="V5" s="54"/>
      <c r="W5" s="54"/>
      <c r="X5" s="355"/>
      <c r="Y5" s="30"/>
      <c r="Z5" s="1"/>
    </row>
    <row r="6" spans="1:26" x14ac:dyDescent="0.25">
      <c r="A6" s="582"/>
      <c r="B6" s="255" t="s">
        <v>2257</v>
      </c>
      <c r="C6" s="265"/>
      <c r="D6" s="255" t="s">
        <v>2258</v>
      </c>
      <c r="E6" s="265"/>
      <c r="F6" s="255" t="s">
        <v>2259</v>
      </c>
      <c r="G6" s="1700"/>
      <c r="H6" s="583"/>
      <c r="I6" s="1700"/>
      <c r="J6" s="1700"/>
      <c r="K6" s="1700"/>
      <c r="L6" s="1700"/>
      <c r="M6" s="584"/>
      <c r="N6" s="356"/>
      <c r="O6" s="30"/>
      <c r="P6" s="357"/>
      <c r="Q6" s="30"/>
      <c r="R6" s="357" t="s">
        <v>2260</v>
      </c>
      <c r="S6" s="30"/>
      <c r="T6" s="357"/>
      <c r="U6" s="357"/>
      <c r="V6" s="357"/>
      <c r="W6" s="357"/>
      <c r="X6" s="30"/>
      <c r="Y6" s="30"/>
      <c r="Z6" s="1"/>
    </row>
    <row r="7" spans="1:26" x14ac:dyDescent="0.25">
      <c r="A7" s="582"/>
      <c r="B7" s="1700"/>
      <c r="C7" s="1700"/>
      <c r="D7" s="1700"/>
      <c r="E7" s="1700"/>
      <c r="F7" s="1700"/>
      <c r="G7" s="1700"/>
      <c r="H7" s="1700"/>
      <c r="I7" s="1700"/>
      <c r="J7" s="1700"/>
      <c r="K7" s="1700"/>
      <c r="L7" s="1700"/>
      <c r="M7" s="584"/>
      <c r="N7" s="30"/>
      <c r="O7" s="30"/>
      <c r="P7" s="30"/>
      <c r="Q7" s="30"/>
      <c r="R7" s="30"/>
      <c r="S7" s="30"/>
      <c r="T7" s="30"/>
      <c r="U7" s="30"/>
      <c r="V7" s="30"/>
      <c r="W7" s="30"/>
      <c r="X7" s="358"/>
      <c r="Y7" s="358"/>
      <c r="Z7" s="320"/>
    </row>
    <row r="8" spans="1:26" ht="9.6" customHeight="1" x14ac:dyDescent="0.25">
      <c r="A8" s="582"/>
      <c r="B8" s="1700"/>
      <c r="C8" s="1700"/>
      <c r="D8" s="1700"/>
      <c r="E8" s="1700"/>
      <c r="F8" s="1700"/>
      <c r="G8" s="1700"/>
      <c r="H8" s="1700"/>
      <c r="I8" s="1637"/>
      <c r="J8" s="1700"/>
      <c r="K8" s="1700"/>
      <c r="L8" s="1700"/>
      <c r="M8" s="584"/>
      <c r="N8" s="30"/>
      <c r="O8" s="30"/>
      <c r="P8" s="30"/>
      <c r="Q8" s="30"/>
      <c r="R8" s="30" t="s">
        <v>2260</v>
      </c>
      <c r="S8" s="30"/>
      <c r="T8" s="54"/>
      <c r="U8" s="54"/>
      <c r="V8" s="54"/>
      <c r="W8" s="54"/>
      <c r="X8" s="357"/>
      <c r="Y8" s="30"/>
      <c r="Z8" s="320"/>
    </row>
    <row r="9" spans="1:26" x14ac:dyDescent="0.25">
      <c r="A9" s="585" t="s">
        <v>2261</v>
      </c>
      <c r="B9" s="586">
        <v>13000</v>
      </c>
      <c r="C9" s="1700"/>
      <c r="D9" s="586">
        <v>13001</v>
      </c>
      <c r="E9" s="1700"/>
      <c r="F9" s="586">
        <v>13002</v>
      </c>
      <c r="G9" s="587"/>
      <c r="H9" s="1700"/>
      <c r="I9" s="588" t="s">
        <v>74</v>
      </c>
      <c r="J9" s="1637"/>
      <c r="K9" s="1637"/>
      <c r="L9" s="1637"/>
      <c r="M9" s="589"/>
      <c r="N9" s="30"/>
      <c r="O9" s="30"/>
      <c r="P9" s="30"/>
      <c r="Q9" s="30"/>
      <c r="R9" s="30"/>
      <c r="S9" s="30"/>
      <c r="T9" s="30"/>
      <c r="U9" s="30"/>
      <c r="V9" s="30"/>
      <c r="W9" s="30"/>
      <c r="X9" s="30"/>
      <c r="Y9" s="30"/>
      <c r="Z9" s="1719"/>
    </row>
    <row r="10" spans="1:26" ht="9.6" customHeight="1" x14ac:dyDescent="0.25">
      <c r="A10" s="582"/>
      <c r="B10" s="1700"/>
      <c r="C10" s="1700"/>
      <c r="D10" s="1700"/>
      <c r="E10" s="1700"/>
      <c r="F10" s="1700"/>
      <c r="G10" s="1700"/>
      <c r="H10" s="1700"/>
      <c r="I10" s="1700"/>
      <c r="J10" s="1637"/>
      <c r="K10" s="1700"/>
      <c r="L10" s="1700"/>
      <c r="M10" s="584"/>
      <c r="N10" s="30"/>
      <c r="O10" s="30"/>
      <c r="P10" s="30"/>
      <c r="Q10" s="30"/>
      <c r="R10" s="30"/>
      <c r="S10" s="30"/>
      <c r="T10" s="30"/>
      <c r="U10" s="30"/>
      <c r="V10" s="30"/>
      <c r="W10" s="30"/>
      <c r="X10" s="30"/>
      <c r="Y10" s="30"/>
      <c r="Z10" s="1719"/>
    </row>
    <row r="11" spans="1:26" x14ac:dyDescent="0.25">
      <c r="A11" s="585" t="s">
        <v>2262</v>
      </c>
      <c r="B11" s="586">
        <v>13003</v>
      </c>
      <c r="C11" s="1700"/>
      <c r="D11" s="586">
        <v>13004</v>
      </c>
      <c r="E11" s="1700"/>
      <c r="F11" s="586">
        <v>13005</v>
      </c>
      <c r="G11" s="587"/>
      <c r="H11" s="1700"/>
      <c r="I11" s="588" t="s">
        <v>76</v>
      </c>
      <c r="J11" s="1637"/>
      <c r="K11" s="588"/>
      <c r="L11" s="588"/>
      <c r="M11" s="584"/>
      <c r="N11" s="30"/>
      <c r="O11" s="30"/>
      <c r="P11" s="30"/>
      <c r="Q11" s="30"/>
      <c r="R11" s="30"/>
      <c r="S11" s="30"/>
      <c r="T11" s="30"/>
      <c r="U11" s="30"/>
      <c r="V11" s="30"/>
      <c r="W11" s="30"/>
      <c r="X11" s="30"/>
      <c r="Y11" s="30"/>
      <c r="Z11" s="1719"/>
    </row>
    <row r="12" spans="1:26" ht="9.6" customHeight="1" x14ac:dyDescent="0.25">
      <c r="A12" s="590"/>
      <c r="B12" s="587"/>
      <c r="C12" s="1700"/>
      <c r="D12" s="587"/>
      <c r="E12" s="1700"/>
      <c r="F12" s="587"/>
      <c r="G12" s="587"/>
      <c r="H12" s="587"/>
      <c r="I12" s="588"/>
      <c r="J12" s="1637"/>
      <c r="K12" s="1700"/>
      <c r="L12" s="1700"/>
      <c r="M12" s="584"/>
      <c r="N12" s="30"/>
      <c r="O12" s="30"/>
      <c r="P12" s="30"/>
      <c r="Q12" s="30"/>
      <c r="R12" s="30" t="s">
        <v>2260</v>
      </c>
      <c r="S12" s="30"/>
      <c r="T12" s="30"/>
      <c r="U12" s="30"/>
      <c r="V12" s="30"/>
      <c r="W12" s="30"/>
      <c r="X12" s="30"/>
      <c r="Y12" s="30"/>
      <c r="Z12" s="1719"/>
    </row>
    <row r="13" spans="1:26" ht="9.6" customHeight="1" x14ac:dyDescent="0.25">
      <c r="A13" s="590" t="s">
        <v>2263</v>
      </c>
      <c r="B13" s="586">
        <v>13006</v>
      </c>
      <c r="C13" s="1700"/>
      <c r="D13" s="586">
        <v>13007</v>
      </c>
      <c r="E13" s="1700"/>
      <c r="F13" s="586">
        <v>13008</v>
      </c>
      <c r="G13" s="587"/>
      <c r="H13" s="1700"/>
      <c r="I13" s="588" t="s">
        <v>114</v>
      </c>
      <c r="J13" s="1637"/>
      <c r="K13" s="127"/>
      <c r="L13" s="127"/>
      <c r="M13" s="591"/>
      <c r="N13" s="30"/>
      <c r="O13" s="54"/>
      <c r="P13" s="30"/>
      <c r="Q13" s="30"/>
      <c r="R13" s="30"/>
      <c r="S13" s="30"/>
      <c r="T13" s="30"/>
      <c r="U13" s="30"/>
      <c r="V13" s="30"/>
      <c r="W13" s="30"/>
      <c r="X13" s="30"/>
      <c r="Y13" s="30"/>
      <c r="Z13" s="1719"/>
    </row>
    <row r="14" spans="1:26" ht="9.6" customHeight="1" x14ac:dyDescent="0.25">
      <c r="A14" s="590"/>
      <c r="B14" s="587"/>
      <c r="C14" s="1700"/>
      <c r="D14" s="587"/>
      <c r="E14" s="1700"/>
      <c r="F14" s="587"/>
      <c r="G14" s="587"/>
      <c r="H14" s="587"/>
      <c r="I14" s="588"/>
      <c r="J14" s="1700"/>
      <c r="K14" s="1700"/>
      <c r="L14" s="1700"/>
      <c r="M14" s="584"/>
      <c r="N14" s="54"/>
      <c r="O14" s="54"/>
      <c r="P14" s="30"/>
      <c r="Q14" s="30"/>
      <c r="R14" s="30"/>
      <c r="S14" s="30"/>
      <c r="T14" s="30"/>
      <c r="U14" s="30"/>
      <c r="V14" s="30"/>
      <c r="W14" s="30"/>
      <c r="X14" s="30"/>
      <c r="Y14" s="30"/>
      <c r="Z14" s="1719"/>
    </row>
    <row r="15" spans="1:26" s="1" customFormat="1" ht="12.75" x14ac:dyDescent="0.2">
      <c r="A15" s="590" t="s">
        <v>2264</v>
      </c>
      <c r="B15" s="586">
        <v>13009</v>
      </c>
      <c r="C15" s="1700"/>
      <c r="D15" s="586">
        <v>13010</v>
      </c>
      <c r="E15" s="1700"/>
      <c r="F15" s="586">
        <v>13011</v>
      </c>
      <c r="G15" s="592"/>
      <c r="H15" s="587"/>
      <c r="I15" s="588" t="s">
        <v>2265</v>
      </c>
      <c r="J15" s="1700"/>
      <c r="K15" s="1700"/>
      <c r="L15" s="1700"/>
      <c r="M15" s="584"/>
      <c r="N15" s="356"/>
      <c r="O15" s="356"/>
      <c r="P15" s="30"/>
      <c r="Q15" s="30"/>
      <c r="R15" s="30"/>
      <c r="S15" s="30"/>
      <c r="T15" s="30"/>
      <c r="U15" s="30"/>
      <c r="V15" s="30"/>
      <c r="W15" s="30"/>
      <c r="X15" s="30"/>
      <c r="Y15" s="30"/>
    </row>
    <row r="16" spans="1:26" s="1" customFormat="1" ht="12.75" x14ac:dyDescent="0.2">
      <c r="A16" s="590" t="s">
        <v>2266</v>
      </c>
      <c r="B16" s="586">
        <v>13012</v>
      </c>
      <c r="C16" s="1700"/>
      <c r="D16" s="586">
        <v>13013</v>
      </c>
      <c r="E16" s="1700"/>
      <c r="F16" s="586">
        <v>13014</v>
      </c>
      <c r="G16" s="592"/>
      <c r="H16" s="587"/>
      <c r="I16" s="588" t="s">
        <v>121</v>
      </c>
      <c r="J16" s="1700"/>
      <c r="K16" s="1700"/>
      <c r="L16" s="1700"/>
      <c r="M16" s="584"/>
      <c r="N16" s="356"/>
      <c r="O16" s="356"/>
      <c r="P16" s="30"/>
      <c r="Q16" s="30"/>
      <c r="R16" s="30"/>
      <c r="S16" s="30"/>
      <c r="T16" s="30"/>
      <c r="U16" s="30"/>
      <c r="V16" s="30"/>
      <c r="W16" s="30"/>
      <c r="X16" s="30"/>
      <c r="Y16" s="30"/>
    </row>
    <row r="17" spans="1:26" ht="9.6" customHeight="1" x14ac:dyDescent="0.25">
      <c r="A17" s="590"/>
      <c r="B17" s="587"/>
      <c r="C17" s="1700"/>
      <c r="D17" s="587"/>
      <c r="E17" s="1700"/>
      <c r="F17" s="587"/>
      <c r="G17" s="587"/>
      <c r="H17" s="587"/>
      <c r="I17" s="588"/>
      <c r="J17" s="1700"/>
      <c r="K17" s="1700"/>
      <c r="L17" s="1700"/>
      <c r="M17" s="589"/>
      <c r="N17" s="356"/>
      <c r="O17" s="356"/>
      <c r="P17" s="30"/>
      <c r="Q17" s="30"/>
      <c r="R17" s="30"/>
      <c r="S17" s="30"/>
      <c r="T17" s="30"/>
      <c r="U17" s="30"/>
      <c r="V17" s="30"/>
      <c r="W17" s="30"/>
      <c r="X17" s="30"/>
      <c r="Y17" s="30"/>
      <c r="Z17" s="1719"/>
    </row>
    <row r="18" spans="1:26" x14ac:dyDescent="0.25">
      <c r="A18" s="590" t="s">
        <v>2267</v>
      </c>
      <c r="B18" s="586">
        <v>13015</v>
      </c>
      <c r="C18" s="1700"/>
      <c r="D18" s="586">
        <v>13016</v>
      </c>
      <c r="E18" s="1700"/>
      <c r="F18" s="586">
        <v>13017</v>
      </c>
      <c r="G18" s="587"/>
      <c r="H18" s="1700"/>
      <c r="I18" s="588" t="s">
        <v>125</v>
      </c>
      <c r="J18" s="1637"/>
      <c r="K18" s="1637"/>
      <c r="L18" s="1637"/>
      <c r="M18" s="589"/>
      <c r="N18" s="30"/>
      <c r="O18" s="356"/>
      <c r="P18" s="30"/>
      <c r="Q18" s="30"/>
      <c r="R18" s="30"/>
      <c r="S18" s="30"/>
      <c r="T18" s="30"/>
      <c r="U18" s="30"/>
      <c r="V18" s="30"/>
      <c r="W18" s="30"/>
      <c r="X18" s="30"/>
      <c r="Y18" s="30"/>
      <c r="Z18" s="1719"/>
    </row>
    <row r="19" spans="1:26" x14ac:dyDescent="0.25">
      <c r="A19" s="590" t="s">
        <v>2268</v>
      </c>
      <c r="B19" s="586">
        <v>13018</v>
      </c>
      <c r="C19" s="1700"/>
      <c r="D19" s="586">
        <v>13019</v>
      </c>
      <c r="E19" s="1700"/>
      <c r="F19" s="586">
        <v>13020</v>
      </c>
      <c r="G19" s="587"/>
      <c r="H19" s="1700"/>
      <c r="I19" s="588" t="s">
        <v>169</v>
      </c>
      <c r="J19" s="1637"/>
      <c r="K19" s="1637"/>
      <c r="L19" s="1637"/>
      <c r="M19" s="589"/>
      <c r="N19" s="30"/>
      <c r="O19" s="356"/>
      <c r="P19" s="30"/>
      <c r="Q19" s="30"/>
      <c r="R19" s="30"/>
      <c r="S19" s="30"/>
      <c r="T19" s="30"/>
      <c r="U19" s="30"/>
      <c r="V19" s="30"/>
      <c r="W19" s="30"/>
      <c r="X19" s="30"/>
      <c r="Y19" s="30"/>
      <c r="Z19" s="1719"/>
    </row>
    <row r="20" spans="1:26" ht="9.6" customHeight="1" x14ac:dyDescent="0.25">
      <c r="A20" s="590"/>
      <c r="B20" s="593"/>
      <c r="C20" s="1700"/>
      <c r="D20" s="593"/>
      <c r="E20" s="1700"/>
      <c r="F20" s="587"/>
      <c r="G20" s="587"/>
      <c r="H20" s="587"/>
      <c r="I20" s="588"/>
      <c r="J20" s="90" t="s">
        <v>2260</v>
      </c>
      <c r="K20" s="90"/>
      <c r="L20" s="90"/>
      <c r="M20" s="594"/>
      <c r="N20" s="65"/>
      <c r="O20" s="358"/>
      <c r="P20" s="30"/>
      <c r="Q20" s="30"/>
      <c r="R20" s="30"/>
      <c r="S20" s="30"/>
      <c r="T20" s="30"/>
      <c r="U20" s="30"/>
      <c r="V20" s="30"/>
      <c r="W20" s="30"/>
      <c r="X20" s="30"/>
      <c r="Y20" s="30"/>
      <c r="Z20" s="1719"/>
    </row>
    <row r="21" spans="1:26" x14ac:dyDescent="0.25">
      <c r="A21" s="590" t="s">
        <v>2269</v>
      </c>
      <c r="B21" s="586">
        <v>13021</v>
      </c>
      <c r="C21" s="1700"/>
      <c r="D21" s="586">
        <v>13022</v>
      </c>
      <c r="E21" s="1700"/>
      <c r="F21" s="586">
        <v>13023</v>
      </c>
      <c r="G21" s="587"/>
      <c r="H21" s="1700"/>
      <c r="I21" s="1700" t="s">
        <v>172</v>
      </c>
      <c r="J21" s="1637"/>
      <c r="K21" s="1637"/>
      <c r="L21" s="1637"/>
      <c r="M21" s="589"/>
      <c r="N21" s="30"/>
      <c r="O21" s="356"/>
      <c r="P21" s="30"/>
      <c r="Q21" s="30"/>
      <c r="R21" s="30"/>
      <c r="S21" s="30"/>
      <c r="T21" s="30"/>
      <c r="U21" s="30"/>
      <c r="V21" s="30"/>
      <c r="W21" s="30"/>
      <c r="X21" s="30"/>
      <c r="Y21" s="30"/>
      <c r="Z21" s="1719"/>
    </row>
    <row r="22" spans="1:26" x14ac:dyDescent="0.25">
      <c r="A22" s="590" t="s">
        <v>2270</v>
      </c>
      <c r="B22" s="586">
        <v>13024</v>
      </c>
      <c r="C22" s="1700"/>
      <c r="D22" s="586">
        <v>13025</v>
      </c>
      <c r="E22" s="1700"/>
      <c r="F22" s="586">
        <v>13026</v>
      </c>
      <c r="G22" s="587"/>
      <c r="H22" s="1700"/>
      <c r="I22" s="1700" t="s">
        <v>175</v>
      </c>
      <c r="J22" s="1637"/>
      <c r="K22" s="1637"/>
      <c r="L22" s="1637"/>
      <c r="M22" s="589"/>
      <c r="N22" s="30"/>
      <c r="O22" s="356"/>
      <c r="P22" s="30"/>
      <c r="Q22" s="30"/>
      <c r="R22" s="30"/>
      <c r="S22" s="30"/>
      <c r="T22" s="30"/>
      <c r="U22" s="30"/>
      <c r="V22" s="30"/>
      <c r="W22" s="30"/>
      <c r="X22" s="30"/>
      <c r="Y22" s="30"/>
      <c r="Z22" s="1719"/>
    </row>
    <row r="23" spans="1:26" x14ac:dyDescent="0.25">
      <c r="A23" s="590"/>
      <c r="B23" s="587"/>
      <c r="C23" s="1700"/>
      <c r="D23" s="587"/>
      <c r="E23" s="1700"/>
      <c r="F23" s="587"/>
      <c r="G23" s="587"/>
      <c r="H23" s="587"/>
      <c r="I23" s="588"/>
      <c r="J23" s="1637"/>
      <c r="K23" s="1637"/>
      <c r="L23" s="1637"/>
      <c r="M23" s="589"/>
      <c r="N23" s="356"/>
      <c r="O23" s="356"/>
      <c r="P23" s="30"/>
      <c r="Q23" s="30"/>
      <c r="R23" s="30"/>
      <c r="S23" s="30"/>
      <c r="T23" s="30"/>
      <c r="U23" s="30"/>
      <c r="V23" s="30"/>
      <c r="W23" s="30"/>
      <c r="X23" s="30"/>
      <c r="Y23" s="30"/>
      <c r="Z23" s="1719"/>
    </row>
    <row r="24" spans="1:26" x14ac:dyDescent="0.25">
      <c r="A24" s="590" t="s">
        <v>2271</v>
      </c>
      <c r="B24" s="586">
        <v>13027</v>
      </c>
      <c r="C24" s="1700"/>
      <c r="D24" s="586">
        <v>13028</v>
      </c>
      <c r="E24" s="1700"/>
      <c r="F24" s="586">
        <v>13029</v>
      </c>
      <c r="G24" s="1700"/>
      <c r="H24" s="587"/>
      <c r="I24" s="595" t="s">
        <v>2272</v>
      </c>
      <c r="J24" s="1637"/>
      <c r="K24" s="1637"/>
      <c r="L24" s="1637"/>
      <c r="M24" s="591"/>
      <c r="N24" s="30"/>
      <c r="O24" s="54"/>
      <c r="P24" s="30"/>
      <c r="Q24" s="30"/>
      <c r="R24" s="30"/>
      <c r="S24" s="30"/>
      <c r="T24" s="30"/>
      <c r="U24" s="30"/>
      <c r="V24" s="30"/>
      <c r="W24" s="30"/>
      <c r="X24" s="30"/>
      <c r="Y24" s="30"/>
      <c r="Z24" s="1719"/>
    </row>
    <row r="25" spans="1:26" ht="9.6" customHeight="1" x14ac:dyDescent="0.25">
      <c r="A25" s="590"/>
      <c r="B25" s="1700"/>
      <c r="C25" s="1700"/>
      <c r="D25" s="1700"/>
      <c r="E25" s="1700"/>
      <c r="F25" s="1700"/>
      <c r="G25" s="1700"/>
      <c r="H25" s="587"/>
      <c r="I25" s="588"/>
      <c r="J25" s="588"/>
      <c r="K25" s="588"/>
      <c r="L25" s="588"/>
      <c r="M25" s="584"/>
      <c r="N25" s="30"/>
      <c r="O25" s="30"/>
      <c r="P25" s="30"/>
      <c r="Q25" s="30"/>
      <c r="R25" s="30"/>
      <c r="S25" s="30"/>
      <c r="T25" s="30"/>
      <c r="U25" s="30"/>
      <c r="V25" s="30"/>
      <c r="W25" s="30"/>
      <c r="X25" s="30"/>
      <c r="Y25" s="30"/>
      <c r="Z25" s="1719"/>
    </row>
    <row r="26" spans="1:26" x14ac:dyDescent="0.25">
      <c r="A26" s="590" t="s">
        <v>2273</v>
      </c>
      <c r="B26" s="586">
        <v>13030</v>
      </c>
      <c r="C26" s="1700"/>
      <c r="D26" s="586">
        <v>13031</v>
      </c>
      <c r="E26" s="1700"/>
      <c r="F26" s="586">
        <v>13032</v>
      </c>
      <c r="G26" s="587"/>
      <c r="H26" s="587"/>
      <c r="I26" s="588" t="s">
        <v>181</v>
      </c>
      <c r="J26" s="588"/>
      <c r="K26" s="588"/>
      <c r="L26" s="588"/>
      <c r="M26" s="584"/>
      <c r="N26" s="30"/>
      <c r="O26" s="30"/>
      <c r="P26" s="30"/>
      <c r="Q26" s="30"/>
      <c r="R26" s="30"/>
      <c r="S26" s="30"/>
      <c r="T26" s="30"/>
      <c r="U26" s="30"/>
      <c r="V26" s="30"/>
      <c r="W26" s="30"/>
      <c r="X26" s="30"/>
      <c r="Y26" s="30"/>
      <c r="Z26" s="1719"/>
    </row>
    <row r="27" spans="1:26" ht="9.6" customHeight="1" x14ac:dyDescent="0.25">
      <c r="A27" s="590"/>
      <c r="B27" s="587"/>
      <c r="C27" s="1700"/>
      <c r="D27" s="587"/>
      <c r="E27" s="1700"/>
      <c r="F27" s="587"/>
      <c r="G27" s="587"/>
      <c r="H27" s="587"/>
      <c r="I27" s="588"/>
      <c r="J27" s="588"/>
      <c r="K27" s="588"/>
      <c r="L27" s="588"/>
      <c r="M27" s="584"/>
      <c r="N27" s="30"/>
      <c r="O27" s="30"/>
      <c r="P27" s="30"/>
      <c r="Q27" s="30"/>
      <c r="R27" s="30"/>
      <c r="S27" s="30"/>
      <c r="T27" s="30"/>
      <c r="U27" s="30"/>
      <c r="V27" s="30"/>
      <c r="W27" s="30"/>
      <c r="X27" s="30"/>
      <c r="Y27" s="30"/>
      <c r="Z27" s="1719"/>
    </row>
    <row r="28" spans="1:26" x14ac:dyDescent="0.25">
      <c r="A28" s="590" t="s">
        <v>2274</v>
      </c>
      <c r="B28" s="586">
        <v>13033</v>
      </c>
      <c r="C28" s="1700"/>
      <c r="D28" s="586">
        <v>13034</v>
      </c>
      <c r="E28" s="1700"/>
      <c r="F28" s="586">
        <v>13035</v>
      </c>
      <c r="G28" s="587"/>
      <c r="H28" s="587"/>
      <c r="I28" s="595" t="s">
        <v>2275</v>
      </c>
      <c r="J28" s="588"/>
      <c r="K28" s="588"/>
      <c r="L28" s="588"/>
      <c r="M28" s="584"/>
      <c r="N28" s="30"/>
      <c r="O28" s="30"/>
      <c r="P28" s="30"/>
      <c r="Q28" s="30"/>
      <c r="R28" s="30"/>
      <c r="S28" s="30"/>
      <c r="T28" s="30"/>
      <c r="U28" s="30"/>
      <c r="V28" s="30"/>
      <c r="W28" s="30"/>
      <c r="X28" s="30"/>
      <c r="Y28" s="30"/>
      <c r="Z28" s="1719"/>
    </row>
    <row r="29" spans="1:26" x14ac:dyDescent="0.25">
      <c r="A29" s="590" t="s">
        <v>2276</v>
      </c>
      <c r="B29" s="1700"/>
      <c r="C29" s="1700"/>
      <c r="D29" s="1700"/>
      <c r="E29" s="1700"/>
      <c r="F29" s="1700"/>
      <c r="G29" s="587"/>
      <c r="H29" s="586">
        <v>13036</v>
      </c>
      <c r="I29" s="595" t="s">
        <v>2277</v>
      </c>
      <c r="J29" s="588"/>
      <c r="K29" s="588"/>
      <c r="L29" s="588"/>
      <c r="M29" s="584"/>
      <c r="N29" s="30"/>
      <c r="O29" s="30"/>
      <c r="P29" s="30"/>
      <c r="Q29" s="30"/>
      <c r="R29" s="30"/>
      <c r="S29" s="30"/>
      <c r="T29" s="30"/>
      <c r="U29" s="30"/>
      <c r="V29" s="30"/>
      <c r="W29" s="30"/>
      <c r="X29" s="30"/>
      <c r="Y29" s="30"/>
      <c r="Z29" s="1719"/>
    </row>
    <row r="30" spans="1:26" x14ac:dyDescent="0.25">
      <c r="A30" s="590"/>
      <c r="B30" s="1700"/>
      <c r="C30" s="1700"/>
      <c r="D30" s="1700"/>
      <c r="E30" s="1700"/>
      <c r="F30" s="1700"/>
      <c r="G30" s="1700"/>
      <c r="H30" s="587"/>
      <c r="I30" s="588"/>
      <c r="J30" s="588"/>
      <c r="K30" s="588"/>
      <c r="L30" s="588"/>
      <c r="M30" s="584"/>
      <c r="N30" s="30"/>
      <c r="O30" s="30"/>
      <c r="P30" s="30"/>
      <c r="Q30" s="30"/>
      <c r="R30" s="30"/>
      <c r="S30" s="30"/>
      <c r="T30" s="30"/>
      <c r="U30" s="30"/>
      <c r="V30" s="30"/>
      <c r="W30" s="30"/>
      <c r="X30" s="30"/>
      <c r="Y30" s="30"/>
      <c r="Z30" s="1719"/>
    </row>
    <row r="31" spans="1:26" x14ac:dyDescent="0.25">
      <c r="A31" s="590" t="s">
        <v>2278</v>
      </c>
      <c r="B31" s="1700"/>
      <c r="C31" s="1700"/>
      <c r="D31" s="1700"/>
      <c r="E31" s="1700"/>
      <c r="F31" s="1700"/>
      <c r="G31" s="596" t="s">
        <v>2279</v>
      </c>
      <c r="H31" s="586">
        <v>13037</v>
      </c>
      <c r="I31" s="595" t="s">
        <v>472</v>
      </c>
      <c r="J31" s="1700"/>
      <c r="K31" s="588"/>
      <c r="L31" s="588"/>
      <c r="M31" s="584"/>
      <c r="N31" s="30"/>
      <c r="O31" s="30"/>
      <c r="P31" s="30"/>
      <c r="Q31" s="30"/>
      <c r="R31" s="30"/>
      <c r="S31" s="30"/>
      <c r="T31" s="30"/>
      <c r="U31" s="30"/>
      <c r="V31" s="30"/>
      <c r="W31" s="30"/>
      <c r="X31" s="30"/>
      <c r="Y31" s="30"/>
      <c r="Z31" s="1"/>
    </row>
    <row r="32" spans="1:26" s="1" customFormat="1" ht="12.75" x14ac:dyDescent="0.2">
      <c r="A32" s="597"/>
      <c r="B32" s="551"/>
      <c r="C32" s="598"/>
      <c r="D32" s="598"/>
      <c r="E32" s="598"/>
      <c r="F32" s="598"/>
      <c r="G32" s="598"/>
      <c r="H32" s="598"/>
      <c r="I32" s="599"/>
      <c r="J32" s="599"/>
      <c r="K32" s="599"/>
      <c r="L32" s="599"/>
      <c r="M32" s="600"/>
      <c r="N32" s="30"/>
      <c r="O32" s="30"/>
      <c r="P32" s="30"/>
      <c r="Q32" s="30"/>
      <c r="R32" s="30"/>
      <c r="S32" s="30"/>
      <c r="T32" s="30"/>
      <c r="U32" s="30"/>
      <c r="V32" s="30"/>
      <c r="W32" s="30"/>
      <c r="X32" s="30"/>
      <c r="Y32" s="30"/>
    </row>
    <row r="33" spans="1:25" x14ac:dyDescent="0.25">
      <c r="A33" s="30"/>
      <c r="B33" s="30"/>
      <c r="C33" s="30"/>
      <c r="D33" s="30"/>
      <c r="E33" s="30"/>
      <c r="F33" s="30"/>
      <c r="G33" s="30"/>
      <c r="H33" s="30"/>
      <c r="I33" s="30"/>
      <c r="J33" s="30"/>
      <c r="K33" s="30"/>
      <c r="L33" s="30"/>
      <c r="M33" s="30"/>
      <c r="N33" s="30"/>
      <c r="O33" s="30"/>
      <c r="P33" s="30"/>
      <c r="Q33" s="30"/>
      <c r="R33" s="30"/>
      <c r="S33" s="30"/>
      <c r="T33" s="30"/>
      <c r="U33" s="30"/>
      <c r="V33" s="30"/>
      <c r="W33" s="359"/>
      <c r="X33" s="30"/>
      <c r="Y33" s="30"/>
    </row>
    <row r="34" spans="1:25" s="20" customFormat="1" ht="11.25" x14ac:dyDescent="0.2">
      <c r="A34" s="127" t="s">
        <v>2280</v>
      </c>
      <c r="B34" s="1700"/>
      <c r="C34" s="1700"/>
      <c r="D34" s="1700"/>
      <c r="E34" s="1700"/>
      <c r="F34" s="1700"/>
      <c r="G34" s="1700"/>
      <c r="H34" s="1700"/>
      <c r="I34" s="1700"/>
      <c r="J34" s="1700"/>
      <c r="K34" s="1700"/>
      <c r="L34" s="1700"/>
      <c r="M34" s="1700"/>
      <c r="N34" s="1700"/>
      <c r="O34" s="1700"/>
      <c r="P34" s="1700"/>
      <c r="Q34" s="1700"/>
      <c r="R34" s="1700"/>
      <c r="S34" s="1700"/>
      <c r="T34" s="1700"/>
      <c r="U34" s="1700"/>
      <c r="V34" s="1700"/>
      <c r="W34" s="132"/>
      <c r="X34" s="1700" t="s">
        <v>2260</v>
      </c>
      <c r="Y34" s="1700"/>
    </row>
    <row r="35" spans="1:25" s="20" customFormat="1" ht="11.25" x14ac:dyDescent="0.2">
      <c r="A35" s="601"/>
      <c r="B35" s="601"/>
      <c r="C35" s="601"/>
      <c r="D35" s="601"/>
      <c r="E35" s="601"/>
      <c r="F35" s="601"/>
      <c r="G35" s="601"/>
      <c r="H35" s="601"/>
      <c r="I35" s="601"/>
      <c r="J35" s="601"/>
      <c r="K35" s="601"/>
      <c r="L35" s="601"/>
      <c r="M35" s="601"/>
      <c r="N35" s="601"/>
      <c r="O35" s="1700"/>
      <c r="P35" s="601"/>
      <c r="Q35" s="1700"/>
      <c r="R35" s="601"/>
      <c r="S35" s="1700"/>
      <c r="T35" s="601"/>
      <c r="U35" s="601"/>
      <c r="V35" s="601"/>
      <c r="W35" s="601"/>
      <c r="X35" s="1700"/>
      <c r="Y35" s="1700"/>
    </row>
    <row r="36" spans="1:25" s="20" customFormat="1" ht="11.25" x14ac:dyDescent="0.2">
      <c r="A36" s="602" t="s">
        <v>2281</v>
      </c>
      <c r="B36" s="601"/>
      <c r="C36" s="601"/>
      <c r="D36" s="601"/>
      <c r="E36" s="601"/>
      <c r="F36" s="601"/>
      <c r="G36" s="601"/>
      <c r="H36" s="601"/>
      <c r="I36" s="601"/>
      <c r="J36" s="601"/>
      <c r="K36" s="601"/>
      <c r="L36" s="601"/>
      <c r="M36" s="601"/>
      <c r="N36" s="601"/>
      <c r="O36" s="1700"/>
      <c r="P36" s="601"/>
      <c r="Q36" s="1700"/>
      <c r="R36" s="601"/>
      <c r="S36" s="1700"/>
      <c r="T36" s="601"/>
      <c r="U36" s="601"/>
      <c r="V36" s="601"/>
      <c r="W36" s="601"/>
      <c r="X36" s="1700"/>
      <c r="Y36" s="1700"/>
    </row>
    <row r="37" spans="1:25" s="20" customFormat="1" ht="11.25" x14ac:dyDescent="0.2">
      <c r="A37" s="603"/>
      <c r="B37" s="604"/>
      <c r="C37" s="604"/>
      <c r="D37" s="604"/>
      <c r="E37" s="604"/>
      <c r="F37" s="604"/>
      <c r="G37" s="604"/>
      <c r="H37" s="604"/>
      <c r="I37" s="604"/>
      <c r="J37" s="604"/>
      <c r="K37" s="604"/>
      <c r="L37" s="605"/>
      <c r="M37" s="605"/>
      <c r="N37" s="605"/>
      <c r="O37" s="577"/>
      <c r="P37" s="606"/>
      <c r="Q37" s="577"/>
      <c r="R37" s="606"/>
      <c r="S37" s="577"/>
      <c r="T37" s="606"/>
      <c r="U37" s="606"/>
      <c r="V37" s="606"/>
      <c r="W37" s="606"/>
      <c r="X37" s="577"/>
      <c r="Y37" s="607"/>
    </row>
    <row r="38" spans="1:25" s="20" customFormat="1" ht="11.25" x14ac:dyDescent="0.2">
      <c r="A38" s="608"/>
      <c r="B38" s="1700"/>
      <c r="C38" s="1700"/>
      <c r="D38" s="1700"/>
      <c r="E38" s="1700"/>
      <c r="F38" s="1700"/>
      <c r="G38" s="1700"/>
      <c r="H38" s="1700"/>
      <c r="I38" s="1700"/>
      <c r="J38" s="1700"/>
      <c r="K38" s="1700"/>
      <c r="L38" s="1700"/>
      <c r="M38" s="1700"/>
      <c r="N38" s="1700"/>
      <c r="O38" s="1700"/>
      <c r="P38" s="1700"/>
      <c r="Q38" s="1700"/>
      <c r="R38" s="1700"/>
      <c r="S38" s="1700"/>
      <c r="T38" s="609" t="s">
        <v>2256</v>
      </c>
      <c r="U38" s="609"/>
      <c r="V38" s="610" t="s">
        <v>2282</v>
      </c>
      <c r="W38" s="364"/>
      <c r="X38" s="1700"/>
      <c r="Y38" s="584"/>
    </row>
    <row r="39" spans="1:25" s="20" customFormat="1" ht="11.25" x14ac:dyDescent="0.2">
      <c r="A39" s="608"/>
      <c r="B39" s="543" t="s">
        <v>2283</v>
      </c>
      <c r="C39" s="132"/>
      <c r="D39" s="543" t="s">
        <v>2284</v>
      </c>
      <c r="E39" s="132"/>
      <c r="F39" s="543" t="s">
        <v>2285</v>
      </c>
      <c r="G39" s="132"/>
      <c r="H39" s="543" t="s">
        <v>2286</v>
      </c>
      <c r="I39" s="132"/>
      <c r="J39" s="543" t="s">
        <v>2287</v>
      </c>
      <c r="K39" s="132"/>
      <c r="L39" s="543" t="s">
        <v>2288</v>
      </c>
      <c r="M39" s="132"/>
      <c r="N39" s="543" t="s">
        <v>2289</v>
      </c>
      <c r="O39" s="1700"/>
      <c r="P39" s="543" t="s">
        <v>2290</v>
      </c>
      <c r="Q39" s="132"/>
      <c r="R39" s="543" t="s">
        <v>2291</v>
      </c>
      <c r="S39" s="1700"/>
      <c r="T39" s="543" t="s">
        <v>2292</v>
      </c>
      <c r="U39" s="132"/>
      <c r="V39" s="611" t="s">
        <v>2293</v>
      </c>
      <c r="W39" s="364"/>
      <c r="X39" s="1700"/>
      <c r="Y39" s="584"/>
    </row>
    <row r="40" spans="1:25" s="20" customFormat="1" ht="11.25" x14ac:dyDescent="0.2">
      <c r="A40" s="608"/>
      <c r="B40" s="612"/>
      <c r="C40" s="612"/>
      <c r="D40" s="612"/>
      <c r="E40" s="612"/>
      <c r="F40" s="612"/>
      <c r="G40" s="612"/>
      <c r="H40" s="612"/>
      <c r="I40" s="612"/>
      <c r="J40" s="612"/>
      <c r="K40" s="612"/>
      <c r="L40" s="613"/>
      <c r="M40" s="613"/>
      <c r="N40" s="613"/>
      <c r="O40" s="1700"/>
      <c r="P40" s="614"/>
      <c r="Q40" s="1700"/>
      <c r="R40" s="614"/>
      <c r="S40" s="1700"/>
      <c r="T40" s="614"/>
      <c r="U40" s="364"/>
      <c r="V40" s="606"/>
      <c r="W40" s="364"/>
      <c r="X40" s="1700"/>
      <c r="Y40" s="584"/>
    </row>
    <row r="41" spans="1:25" s="20" customFormat="1" ht="11.25" x14ac:dyDescent="0.2">
      <c r="A41" s="617" t="s">
        <v>2294</v>
      </c>
      <c r="B41" s="612"/>
      <c r="C41" s="612"/>
      <c r="D41" s="612"/>
      <c r="E41" s="612"/>
      <c r="F41" s="612"/>
      <c r="G41" s="612"/>
      <c r="H41" s="612"/>
      <c r="I41" s="612"/>
      <c r="J41" s="612"/>
      <c r="K41" s="612"/>
      <c r="L41" s="613"/>
      <c r="M41" s="613"/>
      <c r="N41" s="613"/>
      <c r="O41" s="1700"/>
      <c r="P41" s="586">
        <v>13038</v>
      </c>
      <c r="Q41" s="1700"/>
      <c r="R41" s="586">
        <v>13039</v>
      </c>
      <c r="S41" s="1700"/>
      <c r="T41" s="586">
        <v>13040</v>
      </c>
      <c r="U41" s="364"/>
      <c r="V41" s="586">
        <v>13041</v>
      </c>
      <c r="W41" s="364" t="s">
        <v>481</v>
      </c>
      <c r="X41" s="1700"/>
      <c r="Y41" s="584"/>
    </row>
    <row r="42" spans="1:25" s="20" customFormat="1" ht="11.25" x14ac:dyDescent="0.2">
      <c r="A42" s="582"/>
      <c r="B42" s="612"/>
      <c r="C42" s="612"/>
      <c r="D42" s="612"/>
      <c r="E42" s="612"/>
      <c r="F42" s="612"/>
      <c r="G42" s="612"/>
      <c r="H42" s="612"/>
      <c r="I42" s="612"/>
      <c r="J42" s="612"/>
      <c r="K42" s="612"/>
      <c r="L42" s="615"/>
      <c r="M42" s="615"/>
      <c r="N42" s="615"/>
      <c r="O42" s="1700"/>
      <c r="P42" s="615"/>
      <c r="Q42" s="1700"/>
      <c r="R42" s="615"/>
      <c r="S42" s="1700"/>
      <c r="T42" s="615"/>
      <c r="U42" s="615"/>
      <c r="V42" s="615"/>
      <c r="W42" s="615"/>
      <c r="X42" s="1700"/>
      <c r="Y42" s="584"/>
    </row>
    <row r="43" spans="1:25" s="20" customFormat="1" ht="11.25" x14ac:dyDescent="0.2">
      <c r="A43" s="582" t="s">
        <v>2295</v>
      </c>
      <c r="B43" s="612"/>
      <c r="C43" s="612"/>
      <c r="D43" s="612"/>
      <c r="E43" s="612"/>
      <c r="F43" s="612"/>
      <c r="G43" s="612"/>
      <c r="H43" s="612"/>
      <c r="I43" s="612"/>
      <c r="J43" s="612"/>
      <c r="K43" s="612"/>
      <c r="L43" s="615"/>
      <c r="M43" s="615"/>
      <c r="N43" s="615"/>
      <c r="O43" s="1700"/>
      <c r="P43" s="364"/>
      <c r="Q43" s="1700"/>
      <c r="R43" s="364"/>
      <c r="S43" s="1700"/>
      <c r="T43" s="364"/>
      <c r="U43" s="1700"/>
      <c r="V43" s="586">
        <v>13042</v>
      </c>
      <c r="W43" s="365" t="s">
        <v>2296</v>
      </c>
      <c r="X43" s="1700"/>
      <c r="Y43" s="584"/>
    </row>
    <row r="44" spans="1:25" s="20" customFormat="1" ht="11.25" x14ac:dyDescent="0.2">
      <c r="A44" s="582"/>
      <c r="B44" s="612"/>
      <c r="C44" s="612"/>
      <c r="D44" s="612"/>
      <c r="E44" s="612"/>
      <c r="F44" s="612"/>
      <c r="G44" s="612"/>
      <c r="H44" s="612"/>
      <c r="I44" s="612"/>
      <c r="J44" s="612"/>
      <c r="K44" s="612"/>
      <c r="L44" s="615"/>
      <c r="M44" s="615"/>
      <c r="N44" s="615"/>
      <c r="O44" s="1700"/>
      <c r="P44" s="615"/>
      <c r="Q44" s="1700"/>
      <c r="R44" s="615"/>
      <c r="S44" s="1700"/>
      <c r="T44" s="615"/>
      <c r="U44" s="615"/>
      <c r="V44" s="615"/>
      <c r="W44" s="615"/>
      <c r="X44" s="1700"/>
      <c r="Y44" s="584"/>
    </row>
    <row r="45" spans="1:25" s="20" customFormat="1" ht="11.25" x14ac:dyDescent="0.2">
      <c r="A45" s="608" t="s">
        <v>2297</v>
      </c>
      <c r="B45" s="612"/>
      <c r="C45" s="612"/>
      <c r="D45" s="612"/>
      <c r="E45" s="612"/>
      <c r="F45" s="612"/>
      <c r="G45" s="612"/>
      <c r="H45" s="612"/>
      <c r="I45" s="612"/>
      <c r="J45" s="612"/>
      <c r="K45" s="612"/>
      <c r="L45" s="613"/>
      <c r="M45" s="613"/>
      <c r="N45" s="613"/>
      <c r="O45" s="1700"/>
      <c r="P45" s="586">
        <v>13043</v>
      </c>
      <c r="Q45" s="1700"/>
      <c r="R45" s="586">
        <v>13044</v>
      </c>
      <c r="S45" s="1700"/>
      <c r="T45" s="586">
        <v>13045</v>
      </c>
      <c r="U45" s="364"/>
      <c r="V45" s="364"/>
      <c r="W45" s="364"/>
      <c r="X45" s="1700"/>
      <c r="Y45" s="584"/>
    </row>
    <row r="46" spans="1:25" s="20" customFormat="1" ht="11.25" x14ac:dyDescent="0.2">
      <c r="A46" s="608" t="s">
        <v>2298</v>
      </c>
      <c r="B46" s="612"/>
      <c r="C46" s="612"/>
      <c r="D46" s="612"/>
      <c r="E46" s="612"/>
      <c r="F46" s="612"/>
      <c r="G46" s="612"/>
      <c r="H46" s="612"/>
      <c r="I46" s="612"/>
      <c r="J46" s="612"/>
      <c r="K46" s="612"/>
      <c r="L46" s="613"/>
      <c r="M46" s="613"/>
      <c r="N46" s="613"/>
      <c r="O46" s="1700"/>
      <c r="P46" s="586">
        <v>13046</v>
      </c>
      <c r="Q46" s="1700"/>
      <c r="R46" s="586">
        <v>13047</v>
      </c>
      <c r="S46" s="1700"/>
      <c r="T46" s="586">
        <v>13048</v>
      </c>
      <c r="U46" s="364"/>
      <c r="V46" s="364"/>
      <c r="W46" s="364"/>
      <c r="X46" s="1700"/>
      <c r="Y46" s="584"/>
    </row>
    <row r="47" spans="1:25" s="20" customFormat="1" ht="11.25" x14ac:dyDescent="0.2">
      <c r="A47" s="608" t="s">
        <v>2299</v>
      </c>
      <c r="B47" s="612"/>
      <c r="C47" s="612"/>
      <c r="D47" s="612"/>
      <c r="E47" s="612"/>
      <c r="F47" s="612"/>
      <c r="G47" s="612"/>
      <c r="H47" s="612"/>
      <c r="I47" s="612"/>
      <c r="J47" s="612"/>
      <c r="K47" s="612"/>
      <c r="L47" s="613"/>
      <c r="M47" s="613"/>
      <c r="N47" s="613"/>
      <c r="O47" s="1700"/>
      <c r="P47" s="586">
        <v>13049</v>
      </c>
      <c r="Q47" s="1700"/>
      <c r="R47" s="586">
        <v>13050</v>
      </c>
      <c r="S47" s="1700"/>
      <c r="T47" s="586">
        <v>13051</v>
      </c>
      <c r="U47" s="1700"/>
      <c r="V47" s="586">
        <v>13052</v>
      </c>
      <c r="W47" s="616" t="s">
        <v>856</v>
      </c>
      <c r="X47" s="1700"/>
      <c r="Y47" s="584"/>
    </row>
    <row r="48" spans="1:25" s="20" customFormat="1" ht="11.25" x14ac:dyDescent="0.2">
      <c r="A48" s="608"/>
      <c r="B48" s="612"/>
      <c r="C48" s="612"/>
      <c r="D48" s="612"/>
      <c r="E48" s="612"/>
      <c r="F48" s="612"/>
      <c r="G48" s="612"/>
      <c r="H48" s="612"/>
      <c r="I48" s="612"/>
      <c r="J48" s="612"/>
      <c r="K48" s="612"/>
      <c r="L48" s="613"/>
      <c r="M48" s="613"/>
      <c r="N48" s="613"/>
      <c r="O48" s="613"/>
      <c r="P48" s="613"/>
      <c r="Q48" s="613"/>
      <c r="R48" s="613"/>
      <c r="S48" s="613"/>
      <c r="T48" s="613"/>
      <c r="U48" s="613"/>
      <c r="V48" s="613"/>
      <c r="W48" s="613"/>
      <c r="X48" s="1700"/>
      <c r="Y48" s="584"/>
    </row>
    <row r="49" spans="1:25" s="20" customFormat="1" ht="11.25" x14ac:dyDescent="0.2">
      <c r="A49" s="608" t="s">
        <v>2266</v>
      </c>
      <c r="B49" s="612"/>
      <c r="C49" s="612"/>
      <c r="D49" s="612"/>
      <c r="E49" s="612"/>
      <c r="F49" s="612"/>
      <c r="G49" s="612"/>
      <c r="H49" s="612"/>
      <c r="I49" s="612"/>
      <c r="J49" s="612"/>
      <c r="K49" s="612"/>
      <c r="L49" s="613"/>
      <c r="M49" s="613"/>
      <c r="N49" s="613"/>
      <c r="O49" s="1700"/>
      <c r="P49" s="586">
        <v>13053</v>
      </c>
      <c r="Q49" s="364"/>
      <c r="R49" s="586">
        <v>13054</v>
      </c>
      <c r="S49" s="1700"/>
      <c r="T49" s="586">
        <v>13055</v>
      </c>
      <c r="U49" s="1700"/>
      <c r="V49" s="586">
        <v>13056</v>
      </c>
      <c r="W49" s="616" t="s">
        <v>863</v>
      </c>
      <c r="X49" s="1700"/>
      <c r="Y49" s="584"/>
    </row>
    <row r="50" spans="1:25" s="20" customFormat="1" ht="11.25" x14ac:dyDescent="0.2">
      <c r="A50" s="608"/>
      <c r="B50" s="612"/>
      <c r="C50" s="612"/>
      <c r="D50" s="612"/>
      <c r="E50" s="612"/>
      <c r="F50" s="612"/>
      <c r="G50" s="612"/>
      <c r="H50" s="612"/>
      <c r="I50" s="612"/>
      <c r="J50" s="612"/>
      <c r="K50" s="612"/>
      <c r="L50" s="613"/>
      <c r="M50" s="613"/>
      <c r="N50" s="613"/>
      <c r="O50" s="1700"/>
      <c r="P50" s="364"/>
      <c r="Q50" s="1700"/>
      <c r="R50" s="364"/>
      <c r="S50" s="1700"/>
      <c r="T50" s="364"/>
      <c r="U50" s="364"/>
      <c r="V50" s="364"/>
      <c r="W50" s="364"/>
      <c r="X50" s="1700"/>
      <c r="Y50" s="584"/>
    </row>
    <row r="51" spans="1:25" s="20" customFormat="1" ht="11.25" x14ac:dyDescent="0.2">
      <c r="A51" s="617" t="s">
        <v>2300</v>
      </c>
      <c r="B51" s="612"/>
      <c r="C51" s="612"/>
      <c r="D51" s="612"/>
      <c r="E51" s="612"/>
      <c r="F51" s="612"/>
      <c r="G51" s="612"/>
      <c r="H51" s="612"/>
      <c r="I51" s="612"/>
      <c r="J51" s="612"/>
      <c r="K51" s="612"/>
      <c r="L51" s="612"/>
      <c r="M51" s="612"/>
      <c r="N51" s="612"/>
      <c r="O51" s="1700"/>
      <c r="P51" s="618"/>
      <c r="Q51" s="1700"/>
      <c r="R51" s="618"/>
      <c r="S51" s="1700"/>
      <c r="T51" s="1700"/>
      <c r="U51" s="1700"/>
      <c r="V51" s="132" t="s">
        <v>2301</v>
      </c>
      <c r="W51" s="1700"/>
      <c r="X51" s="586">
        <v>13057</v>
      </c>
      <c r="Y51" s="584" t="s">
        <v>866</v>
      </c>
    </row>
    <row r="52" spans="1:25" s="20" customFormat="1" ht="11.25" x14ac:dyDescent="0.2">
      <c r="A52" s="608"/>
      <c r="B52" s="612"/>
      <c r="C52" s="612"/>
      <c r="D52" s="612"/>
      <c r="E52" s="612"/>
      <c r="F52" s="612"/>
      <c r="G52" s="612"/>
      <c r="H52" s="612"/>
      <c r="I52" s="612"/>
      <c r="J52" s="612"/>
      <c r="K52" s="612"/>
      <c r="L52" s="613"/>
      <c r="M52" s="613"/>
      <c r="N52" s="613"/>
      <c r="O52" s="1700"/>
      <c r="P52" s="364"/>
      <c r="Q52" s="1700"/>
      <c r="R52" s="364"/>
      <c r="S52" s="1700"/>
      <c r="T52" s="364"/>
      <c r="U52" s="364"/>
      <c r="V52" s="364" t="s">
        <v>2260</v>
      </c>
      <c r="W52" s="364"/>
      <c r="X52" s="1700"/>
      <c r="Y52" s="584"/>
    </row>
    <row r="53" spans="1:25" s="20" customFormat="1" ht="11.25" x14ac:dyDescent="0.2">
      <c r="A53" s="608" t="s">
        <v>2302</v>
      </c>
      <c r="B53" s="612"/>
      <c r="C53" s="612"/>
      <c r="D53" s="612"/>
      <c r="E53" s="612"/>
      <c r="F53" s="612"/>
      <c r="G53" s="612"/>
      <c r="H53" s="612"/>
      <c r="I53" s="612"/>
      <c r="J53" s="612"/>
      <c r="K53" s="612"/>
      <c r="L53" s="613"/>
      <c r="M53" s="613"/>
      <c r="N53" s="613"/>
      <c r="O53" s="1700"/>
      <c r="P53" s="586">
        <v>13058</v>
      </c>
      <c r="Q53" s="1700"/>
      <c r="R53" s="586">
        <v>13059</v>
      </c>
      <c r="S53" s="1700"/>
      <c r="T53" s="586">
        <v>13060</v>
      </c>
      <c r="U53" s="364"/>
      <c r="V53" s="586">
        <v>13061</v>
      </c>
      <c r="W53" s="364" t="s">
        <v>887</v>
      </c>
      <c r="X53" s="1700"/>
      <c r="Y53" s="584"/>
    </row>
    <row r="54" spans="1:25" s="20" customFormat="1" ht="11.25" x14ac:dyDescent="0.2">
      <c r="A54" s="608" t="s">
        <v>2303</v>
      </c>
      <c r="B54" s="612"/>
      <c r="C54" s="612"/>
      <c r="D54" s="612"/>
      <c r="E54" s="612"/>
      <c r="F54" s="612"/>
      <c r="G54" s="612"/>
      <c r="H54" s="612"/>
      <c r="I54" s="612"/>
      <c r="J54" s="612"/>
      <c r="K54" s="612"/>
      <c r="L54" s="613"/>
      <c r="M54" s="613"/>
      <c r="N54" s="613"/>
      <c r="O54" s="1700"/>
      <c r="P54" s="586">
        <v>13062</v>
      </c>
      <c r="Q54" s="1700"/>
      <c r="R54" s="586">
        <v>13063</v>
      </c>
      <c r="S54" s="1700"/>
      <c r="T54" s="586">
        <v>13064</v>
      </c>
      <c r="U54" s="1700"/>
      <c r="V54" s="586">
        <v>13065</v>
      </c>
      <c r="W54" s="364" t="s">
        <v>890</v>
      </c>
      <c r="X54" s="1700"/>
      <c r="Y54" s="584"/>
    </row>
    <row r="55" spans="1:25" s="20" customFormat="1" ht="11.25" x14ac:dyDescent="0.2">
      <c r="A55" s="608"/>
      <c r="B55" s="612"/>
      <c r="C55" s="612"/>
      <c r="D55" s="612"/>
      <c r="E55" s="612"/>
      <c r="F55" s="612"/>
      <c r="G55" s="612"/>
      <c r="H55" s="612"/>
      <c r="I55" s="612"/>
      <c r="J55" s="612"/>
      <c r="K55" s="612"/>
      <c r="L55" s="613"/>
      <c r="M55" s="613"/>
      <c r="N55" s="613"/>
      <c r="O55" s="1700"/>
      <c r="P55" s="364"/>
      <c r="Q55" s="1700"/>
      <c r="R55" s="364"/>
      <c r="S55" s="1700"/>
      <c r="T55" s="364"/>
      <c r="U55" s="364"/>
      <c r="V55" s="614"/>
      <c r="W55" s="364"/>
      <c r="X55" s="1700"/>
      <c r="Y55" s="584"/>
    </row>
    <row r="56" spans="1:25" s="20" customFormat="1" ht="11.25" x14ac:dyDescent="0.2">
      <c r="A56" s="608" t="s">
        <v>2304</v>
      </c>
      <c r="B56" s="612"/>
      <c r="C56" s="612"/>
      <c r="D56" s="612"/>
      <c r="E56" s="612"/>
      <c r="F56" s="612"/>
      <c r="G56" s="612"/>
      <c r="H56" s="612"/>
      <c r="I56" s="612"/>
      <c r="J56" s="612"/>
      <c r="K56" s="612"/>
      <c r="L56" s="613"/>
      <c r="M56" s="613"/>
      <c r="N56" s="613"/>
      <c r="O56" s="1700"/>
      <c r="P56" s="586">
        <v>13066</v>
      </c>
      <c r="Q56" s="1700"/>
      <c r="R56" s="586">
        <v>13067</v>
      </c>
      <c r="S56" s="1700"/>
      <c r="T56" s="586">
        <v>13068</v>
      </c>
      <c r="U56" s="1700"/>
      <c r="V56" s="586">
        <v>13069</v>
      </c>
      <c r="W56" s="364" t="s">
        <v>893</v>
      </c>
      <c r="X56" s="1700"/>
      <c r="Y56" s="584"/>
    </row>
    <row r="57" spans="1:25" s="20" customFormat="1" ht="11.25" x14ac:dyDescent="0.2">
      <c r="A57" s="608" t="s">
        <v>2305</v>
      </c>
      <c r="B57" s="612"/>
      <c r="C57" s="612"/>
      <c r="D57" s="612"/>
      <c r="E57" s="612"/>
      <c r="F57" s="612"/>
      <c r="G57" s="612"/>
      <c r="H57" s="612"/>
      <c r="I57" s="612"/>
      <c r="J57" s="612"/>
      <c r="K57" s="612"/>
      <c r="L57" s="613"/>
      <c r="M57" s="613"/>
      <c r="N57" s="613"/>
      <c r="O57" s="1700"/>
      <c r="P57" s="586">
        <v>13070</v>
      </c>
      <c r="Q57" s="364"/>
      <c r="R57" s="586">
        <v>13071</v>
      </c>
      <c r="S57" s="1700"/>
      <c r="T57" s="586">
        <v>13072</v>
      </c>
      <c r="U57" s="1700"/>
      <c r="V57" s="586">
        <v>13073</v>
      </c>
      <c r="W57" s="364" t="s">
        <v>899</v>
      </c>
      <c r="X57" s="1700"/>
      <c r="Y57" s="584"/>
    </row>
    <row r="58" spans="1:25" s="20" customFormat="1" ht="11.25" x14ac:dyDescent="0.2">
      <c r="A58" s="608"/>
      <c r="B58" s="612"/>
      <c r="C58" s="612"/>
      <c r="D58" s="612"/>
      <c r="E58" s="612"/>
      <c r="F58" s="612"/>
      <c r="G58" s="612"/>
      <c r="H58" s="612"/>
      <c r="I58" s="612"/>
      <c r="J58" s="612"/>
      <c r="K58" s="612"/>
      <c r="L58" s="613"/>
      <c r="M58" s="613"/>
      <c r="N58" s="613"/>
      <c r="O58" s="1700"/>
      <c r="P58" s="364"/>
      <c r="Q58" s="1700"/>
      <c r="R58" s="364"/>
      <c r="S58" s="1700"/>
      <c r="T58" s="364"/>
      <c r="U58" s="364"/>
      <c r="V58" s="364"/>
      <c r="W58" s="364"/>
      <c r="X58" s="1700"/>
      <c r="Y58" s="584"/>
    </row>
    <row r="59" spans="1:25" s="20" customFormat="1" ht="11.25" x14ac:dyDescent="0.2">
      <c r="A59" s="617" t="s">
        <v>2306</v>
      </c>
      <c r="B59" s="612"/>
      <c r="C59" s="612"/>
      <c r="D59" s="612"/>
      <c r="E59" s="612"/>
      <c r="F59" s="612"/>
      <c r="G59" s="612"/>
      <c r="H59" s="612"/>
      <c r="I59" s="612"/>
      <c r="J59" s="612"/>
      <c r="K59" s="612"/>
      <c r="L59" s="612"/>
      <c r="M59" s="612"/>
      <c r="N59" s="612"/>
      <c r="O59" s="1700"/>
      <c r="P59" s="618"/>
      <c r="Q59" s="1700"/>
      <c r="R59" s="618"/>
      <c r="S59" s="1700"/>
      <c r="T59" s="1700"/>
      <c r="U59" s="1700"/>
      <c r="V59" s="132" t="s">
        <v>2307</v>
      </c>
      <c r="W59" s="1700"/>
      <c r="X59" s="586">
        <v>13074</v>
      </c>
      <c r="Y59" s="584" t="s">
        <v>902</v>
      </c>
    </row>
    <row r="60" spans="1:25" s="20" customFormat="1" ht="11.25" x14ac:dyDescent="0.2">
      <c r="A60" s="608"/>
      <c r="B60" s="612"/>
      <c r="C60" s="612"/>
      <c r="D60" s="612"/>
      <c r="E60" s="612"/>
      <c r="F60" s="612"/>
      <c r="G60" s="612"/>
      <c r="H60" s="612"/>
      <c r="I60" s="612"/>
      <c r="J60" s="612"/>
      <c r="K60" s="612"/>
      <c r="L60" s="613"/>
      <c r="M60" s="613"/>
      <c r="N60" s="613"/>
      <c r="O60" s="1700"/>
      <c r="P60" s="364"/>
      <c r="Q60" s="1700"/>
      <c r="R60" s="364"/>
      <c r="S60" s="1700"/>
      <c r="T60" s="364"/>
      <c r="U60" s="364"/>
      <c r="V60" s="364"/>
      <c r="W60" s="364"/>
      <c r="X60" s="1700"/>
      <c r="Y60" s="584"/>
    </row>
    <row r="61" spans="1:25" s="20" customFormat="1" ht="11.25" x14ac:dyDescent="0.2">
      <c r="A61" s="590" t="s">
        <v>2269</v>
      </c>
      <c r="B61" s="612"/>
      <c r="C61" s="612"/>
      <c r="D61" s="612"/>
      <c r="E61" s="612"/>
      <c r="F61" s="612"/>
      <c r="G61" s="612"/>
      <c r="H61" s="612"/>
      <c r="I61" s="612"/>
      <c r="J61" s="612"/>
      <c r="K61" s="612"/>
      <c r="L61" s="613"/>
      <c r="M61" s="613"/>
      <c r="N61" s="613"/>
      <c r="O61" s="1700"/>
      <c r="P61" s="586">
        <v>13075</v>
      </c>
      <c r="Q61" s="1700"/>
      <c r="R61" s="586">
        <v>13076</v>
      </c>
      <c r="S61" s="1700"/>
      <c r="T61" s="586">
        <v>13077</v>
      </c>
      <c r="U61" s="364"/>
      <c r="V61" s="586">
        <v>13078</v>
      </c>
      <c r="W61" s="364" t="s">
        <v>1495</v>
      </c>
      <c r="X61" s="1700"/>
      <c r="Y61" s="584"/>
    </row>
    <row r="62" spans="1:25" s="20" customFormat="1" ht="11.25" x14ac:dyDescent="0.2">
      <c r="A62" s="590" t="s">
        <v>2270</v>
      </c>
      <c r="B62" s="612"/>
      <c r="C62" s="612"/>
      <c r="D62" s="612"/>
      <c r="E62" s="612"/>
      <c r="F62" s="612"/>
      <c r="G62" s="612"/>
      <c r="H62" s="612"/>
      <c r="I62" s="612"/>
      <c r="J62" s="612"/>
      <c r="K62" s="612"/>
      <c r="L62" s="613"/>
      <c r="M62" s="613"/>
      <c r="N62" s="613"/>
      <c r="O62" s="1700"/>
      <c r="P62" s="586">
        <v>13079</v>
      </c>
      <c r="Q62" s="1700"/>
      <c r="R62" s="586">
        <v>13080</v>
      </c>
      <c r="S62" s="1700"/>
      <c r="T62" s="586">
        <v>13081</v>
      </c>
      <c r="U62" s="364"/>
      <c r="V62" s="586">
        <v>13082</v>
      </c>
      <c r="W62" s="364" t="s">
        <v>908</v>
      </c>
      <c r="X62" s="1700"/>
      <c r="Y62" s="584"/>
    </row>
    <row r="63" spans="1:25" s="20" customFormat="1" ht="11.25" x14ac:dyDescent="0.2">
      <c r="A63" s="1700"/>
      <c r="B63" s="612"/>
      <c r="C63" s="612"/>
      <c r="D63" s="612"/>
      <c r="E63" s="612"/>
      <c r="F63" s="612"/>
      <c r="G63" s="612"/>
      <c r="H63" s="612"/>
      <c r="I63" s="612"/>
      <c r="J63" s="612"/>
      <c r="K63" s="612"/>
      <c r="L63" s="613"/>
      <c r="M63" s="613"/>
      <c r="N63" s="613"/>
      <c r="O63" s="1700"/>
      <c r="P63" s="364"/>
      <c r="Q63" s="1700"/>
      <c r="R63" s="364"/>
      <c r="S63" s="1700"/>
      <c r="T63" s="364"/>
      <c r="U63" s="364"/>
      <c r="V63" s="364"/>
      <c r="W63" s="364"/>
      <c r="X63" s="1700"/>
      <c r="Y63" s="584"/>
    </row>
    <row r="64" spans="1:25" s="20" customFormat="1" ht="11.25" x14ac:dyDescent="0.2">
      <c r="A64" s="617" t="s">
        <v>2308</v>
      </c>
      <c r="B64" s="612"/>
      <c r="C64" s="612"/>
      <c r="D64" s="612"/>
      <c r="E64" s="612"/>
      <c r="F64" s="612"/>
      <c r="G64" s="612"/>
      <c r="H64" s="612"/>
      <c r="I64" s="612"/>
      <c r="J64" s="612"/>
      <c r="K64" s="612"/>
      <c r="L64" s="612"/>
      <c r="M64" s="612"/>
      <c r="N64" s="612"/>
      <c r="O64" s="1700"/>
      <c r="P64" s="620"/>
      <c r="Q64" s="1700"/>
      <c r="R64" s="620"/>
      <c r="S64" s="1700"/>
      <c r="T64" s="1700"/>
      <c r="U64" s="1700"/>
      <c r="V64" s="132" t="s">
        <v>2309</v>
      </c>
      <c r="W64" s="1700"/>
      <c r="X64" s="586">
        <v>13083</v>
      </c>
      <c r="Y64" s="584" t="s">
        <v>911</v>
      </c>
    </row>
    <row r="65" spans="1:25" s="20" customFormat="1" ht="11.25" x14ac:dyDescent="0.2">
      <c r="A65" s="608"/>
      <c r="B65" s="612"/>
      <c r="C65" s="612"/>
      <c r="D65" s="612"/>
      <c r="E65" s="612"/>
      <c r="F65" s="612"/>
      <c r="G65" s="612"/>
      <c r="H65" s="612"/>
      <c r="I65" s="612"/>
      <c r="J65" s="612"/>
      <c r="K65" s="612"/>
      <c r="L65" s="613"/>
      <c r="M65" s="613"/>
      <c r="N65" s="613"/>
      <c r="O65" s="1700"/>
      <c r="P65" s="364"/>
      <c r="Q65" s="1700"/>
      <c r="R65" s="364"/>
      <c r="S65" s="1700"/>
      <c r="T65" s="364"/>
      <c r="U65" s="364"/>
      <c r="V65" s="364"/>
      <c r="W65" s="364"/>
      <c r="X65" s="1700"/>
      <c r="Y65" s="584"/>
    </row>
    <row r="66" spans="1:25" s="20" customFormat="1" ht="11.25" x14ac:dyDescent="0.2">
      <c r="A66" s="617"/>
      <c r="B66" s="620"/>
      <c r="C66" s="620"/>
      <c r="D66" s="620"/>
      <c r="E66" s="620"/>
      <c r="F66" s="620"/>
      <c r="G66" s="620"/>
      <c r="H66" s="620"/>
      <c r="I66" s="620"/>
      <c r="J66" s="620"/>
      <c r="K66" s="620"/>
      <c r="L66" s="620"/>
      <c r="M66" s="620"/>
      <c r="N66" s="620"/>
      <c r="O66" s="1700"/>
      <c r="P66" s="620"/>
      <c r="Q66" s="1700"/>
      <c r="R66" s="620"/>
      <c r="S66" s="1700"/>
      <c r="T66" s="620"/>
      <c r="U66" s="620"/>
      <c r="V66" s="620"/>
      <c r="W66" s="620"/>
      <c r="X66" s="1700"/>
      <c r="Y66" s="584"/>
    </row>
    <row r="67" spans="1:25" s="20" customFormat="1" ht="11.25" x14ac:dyDescent="0.2">
      <c r="A67" s="617" t="s">
        <v>2310</v>
      </c>
      <c r="B67" s="612"/>
      <c r="C67" s="612"/>
      <c r="D67" s="612"/>
      <c r="E67" s="612"/>
      <c r="F67" s="612"/>
      <c r="G67" s="612"/>
      <c r="H67" s="612"/>
      <c r="I67" s="612"/>
      <c r="J67" s="612"/>
      <c r="K67" s="612"/>
      <c r="L67" s="612"/>
      <c r="M67" s="612"/>
      <c r="N67" s="612"/>
      <c r="O67" s="1700"/>
      <c r="P67" s="620"/>
      <c r="Q67" s="1700"/>
      <c r="R67" s="620"/>
      <c r="S67" s="1700"/>
      <c r="T67" s="1700"/>
      <c r="U67" s="132"/>
      <c r="V67" s="132" t="s">
        <v>2311</v>
      </c>
      <c r="W67" s="132"/>
      <c r="X67" s="586">
        <v>13084</v>
      </c>
      <c r="Y67" s="584" t="s">
        <v>914</v>
      </c>
    </row>
    <row r="68" spans="1:25" s="20" customFormat="1" ht="11.25" x14ac:dyDescent="0.2">
      <c r="A68" s="617"/>
      <c r="B68" s="612"/>
      <c r="C68" s="612"/>
      <c r="D68" s="612"/>
      <c r="E68" s="612"/>
      <c r="F68" s="612"/>
      <c r="G68" s="612"/>
      <c r="H68" s="612"/>
      <c r="I68" s="612"/>
      <c r="J68" s="612"/>
      <c r="K68" s="612"/>
      <c r="L68" s="612"/>
      <c r="M68" s="612"/>
      <c r="N68" s="612"/>
      <c r="O68" s="1700"/>
      <c r="P68" s="620"/>
      <c r="Q68" s="1700"/>
      <c r="R68" s="620"/>
      <c r="S68" s="1700"/>
      <c r="T68" s="1700"/>
      <c r="U68" s="132"/>
      <c r="V68" s="132"/>
      <c r="W68" s="132"/>
      <c r="X68" s="612"/>
      <c r="Y68" s="584"/>
    </row>
    <row r="69" spans="1:25" s="20" customFormat="1" ht="11.25" x14ac:dyDescent="0.2">
      <c r="A69" s="617" t="s">
        <v>2312</v>
      </c>
      <c r="B69" s="612"/>
      <c r="C69" s="612"/>
      <c r="D69" s="612"/>
      <c r="E69" s="612"/>
      <c r="F69" s="612"/>
      <c r="G69" s="612"/>
      <c r="H69" s="612"/>
      <c r="I69" s="612"/>
      <c r="J69" s="612"/>
      <c r="K69" s="612"/>
      <c r="L69" s="612"/>
      <c r="M69" s="612"/>
      <c r="N69" s="612"/>
      <c r="O69" s="1700"/>
      <c r="P69" s="364"/>
      <c r="Q69" s="1700"/>
      <c r="R69" s="364"/>
      <c r="S69" s="1700"/>
      <c r="T69" s="364"/>
      <c r="U69" s="621"/>
      <c r="V69" s="586">
        <v>13085</v>
      </c>
      <c r="W69" s="622" t="s">
        <v>916</v>
      </c>
      <c r="X69" s="612"/>
      <c r="Y69" s="584"/>
    </row>
    <row r="70" spans="1:25" s="20" customFormat="1" ht="11.25" x14ac:dyDescent="0.2">
      <c r="A70" s="617" t="s">
        <v>2313</v>
      </c>
      <c r="B70" s="612"/>
      <c r="C70" s="612"/>
      <c r="D70" s="612"/>
      <c r="E70" s="612"/>
      <c r="F70" s="612"/>
      <c r="G70" s="612"/>
      <c r="H70" s="612"/>
      <c r="I70" s="612"/>
      <c r="J70" s="612"/>
      <c r="K70" s="612"/>
      <c r="L70" s="612"/>
      <c r="M70" s="612"/>
      <c r="N70" s="612"/>
      <c r="O70" s="1700"/>
      <c r="P70" s="364"/>
      <c r="Q70" s="1700"/>
      <c r="R70" s="364"/>
      <c r="S70" s="1700"/>
      <c r="T70" s="364"/>
      <c r="U70" s="364"/>
      <c r="V70" s="586">
        <v>13086</v>
      </c>
      <c r="W70" s="85" t="s">
        <v>941</v>
      </c>
      <c r="X70" s="612"/>
      <c r="Y70" s="584"/>
    </row>
    <row r="71" spans="1:25" s="20" customFormat="1" ht="11.25" x14ac:dyDescent="0.2">
      <c r="A71" s="617"/>
      <c r="B71" s="612"/>
      <c r="C71" s="612"/>
      <c r="D71" s="612"/>
      <c r="E71" s="612"/>
      <c r="F71" s="612"/>
      <c r="G71" s="612"/>
      <c r="H71" s="612"/>
      <c r="I71" s="612"/>
      <c r="J71" s="612"/>
      <c r="K71" s="612"/>
      <c r="L71" s="612"/>
      <c r="M71" s="612"/>
      <c r="N71" s="612"/>
      <c r="O71" s="1700"/>
      <c r="P71" s="364"/>
      <c r="Q71" s="1700"/>
      <c r="R71" s="364"/>
      <c r="S71" s="1700"/>
      <c r="T71" s="364"/>
      <c r="U71" s="364"/>
      <c r="V71" s="606"/>
      <c r="W71" s="612"/>
      <c r="X71" s="612"/>
      <c r="Y71" s="584"/>
    </row>
    <row r="72" spans="1:25" s="20" customFormat="1" ht="11.25" x14ac:dyDescent="0.2">
      <c r="A72" s="617" t="s">
        <v>2314</v>
      </c>
      <c r="B72" s="620"/>
      <c r="C72" s="620"/>
      <c r="D72" s="620"/>
      <c r="E72" s="620"/>
      <c r="F72" s="620"/>
      <c r="G72" s="620"/>
      <c r="H72" s="620"/>
      <c r="I72" s="620"/>
      <c r="J72" s="620"/>
      <c r="K72" s="620"/>
      <c r="L72" s="620"/>
      <c r="M72" s="620"/>
      <c r="N72" s="620"/>
      <c r="O72" s="620"/>
      <c r="P72" s="620"/>
      <c r="Q72" s="620"/>
      <c r="R72" s="620"/>
      <c r="S72" s="620"/>
      <c r="T72" s="1700"/>
      <c r="U72" s="132"/>
      <c r="V72" s="132" t="s">
        <v>2315</v>
      </c>
      <c r="W72" s="132"/>
      <c r="X72" s="586">
        <v>13087</v>
      </c>
      <c r="Y72" s="584" t="s">
        <v>944</v>
      </c>
    </row>
    <row r="73" spans="1:25" s="20" customFormat="1" ht="11.25" x14ac:dyDescent="0.2">
      <c r="A73" s="617"/>
      <c r="B73" s="620"/>
      <c r="C73" s="620"/>
      <c r="D73" s="620"/>
      <c r="E73" s="620"/>
      <c r="F73" s="620"/>
      <c r="G73" s="620"/>
      <c r="H73" s="620"/>
      <c r="I73" s="620"/>
      <c r="J73" s="620"/>
      <c r="K73" s="620"/>
      <c r="L73" s="620"/>
      <c r="M73" s="620"/>
      <c r="N73" s="620"/>
      <c r="O73" s="620"/>
      <c r="P73" s="620"/>
      <c r="Q73" s="620"/>
      <c r="R73" s="620"/>
      <c r="S73" s="620"/>
      <c r="T73" s="1700"/>
      <c r="U73" s="132"/>
      <c r="V73" s="132"/>
      <c r="W73" s="132"/>
      <c r="X73" s="623"/>
      <c r="Y73" s="584"/>
    </row>
    <row r="74" spans="1:25" s="20" customFormat="1" ht="11.25" x14ac:dyDescent="0.2">
      <c r="A74" s="617" t="s">
        <v>2316</v>
      </c>
      <c r="B74" s="612"/>
      <c r="C74" s="612"/>
      <c r="D74" s="612"/>
      <c r="E74" s="612"/>
      <c r="F74" s="612"/>
      <c r="G74" s="612"/>
      <c r="H74" s="612"/>
      <c r="I74" s="612"/>
      <c r="J74" s="612"/>
      <c r="K74" s="612"/>
      <c r="L74" s="612"/>
      <c r="M74" s="612"/>
      <c r="N74" s="612"/>
      <c r="O74" s="1700"/>
      <c r="P74" s="620"/>
      <c r="Q74" s="1700"/>
      <c r="R74" s="620"/>
      <c r="S74" s="1700"/>
      <c r="T74" s="1700"/>
      <c r="U74" s="1700"/>
      <c r="V74" s="1700"/>
      <c r="W74" s="1700"/>
      <c r="X74" s="586">
        <v>13088</v>
      </c>
      <c r="Y74" s="584" t="s">
        <v>947</v>
      </c>
    </row>
    <row r="75" spans="1:25" s="20" customFormat="1" ht="11.25" x14ac:dyDescent="0.2">
      <c r="A75" s="624"/>
      <c r="B75" s="625"/>
      <c r="C75" s="625"/>
      <c r="D75" s="625"/>
      <c r="E75" s="625"/>
      <c r="F75" s="625"/>
      <c r="G75" s="625"/>
      <c r="H75" s="625"/>
      <c r="I75" s="625"/>
      <c r="J75" s="625"/>
      <c r="K75" s="625"/>
      <c r="L75" s="625"/>
      <c r="M75" s="625"/>
      <c r="N75" s="625"/>
      <c r="O75" s="599"/>
      <c r="P75" s="626"/>
      <c r="Q75" s="599"/>
      <c r="R75" s="626"/>
      <c r="S75" s="599"/>
      <c r="T75" s="626"/>
      <c r="U75" s="626"/>
      <c r="V75" s="626"/>
      <c r="W75" s="626"/>
      <c r="X75" s="599"/>
      <c r="Y75" s="600"/>
    </row>
    <row r="76" spans="1:25" s="20" customFormat="1" ht="11.25" x14ac:dyDescent="0.2">
      <c r="A76" s="361"/>
      <c r="B76" s="360"/>
      <c r="C76" s="360"/>
      <c r="D76" s="360"/>
      <c r="E76" s="360"/>
      <c r="F76" s="360"/>
      <c r="G76" s="360"/>
      <c r="H76" s="360"/>
      <c r="I76" s="360"/>
      <c r="J76" s="360"/>
      <c r="K76" s="360"/>
      <c r="L76" s="360"/>
      <c r="M76" s="360"/>
      <c r="N76" s="360"/>
      <c r="O76" s="30"/>
      <c r="P76" s="361"/>
      <c r="Q76" s="30"/>
      <c r="R76" s="361"/>
      <c r="S76" s="30"/>
      <c r="T76" s="361"/>
      <c r="U76" s="361"/>
      <c r="V76" s="361"/>
      <c r="W76" s="361"/>
      <c r="X76" s="30"/>
      <c r="Y76" s="30"/>
    </row>
    <row r="77" spans="1:25" s="20" customFormat="1" ht="11.25" x14ac:dyDescent="0.2">
      <c r="A77" s="627" t="s">
        <v>2317</v>
      </c>
      <c r="B77" s="612"/>
      <c r="C77" s="612"/>
      <c r="D77" s="612"/>
      <c r="E77" s="612"/>
      <c r="F77" s="612"/>
      <c r="G77" s="612"/>
      <c r="H77" s="612"/>
      <c r="I77" s="612"/>
      <c r="J77" s="612"/>
      <c r="K77" s="612"/>
      <c r="L77" s="612"/>
      <c r="M77" s="612"/>
      <c r="N77" s="612"/>
      <c r="O77" s="1700"/>
      <c r="P77" s="612"/>
      <c r="Q77" s="1700"/>
      <c r="R77" s="612"/>
      <c r="S77" s="1700"/>
      <c r="T77" s="612"/>
      <c r="U77" s="612"/>
      <c r="V77" s="612"/>
      <c r="W77" s="612"/>
      <c r="X77" s="1700"/>
      <c r="Y77" s="1700"/>
    </row>
    <row r="78" spans="1:25" s="20" customFormat="1" ht="11.25" x14ac:dyDescent="0.2">
      <c r="A78" s="628"/>
      <c r="B78" s="577"/>
      <c r="C78" s="577"/>
      <c r="D78" s="577"/>
      <c r="E78" s="577"/>
      <c r="F78" s="577"/>
      <c r="G78" s="577"/>
      <c r="H78" s="577"/>
      <c r="I78" s="577"/>
      <c r="J78" s="577"/>
      <c r="K78" s="577"/>
      <c r="L78" s="577"/>
      <c r="M78" s="577"/>
      <c r="N78" s="577"/>
      <c r="O78" s="577"/>
      <c r="P78" s="577"/>
      <c r="Q78" s="577"/>
      <c r="R78" s="577"/>
      <c r="S78" s="577"/>
      <c r="T78" s="578" t="s">
        <v>2256</v>
      </c>
      <c r="U78" s="578"/>
      <c r="V78" s="610" t="s">
        <v>2318</v>
      </c>
      <c r="W78" s="604"/>
      <c r="X78" s="577"/>
      <c r="Y78" s="607"/>
    </row>
    <row r="79" spans="1:25" s="20" customFormat="1" ht="11.25" x14ac:dyDescent="0.2">
      <c r="A79" s="629"/>
      <c r="B79" s="543" t="s">
        <v>2283</v>
      </c>
      <c r="C79" s="132"/>
      <c r="D79" s="543" t="s">
        <v>2284</v>
      </c>
      <c r="E79" s="132"/>
      <c r="F79" s="543" t="s">
        <v>2285</v>
      </c>
      <c r="G79" s="132"/>
      <c r="H79" s="543" t="s">
        <v>2286</v>
      </c>
      <c r="I79" s="132"/>
      <c r="J79" s="543" t="s">
        <v>2287</v>
      </c>
      <c r="K79" s="132"/>
      <c r="L79" s="543" t="s">
        <v>2288</v>
      </c>
      <c r="M79" s="132"/>
      <c r="N79" s="543" t="s">
        <v>2289</v>
      </c>
      <c r="O79" s="1700"/>
      <c r="P79" s="543" t="s">
        <v>2290</v>
      </c>
      <c r="Q79" s="132"/>
      <c r="R79" s="543" t="s">
        <v>2291</v>
      </c>
      <c r="S79" s="1700"/>
      <c r="T79" s="543" t="s">
        <v>2292</v>
      </c>
      <c r="U79" s="132"/>
      <c r="V79" s="1639" t="s">
        <v>2319</v>
      </c>
      <c r="W79" s="612"/>
      <c r="X79" s="1700"/>
      <c r="Y79" s="584"/>
    </row>
    <row r="80" spans="1:25" s="20" customFormat="1" ht="11.25" x14ac:dyDescent="0.2">
      <c r="A80" s="629"/>
      <c r="B80" s="612"/>
      <c r="C80" s="612"/>
      <c r="D80" s="612"/>
      <c r="E80" s="612"/>
      <c r="F80" s="612"/>
      <c r="G80" s="612"/>
      <c r="H80" s="612"/>
      <c r="I80" s="612"/>
      <c r="J80" s="612"/>
      <c r="K80" s="612"/>
      <c r="L80" s="612"/>
      <c r="M80" s="612"/>
      <c r="N80" s="612"/>
      <c r="O80" s="1700"/>
      <c r="P80" s="612"/>
      <c r="Q80" s="1700"/>
      <c r="R80" s="612"/>
      <c r="S80" s="1700"/>
      <c r="T80" s="612"/>
      <c r="U80" s="612"/>
      <c r="V80" s="612"/>
      <c r="W80" s="612"/>
      <c r="X80" s="1700"/>
      <c r="Y80" s="584"/>
    </row>
    <row r="81" spans="1:25" s="20" customFormat="1" ht="11.25" x14ac:dyDescent="0.2">
      <c r="A81" s="363" t="s">
        <v>2320</v>
      </c>
      <c r="B81" s="586">
        <v>13089</v>
      </c>
      <c r="C81" s="1700"/>
      <c r="D81" s="586">
        <v>13090</v>
      </c>
      <c r="E81" s="364"/>
      <c r="F81" s="586">
        <v>13091</v>
      </c>
      <c r="G81" s="364"/>
      <c r="H81" s="586">
        <v>13092</v>
      </c>
      <c r="I81" s="1700"/>
      <c r="J81" s="586">
        <v>13093</v>
      </c>
      <c r="K81" s="1700"/>
      <c r="L81" s="586">
        <v>13094</v>
      </c>
      <c r="M81" s="364"/>
      <c r="N81" s="586">
        <v>13095</v>
      </c>
      <c r="O81" s="364"/>
      <c r="P81" s="586">
        <v>13096</v>
      </c>
      <c r="Q81" s="1700"/>
      <c r="R81" s="586">
        <v>13097</v>
      </c>
      <c r="S81" s="1700"/>
      <c r="T81" s="586">
        <v>13098</v>
      </c>
      <c r="U81" s="364"/>
      <c r="V81" s="364"/>
      <c r="W81" s="364"/>
      <c r="X81" s="1700"/>
      <c r="Y81" s="584"/>
    </row>
    <row r="82" spans="1:25" s="20" customFormat="1" ht="11.25" x14ac:dyDescent="0.2">
      <c r="A82" s="363" t="s">
        <v>2321</v>
      </c>
      <c r="B82" s="586">
        <v>13099</v>
      </c>
      <c r="C82" s="1700"/>
      <c r="D82" s="586">
        <v>13100</v>
      </c>
      <c r="E82" s="364"/>
      <c r="F82" s="586">
        <v>13101</v>
      </c>
      <c r="G82" s="364"/>
      <c r="H82" s="586">
        <v>13102</v>
      </c>
      <c r="I82" s="1700"/>
      <c r="J82" s="586">
        <v>13103</v>
      </c>
      <c r="K82" s="1700"/>
      <c r="L82" s="586">
        <v>13104</v>
      </c>
      <c r="M82" s="364"/>
      <c r="N82" s="586">
        <v>13105</v>
      </c>
      <c r="O82" s="364"/>
      <c r="P82" s="586">
        <v>13106</v>
      </c>
      <c r="Q82" s="1700"/>
      <c r="R82" s="586">
        <v>13107</v>
      </c>
      <c r="S82" s="1700"/>
      <c r="T82" s="586">
        <v>13108</v>
      </c>
      <c r="U82" s="364"/>
      <c r="V82" s="364"/>
      <c r="W82" s="364"/>
      <c r="X82" s="1700"/>
      <c r="Y82" s="584"/>
    </row>
    <row r="83" spans="1:25" s="20" customFormat="1" ht="11.25" x14ac:dyDescent="0.2">
      <c r="A83" s="363" t="s">
        <v>2322</v>
      </c>
      <c r="B83" s="586">
        <v>13109</v>
      </c>
      <c r="C83" s="1700"/>
      <c r="D83" s="586">
        <v>13110</v>
      </c>
      <c r="E83" s="364"/>
      <c r="F83" s="586">
        <v>13111</v>
      </c>
      <c r="G83" s="364"/>
      <c r="H83" s="586">
        <v>13112</v>
      </c>
      <c r="I83" s="1700"/>
      <c r="J83" s="586">
        <v>13113</v>
      </c>
      <c r="K83" s="1700"/>
      <c r="L83" s="586">
        <v>13114</v>
      </c>
      <c r="M83" s="364"/>
      <c r="N83" s="586">
        <v>13115</v>
      </c>
      <c r="O83" s="364"/>
      <c r="P83" s="586">
        <v>13116</v>
      </c>
      <c r="Q83" s="1700"/>
      <c r="R83" s="586">
        <v>13117</v>
      </c>
      <c r="S83" s="1700"/>
      <c r="T83" s="586">
        <v>13118</v>
      </c>
      <c r="U83" s="616"/>
      <c r="V83" s="364"/>
      <c r="W83" s="1700"/>
      <c r="X83" s="1700"/>
      <c r="Y83" s="584"/>
    </row>
    <row r="84" spans="1:25" s="20" customFormat="1" ht="11.25" x14ac:dyDescent="0.2">
      <c r="A84" s="363"/>
      <c r="B84" s="630"/>
      <c r="C84" s="616"/>
      <c r="D84" s="630"/>
      <c r="E84" s="616"/>
      <c r="F84" s="630"/>
      <c r="G84" s="616"/>
      <c r="H84" s="630"/>
      <c r="I84" s="616"/>
      <c r="J84" s="630"/>
      <c r="K84" s="616"/>
      <c r="L84" s="630"/>
      <c r="M84" s="616"/>
      <c r="N84" s="630"/>
      <c r="O84" s="1700"/>
      <c r="P84" s="630"/>
      <c r="Q84" s="1700"/>
      <c r="R84" s="630"/>
      <c r="S84" s="1700"/>
      <c r="T84" s="630"/>
      <c r="U84" s="616"/>
      <c r="V84" s="616"/>
      <c r="W84" s="616"/>
      <c r="X84" s="1700"/>
      <c r="Y84" s="584"/>
    </row>
    <row r="85" spans="1:25" s="20" customFormat="1" ht="22.5" x14ac:dyDescent="0.2">
      <c r="A85" s="363" t="s">
        <v>2323</v>
      </c>
      <c r="B85" s="586">
        <v>13119</v>
      </c>
      <c r="C85" s="1700"/>
      <c r="D85" s="586">
        <v>13120</v>
      </c>
      <c r="E85" s="364"/>
      <c r="F85" s="586">
        <v>13121</v>
      </c>
      <c r="G85" s="616"/>
      <c r="H85" s="586">
        <v>13122</v>
      </c>
      <c r="I85" s="1700"/>
      <c r="J85" s="586">
        <v>13123</v>
      </c>
      <c r="K85" s="1700"/>
      <c r="L85" s="586">
        <v>13124</v>
      </c>
      <c r="M85" s="364"/>
      <c r="N85" s="586">
        <v>13125</v>
      </c>
      <c r="O85" s="364"/>
      <c r="P85" s="586">
        <v>13126</v>
      </c>
      <c r="Q85" s="1700"/>
      <c r="R85" s="586">
        <v>13127</v>
      </c>
      <c r="S85" s="1700"/>
      <c r="T85" s="586">
        <v>13128</v>
      </c>
      <c r="U85" s="616"/>
      <c r="V85" s="616"/>
      <c r="W85" s="616"/>
      <c r="X85" s="1700"/>
      <c r="Y85" s="584"/>
    </row>
    <row r="86" spans="1:25" s="20" customFormat="1" ht="22.5" x14ac:dyDescent="0.2">
      <c r="A86" s="363" t="s">
        <v>2324</v>
      </c>
      <c r="B86" s="586">
        <v>13129</v>
      </c>
      <c r="C86" s="1700"/>
      <c r="D86" s="586">
        <v>13130</v>
      </c>
      <c r="E86" s="364"/>
      <c r="F86" s="586">
        <v>13131</v>
      </c>
      <c r="G86" s="1700"/>
      <c r="H86" s="586">
        <v>13132</v>
      </c>
      <c r="I86" s="616"/>
      <c r="J86" s="586">
        <v>13133</v>
      </c>
      <c r="K86" s="616"/>
      <c r="L86" s="586">
        <v>13134</v>
      </c>
      <c r="M86" s="1700"/>
      <c r="N86" s="586">
        <v>13135</v>
      </c>
      <c r="O86" s="1700"/>
      <c r="P86" s="586">
        <v>13136</v>
      </c>
      <c r="Q86" s="364"/>
      <c r="R86" s="586">
        <v>13137</v>
      </c>
      <c r="S86" s="364"/>
      <c r="T86" s="586">
        <v>13138</v>
      </c>
      <c r="U86" s="616"/>
      <c r="V86" s="616"/>
      <c r="W86" s="616"/>
      <c r="X86" s="1700"/>
      <c r="Y86" s="584"/>
    </row>
    <row r="87" spans="1:25" s="20" customFormat="1" ht="11.25" x14ac:dyDescent="0.2">
      <c r="A87" s="363" t="s">
        <v>2325</v>
      </c>
      <c r="B87" s="586">
        <v>13139</v>
      </c>
      <c r="C87" s="1700"/>
      <c r="D87" s="586">
        <v>13140</v>
      </c>
      <c r="E87" s="364"/>
      <c r="F87" s="586">
        <v>13141</v>
      </c>
      <c r="G87" s="1700"/>
      <c r="H87" s="586">
        <v>13142</v>
      </c>
      <c r="I87" s="364"/>
      <c r="J87" s="586">
        <v>13143</v>
      </c>
      <c r="K87" s="1700"/>
      <c r="L87" s="586">
        <v>13144</v>
      </c>
      <c r="M87" s="1700"/>
      <c r="N87" s="586">
        <v>13145</v>
      </c>
      <c r="O87" s="1700"/>
      <c r="P87" s="586">
        <v>13146</v>
      </c>
      <c r="Q87" s="364"/>
      <c r="R87" s="586">
        <v>13147</v>
      </c>
      <c r="S87" s="364"/>
      <c r="T87" s="586">
        <v>13148</v>
      </c>
      <c r="U87" s="616"/>
      <c r="V87" s="616"/>
      <c r="W87" s="616"/>
      <c r="X87" s="1700"/>
      <c r="Y87" s="584"/>
    </row>
    <row r="88" spans="1:25" s="20" customFormat="1" ht="11.25" x14ac:dyDescent="0.2">
      <c r="A88" s="363"/>
      <c r="B88" s="630"/>
      <c r="C88" s="616"/>
      <c r="D88" s="630"/>
      <c r="E88" s="616"/>
      <c r="F88" s="630"/>
      <c r="G88" s="616"/>
      <c r="H88" s="630"/>
      <c r="I88" s="616"/>
      <c r="J88" s="630"/>
      <c r="K88" s="616"/>
      <c r="L88" s="630"/>
      <c r="M88" s="616"/>
      <c r="N88" s="630"/>
      <c r="O88" s="1700"/>
      <c r="P88" s="630"/>
      <c r="Q88" s="1700"/>
      <c r="R88" s="630"/>
      <c r="S88" s="1700"/>
      <c r="T88" s="630"/>
      <c r="U88" s="616"/>
      <c r="V88" s="616"/>
      <c r="W88" s="616"/>
      <c r="X88" s="1700"/>
      <c r="Y88" s="584"/>
    </row>
    <row r="89" spans="1:25" s="20" customFormat="1" ht="8.4499999999999993" customHeight="1" x14ac:dyDescent="0.2">
      <c r="A89" s="363" t="s">
        <v>2326</v>
      </c>
      <c r="B89" s="586">
        <v>13149</v>
      </c>
      <c r="C89" s="1700"/>
      <c r="D89" s="586">
        <v>13150</v>
      </c>
      <c r="E89" s="364"/>
      <c r="F89" s="586">
        <v>13151</v>
      </c>
      <c r="G89" s="1700"/>
      <c r="H89" s="586">
        <v>13152</v>
      </c>
      <c r="I89" s="364"/>
      <c r="J89" s="586">
        <v>13153</v>
      </c>
      <c r="K89" s="1700"/>
      <c r="L89" s="586">
        <v>13154</v>
      </c>
      <c r="M89" s="1700"/>
      <c r="N89" s="586">
        <v>13155</v>
      </c>
      <c r="O89" s="1700"/>
      <c r="P89" s="586">
        <v>13156</v>
      </c>
      <c r="Q89" s="364"/>
      <c r="R89" s="586">
        <v>13157</v>
      </c>
      <c r="S89" s="364"/>
      <c r="T89" s="586">
        <v>13158</v>
      </c>
      <c r="U89" s="364"/>
      <c r="V89" s="364"/>
      <c r="W89" s="364"/>
      <c r="X89" s="1700"/>
      <c r="Y89" s="584"/>
    </row>
    <row r="90" spans="1:25" s="20" customFormat="1" ht="11.25" x14ac:dyDescent="0.2">
      <c r="A90" s="617"/>
      <c r="B90" s="612"/>
      <c r="C90" s="612"/>
      <c r="D90" s="612"/>
      <c r="E90" s="612"/>
      <c r="F90" s="612"/>
      <c r="G90" s="612"/>
      <c r="H90" s="612"/>
      <c r="I90" s="612"/>
      <c r="J90" s="612"/>
      <c r="K90" s="612"/>
      <c r="L90" s="612"/>
      <c r="M90" s="612"/>
      <c r="N90" s="612"/>
      <c r="O90" s="1700"/>
      <c r="P90" s="620"/>
      <c r="Q90" s="1700"/>
      <c r="R90" s="620"/>
      <c r="S90" s="1700"/>
      <c r="T90" s="1700"/>
      <c r="U90" s="1700"/>
      <c r="V90" s="1700"/>
      <c r="W90" s="1700"/>
      <c r="X90" s="364"/>
      <c r="Y90" s="584"/>
    </row>
    <row r="91" spans="1:25" s="20" customFormat="1" ht="11.25" x14ac:dyDescent="0.2">
      <c r="A91" s="363" t="s">
        <v>2327</v>
      </c>
      <c r="B91" s="586">
        <v>13159</v>
      </c>
      <c r="C91" s="1700"/>
      <c r="D91" s="586">
        <v>13160</v>
      </c>
      <c r="E91" s="364"/>
      <c r="F91" s="586">
        <v>13161</v>
      </c>
      <c r="G91" s="1700"/>
      <c r="H91" s="586">
        <v>13162</v>
      </c>
      <c r="I91" s="364"/>
      <c r="J91" s="586">
        <v>13163</v>
      </c>
      <c r="K91" s="364"/>
      <c r="L91" s="586">
        <v>13164</v>
      </c>
      <c r="M91" s="364"/>
      <c r="N91" s="586">
        <v>13165</v>
      </c>
      <c r="O91" s="1700"/>
      <c r="P91" s="586">
        <v>13166</v>
      </c>
      <c r="Q91" s="1700"/>
      <c r="R91" s="586">
        <v>13167</v>
      </c>
      <c r="S91" s="364"/>
      <c r="T91" s="586">
        <v>13168</v>
      </c>
      <c r="U91" s="1700"/>
      <c r="V91" s="586">
        <v>13169</v>
      </c>
      <c r="W91" s="1700" t="s">
        <v>958</v>
      </c>
      <c r="X91" s="1700"/>
      <c r="Y91" s="584"/>
    </row>
    <row r="92" spans="1:25" s="20" customFormat="1" ht="11.25" x14ac:dyDescent="0.2">
      <c r="A92" s="363"/>
      <c r="B92" s="616"/>
      <c r="C92" s="616"/>
      <c r="D92" s="616"/>
      <c r="E92" s="616"/>
      <c r="F92" s="616"/>
      <c r="G92" s="616"/>
      <c r="H92" s="616"/>
      <c r="I92" s="616"/>
      <c r="J92" s="616"/>
      <c r="K92" s="616"/>
      <c r="L92" s="616"/>
      <c r="M92" s="616"/>
      <c r="N92" s="616"/>
      <c r="O92" s="1700"/>
      <c r="P92" s="616"/>
      <c r="Q92" s="1700"/>
      <c r="R92" s="616"/>
      <c r="S92" s="1700"/>
      <c r="T92" s="616"/>
      <c r="U92" s="1700"/>
      <c r="V92" s="364"/>
      <c r="W92" s="1700"/>
      <c r="X92" s="1700"/>
      <c r="Y92" s="584"/>
    </row>
    <row r="93" spans="1:25" s="20" customFormat="1" ht="11.25" x14ac:dyDescent="0.2">
      <c r="A93" s="617" t="s">
        <v>2328</v>
      </c>
      <c r="B93" s="612"/>
      <c r="C93" s="612"/>
      <c r="D93" s="612"/>
      <c r="E93" s="612"/>
      <c r="F93" s="612"/>
      <c r="G93" s="612"/>
      <c r="H93" s="612"/>
      <c r="I93" s="612"/>
      <c r="J93" s="612"/>
      <c r="K93" s="612"/>
      <c r="L93" s="612"/>
      <c r="M93" s="612"/>
      <c r="N93" s="612"/>
      <c r="O93" s="1700"/>
      <c r="P93" s="620"/>
      <c r="Q93" s="1700"/>
      <c r="R93" s="620"/>
      <c r="S93" s="1700"/>
      <c r="T93" s="1700"/>
      <c r="U93" s="1700"/>
      <c r="V93" s="132" t="s">
        <v>2329</v>
      </c>
      <c r="W93" s="1700"/>
      <c r="X93" s="586">
        <v>13170</v>
      </c>
      <c r="Y93" s="584" t="s">
        <v>960</v>
      </c>
    </row>
    <row r="94" spans="1:25" s="20" customFormat="1" ht="11.25" x14ac:dyDescent="0.2">
      <c r="A94" s="617"/>
      <c r="B94" s="612"/>
      <c r="C94" s="612"/>
      <c r="D94" s="612"/>
      <c r="E94" s="612"/>
      <c r="F94" s="612"/>
      <c r="G94" s="612"/>
      <c r="H94" s="612"/>
      <c r="I94" s="612"/>
      <c r="J94" s="612"/>
      <c r="K94" s="612"/>
      <c r="L94" s="612"/>
      <c r="M94" s="612"/>
      <c r="N94" s="612"/>
      <c r="O94" s="1700"/>
      <c r="P94" s="620"/>
      <c r="Q94" s="1700"/>
      <c r="R94" s="620"/>
      <c r="S94" s="1700"/>
      <c r="T94" s="1700"/>
      <c r="U94" s="1700"/>
      <c r="V94" s="132"/>
      <c r="W94" s="1700"/>
      <c r="X94" s="620"/>
      <c r="Y94" s="584"/>
    </row>
    <row r="95" spans="1:25" s="20" customFormat="1" ht="11.25" x14ac:dyDescent="0.2">
      <c r="A95" s="631" t="s">
        <v>191</v>
      </c>
      <c r="B95" s="612"/>
      <c r="C95" s="612"/>
      <c r="D95" s="612"/>
      <c r="E95" s="612"/>
      <c r="F95" s="612"/>
      <c r="G95" s="612"/>
      <c r="H95" s="612"/>
      <c r="I95" s="612"/>
      <c r="J95" s="612"/>
      <c r="K95" s="612"/>
      <c r="L95" s="612"/>
      <c r="M95" s="612"/>
      <c r="N95" s="612"/>
      <c r="O95" s="1700"/>
      <c r="P95" s="620"/>
      <c r="Q95" s="1700"/>
      <c r="R95" s="620"/>
      <c r="S95" s="1700"/>
      <c r="T95" s="1700"/>
      <c r="U95" s="1700"/>
      <c r="V95" s="364"/>
      <c r="W95" s="1700"/>
      <c r="X95" s="1700"/>
      <c r="Y95" s="584"/>
    </row>
    <row r="96" spans="1:25" s="20" customFormat="1" ht="22.5" x14ac:dyDescent="0.2">
      <c r="A96" s="363" t="s">
        <v>2330</v>
      </c>
      <c r="B96" s="586">
        <v>13171</v>
      </c>
      <c r="C96" s="1700"/>
      <c r="D96" s="586">
        <v>13172</v>
      </c>
      <c r="E96" s="364"/>
      <c r="F96" s="586">
        <v>13173</v>
      </c>
      <c r="G96" s="364"/>
      <c r="H96" s="586">
        <v>13174</v>
      </c>
      <c r="I96" s="364"/>
      <c r="J96" s="586">
        <v>13175</v>
      </c>
      <c r="K96" s="1700"/>
      <c r="L96" s="586">
        <v>13176</v>
      </c>
      <c r="M96" s="1700"/>
      <c r="N96" s="586">
        <v>13177</v>
      </c>
      <c r="O96" s="364"/>
      <c r="P96" s="586">
        <v>13178</v>
      </c>
      <c r="Q96" s="1700"/>
      <c r="R96" s="586">
        <v>13179</v>
      </c>
      <c r="S96" s="364"/>
      <c r="T96" s="586">
        <v>13180</v>
      </c>
      <c r="U96" s="364"/>
      <c r="V96" s="365" t="s">
        <v>963</v>
      </c>
      <c r="W96" s="364"/>
      <c r="X96" s="1700"/>
      <c r="Y96" s="584"/>
    </row>
    <row r="97" spans="1:25" s="20" customFormat="1" ht="22.5" x14ac:dyDescent="0.2">
      <c r="A97" s="363" t="s">
        <v>2331</v>
      </c>
      <c r="B97" s="586">
        <v>13181</v>
      </c>
      <c r="C97" s="1700"/>
      <c r="D97" s="586">
        <v>13182</v>
      </c>
      <c r="E97" s="364"/>
      <c r="F97" s="586">
        <v>13183</v>
      </c>
      <c r="G97" s="364"/>
      <c r="H97" s="586">
        <v>13184</v>
      </c>
      <c r="I97" s="364"/>
      <c r="J97" s="586">
        <v>13185</v>
      </c>
      <c r="K97" s="1700"/>
      <c r="L97" s="586">
        <v>13186</v>
      </c>
      <c r="M97" s="1700"/>
      <c r="N97" s="586">
        <v>13187</v>
      </c>
      <c r="O97" s="364"/>
      <c r="P97" s="586">
        <v>13188</v>
      </c>
      <c r="Q97" s="1700"/>
      <c r="R97" s="586">
        <v>13189</v>
      </c>
      <c r="S97" s="364"/>
      <c r="T97" s="586">
        <v>13190</v>
      </c>
      <c r="U97" s="364"/>
      <c r="V97" s="365" t="s">
        <v>965</v>
      </c>
      <c r="W97" s="364"/>
      <c r="X97" s="1700"/>
      <c r="Y97" s="584"/>
    </row>
    <row r="98" spans="1:25" s="20" customFormat="1" ht="11.25" x14ac:dyDescent="0.2">
      <c r="A98" s="363" t="s">
        <v>2332</v>
      </c>
      <c r="B98" s="586">
        <v>13191</v>
      </c>
      <c r="C98" s="1700"/>
      <c r="D98" s="586">
        <v>13192</v>
      </c>
      <c r="E98" s="364"/>
      <c r="F98" s="586">
        <v>13193</v>
      </c>
      <c r="G98" s="364"/>
      <c r="H98" s="586">
        <v>13194</v>
      </c>
      <c r="I98" s="364"/>
      <c r="J98" s="586">
        <v>13195</v>
      </c>
      <c r="K98" s="1700"/>
      <c r="L98" s="586">
        <v>13196</v>
      </c>
      <c r="M98" s="1700"/>
      <c r="N98" s="586">
        <v>13197</v>
      </c>
      <c r="O98" s="364"/>
      <c r="P98" s="586">
        <v>13198</v>
      </c>
      <c r="Q98" s="1700"/>
      <c r="R98" s="586">
        <v>13199</v>
      </c>
      <c r="S98" s="364"/>
      <c r="T98" s="586">
        <v>13200</v>
      </c>
      <c r="U98" s="616"/>
      <c r="V98" s="632" t="s">
        <v>968</v>
      </c>
      <c r="W98" s="616"/>
      <c r="X98" s="1700"/>
      <c r="Y98" s="584"/>
    </row>
    <row r="99" spans="1:25" s="20" customFormat="1" ht="22.5" x14ac:dyDescent="0.2">
      <c r="A99" s="363" t="s">
        <v>2333</v>
      </c>
      <c r="B99" s="586">
        <v>13201</v>
      </c>
      <c r="C99" s="1700"/>
      <c r="D99" s="586">
        <v>13202</v>
      </c>
      <c r="E99" s="364"/>
      <c r="F99" s="586">
        <v>13203</v>
      </c>
      <c r="G99" s="364"/>
      <c r="H99" s="586">
        <v>13204</v>
      </c>
      <c r="I99" s="364"/>
      <c r="J99" s="586">
        <v>13205</v>
      </c>
      <c r="K99" s="1700"/>
      <c r="L99" s="586">
        <v>13206</v>
      </c>
      <c r="M99" s="1700"/>
      <c r="N99" s="586">
        <v>13207</v>
      </c>
      <c r="O99" s="364"/>
      <c r="P99" s="586">
        <v>13208</v>
      </c>
      <c r="Q99" s="1700"/>
      <c r="R99" s="586">
        <v>13209</v>
      </c>
      <c r="S99" s="364"/>
      <c r="T99" s="586">
        <v>13210</v>
      </c>
      <c r="U99" s="616"/>
      <c r="V99" s="632" t="s">
        <v>2334</v>
      </c>
      <c r="W99" s="616"/>
      <c r="X99" s="1700"/>
      <c r="Y99" s="584"/>
    </row>
    <row r="100" spans="1:25" s="20" customFormat="1" ht="8.4499999999999993" customHeight="1" x14ac:dyDescent="0.2">
      <c r="A100" s="36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1700"/>
      <c r="Y100" s="584"/>
    </row>
    <row r="101" spans="1:25" s="20" customFormat="1" ht="11.25" x14ac:dyDescent="0.2">
      <c r="A101" s="634" t="s">
        <v>2335</v>
      </c>
      <c r="B101" s="616"/>
      <c r="C101" s="616"/>
      <c r="D101" s="616"/>
      <c r="E101" s="616"/>
      <c r="F101" s="616"/>
      <c r="G101" s="616"/>
      <c r="H101" s="616"/>
      <c r="I101" s="616"/>
      <c r="J101" s="616"/>
      <c r="K101" s="616"/>
      <c r="L101" s="616"/>
      <c r="M101" s="616"/>
      <c r="N101" s="616"/>
      <c r="O101" s="374"/>
      <c r="P101" s="616"/>
      <c r="Q101" s="374"/>
      <c r="R101" s="616"/>
      <c r="S101" s="374"/>
      <c r="T101" s="616"/>
      <c r="U101" s="374"/>
      <c r="V101" s="364" t="s">
        <v>2336</v>
      </c>
      <c r="W101" s="1700"/>
      <c r="X101" s="586">
        <v>13211</v>
      </c>
      <c r="Y101" s="584" t="s">
        <v>974</v>
      </c>
    </row>
    <row r="102" spans="1:25" s="20" customFormat="1" ht="11.25" x14ac:dyDescent="0.2">
      <c r="A102" s="635" t="s">
        <v>2337</v>
      </c>
      <c r="B102" s="612"/>
      <c r="C102" s="612"/>
      <c r="D102" s="612"/>
      <c r="E102" s="612"/>
      <c r="F102" s="612"/>
      <c r="G102" s="612"/>
      <c r="H102" s="612"/>
      <c r="I102" s="612"/>
      <c r="J102" s="612"/>
      <c r="K102" s="612"/>
      <c r="L102" s="612"/>
      <c r="M102" s="612"/>
      <c r="N102" s="612"/>
      <c r="O102" s="374"/>
      <c r="P102" s="636"/>
      <c r="Q102" s="374"/>
      <c r="R102" s="636"/>
      <c r="S102" s="374"/>
      <c r="T102" s="374"/>
      <c r="U102" s="374"/>
      <c r="V102" s="379" t="s">
        <v>4556</v>
      </c>
      <c r="W102" s="1700"/>
      <c r="X102" s="586">
        <v>13212</v>
      </c>
      <c r="Y102" s="584" t="s">
        <v>977</v>
      </c>
    </row>
    <row r="103" spans="1:25" s="20" customFormat="1" ht="11.25" x14ac:dyDescent="0.2">
      <c r="A103" s="624"/>
      <c r="B103" s="625"/>
      <c r="C103" s="625"/>
      <c r="D103" s="625"/>
      <c r="E103" s="625"/>
      <c r="F103" s="625"/>
      <c r="G103" s="625"/>
      <c r="H103" s="625"/>
      <c r="I103" s="625"/>
      <c r="J103" s="625"/>
      <c r="K103" s="625"/>
      <c r="L103" s="625"/>
      <c r="M103" s="625"/>
      <c r="N103" s="625"/>
      <c r="O103" s="599"/>
      <c r="P103" s="626"/>
      <c r="Q103" s="599"/>
      <c r="R103" s="626"/>
      <c r="S103" s="599"/>
      <c r="T103" s="599"/>
      <c r="U103" s="599"/>
      <c r="V103" s="599"/>
      <c r="W103" s="599"/>
      <c r="X103" s="626"/>
      <c r="Y103" s="600"/>
    </row>
    <row r="104" spans="1:25" s="20" customFormat="1" ht="11.25" x14ac:dyDescent="0.2">
      <c r="A104" s="361"/>
      <c r="B104" s="360"/>
      <c r="C104" s="360"/>
      <c r="D104" s="360"/>
      <c r="E104" s="360"/>
      <c r="F104" s="360"/>
      <c r="G104" s="360"/>
      <c r="H104" s="360"/>
      <c r="I104" s="360"/>
      <c r="J104" s="360"/>
      <c r="K104" s="360"/>
      <c r="L104" s="360"/>
      <c r="M104" s="360"/>
      <c r="N104" s="360"/>
      <c r="O104" s="30"/>
      <c r="P104" s="361"/>
      <c r="Q104" s="30"/>
      <c r="R104" s="361"/>
      <c r="S104" s="30"/>
      <c r="T104" s="30"/>
      <c r="U104" s="30"/>
      <c r="V104" s="30"/>
      <c r="W104" s="30"/>
      <c r="X104" s="361"/>
      <c r="Y104" s="30"/>
    </row>
    <row r="105" spans="1:25" s="20" customFormat="1" ht="11.25" x14ac:dyDescent="0.2">
      <c r="A105" s="627" t="s">
        <v>2338</v>
      </c>
      <c r="B105" s="612"/>
      <c r="C105" s="612"/>
      <c r="D105" s="612"/>
      <c r="E105" s="612"/>
      <c r="F105" s="612"/>
      <c r="G105" s="612"/>
      <c r="H105" s="612"/>
      <c r="I105" s="612"/>
      <c r="J105" s="612"/>
      <c r="K105" s="612"/>
      <c r="L105" s="612"/>
      <c r="M105" s="612"/>
      <c r="N105" s="612"/>
      <c r="O105" s="1700"/>
      <c r="P105" s="620"/>
      <c r="Q105" s="1700"/>
      <c r="R105" s="620"/>
      <c r="S105" s="1700"/>
      <c r="T105" s="1700"/>
      <c r="U105" s="1700"/>
      <c r="V105" s="1700"/>
      <c r="W105" s="1700"/>
      <c r="X105" s="620"/>
      <c r="Y105" s="1700"/>
    </row>
    <row r="106" spans="1:25" s="20" customFormat="1" ht="11.25" x14ac:dyDescent="0.2">
      <c r="A106" s="637"/>
      <c r="B106" s="604"/>
      <c r="C106" s="604"/>
      <c r="D106" s="604"/>
      <c r="E106" s="604"/>
      <c r="F106" s="604"/>
      <c r="G106" s="604"/>
      <c r="H106" s="604"/>
      <c r="I106" s="604"/>
      <c r="J106" s="604"/>
      <c r="K106" s="604"/>
      <c r="L106" s="604"/>
      <c r="M106" s="604"/>
      <c r="N106" s="604"/>
      <c r="O106" s="577"/>
      <c r="P106" s="638"/>
      <c r="Q106" s="577"/>
      <c r="R106" s="638"/>
      <c r="S106" s="577"/>
      <c r="T106" s="577"/>
      <c r="U106" s="577"/>
      <c r="V106" s="577"/>
      <c r="W106" s="577"/>
      <c r="X106" s="638"/>
      <c r="Y106" s="607"/>
    </row>
    <row r="107" spans="1:25" s="20" customFormat="1" ht="11.25" x14ac:dyDescent="0.2">
      <c r="A107" s="617" t="s">
        <v>2339</v>
      </c>
      <c r="B107" s="612"/>
      <c r="C107" s="612"/>
      <c r="D107" s="612"/>
      <c r="E107" s="612"/>
      <c r="F107" s="612"/>
      <c r="G107" s="612"/>
      <c r="H107" s="612"/>
      <c r="I107" s="612"/>
      <c r="J107" s="612"/>
      <c r="K107" s="612"/>
      <c r="L107" s="612"/>
      <c r="M107" s="612"/>
      <c r="N107" s="612"/>
      <c r="O107" s="1700"/>
      <c r="P107" s="620"/>
      <c r="Q107" s="1700"/>
      <c r="R107" s="620"/>
      <c r="S107" s="1700"/>
      <c r="T107" s="1700"/>
      <c r="U107" s="1700"/>
      <c r="V107" s="639"/>
      <c r="W107" s="374"/>
      <c r="X107" s="586">
        <v>13213</v>
      </c>
      <c r="Y107" s="1748" t="s">
        <v>980</v>
      </c>
    </row>
    <row r="108" spans="1:25" s="20" customFormat="1" ht="11.25" x14ac:dyDescent="0.2">
      <c r="A108" s="617"/>
      <c r="B108" s="612"/>
      <c r="C108" s="612"/>
      <c r="D108" s="612"/>
      <c r="E108" s="612"/>
      <c r="F108" s="612"/>
      <c r="G108" s="612"/>
      <c r="H108" s="612"/>
      <c r="I108" s="612"/>
      <c r="J108" s="612"/>
      <c r="K108" s="612"/>
      <c r="L108" s="612"/>
      <c r="M108" s="612"/>
      <c r="N108" s="612"/>
      <c r="O108" s="1700"/>
      <c r="P108" s="620"/>
      <c r="Q108" s="1700"/>
      <c r="R108" s="620"/>
      <c r="S108" s="1700"/>
      <c r="T108" s="1700"/>
      <c r="U108" s="1700"/>
      <c r="V108" s="374"/>
      <c r="W108" s="374"/>
      <c r="X108" s="636"/>
      <c r="Y108" s="1748"/>
    </row>
    <row r="109" spans="1:25" s="20" customFormat="1" ht="11.25" x14ac:dyDescent="0.2">
      <c r="A109" s="619" t="s">
        <v>2340</v>
      </c>
      <c r="B109" s="612"/>
      <c r="C109" s="612"/>
      <c r="D109" s="612"/>
      <c r="E109" s="612"/>
      <c r="F109" s="612"/>
      <c r="G109" s="612"/>
      <c r="H109" s="612"/>
      <c r="I109" s="612"/>
      <c r="J109" s="612"/>
      <c r="K109" s="612"/>
      <c r="L109" s="612"/>
      <c r="M109" s="612"/>
      <c r="N109" s="612"/>
      <c r="O109" s="1700"/>
      <c r="P109" s="620" t="str">
        <f>IF(AND(ISNUMBER(P74), ISNUMBER(P107)), P74*P107, "")</f>
        <v/>
      </c>
      <c r="Q109" s="1700"/>
      <c r="R109" s="620" t="str">
        <f>IF(AND(ISNUMBER(R74), ISNUMBER(R107)), R74*R107, "")</f>
        <v/>
      </c>
      <c r="S109" s="1700"/>
      <c r="T109" s="1700"/>
      <c r="U109" s="1700"/>
      <c r="V109" s="379" t="s">
        <v>2341</v>
      </c>
      <c r="W109" s="374"/>
      <c r="X109" s="586">
        <v>13214</v>
      </c>
      <c r="Y109" s="1748" t="s">
        <v>982</v>
      </c>
    </row>
    <row r="110" spans="1:25" x14ac:dyDescent="0.25">
      <c r="A110" s="640"/>
      <c r="B110" s="599"/>
      <c r="C110" s="599"/>
      <c r="D110" s="599"/>
      <c r="E110" s="599"/>
      <c r="F110" s="599"/>
      <c r="G110" s="599"/>
      <c r="H110" s="599"/>
      <c r="I110" s="599"/>
      <c r="J110" s="599"/>
      <c r="K110" s="599"/>
      <c r="L110" s="599"/>
      <c r="M110" s="599"/>
      <c r="N110" s="599"/>
      <c r="O110" s="599"/>
      <c r="P110" s="599"/>
      <c r="Q110" s="599"/>
      <c r="R110" s="599"/>
      <c r="S110" s="599"/>
      <c r="T110" s="599"/>
      <c r="U110" s="599"/>
      <c r="V110" s="412"/>
      <c r="W110" s="412"/>
      <c r="X110" s="412"/>
      <c r="Y110" s="655"/>
    </row>
    <row r="111" spans="1:25" x14ac:dyDescent="0.25">
      <c r="A111" s="90"/>
      <c r="B111" s="90"/>
      <c r="C111" s="90"/>
      <c r="D111" s="90"/>
      <c r="E111" s="90"/>
      <c r="F111" s="90"/>
      <c r="G111" s="90"/>
      <c r="H111" s="90"/>
      <c r="I111" s="90"/>
      <c r="J111" s="90"/>
      <c r="K111" s="90"/>
      <c r="L111" s="90"/>
      <c r="M111" s="90"/>
      <c r="N111" s="90"/>
      <c r="O111" s="1700"/>
      <c r="P111" s="1700"/>
      <c r="Q111" s="1700"/>
      <c r="R111" s="1700"/>
      <c r="S111" s="1700"/>
      <c r="T111" s="237"/>
      <c r="U111" s="237"/>
      <c r="V111" s="237"/>
      <c r="W111" s="237"/>
      <c r="X111" s="1700"/>
      <c r="Y111" s="1700"/>
    </row>
    <row r="112" spans="1:25" x14ac:dyDescent="0.25">
      <c r="A112" s="127" t="s">
        <v>2342</v>
      </c>
      <c r="B112" s="127"/>
      <c r="C112" s="127"/>
      <c r="D112" s="127"/>
      <c r="E112" s="127"/>
      <c r="F112" s="127"/>
      <c r="G112" s="127"/>
      <c r="H112" s="127"/>
      <c r="I112" s="127"/>
      <c r="J112" s="127"/>
      <c r="K112" s="127"/>
      <c r="L112" s="127"/>
      <c r="M112" s="127"/>
      <c r="N112" s="127"/>
      <c r="O112" s="1700"/>
      <c r="P112" s="1700"/>
      <c r="Q112" s="1700"/>
      <c r="R112" s="1700"/>
      <c r="S112" s="1700"/>
      <c r="T112" s="132"/>
      <c r="U112" s="132"/>
      <c r="V112" s="132" t="s">
        <v>2343</v>
      </c>
      <c r="W112" s="132"/>
      <c r="X112" s="586" t="s">
        <v>2344</v>
      </c>
      <c r="Y112" s="1700"/>
    </row>
    <row r="113" spans="1:25" x14ac:dyDescent="0.25">
      <c r="A113" s="1637"/>
      <c r="B113" s="1637"/>
      <c r="C113" s="1637"/>
      <c r="D113" s="1637"/>
      <c r="E113" s="1637"/>
      <c r="F113" s="1637"/>
      <c r="G113" s="1637"/>
      <c r="H113" s="1637"/>
      <c r="I113" s="1637"/>
      <c r="J113" s="1637"/>
      <c r="K113" s="1637"/>
      <c r="L113" s="1637"/>
      <c r="M113" s="1637"/>
      <c r="N113" s="1637"/>
      <c r="O113" s="1700"/>
      <c r="P113" s="1700"/>
      <c r="Q113" s="1700"/>
      <c r="R113" s="1700"/>
      <c r="S113" s="1700"/>
      <c r="T113" s="1700"/>
      <c r="U113" s="1700"/>
      <c r="V113" s="1700"/>
      <c r="W113" s="1700"/>
      <c r="X113" s="1700"/>
      <c r="Y113" s="1700"/>
    </row>
    <row r="114" spans="1:25" x14ac:dyDescent="0.25">
      <c r="A114" s="1637" t="s">
        <v>2345</v>
      </c>
      <c r="B114" s="1637"/>
      <c r="C114" s="1637"/>
      <c r="D114" s="1637"/>
      <c r="E114" s="1637"/>
      <c r="F114" s="1637"/>
      <c r="G114" s="1637"/>
      <c r="H114" s="1637"/>
      <c r="I114" s="1637"/>
      <c r="J114" s="1637"/>
      <c r="K114" s="1637"/>
      <c r="L114" s="1637"/>
      <c r="M114" s="1637"/>
      <c r="N114" s="1637"/>
      <c r="O114" s="1700"/>
      <c r="P114" s="1700"/>
      <c r="Q114" s="1700"/>
      <c r="R114" s="1700"/>
      <c r="S114" s="1700"/>
      <c r="T114" s="1700"/>
      <c r="U114" s="1700"/>
      <c r="V114" s="1700"/>
      <c r="W114" s="1700"/>
      <c r="X114" s="1700"/>
      <c r="Y114" s="1700"/>
    </row>
    <row r="115" spans="1:25" x14ac:dyDescent="0.25">
      <c r="A115" s="1635"/>
      <c r="B115" s="1635"/>
      <c r="C115" s="1635"/>
      <c r="D115" s="1635"/>
      <c r="E115" s="1635"/>
      <c r="F115" s="1635"/>
      <c r="G115" s="1635"/>
      <c r="H115" s="1635"/>
      <c r="I115" s="1635"/>
      <c r="J115" s="1635"/>
      <c r="K115" s="1635"/>
      <c r="L115" s="1635"/>
      <c r="M115" s="1635"/>
      <c r="N115" s="1635"/>
      <c r="O115" s="1634"/>
      <c r="P115" s="1634"/>
      <c r="Q115" s="1634"/>
      <c r="R115" s="1634"/>
      <c r="S115" s="1634"/>
      <c r="T115" s="1634"/>
      <c r="U115" s="1634"/>
      <c r="V115" s="1634"/>
      <c r="W115" s="1634"/>
      <c r="X115" s="1634"/>
      <c r="Y115" s="1634"/>
    </row>
    <row r="116" spans="1:25" hidden="1" x14ac:dyDescent="0.25">
      <c r="A116" s="1635"/>
      <c r="B116" s="1635"/>
      <c r="C116" s="1635"/>
      <c r="D116" s="1635"/>
      <c r="E116" s="1635"/>
      <c r="F116" s="1635"/>
      <c r="G116" s="1635"/>
      <c r="H116" s="1635"/>
      <c r="I116" s="1635"/>
      <c r="J116" s="1635"/>
      <c r="K116" s="1635"/>
      <c r="L116" s="1635"/>
      <c r="M116" s="1635"/>
      <c r="N116" s="1635"/>
      <c r="O116" s="1634"/>
      <c r="P116" s="1634"/>
      <c r="Q116" s="1634"/>
      <c r="R116" s="1634"/>
      <c r="S116" s="1634"/>
      <c r="T116" s="1634"/>
      <c r="U116" s="1634"/>
      <c r="V116" s="1634"/>
      <c r="W116" s="1634"/>
      <c r="X116" s="1634"/>
      <c r="Y116" s="1634"/>
    </row>
    <row r="117" spans="1:25" hidden="1" x14ac:dyDescent="0.25">
      <c r="A117" s="1635"/>
      <c r="B117" s="1635"/>
      <c r="C117" s="1635"/>
      <c r="D117" s="1635"/>
      <c r="E117" s="1635"/>
      <c r="F117" s="1635"/>
      <c r="G117" s="1635"/>
      <c r="H117" s="1635"/>
      <c r="I117" s="1635"/>
      <c r="J117" s="1635"/>
      <c r="K117" s="1635"/>
      <c r="L117" s="1635"/>
      <c r="M117" s="1635"/>
      <c r="N117" s="1635"/>
      <c r="O117" s="1634"/>
      <c r="P117" s="1634"/>
      <c r="Q117" s="1634"/>
      <c r="R117" s="1634"/>
      <c r="S117" s="1634"/>
      <c r="T117" s="1634"/>
      <c r="U117" s="1634"/>
      <c r="V117" s="1634"/>
      <c r="W117" s="1634"/>
      <c r="X117" s="1634"/>
      <c r="Y117" s="1634"/>
    </row>
    <row r="118" spans="1:25" hidden="1" x14ac:dyDescent="0.25">
      <c r="A118" s="1634"/>
      <c r="B118" s="1635"/>
      <c r="C118" s="1635"/>
      <c r="D118" s="1635"/>
      <c r="E118" s="1635"/>
      <c r="F118" s="1635"/>
      <c r="G118" s="1635"/>
      <c r="H118" s="1635"/>
      <c r="I118" s="1635"/>
      <c r="J118" s="1635"/>
      <c r="K118" s="1635"/>
      <c r="L118" s="1635"/>
      <c r="M118" s="1635"/>
      <c r="N118" s="1635"/>
      <c r="O118" s="1634"/>
      <c r="P118" s="1634"/>
      <c r="Q118" s="1634"/>
      <c r="R118" s="1634"/>
      <c r="S118" s="1634"/>
      <c r="T118" s="1634"/>
      <c r="U118" s="1634"/>
      <c r="V118" s="1634"/>
      <c r="W118" s="1634"/>
      <c r="X118" s="1634"/>
      <c r="Y118" s="1634"/>
    </row>
    <row r="119" spans="1:25" x14ac:dyDescent="0.25">
      <c r="A119" s="1634"/>
      <c r="B119" s="1634"/>
      <c r="C119" s="1634"/>
      <c r="D119" s="1634"/>
      <c r="E119" s="1634"/>
      <c r="F119" s="1634"/>
      <c r="G119" s="1634"/>
      <c r="H119" s="1634"/>
      <c r="I119" s="1634"/>
      <c r="J119" s="1634"/>
      <c r="K119" s="1634"/>
      <c r="L119" s="1634"/>
      <c r="M119" s="1634"/>
      <c r="N119" s="1634"/>
      <c r="O119" s="1634"/>
      <c r="P119" s="1634"/>
      <c r="Q119" s="1634"/>
      <c r="R119" s="1634"/>
      <c r="S119" s="1634"/>
      <c r="T119" s="1634"/>
      <c r="U119" s="1634"/>
      <c r="V119" s="1634"/>
      <c r="W119" s="1634"/>
      <c r="X119" s="1634"/>
      <c r="Y119" s="1634"/>
    </row>
    <row r="120" spans="1:25" x14ac:dyDescent="0.25">
      <c r="A120" s="1634"/>
      <c r="B120" s="1634"/>
      <c r="C120" s="1634"/>
      <c r="D120" s="1634"/>
      <c r="E120" s="1634"/>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row>
  </sheetData>
  <mergeCells count="1">
    <mergeCell ref="A2:C2"/>
  </mergeCells>
  <hyperlinks>
    <hyperlink ref="A2:C2" location="'Liste tableaux'!A1" display="Retour à la liste des tableaux" xr:uid="{BDE66F70-AEC1-4483-9A78-37D9062E70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6" width="15.140625" style="1" customWidth="1"/>
    <col min="7" max="8" width="12.42578125" style="1" customWidth="1"/>
    <col min="9" max="9" width="1.5703125" style="1" customWidth="1"/>
    <col min="10" max="10" width="11.140625" style="1" customWidth="1"/>
    <col min="11" max="11" width="3.8554687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891" t="s">
        <v>2346</v>
      </c>
      <c r="B1" s="33"/>
      <c r="C1" s="33"/>
      <c r="D1" s="38"/>
      <c r="E1" s="38"/>
      <c r="F1" s="38"/>
      <c r="G1" s="38"/>
      <c r="L1" s="35">
        <v>7</v>
      </c>
    </row>
    <row r="2" spans="1:12" ht="15.75" x14ac:dyDescent="0.25">
      <c r="A2" s="1975" t="s">
        <v>94</v>
      </c>
      <c r="B2" s="1976"/>
      <c r="C2" s="1977"/>
      <c r="D2" s="70"/>
      <c r="E2" s="38"/>
      <c r="F2" s="38"/>
      <c r="G2" s="38"/>
    </row>
    <row r="3" spans="1:12" ht="15.75" x14ac:dyDescent="0.25">
      <c r="A3" s="661" t="s">
        <v>2347</v>
      </c>
      <c r="B3" s="326"/>
      <c r="C3" s="33"/>
      <c r="D3" s="38"/>
      <c r="E3" s="38"/>
      <c r="F3" s="38"/>
      <c r="G3" s="38"/>
    </row>
    <row r="4" spans="1:12" ht="15" customHeight="1" x14ac:dyDescent="0.25">
      <c r="A4" s="36" t="s">
        <v>2348</v>
      </c>
      <c r="B4" s="326"/>
      <c r="C4" s="33"/>
      <c r="D4" s="38"/>
      <c r="E4" s="38"/>
      <c r="F4" s="38"/>
      <c r="G4" s="38"/>
    </row>
    <row r="5" spans="1:12" ht="12.75" customHeight="1" x14ac:dyDescent="0.25">
      <c r="A5" s="33"/>
      <c r="B5" s="33"/>
      <c r="C5" s="33"/>
      <c r="D5" s="38"/>
      <c r="E5" s="38"/>
      <c r="F5" s="38"/>
      <c r="G5" s="38"/>
    </row>
    <row r="6" spans="1:12" x14ac:dyDescent="0.2">
      <c r="A6" s="662"/>
      <c r="B6" s="2069" t="s">
        <v>2349</v>
      </c>
      <c r="C6" s="2003"/>
      <c r="D6" s="2004"/>
      <c r="E6" s="663"/>
      <c r="F6" s="2070" t="s">
        <v>2350</v>
      </c>
      <c r="G6" s="2071"/>
      <c r="H6" s="2072"/>
      <c r="I6" s="892"/>
      <c r="J6" s="396"/>
      <c r="K6" s="207"/>
      <c r="L6" s="207"/>
    </row>
    <row r="7" spans="1:12" ht="58.5" customHeight="1" x14ac:dyDescent="0.2">
      <c r="A7" s="1666" t="s">
        <v>2351</v>
      </c>
      <c r="B7" s="664" t="s">
        <v>2352</v>
      </c>
      <c r="C7" s="664" t="s">
        <v>2353</v>
      </c>
      <c r="D7" s="664" t="s">
        <v>2354</v>
      </c>
      <c r="E7" s="665"/>
      <c r="F7" s="890" t="s">
        <v>2355</v>
      </c>
      <c r="G7" s="890" t="s">
        <v>2356</v>
      </c>
      <c r="H7" s="893" t="s">
        <v>2357</v>
      </c>
      <c r="I7" s="894"/>
      <c r="J7" s="1660" t="s">
        <v>2358</v>
      </c>
      <c r="K7" s="668"/>
      <c r="L7" s="1666" t="s">
        <v>2359</v>
      </c>
    </row>
    <row r="8" spans="1:12" x14ac:dyDescent="0.2">
      <c r="A8" s="1703" t="s">
        <v>244</v>
      </c>
      <c r="B8" s="1703"/>
      <c r="C8" s="1703"/>
      <c r="D8" s="1703" t="s">
        <v>245</v>
      </c>
      <c r="E8" s="224"/>
      <c r="F8" s="224" t="s">
        <v>246</v>
      </c>
      <c r="G8" s="224" t="s">
        <v>401</v>
      </c>
      <c r="H8" s="224" t="s">
        <v>402</v>
      </c>
      <c r="I8" s="224"/>
      <c r="J8" s="224" t="s">
        <v>2360</v>
      </c>
      <c r="K8" s="224"/>
      <c r="L8" s="224" t="s">
        <v>2361</v>
      </c>
    </row>
    <row r="9" spans="1:12" x14ac:dyDescent="0.2">
      <c r="A9" s="2073" t="s">
        <v>1784</v>
      </c>
      <c r="B9" s="2074"/>
      <c r="C9" s="2074"/>
      <c r="D9" s="669"/>
      <c r="E9" s="323"/>
      <c r="F9" s="323"/>
      <c r="G9" s="323"/>
      <c r="H9" s="323"/>
      <c r="I9" s="323"/>
      <c r="J9" s="323"/>
      <c r="K9" s="323"/>
      <c r="L9" s="323"/>
    </row>
    <row r="10" spans="1:12" ht="12.75" customHeight="1" x14ac:dyDescent="0.2">
      <c r="A10" s="541" t="s">
        <v>2362</v>
      </c>
      <c r="B10" s="671"/>
      <c r="C10" s="1685"/>
      <c r="D10" s="1685"/>
      <c r="E10" s="672"/>
      <c r="F10" s="1685"/>
      <c r="G10" s="1685"/>
      <c r="H10" s="1685"/>
      <c r="I10" s="673"/>
      <c r="J10" s="1684"/>
      <c r="K10" s="673"/>
      <c r="L10" s="684"/>
    </row>
    <row r="11" spans="1:12" x14ac:dyDescent="0.2">
      <c r="A11" s="541" t="s">
        <v>2363</v>
      </c>
      <c r="B11" s="671"/>
      <c r="C11" s="1685"/>
      <c r="D11" s="1685"/>
      <c r="E11" s="672"/>
      <c r="F11" s="1685"/>
      <c r="G11" s="1685"/>
      <c r="H11" s="1685"/>
      <c r="I11" s="673"/>
      <c r="J11" s="1684"/>
      <c r="K11" s="673"/>
      <c r="L11" s="1684"/>
    </row>
    <row r="12" spans="1:12" x14ac:dyDescent="0.2">
      <c r="A12" s="895" t="s">
        <v>2364</v>
      </c>
      <c r="B12" s="671"/>
      <c r="C12" s="1685"/>
      <c r="D12" s="1685"/>
      <c r="E12" s="672"/>
      <c r="F12" s="1685"/>
      <c r="G12" s="1685"/>
      <c r="H12" s="1685"/>
      <c r="I12" s="673"/>
      <c r="J12" s="1684"/>
      <c r="K12" s="673"/>
      <c r="L12" s="1684"/>
    </row>
    <row r="13" spans="1:12" x14ac:dyDescent="0.2">
      <c r="A13" s="541" t="s">
        <v>2365</v>
      </c>
      <c r="B13" s="671"/>
      <c r="C13" s="1685"/>
      <c r="D13" s="1685"/>
      <c r="E13" s="672"/>
      <c r="F13" s="1685"/>
      <c r="G13" s="1685"/>
      <c r="H13" s="1685"/>
      <c r="I13" s="673"/>
      <c r="J13" s="1684"/>
      <c r="K13" s="673"/>
      <c r="L13" s="1684"/>
    </row>
    <row r="14" spans="1:12" x14ac:dyDescent="0.2">
      <c r="A14" s="541" t="s">
        <v>2366</v>
      </c>
      <c r="B14" s="671"/>
      <c r="C14" s="1685"/>
      <c r="D14" s="1685"/>
      <c r="E14" s="672"/>
      <c r="F14" s="1685"/>
      <c r="G14" s="1685"/>
      <c r="H14" s="1685"/>
      <c r="I14" s="673"/>
      <c r="J14" s="1684"/>
      <c r="K14" s="673"/>
      <c r="L14" s="1684"/>
    </row>
    <row r="15" spans="1:12" x14ac:dyDescent="0.2">
      <c r="A15" s="541" t="s">
        <v>2367</v>
      </c>
      <c r="B15" s="671"/>
      <c r="C15" s="1685"/>
      <c r="D15" s="1685"/>
      <c r="E15" s="676"/>
      <c r="F15" s="1685"/>
      <c r="G15" s="1685"/>
      <c r="H15" s="1685"/>
      <c r="I15" s="677"/>
      <c r="J15" s="1684"/>
      <c r="K15" s="677"/>
      <c r="L15" s="1684"/>
    </row>
    <row r="16" spans="1:12" x14ac:dyDescent="0.2">
      <c r="A16" s="541" t="s">
        <v>2368</v>
      </c>
      <c r="B16" s="671"/>
      <c r="C16" s="1685"/>
      <c r="D16" s="1685"/>
      <c r="E16" s="676"/>
      <c r="F16" s="1685"/>
      <c r="G16" s="1685"/>
      <c r="H16" s="1685"/>
      <c r="I16" s="677"/>
      <c r="J16" s="1684"/>
      <c r="K16" s="677"/>
      <c r="L16" s="1684"/>
    </row>
    <row r="17" spans="1:12" x14ac:dyDescent="0.2">
      <c r="A17" s="541" t="s">
        <v>2369</v>
      </c>
      <c r="B17" s="671"/>
      <c r="C17" s="1685"/>
      <c r="D17" s="1685"/>
      <c r="E17" s="676"/>
      <c r="F17" s="1685"/>
      <c r="G17" s="1685"/>
      <c r="H17" s="1685"/>
      <c r="I17" s="677"/>
      <c r="J17" s="1684"/>
      <c r="K17" s="677"/>
      <c r="L17" s="1684"/>
    </row>
    <row r="18" spans="1:12" ht="15" x14ac:dyDescent="0.25">
      <c r="A18" s="678" t="s">
        <v>2370</v>
      </c>
      <c r="B18" s="679"/>
      <c r="C18" s="1684"/>
      <c r="D18" s="1684"/>
      <c r="E18" s="680"/>
      <c r="F18" s="681"/>
      <c r="G18" s="681"/>
      <c r="H18" s="1684"/>
      <c r="I18" s="682"/>
      <c r="J18" s="1684"/>
      <c r="K18" s="682"/>
      <c r="L18" s="1684"/>
    </row>
    <row r="19" spans="1:12" ht="6" customHeight="1" x14ac:dyDescent="0.2">
      <c r="A19" s="5"/>
      <c r="B19" s="5"/>
      <c r="J19" s="1634"/>
      <c r="L19" s="1525"/>
    </row>
    <row r="20" spans="1:12" x14ac:dyDescent="0.2">
      <c r="A20" s="138" t="s">
        <v>1785</v>
      </c>
      <c r="B20" s="38"/>
      <c r="J20" s="1634"/>
      <c r="L20" s="1525"/>
    </row>
    <row r="21" spans="1:12" x14ac:dyDescent="0.2">
      <c r="A21" s="541" t="s">
        <v>2362</v>
      </c>
      <c r="B21" s="1685"/>
      <c r="C21" s="1685"/>
      <c r="D21" s="1685"/>
      <c r="E21" s="672"/>
      <c r="F21" s="1685"/>
      <c r="G21" s="1685"/>
      <c r="H21" s="1685"/>
      <c r="I21" s="673"/>
      <c r="J21" s="1684"/>
      <c r="K21" s="673"/>
      <c r="L21" s="684"/>
    </row>
    <row r="22" spans="1:12" x14ac:dyDescent="0.2">
      <c r="A22" s="541" t="s">
        <v>2363</v>
      </c>
      <c r="B22" s="1685"/>
      <c r="C22" s="1685"/>
      <c r="D22" s="1685"/>
      <c r="E22" s="672"/>
      <c r="F22" s="1685"/>
      <c r="G22" s="1685"/>
      <c r="H22" s="1685"/>
      <c r="I22" s="673"/>
      <c r="J22" s="1684"/>
      <c r="K22" s="673"/>
      <c r="L22" s="1684"/>
    </row>
    <row r="23" spans="1:12" x14ac:dyDescent="0.2">
      <c r="A23" s="895" t="s">
        <v>2364</v>
      </c>
      <c r="B23" s="1685"/>
      <c r="C23" s="1685"/>
      <c r="D23" s="1685"/>
      <c r="E23" s="672"/>
      <c r="F23" s="1685"/>
      <c r="G23" s="1685"/>
      <c r="H23" s="1685"/>
      <c r="I23" s="673"/>
      <c r="J23" s="1684"/>
      <c r="K23" s="673"/>
      <c r="L23" s="1684"/>
    </row>
    <row r="24" spans="1:12" x14ac:dyDescent="0.2">
      <c r="A24" s="541" t="s">
        <v>2365</v>
      </c>
      <c r="B24" s="1685"/>
      <c r="C24" s="1685"/>
      <c r="D24" s="1685"/>
      <c r="E24" s="672"/>
      <c r="F24" s="1685"/>
      <c r="G24" s="1685"/>
      <c r="H24" s="1685"/>
      <c r="I24" s="673"/>
      <c r="J24" s="1684"/>
      <c r="K24" s="673"/>
      <c r="L24" s="1684"/>
    </row>
    <row r="25" spans="1:12" x14ac:dyDescent="0.2">
      <c r="A25" s="541" t="s">
        <v>2366</v>
      </c>
      <c r="B25" s="1685"/>
      <c r="C25" s="1685"/>
      <c r="D25" s="1685"/>
      <c r="E25" s="672"/>
      <c r="F25" s="1685"/>
      <c r="G25" s="1685"/>
      <c r="H25" s="1685"/>
      <c r="I25" s="673"/>
      <c r="J25" s="1684"/>
      <c r="K25" s="673"/>
      <c r="L25" s="1684"/>
    </row>
    <row r="26" spans="1:12" x14ac:dyDescent="0.2">
      <c r="A26" s="541" t="s">
        <v>2367</v>
      </c>
      <c r="B26" s="1685"/>
      <c r="C26" s="1685"/>
      <c r="D26" s="1685"/>
      <c r="E26" s="683"/>
      <c r="F26" s="1685"/>
      <c r="G26" s="1685"/>
      <c r="H26" s="1685"/>
      <c r="I26" s="673"/>
      <c r="J26" s="1684"/>
      <c r="K26" s="673"/>
      <c r="L26" s="1684"/>
    </row>
    <row r="27" spans="1:12" x14ac:dyDescent="0.2">
      <c r="A27" s="541" t="s">
        <v>2368</v>
      </c>
      <c r="B27" s="1685"/>
      <c r="C27" s="1685"/>
      <c r="D27" s="1685"/>
      <c r="E27" s="683"/>
      <c r="F27" s="1685"/>
      <c r="G27" s="1685"/>
      <c r="H27" s="1685"/>
      <c r="I27" s="673"/>
      <c r="J27" s="1684"/>
      <c r="K27" s="673"/>
      <c r="L27" s="1684"/>
    </row>
    <row r="28" spans="1:12" x14ac:dyDescent="0.2">
      <c r="A28" s="541" t="s">
        <v>2369</v>
      </c>
      <c r="B28" s="1685"/>
      <c r="C28" s="1685"/>
      <c r="D28" s="1685"/>
      <c r="E28" s="683"/>
      <c r="F28" s="1685"/>
      <c r="G28" s="1685"/>
      <c r="H28" s="1685"/>
      <c r="I28" s="673"/>
      <c r="J28" s="1684"/>
      <c r="K28" s="673"/>
      <c r="L28" s="1684"/>
    </row>
    <row r="29" spans="1:12" ht="15" x14ac:dyDescent="0.25">
      <c r="A29" s="678" t="s">
        <v>2370</v>
      </c>
      <c r="B29" s="1684"/>
      <c r="C29" s="1684"/>
      <c r="D29" s="1684"/>
      <c r="E29" s="680"/>
      <c r="F29" s="681"/>
      <c r="G29" s="681"/>
      <c r="H29" s="1684"/>
      <c r="I29" s="682"/>
      <c r="J29" s="1684"/>
      <c r="K29" s="682"/>
      <c r="L29" s="1684"/>
    </row>
    <row r="30" spans="1:12" ht="6" customHeight="1" x14ac:dyDescent="0.2">
      <c r="L30" s="1525"/>
    </row>
    <row r="31" spans="1:12" x14ac:dyDescent="0.2">
      <c r="A31" s="138" t="s">
        <v>1786</v>
      </c>
      <c r="B31" s="38"/>
      <c r="L31" s="1525"/>
    </row>
    <row r="32" spans="1:12" x14ac:dyDescent="0.2">
      <c r="A32" s="541" t="s">
        <v>2362</v>
      </c>
      <c r="B32" s="671"/>
      <c r="C32" s="1685"/>
      <c r="D32" s="1685"/>
      <c r="E32" s="672"/>
      <c r="F32" s="1685"/>
      <c r="G32" s="1685"/>
      <c r="H32" s="1685"/>
      <c r="I32" s="673"/>
      <c r="J32" s="1684"/>
      <c r="K32" s="673"/>
      <c r="L32" s="684"/>
    </row>
    <row r="33" spans="1:12" x14ac:dyDescent="0.2">
      <c r="A33" s="541" t="s">
        <v>2371</v>
      </c>
      <c r="B33" s="671"/>
      <c r="C33" s="684"/>
      <c r="D33" s="684"/>
      <c r="E33" s="685"/>
      <c r="F33" s="684"/>
      <c r="G33" s="1685"/>
      <c r="H33" s="684"/>
      <c r="I33" s="673"/>
      <c r="J33" s="1684"/>
      <c r="K33" s="673"/>
      <c r="L33" s="1684"/>
    </row>
    <row r="34" spans="1:12" x14ac:dyDescent="0.2">
      <c r="A34" s="541" t="s">
        <v>2363</v>
      </c>
      <c r="B34" s="671"/>
      <c r="C34" s="1685"/>
      <c r="D34" s="1685"/>
      <c r="E34" s="672"/>
      <c r="F34" s="1685"/>
      <c r="G34" s="1685"/>
      <c r="H34" s="1685"/>
      <c r="I34" s="673"/>
      <c r="J34" s="1684"/>
      <c r="K34" s="673"/>
      <c r="L34" s="1684"/>
    </row>
    <row r="35" spans="1:12" x14ac:dyDescent="0.2">
      <c r="A35" s="895" t="s">
        <v>2364</v>
      </c>
      <c r="B35" s="671"/>
      <c r="C35" s="1685"/>
      <c r="D35" s="1685"/>
      <c r="E35" s="672"/>
      <c r="F35" s="1685"/>
      <c r="G35" s="1685"/>
      <c r="H35" s="1685"/>
      <c r="I35" s="673"/>
      <c r="J35" s="1684"/>
      <c r="K35" s="673"/>
      <c r="L35" s="1684"/>
    </row>
    <row r="36" spans="1:12" x14ac:dyDescent="0.2">
      <c r="A36" s="541" t="s">
        <v>2365</v>
      </c>
      <c r="B36" s="671"/>
      <c r="C36" s="1685"/>
      <c r="D36" s="1685"/>
      <c r="E36" s="672"/>
      <c r="F36" s="1685"/>
      <c r="G36" s="1685"/>
      <c r="H36" s="1685"/>
      <c r="I36" s="673"/>
      <c r="J36" s="1684"/>
      <c r="K36" s="673"/>
      <c r="L36" s="1684"/>
    </row>
    <row r="37" spans="1:12" x14ac:dyDescent="0.2">
      <c r="A37" s="541" t="s">
        <v>2366</v>
      </c>
      <c r="B37" s="671"/>
      <c r="C37" s="1685"/>
      <c r="D37" s="1685"/>
      <c r="E37" s="672"/>
      <c r="F37" s="1685"/>
      <c r="G37" s="1685"/>
      <c r="H37" s="1685"/>
      <c r="I37" s="673"/>
      <c r="J37" s="1684"/>
      <c r="K37" s="673"/>
      <c r="L37" s="1684"/>
    </row>
    <row r="38" spans="1:12" x14ac:dyDescent="0.2">
      <c r="A38" s="541" t="s">
        <v>2367</v>
      </c>
      <c r="B38" s="671"/>
      <c r="C38" s="1685"/>
      <c r="D38" s="1685"/>
      <c r="E38" s="683"/>
      <c r="F38" s="1685"/>
      <c r="G38" s="1685"/>
      <c r="H38" s="1685"/>
      <c r="I38" s="673"/>
      <c r="J38" s="1684"/>
      <c r="K38" s="673"/>
      <c r="L38" s="1684"/>
    </row>
    <row r="39" spans="1:12" x14ac:dyDescent="0.2">
      <c r="A39" s="541" t="s">
        <v>2368</v>
      </c>
      <c r="B39" s="671"/>
      <c r="C39" s="1685"/>
      <c r="D39" s="1685"/>
      <c r="E39" s="683"/>
      <c r="F39" s="1685"/>
      <c r="G39" s="1685"/>
      <c r="H39" s="1685"/>
      <c r="I39" s="673"/>
      <c r="J39" s="1684"/>
      <c r="K39" s="673"/>
      <c r="L39" s="1684"/>
    </row>
    <row r="40" spans="1:12" x14ac:dyDescent="0.2">
      <c r="A40" s="541" t="s">
        <v>2369</v>
      </c>
      <c r="B40" s="671"/>
      <c r="C40" s="1685"/>
      <c r="D40" s="1685"/>
      <c r="E40" s="683"/>
      <c r="F40" s="1685"/>
      <c r="G40" s="1685"/>
      <c r="H40" s="1685"/>
      <c r="I40" s="673"/>
      <c r="J40" s="1684"/>
      <c r="K40" s="673"/>
      <c r="L40" s="1684"/>
    </row>
    <row r="41" spans="1:12" ht="15" x14ac:dyDescent="0.25">
      <c r="A41" s="678" t="s">
        <v>2370</v>
      </c>
      <c r="B41" s="679"/>
      <c r="C41" s="1684"/>
      <c r="D41" s="1684"/>
      <c r="E41" s="680"/>
      <c r="F41" s="681"/>
      <c r="G41" s="681"/>
      <c r="H41" s="1684"/>
      <c r="I41" s="682"/>
      <c r="J41" s="1684"/>
      <c r="K41" s="682"/>
      <c r="L41" s="1684"/>
    </row>
    <row r="42" spans="1:12" ht="6" customHeight="1" x14ac:dyDescent="0.2"/>
    <row r="43" spans="1:12" x14ac:dyDescent="0.2">
      <c r="A43" s="38" t="s">
        <v>1787</v>
      </c>
      <c r="B43" s="38"/>
    </row>
    <row r="44" spans="1:12" x14ac:dyDescent="0.2">
      <c r="A44" s="541" t="s">
        <v>2362</v>
      </c>
      <c r="B44" s="1685"/>
      <c r="C44" s="1685"/>
      <c r="D44" s="1685"/>
      <c r="E44" s="672"/>
      <c r="F44" s="1685"/>
      <c r="G44" s="1685"/>
      <c r="H44" s="1685"/>
      <c r="I44" s="673"/>
      <c r="J44" s="1684"/>
      <c r="K44" s="673"/>
      <c r="L44" s="684"/>
    </row>
    <row r="45" spans="1:12" x14ac:dyDescent="0.2">
      <c r="A45" s="541" t="s">
        <v>2363</v>
      </c>
      <c r="B45" s="1685"/>
      <c r="C45" s="1685"/>
      <c r="D45" s="1685"/>
      <c r="E45" s="685"/>
      <c r="F45" s="1685"/>
      <c r="G45" s="1685"/>
      <c r="H45" s="1685"/>
      <c r="I45" s="689"/>
      <c r="J45" s="1684"/>
      <c r="K45" s="673"/>
      <c r="L45" s="1684"/>
    </row>
    <row r="46" spans="1:12" x14ac:dyDescent="0.2">
      <c r="A46" s="541" t="s">
        <v>2364</v>
      </c>
      <c r="B46" s="1685"/>
      <c r="C46" s="1685"/>
      <c r="D46" s="1685"/>
      <c r="E46" s="685"/>
      <c r="F46" s="1685"/>
      <c r="G46" s="1685"/>
      <c r="H46" s="1685"/>
      <c r="I46" s="689"/>
      <c r="J46" s="1684"/>
      <c r="K46" s="673"/>
      <c r="L46" s="1684"/>
    </row>
    <row r="47" spans="1:12" x14ac:dyDescent="0.2">
      <c r="A47" s="541" t="s">
        <v>2365</v>
      </c>
      <c r="B47" s="1685"/>
      <c r="C47" s="1685"/>
      <c r="D47" s="1685"/>
      <c r="E47" s="685"/>
      <c r="F47" s="1685"/>
      <c r="G47" s="1685"/>
      <c r="H47" s="1685"/>
      <c r="I47" s="689"/>
      <c r="J47" s="1684"/>
      <c r="K47" s="673"/>
      <c r="L47" s="1684"/>
    </row>
    <row r="48" spans="1:12" x14ac:dyDescent="0.2">
      <c r="A48" s="541" t="s">
        <v>2366</v>
      </c>
      <c r="B48" s="1685"/>
      <c r="C48" s="1685"/>
      <c r="D48" s="1685"/>
      <c r="E48" s="685"/>
      <c r="F48" s="1685"/>
      <c r="G48" s="1685"/>
      <c r="H48" s="1685"/>
      <c r="I48" s="689"/>
      <c r="J48" s="1684"/>
      <c r="K48" s="673"/>
      <c r="L48" s="1684"/>
    </row>
    <row r="49" spans="1:12" x14ac:dyDescent="0.2">
      <c r="A49" s="541" t="s">
        <v>2367</v>
      </c>
      <c r="B49" s="1685"/>
      <c r="C49" s="1685"/>
      <c r="D49" s="1685"/>
      <c r="E49" s="690"/>
      <c r="F49" s="1685"/>
      <c r="G49" s="1685"/>
      <c r="H49" s="1685"/>
      <c r="I49" s="689"/>
      <c r="J49" s="1684"/>
      <c r="K49" s="673"/>
      <c r="L49" s="1684"/>
    </row>
    <row r="50" spans="1:12" x14ac:dyDescent="0.2">
      <c r="A50" s="541" t="s">
        <v>2368</v>
      </c>
      <c r="B50" s="1685"/>
      <c r="C50" s="1685"/>
      <c r="D50" s="1685"/>
      <c r="E50" s="690"/>
      <c r="F50" s="1685"/>
      <c r="G50" s="1685"/>
      <c r="H50" s="1685"/>
      <c r="I50" s="689"/>
      <c r="J50" s="1684"/>
      <c r="K50" s="673"/>
      <c r="L50" s="1684"/>
    </row>
    <row r="51" spans="1:12" x14ac:dyDescent="0.2">
      <c r="A51" s="541" t="s">
        <v>2369</v>
      </c>
      <c r="B51" s="1685"/>
      <c r="C51" s="1685"/>
      <c r="D51" s="1685"/>
      <c r="E51" s="690"/>
      <c r="F51" s="1685"/>
      <c r="G51" s="1685"/>
      <c r="H51" s="1685"/>
      <c r="I51" s="689"/>
      <c r="J51" s="1684"/>
      <c r="K51" s="673"/>
      <c r="L51" s="1684"/>
    </row>
    <row r="52" spans="1:12" ht="15" x14ac:dyDescent="0.25">
      <c r="A52" s="678" t="s">
        <v>2370</v>
      </c>
      <c r="B52" s="1684"/>
      <c r="C52" s="1684"/>
      <c r="D52" s="1684"/>
      <c r="E52" s="691"/>
      <c r="F52" s="681"/>
      <c r="G52" s="681"/>
      <c r="H52" s="1684"/>
      <c r="I52" s="692"/>
      <c r="J52" s="1684"/>
      <c r="K52" s="682"/>
      <c r="L52" s="1684"/>
    </row>
    <row r="53" spans="1:12" ht="6" customHeight="1" x14ac:dyDescent="0.2">
      <c r="L53" s="1525"/>
    </row>
    <row r="54" spans="1:12" x14ac:dyDescent="0.2">
      <c r="A54" s="38" t="s">
        <v>1788</v>
      </c>
      <c r="B54" s="38"/>
      <c r="L54" s="1525"/>
    </row>
    <row r="55" spans="1:12" x14ac:dyDescent="0.2">
      <c r="A55" s="541" t="s">
        <v>2362</v>
      </c>
      <c r="B55" s="1685"/>
      <c r="C55" s="1685"/>
      <c r="D55" s="1685"/>
      <c r="E55" s="672"/>
      <c r="F55" s="1685"/>
      <c r="G55" s="1685"/>
      <c r="H55" s="1685"/>
      <c r="I55" s="673"/>
      <c r="J55" s="1684"/>
      <c r="K55" s="673"/>
      <c r="L55" s="684"/>
    </row>
    <row r="56" spans="1:12" x14ac:dyDescent="0.2">
      <c r="A56" s="541" t="s">
        <v>2363</v>
      </c>
      <c r="B56" s="1685"/>
      <c r="C56" s="1685"/>
      <c r="D56" s="1685"/>
      <c r="E56" s="672"/>
      <c r="F56" s="1685"/>
      <c r="G56" s="1685"/>
      <c r="H56" s="1685"/>
      <c r="I56" s="673"/>
      <c r="J56" s="1684"/>
      <c r="K56" s="673"/>
      <c r="L56" s="1684"/>
    </row>
    <row r="57" spans="1:12" x14ac:dyDescent="0.2">
      <c r="A57" s="541" t="s">
        <v>2364</v>
      </c>
      <c r="B57" s="1685"/>
      <c r="C57" s="1685"/>
      <c r="D57" s="1685"/>
      <c r="E57" s="672"/>
      <c r="F57" s="1685"/>
      <c r="G57" s="1685"/>
      <c r="H57" s="1685"/>
      <c r="I57" s="673"/>
      <c r="J57" s="1684"/>
      <c r="K57" s="673"/>
      <c r="L57" s="1684"/>
    </row>
    <row r="58" spans="1:12" x14ac:dyDescent="0.2">
      <c r="A58" s="541" t="s">
        <v>2365</v>
      </c>
      <c r="B58" s="1685"/>
      <c r="C58" s="1685"/>
      <c r="D58" s="1685"/>
      <c r="E58" s="672"/>
      <c r="F58" s="1685"/>
      <c r="G58" s="1685"/>
      <c r="H58" s="1685"/>
      <c r="I58" s="673"/>
      <c r="J58" s="1684"/>
      <c r="K58" s="673"/>
      <c r="L58" s="1684"/>
    </row>
    <row r="59" spans="1:12" x14ac:dyDescent="0.2">
      <c r="A59" s="541" t="s">
        <v>2366</v>
      </c>
      <c r="B59" s="1685"/>
      <c r="C59" s="1685"/>
      <c r="D59" s="1685"/>
      <c r="E59" s="672"/>
      <c r="F59" s="1685"/>
      <c r="G59" s="1685"/>
      <c r="H59" s="1685"/>
      <c r="I59" s="673"/>
      <c r="J59" s="1684"/>
      <c r="K59" s="673"/>
      <c r="L59" s="1684"/>
    </row>
    <row r="60" spans="1:12" x14ac:dyDescent="0.2">
      <c r="A60" s="541" t="s">
        <v>2367</v>
      </c>
      <c r="B60" s="1685"/>
      <c r="C60" s="1685"/>
      <c r="D60" s="1685"/>
      <c r="E60" s="683"/>
      <c r="F60" s="1685"/>
      <c r="G60" s="1685"/>
      <c r="H60" s="1685"/>
      <c r="I60" s="673"/>
      <c r="J60" s="1684"/>
      <c r="K60" s="673"/>
      <c r="L60" s="1684"/>
    </row>
    <row r="61" spans="1:12" x14ac:dyDescent="0.2">
      <c r="A61" s="541" t="s">
        <v>2368</v>
      </c>
      <c r="B61" s="1685"/>
      <c r="C61" s="1685"/>
      <c r="D61" s="1685"/>
      <c r="E61" s="683"/>
      <c r="F61" s="1685"/>
      <c r="G61" s="1685"/>
      <c r="H61" s="1685"/>
      <c r="I61" s="673"/>
      <c r="J61" s="1684"/>
      <c r="K61" s="673"/>
      <c r="L61" s="1684"/>
    </row>
    <row r="62" spans="1:12" x14ac:dyDescent="0.2">
      <c r="A62" s="541" t="s">
        <v>2369</v>
      </c>
      <c r="B62" s="1685"/>
      <c r="C62" s="1685"/>
      <c r="D62" s="1685"/>
      <c r="E62" s="683"/>
      <c r="F62" s="1685"/>
      <c r="G62" s="1685"/>
      <c r="H62" s="1685"/>
      <c r="I62" s="673"/>
      <c r="J62" s="1684"/>
      <c r="K62" s="673"/>
      <c r="L62" s="1684"/>
    </row>
    <row r="63" spans="1:12" ht="15" x14ac:dyDescent="0.25">
      <c r="A63" s="678" t="s">
        <v>2370</v>
      </c>
      <c r="B63" s="1684"/>
      <c r="C63" s="1684"/>
      <c r="D63" s="1684"/>
      <c r="E63" s="680"/>
      <c r="F63" s="681"/>
      <c r="G63" s="681"/>
      <c r="H63" s="1684"/>
      <c r="I63" s="682"/>
      <c r="J63" s="1684"/>
      <c r="K63" s="682"/>
      <c r="L63" s="1684"/>
    </row>
    <row r="64" spans="1:12" ht="15" x14ac:dyDescent="0.25">
      <c r="A64" s="5"/>
      <c r="B64" s="693"/>
      <c r="C64" s="693"/>
      <c r="D64" s="693"/>
      <c r="E64" s="691"/>
      <c r="F64" s="694"/>
      <c r="G64" s="694"/>
      <c r="H64" s="693"/>
      <c r="I64" s="692"/>
      <c r="J64" s="693"/>
      <c r="K64" s="692"/>
      <c r="L64" s="693"/>
    </row>
    <row r="65" spans="1:12" ht="15" x14ac:dyDescent="0.25">
      <c r="A65" s="695" t="s">
        <v>746</v>
      </c>
      <c r="B65" s="693"/>
      <c r="C65" s="1684"/>
      <c r="D65" s="1684"/>
      <c r="E65" s="691"/>
      <c r="F65" s="694"/>
      <c r="G65" s="694"/>
      <c r="H65" s="693"/>
      <c r="I65" s="692"/>
      <c r="J65" s="693"/>
      <c r="K65" s="692"/>
      <c r="L65" s="1684"/>
    </row>
    <row r="66" spans="1:12" ht="15" x14ac:dyDescent="0.25">
      <c r="A66" s="5"/>
      <c r="B66" s="693"/>
      <c r="C66" s="693"/>
      <c r="D66" s="693"/>
      <c r="E66" s="691"/>
      <c r="F66" s="694"/>
      <c r="G66" s="694"/>
      <c r="H66" s="693"/>
      <c r="I66" s="692"/>
      <c r="J66" s="693"/>
      <c r="K66" s="692"/>
      <c r="L66" s="693"/>
    </row>
    <row r="67" spans="1:12" x14ac:dyDescent="0.2">
      <c r="A67" s="44" t="s">
        <v>2372</v>
      </c>
      <c r="B67" s="44"/>
      <c r="H67" s="696"/>
    </row>
    <row r="68" spans="1:12" x14ac:dyDescent="0.2">
      <c r="B68" s="1634"/>
      <c r="H68" s="39"/>
    </row>
    <row r="69" spans="1:12" x14ac:dyDescent="0.2">
      <c r="A69" s="25"/>
      <c r="B69" s="1634"/>
      <c r="H69" s="39"/>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3.8554687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3" s="24" customFormat="1" ht="15.75" x14ac:dyDescent="0.25">
      <c r="A1" s="891" t="s">
        <v>2373</v>
      </c>
      <c r="B1" s="63"/>
      <c r="C1" s="63"/>
      <c r="D1" s="354"/>
      <c r="E1" s="354"/>
      <c r="F1" s="354"/>
      <c r="G1" s="354"/>
      <c r="L1" s="352">
        <v>7</v>
      </c>
    </row>
    <row r="2" spans="1:13" ht="15.75" x14ac:dyDescent="0.25">
      <c r="A2" s="1975" t="s">
        <v>94</v>
      </c>
      <c r="B2" s="1976"/>
      <c r="C2" s="1977"/>
      <c r="D2" s="70"/>
      <c r="E2" s="38"/>
      <c r="F2" s="38"/>
      <c r="G2" s="38"/>
    </row>
    <row r="3" spans="1:13" ht="15.75" x14ac:dyDescent="0.25">
      <c r="A3" s="661" t="s">
        <v>2374</v>
      </c>
      <c r="B3" s="177"/>
      <c r="C3" s="63"/>
      <c r="D3" s="38"/>
      <c r="E3" s="38"/>
      <c r="F3" s="38"/>
      <c r="G3" s="38"/>
    </row>
    <row r="4" spans="1:13" ht="15" customHeight="1" x14ac:dyDescent="0.25">
      <c r="A4" s="261" t="s">
        <v>2348</v>
      </c>
      <c r="B4" s="177"/>
      <c r="C4" s="63"/>
      <c r="D4" s="38"/>
      <c r="E4" s="38"/>
      <c r="F4" s="38"/>
      <c r="G4" s="38"/>
    </row>
    <row r="5" spans="1:13" ht="12.75" customHeight="1" x14ac:dyDescent="0.25">
      <c r="A5" s="33"/>
      <c r="B5" s="33"/>
      <c r="C5" s="33"/>
      <c r="D5" s="38"/>
      <c r="E5" s="38"/>
      <c r="F5" s="38"/>
      <c r="G5" s="38"/>
    </row>
    <row r="6" spans="1:13" x14ac:dyDescent="0.2">
      <c r="A6" s="662"/>
      <c r="B6" s="2069" t="s">
        <v>2349</v>
      </c>
      <c r="C6" s="2003"/>
      <c r="D6" s="2004"/>
      <c r="E6" s="896"/>
      <c r="F6" s="2069" t="s">
        <v>2350</v>
      </c>
      <c r="G6" s="2075"/>
      <c r="H6" s="2076"/>
      <c r="I6" s="897"/>
      <c r="K6" s="897"/>
      <c r="L6" s="897"/>
    </row>
    <row r="7" spans="1:13" ht="56.25" customHeight="1" x14ac:dyDescent="0.2">
      <c r="A7" s="1666" t="s">
        <v>2351</v>
      </c>
      <c r="B7" s="664" t="s">
        <v>2352</v>
      </c>
      <c r="C7" s="664" t="s">
        <v>2353</v>
      </c>
      <c r="D7" s="664" t="s">
        <v>2354</v>
      </c>
      <c r="E7" s="882"/>
      <c r="F7" s="664" t="s">
        <v>2355</v>
      </c>
      <c r="G7" s="664" t="s">
        <v>2356</v>
      </c>
      <c r="H7" s="1734" t="s">
        <v>2357</v>
      </c>
      <c r="I7" s="188"/>
      <c r="J7" s="1666" t="s">
        <v>2358</v>
      </c>
      <c r="K7" s="188"/>
      <c r="L7" s="1660" t="s">
        <v>2359</v>
      </c>
    </row>
    <row r="8" spans="1:13" x14ac:dyDescent="0.2">
      <c r="A8" s="1703" t="s">
        <v>244</v>
      </c>
      <c r="B8" s="1703"/>
      <c r="C8" s="1703"/>
      <c r="D8" s="1703" t="s">
        <v>245</v>
      </c>
      <c r="E8" s="1703"/>
      <c r="F8" s="1703" t="s">
        <v>246</v>
      </c>
      <c r="G8" s="1703" t="s">
        <v>401</v>
      </c>
      <c r="H8" s="1703" t="s">
        <v>402</v>
      </c>
      <c r="I8" s="1703"/>
      <c r="J8" s="1703" t="s">
        <v>2360</v>
      </c>
      <c r="K8" s="1703"/>
      <c r="L8" s="1703" t="s">
        <v>2361</v>
      </c>
      <c r="M8" s="131"/>
    </row>
    <row r="9" spans="1:13" x14ac:dyDescent="0.2">
      <c r="A9" s="2073" t="s">
        <v>1784</v>
      </c>
      <c r="B9" s="2074"/>
      <c r="C9" s="2074"/>
      <c r="D9" s="669"/>
      <c r="E9" s="669"/>
      <c r="F9" s="669"/>
      <c r="G9" s="669"/>
      <c r="H9" s="669"/>
      <c r="I9" s="669"/>
      <c r="J9" s="669"/>
      <c r="K9" s="669"/>
      <c r="L9" s="669"/>
      <c r="M9" s="131"/>
    </row>
    <row r="10" spans="1:13" ht="12.75" customHeight="1" x14ac:dyDescent="0.2">
      <c r="A10" s="541" t="s">
        <v>2362</v>
      </c>
      <c r="B10" s="899"/>
      <c r="C10" s="1692"/>
      <c r="D10" s="1692"/>
      <c r="E10" s="900"/>
      <c r="F10" s="1692"/>
      <c r="G10" s="1692"/>
      <c r="H10" s="1692"/>
      <c r="I10" s="901"/>
      <c r="J10" s="1693"/>
      <c r="K10" s="901"/>
      <c r="L10" s="911"/>
      <c r="M10" s="131"/>
    </row>
    <row r="11" spans="1:13" x14ac:dyDescent="0.2">
      <c r="A11" s="541" t="s">
        <v>2363</v>
      </c>
      <c r="B11" s="899"/>
      <c r="C11" s="1692"/>
      <c r="D11" s="1692"/>
      <c r="E11" s="900"/>
      <c r="F11" s="1692"/>
      <c r="G11" s="1692"/>
      <c r="H11" s="1692"/>
      <c r="I11" s="901"/>
      <c r="J11" s="1693"/>
      <c r="K11" s="901"/>
      <c r="L11" s="1693"/>
      <c r="M11" s="131"/>
    </row>
    <row r="12" spans="1:13" x14ac:dyDescent="0.2">
      <c r="A12" s="895" t="s">
        <v>2364</v>
      </c>
      <c r="B12" s="899"/>
      <c r="C12" s="1692"/>
      <c r="D12" s="1692"/>
      <c r="E12" s="900"/>
      <c r="F12" s="1692"/>
      <c r="G12" s="1692"/>
      <c r="H12" s="1692"/>
      <c r="I12" s="901"/>
      <c r="J12" s="1693"/>
      <c r="K12" s="901"/>
      <c r="L12" s="1693"/>
      <c r="M12" s="131"/>
    </row>
    <row r="13" spans="1:13" x14ac:dyDescent="0.2">
      <c r="A13" s="541" t="s">
        <v>2365</v>
      </c>
      <c r="B13" s="899"/>
      <c r="C13" s="1692"/>
      <c r="D13" s="1692"/>
      <c r="E13" s="900"/>
      <c r="F13" s="1692"/>
      <c r="G13" s="1692"/>
      <c r="H13" s="1692"/>
      <c r="I13" s="901"/>
      <c r="J13" s="1693"/>
      <c r="K13" s="901"/>
      <c r="L13" s="1693"/>
      <c r="M13" s="131"/>
    </row>
    <row r="14" spans="1:13" x14ac:dyDescent="0.2">
      <c r="A14" s="541" t="s">
        <v>2366</v>
      </c>
      <c r="B14" s="899"/>
      <c r="C14" s="1692"/>
      <c r="D14" s="1692"/>
      <c r="E14" s="900"/>
      <c r="F14" s="1692"/>
      <c r="G14" s="1692"/>
      <c r="H14" s="1692"/>
      <c r="I14" s="901"/>
      <c r="J14" s="1693"/>
      <c r="K14" s="901"/>
      <c r="L14" s="1693"/>
      <c r="M14" s="131"/>
    </row>
    <row r="15" spans="1:13" x14ac:dyDescent="0.2">
      <c r="A15" s="541" t="s">
        <v>2367</v>
      </c>
      <c r="B15" s="899"/>
      <c r="C15" s="1692"/>
      <c r="D15" s="1692"/>
      <c r="E15" s="903"/>
      <c r="F15" s="1692"/>
      <c r="G15" s="1692"/>
      <c r="H15" s="1692"/>
      <c r="I15" s="904"/>
      <c r="J15" s="1693"/>
      <c r="K15" s="904"/>
      <c r="L15" s="1693"/>
      <c r="M15" s="131"/>
    </row>
    <row r="16" spans="1:13" x14ac:dyDescent="0.2">
      <c r="A16" s="541" t="s">
        <v>2368</v>
      </c>
      <c r="B16" s="899"/>
      <c r="C16" s="1692"/>
      <c r="D16" s="1692"/>
      <c r="E16" s="903"/>
      <c r="F16" s="1692"/>
      <c r="G16" s="1692"/>
      <c r="H16" s="1692"/>
      <c r="I16" s="904"/>
      <c r="J16" s="1693"/>
      <c r="K16" s="904"/>
      <c r="L16" s="1693"/>
      <c r="M16" s="131"/>
    </row>
    <row r="17" spans="1:13" x14ac:dyDescent="0.2">
      <c r="A17" s="541" t="s">
        <v>2369</v>
      </c>
      <c r="B17" s="899"/>
      <c r="C17" s="1692"/>
      <c r="D17" s="1692"/>
      <c r="E17" s="903"/>
      <c r="F17" s="1692"/>
      <c r="G17" s="1692"/>
      <c r="H17" s="1692"/>
      <c r="I17" s="904"/>
      <c r="J17" s="1693"/>
      <c r="K17" s="904"/>
      <c r="L17" s="1693"/>
      <c r="M17" s="131"/>
    </row>
    <row r="18" spans="1:13" ht="15" x14ac:dyDescent="0.25">
      <c r="A18" s="905" t="s">
        <v>2375</v>
      </c>
      <c r="B18" s="906"/>
      <c r="C18" s="1693"/>
      <c r="D18" s="1693"/>
      <c r="E18" s="907"/>
      <c r="F18" s="908"/>
      <c r="G18" s="908"/>
      <c r="H18" s="1693"/>
      <c r="I18" s="909"/>
      <c r="J18" s="1693"/>
      <c r="K18" s="909"/>
      <c r="L18" s="1693"/>
      <c r="M18" s="131"/>
    </row>
    <row r="19" spans="1:13" ht="6" customHeight="1" x14ac:dyDescent="0.2">
      <c r="A19" s="92"/>
      <c r="B19" s="92"/>
      <c r="C19" s="131"/>
      <c r="D19" s="131"/>
      <c r="E19" s="131"/>
      <c r="F19" s="131"/>
      <c r="G19" s="131"/>
      <c r="H19" s="131"/>
      <c r="I19" s="131"/>
      <c r="J19" s="1700"/>
      <c r="K19" s="131"/>
      <c r="L19" s="396"/>
      <c r="M19" s="131"/>
    </row>
    <row r="20" spans="1:13" x14ac:dyDescent="0.2">
      <c r="A20" s="138" t="s">
        <v>1785</v>
      </c>
      <c r="B20" s="138"/>
      <c r="C20" s="131"/>
      <c r="D20" s="131"/>
      <c r="E20" s="131"/>
      <c r="F20" s="131"/>
      <c r="G20" s="131"/>
      <c r="H20" s="131"/>
      <c r="I20" s="131"/>
      <c r="J20" s="1700"/>
      <c r="K20" s="131"/>
      <c r="L20" s="396"/>
      <c r="M20" s="131"/>
    </row>
    <row r="21" spans="1:13" x14ac:dyDescent="0.2">
      <c r="A21" s="541" t="s">
        <v>2362</v>
      </c>
      <c r="B21" s="1692"/>
      <c r="C21" s="1692"/>
      <c r="D21" s="1692"/>
      <c r="E21" s="900"/>
      <c r="F21" s="1692"/>
      <c r="G21" s="1692"/>
      <c r="H21" s="1692"/>
      <c r="I21" s="901"/>
      <c r="J21" s="1693"/>
      <c r="K21" s="901"/>
      <c r="L21" s="911"/>
      <c r="M21" s="131"/>
    </row>
    <row r="22" spans="1:13" x14ac:dyDescent="0.2">
      <c r="A22" s="541" t="s">
        <v>2363</v>
      </c>
      <c r="B22" s="1692"/>
      <c r="C22" s="1692"/>
      <c r="D22" s="1692"/>
      <c r="E22" s="900"/>
      <c r="F22" s="1692"/>
      <c r="G22" s="1692"/>
      <c r="H22" s="1692"/>
      <c r="I22" s="901"/>
      <c r="J22" s="1693"/>
      <c r="K22" s="901"/>
      <c r="L22" s="1693"/>
      <c r="M22" s="131"/>
    </row>
    <row r="23" spans="1:13" x14ac:dyDescent="0.2">
      <c r="A23" s="895" t="s">
        <v>2364</v>
      </c>
      <c r="B23" s="1692"/>
      <c r="C23" s="1692"/>
      <c r="D23" s="1692"/>
      <c r="E23" s="900"/>
      <c r="F23" s="1692"/>
      <c r="G23" s="1692"/>
      <c r="H23" s="1692"/>
      <c r="I23" s="901"/>
      <c r="J23" s="1693"/>
      <c r="K23" s="901"/>
      <c r="L23" s="1693"/>
      <c r="M23" s="131"/>
    </row>
    <row r="24" spans="1:13" x14ac:dyDescent="0.2">
      <c r="A24" s="541" t="s">
        <v>2365</v>
      </c>
      <c r="B24" s="1692"/>
      <c r="C24" s="1692"/>
      <c r="D24" s="1692"/>
      <c r="E24" s="900"/>
      <c r="F24" s="1692"/>
      <c r="G24" s="1692"/>
      <c r="H24" s="1692"/>
      <c r="I24" s="901"/>
      <c r="J24" s="1693"/>
      <c r="K24" s="901"/>
      <c r="L24" s="1693"/>
      <c r="M24" s="131"/>
    </row>
    <row r="25" spans="1:13" x14ac:dyDescent="0.2">
      <c r="A25" s="541" t="s">
        <v>2366</v>
      </c>
      <c r="B25" s="1692"/>
      <c r="C25" s="1692"/>
      <c r="D25" s="1692"/>
      <c r="E25" s="900"/>
      <c r="F25" s="1692"/>
      <c r="G25" s="1692"/>
      <c r="H25" s="1692"/>
      <c r="I25" s="901"/>
      <c r="J25" s="1693"/>
      <c r="K25" s="901"/>
      <c r="L25" s="1693"/>
      <c r="M25" s="131"/>
    </row>
    <row r="26" spans="1:13" x14ac:dyDescent="0.2">
      <c r="A26" s="541" t="s">
        <v>2367</v>
      </c>
      <c r="B26" s="1692"/>
      <c r="C26" s="1692"/>
      <c r="D26" s="1692"/>
      <c r="E26" s="910"/>
      <c r="F26" s="1692"/>
      <c r="G26" s="1692"/>
      <c r="H26" s="1692"/>
      <c r="I26" s="901"/>
      <c r="J26" s="1693"/>
      <c r="K26" s="901"/>
      <c r="L26" s="1693"/>
      <c r="M26" s="131"/>
    </row>
    <row r="27" spans="1:13" x14ac:dyDescent="0.2">
      <c r="A27" s="541" t="s">
        <v>2368</v>
      </c>
      <c r="B27" s="1692"/>
      <c r="C27" s="1692"/>
      <c r="D27" s="1692"/>
      <c r="E27" s="910"/>
      <c r="F27" s="1692"/>
      <c r="G27" s="1692"/>
      <c r="H27" s="1692"/>
      <c r="I27" s="901"/>
      <c r="J27" s="1693"/>
      <c r="K27" s="901"/>
      <c r="L27" s="1693"/>
      <c r="M27" s="131"/>
    </row>
    <row r="28" spans="1:13" x14ac:dyDescent="0.2">
      <c r="A28" s="541" t="s">
        <v>2369</v>
      </c>
      <c r="B28" s="1692"/>
      <c r="C28" s="1692"/>
      <c r="D28" s="1692"/>
      <c r="E28" s="910"/>
      <c r="F28" s="1692"/>
      <c r="G28" s="1692"/>
      <c r="H28" s="1692"/>
      <c r="I28" s="901"/>
      <c r="J28" s="1693"/>
      <c r="K28" s="901"/>
      <c r="L28" s="1693"/>
      <c r="M28" s="131"/>
    </row>
    <row r="29" spans="1:13" ht="15" x14ac:dyDescent="0.25">
      <c r="A29" s="905" t="s">
        <v>2375</v>
      </c>
      <c r="B29" s="1693"/>
      <c r="C29" s="1693"/>
      <c r="D29" s="1693"/>
      <c r="E29" s="907"/>
      <c r="F29" s="908"/>
      <c r="G29" s="908"/>
      <c r="H29" s="1693"/>
      <c r="I29" s="909"/>
      <c r="J29" s="1693"/>
      <c r="K29" s="909"/>
      <c r="L29" s="1693"/>
      <c r="M29" s="131"/>
    </row>
    <row r="30" spans="1:13" ht="6" customHeight="1" x14ac:dyDescent="0.2">
      <c r="A30" s="131"/>
      <c r="B30" s="131"/>
      <c r="C30" s="131"/>
      <c r="D30" s="131"/>
      <c r="E30" s="131"/>
      <c r="F30" s="131"/>
      <c r="G30" s="131"/>
      <c r="H30" s="131"/>
      <c r="I30" s="131"/>
      <c r="J30" s="131"/>
      <c r="K30" s="131"/>
      <c r="L30" s="396"/>
      <c r="M30" s="131"/>
    </row>
    <row r="31" spans="1:13" x14ac:dyDescent="0.2">
      <c r="A31" s="138" t="s">
        <v>1786</v>
      </c>
      <c r="B31" s="138"/>
      <c r="C31" s="131"/>
      <c r="D31" s="131"/>
      <c r="E31" s="131"/>
      <c r="F31" s="131"/>
      <c r="G31" s="131"/>
      <c r="H31" s="131"/>
      <c r="I31" s="131"/>
      <c r="J31" s="131"/>
      <c r="K31" s="131"/>
      <c r="L31" s="396"/>
      <c r="M31" s="131"/>
    </row>
    <row r="32" spans="1:13" x14ac:dyDescent="0.2">
      <c r="A32" s="541" t="s">
        <v>2362</v>
      </c>
      <c r="B32" s="899"/>
      <c r="C32" s="1692"/>
      <c r="D32" s="1692"/>
      <c r="E32" s="900"/>
      <c r="F32" s="1692"/>
      <c r="G32" s="1692"/>
      <c r="H32" s="1692"/>
      <c r="I32" s="901"/>
      <c r="J32" s="1693"/>
      <c r="K32" s="901"/>
      <c r="L32" s="911"/>
      <c r="M32" s="131"/>
    </row>
    <row r="33" spans="1:13" x14ac:dyDescent="0.2">
      <c r="A33" s="541" t="s">
        <v>2371</v>
      </c>
      <c r="B33" s="899"/>
      <c r="C33" s="911"/>
      <c r="D33" s="911"/>
      <c r="E33" s="912"/>
      <c r="F33" s="911"/>
      <c r="G33" s="1692"/>
      <c r="H33" s="911"/>
      <c r="I33" s="913"/>
      <c r="J33" s="1693"/>
      <c r="K33" s="901"/>
      <c r="L33" s="1693"/>
      <c r="M33" s="131"/>
    </row>
    <row r="34" spans="1:13" x14ac:dyDescent="0.2">
      <c r="A34" s="541" t="s">
        <v>2363</v>
      </c>
      <c r="B34" s="899"/>
      <c r="C34" s="1692"/>
      <c r="D34" s="1692"/>
      <c r="E34" s="900"/>
      <c r="F34" s="1692"/>
      <c r="G34" s="1692"/>
      <c r="H34" s="1692"/>
      <c r="I34" s="901"/>
      <c r="J34" s="1693"/>
      <c r="K34" s="901"/>
      <c r="L34" s="1693"/>
      <c r="M34" s="131"/>
    </row>
    <row r="35" spans="1:13" x14ac:dyDescent="0.2">
      <c r="A35" s="895" t="s">
        <v>2364</v>
      </c>
      <c r="B35" s="899"/>
      <c r="C35" s="1692"/>
      <c r="D35" s="1692"/>
      <c r="E35" s="900"/>
      <c r="F35" s="1692"/>
      <c r="G35" s="1692"/>
      <c r="H35" s="1692"/>
      <c r="I35" s="901"/>
      <c r="J35" s="1693"/>
      <c r="K35" s="901"/>
      <c r="L35" s="1693"/>
      <c r="M35" s="131"/>
    </row>
    <row r="36" spans="1:13" x14ac:dyDescent="0.2">
      <c r="A36" s="541" t="s">
        <v>2365</v>
      </c>
      <c r="B36" s="899"/>
      <c r="C36" s="1692"/>
      <c r="D36" s="1692"/>
      <c r="E36" s="900"/>
      <c r="F36" s="1692"/>
      <c r="G36" s="1692"/>
      <c r="H36" s="1692"/>
      <c r="I36" s="901"/>
      <c r="J36" s="1693"/>
      <c r="K36" s="901"/>
      <c r="L36" s="1693"/>
      <c r="M36" s="131"/>
    </row>
    <row r="37" spans="1:13" x14ac:dyDescent="0.2">
      <c r="A37" s="541" t="s">
        <v>2366</v>
      </c>
      <c r="B37" s="899"/>
      <c r="C37" s="1692"/>
      <c r="D37" s="1692"/>
      <c r="E37" s="900"/>
      <c r="F37" s="1692"/>
      <c r="G37" s="1692"/>
      <c r="H37" s="1692"/>
      <c r="I37" s="901"/>
      <c r="J37" s="1693"/>
      <c r="K37" s="901"/>
      <c r="L37" s="1693"/>
      <c r="M37" s="131"/>
    </row>
    <row r="38" spans="1:13" x14ac:dyDescent="0.2">
      <c r="A38" s="541" t="s">
        <v>2367</v>
      </c>
      <c r="B38" s="899"/>
      <c r="C38" s="1692"/>
      <c r="D38" s="1692"/>
      <c r="E38" s="910"/>
      <c r="F38" s="1692"/>
      <c r="G38" s="1692"/>
      <c r="H38" s="1692"/>
      <c r="I38" s="901"/>
      <c r="J38" s="1693"/>
      <c r="K38" s="901"/>
      <c r="L38" s="1693"/>
      <c r="M38" s="131"/>
    </row>
    <row r="39" spans="1:13" x14ac:dyDescent="0.2">
      <c r="A39" s="541" t="s">
        <v>2368</v>
      </c>
      <c r="B39" s="899"/>
      <c r="C39" s="1692"/>
      <c r="D39" s="1692"/>
      <c r="E39" s="910"/>
      <c r="F39" s="1692"/>
      <c r="G39" s="1692"/>
      <c r="H39" s="1692"/>
      <c r="I39" s="901"/>
      <c r="J39" s="1693"/>
      <c r="K39" s="901"/>
      <c r="L39" s="1693"/>
      <c r="M39" s="131"/>
    </row>
    <row r="40" spans="1:13" x14ac:dyDescent="0.2">
      <c r="A40" s="541" t="s">
        <v>2369</v>
      </c>
      <c r="B40" s="899"/>
      <c r="C40" s="1692"/>
      <c r="D40" s="1692"/>
      <c r="E40" s="910"/>
      <c r="F40" s="1692"/>
      <c r="G40" s="1692"/>
      <c r="H40" s="1692"/>
      <c r="I40" s="901"/>
      <c r="J40" s="1693"/>
      <c r="K40" s="901"/>
      <c r="L40" s="1693"/>
      <c r="M40" s="131"/>
    </row>
    <row r="41" spans="1:13" ht="15" x14ac:dyDescent="0.25">
      <c r="A41" s="905" t="s">
        <v>2375</v>
      </c>
      <c r="B41" s="906"/>
      <c r="C41" s="1693"/>
      <c r="D41" s="1693"/>
      <c r="E41" s="907"/>
      <c r="F41" s="908"/>
      <c r="G41" s="908"/>
      <c r="H41" s="1693"/>
      <c r="I41" s="909"/>
      <c r="J41" s="1693"/>
      <c r="K41" s="909"/>
      <c r="L41" s="1693"/>
      <c r="M41" s="131"/>
    </row>
    <row r="42" spans="1:13" ht="6" customHeight="1" x14ac:dyDescent="0.2">
      <c r="A42" s="131"/>
      <c r="B42" s="131"/>
      <c r="C42" s="131"/>
      <c r="D42" s="131"/>
      <c r="E42" s="131"/>
      <c r="F42" s="131"/>
      <c r="G42" s="131"/>
      <c r="H42" s="131"/>
      <c r="I42" s="131"/>
      <c r="J42" s="131"/>
      <c r="K42" s="131"/>
      <c r="L42" s="131"/>
      <c r="M42" s="131"/>
    </row>
    <row r="43" spans="1:13" x14ac:dyDescent="0.2">
      <c r="A43" s="138" t="s">
        <v>1787</v>
      </c>
      <c r="B43" s="138"/>
      <c r="C43" s="131"/>
      <c r="D43" s="131"/>
      <c r="E43" s="131"/>
      <c r="F43" s="131"/>
      <c r="G43" s="131"/>
      <c r="H43" s="131"/>
      <c r="I43" s="131"/>
      <c r="J43" s="131"/>
      <c r="K43" s="131"/>
      <c r="L43" s="131"/>
      <c r="M43" s="131"/>
    </row>
    <row r="44" spans="1:13" x14ac:dyDescent="0.2">
      <c r="A44" s="541" t="s">
        <v>2362</v>
      </c>
      <c r="B44" s="1692"/>
      <c r="C44" s="1692"/>
      <c r="D44" s="1692"/>
      <c r="E44" s="900"/>
      <c r="F44" s="1692"/>
      <c r="G44" s="1692"/>
      <c r="H44" s="1692"/>
      <c r="I44" s="901"/>
      <c r="J44" s="1693"/>
      <c r="K44" s="901"/>
      <c r="L44" s="911"/>
      <c r="M44" s="131"/>
    </row>
    <row r="45" spans="1:13" x14ac:dyDescent="0.2">
      <c r="A45" s="541" t="s">
        <v>2363</v>
      </c>
      <c r="B45" s="1692"/>
      <c r="C45" s="1692"/>
      <c r="D45" s="1692"/>
      <c r="E45" s="900"/>
      <c r="F45" s="1692"/>
      <c r="G45" s="1692"/>
      <c r="H45" s="1692"/>
      <c r="I45" s="901"/>
      <c r="J45" s="1693"/>
      <c r="K45" s="901"/>
      <c r="L45" s="1693"/>
      <c r="M45" s="131"/>
    </row>
    <row r="46" spans="1:13" x14ac:dyDescent="0.2">
      <c r="A46" s="895" t="s">
        <v>2364</v>
      </c>
      <c r="B46" s="1692"/>
      <c r="C46" s="1692"/>
      <c r="D46" s="1692"/>
      <c r="E46" s="900"/>
      <c r="F46" s="1692"/>
      <c r="G46" s="1692"/>
      <c r="H46" s="1692"/>
      <c r="I46" s="901"/>
      <c r="J46" s="1693"/>
      <c r="K46" s="901"/>
      <c r="L46" s="1693"/>
      <c r="M46" s="131"/>
    </row>
    <row r="47" spans="1:13" x14ac:dyDescent="0.2">
      <c r="A47" s="541" t="s">
        <v>2365</v>
      </c>
      <c r="B47" s="1692"/>
      <c r="C47" s="1692"/>
      <c r="D47" s="1692"/>
      <c r="E47" s="900"/>
      <c r="F47" s="1692"/>
      <c r="G47" s="1692"/>
      <c r="H47" s="1692"/>
      <c r="I47" s="901"/>
      <c r="J47" s="1693"/>
      <c r="K47" s="901"/>
      <c r="L47" s="1693"/>
      <c r="M47" s="131"/>
    </row>
    <row r="48" spans="1:13" x14ac:dyDescent="0.2">
      <c r="A48" s="541" t="s">
        <v>2366</v>
      </c>
      <c r="B48" s="1692"/>
      <c r="C48" s="1692"/>
      <c r="D48" s="1692"/>
      <c r="E48" s="900"/>
      <c r="F48" s="1692"/>
      <c r="G48" s="1692"/>
      <c r="H48" s="1692"/>
      <c r="I48" s="901"/>
      <c r="J48" s="1693"/>
      <c r="K48" s="901"/>
      <c r="L48" s="1693"/>
      <c r="M48" s="131"/>
    </row>
    <row r="49" spans="1:13" x14ac:dyDescent="0.2">
      <c r="A49" s="541" t="s">
        <v>2367</v>
      </c>
      <c r="B49" s="1692"/>
      <c r="C49" s="1692"/>
      <c r="D49" s="1692"/>
      <c r="E49" s="910"/>
      <c r="F49" s="1692"/>
      <c r="G49" s="1692"/>
      <c r="H49" s="1692"/>
      <c r="I49" s="901"/>
      <c r="J49" s="1693"/>
      <c r="K49" s="901"/>
      <c r="L49" s="1693"/>
      <c r="M49" s="131"/>
    </row>
    <row r="50" spans="1:13" x14ac:dyDescent="0.2">
      <c r="A50" s="541" t="s">
        <v>2368</v>
      </c>
      <c r="B50" s="1692"/>
      <c r="C50" s="1692"/>
      <c r="D50" s="1692"/>
      <c r="E50" s="910"/>
      <c r="F50" s="1692"/>
      <c r="G50" s="1692"/>
      <c r="H50" s="1692"/>
      <c r="I50" s="901"/>
      <c r="J50" s="1693"/>
      <c r="K50" s="901"/>
      <c r="L50" s="1693"/>
      <c r="M50" s="131"/>
    </row>
    <row r="51" spans="1:13" x14ac:dyDescent="0.2">
      <c r="A51" s="541" t="s">
        <v>2369</v>
      </c>
      <c r="B51" s="1692"/>
      <c r="C51" s="1692"/>
      <c r="D51" s="1692"/>
      <c r="E51" s="910"/>
      <c r="F51" s="1692"/>
      <c r="G51" s="1692"/>
      <c r="H51" s="1692"/>
      <c r="I51" s="901"/>
      <c r="J51" s="1693"/>
      <c r="K51" s="901"/>
      <c r="L51" s="1693"/>
      <c r="M51" s="131"/>
    </row>
    <row r="52" spans="1:13" ht="15" x14ac:dyDescent="0.25">
      <c r="A52" s="905" t="s">
        <v>2375</v>
      </c>
      <c r="B52" s="1693"/>
      <c r="C52" s="1693"/>
      <c r="D52" s="1693"/>
      <c r="E52" s="907"/>
      <c r="F52" s="908"/>
      <c r="G52" s="908"/>
      <c r="H52" s="1693"/>
      <c r="I52" s="909"/>
      <c r="J52" s="1693"/>
      <c r="K52" s="909"/>
      <c r="L52" s="1693"/>
      <c r="M52" s="131"/>
    </row>
    <row r="53" spans="1:13" ht="6" customHeight="1" x14ac:dyDescent="0.2">
      <c r="A53" s="131"/>
      <c r="B53" s="131"/>
      <c r="C53" s="131"/>
      <c r="D53" s="131"/>
      <c r="E53" s="131"/>
      <c r="F53" s="131"/>
      <c r="G53" s="131"/>
      <c r="H53" s="131"/>
      <c r="I53" s="131"/>
      <c r="J53" s="131"/>
      <c r="K53" s="131"/>
      <c r="L53" s="396"/>
      <c r="M53" s="131"/>
    </row>
    <row r="54" spans="1:13" x14ac:dyDescent="0.2">
      <c r="A54" s="138" t="s">
        <v>1788</v>
      </c>
      <c r="B54" s="138"/>
      <c r="C54" s="131"/>
      <c r="D54" s="131"/>
      <c r="E54" s="131"/>
      <c r="F54" s="131"/>
      <c r="G54" s="131"/>
      <c r="H54" s="131"/>
      <c r="I54" s="131"/>
      <c r="J54" s="131"/>
      <c r="K54" s="131"/>
      <c r="L54" s="396"/>
      <c r="M54" s="131"/>
    </row>
    <row r="55" spans="1:13" x14ac:dyDescent="0.2">
      <c r="A55" s="541" t="s">
        <v>2362</v>
      </c>
      <c r="B55" s="1692"/>
      <c r="C55" s="1692"/>
      <c r="D55" s="1692"/>
      <c r="E55" s="900"/>
      <c r="F55" s="1692"/>
      <c r="G55" s="1692"/>
      <c r="H55" s="1692"/>
      <c r="I55" s="901"/>
      <c r="J55" s="1693"/>
      <c r="K55" s="901"/>
      <c r="L55" s="911"/>
      <c r="M55" s="131"/>
    </row>
    <row r="56" spans="1:13" x14ac:dyDescent="0.2">
      <c r="A56" s="541" t="s">
        <v>2363</v>
      </c>
      <c r="B56" s="1692"/>
      <c r="C56" s="1692"/>
      <c r="D56" s="1692"/>
      <c r="E56" s="900"/>
      <c r="F56" s="1692"/>
      <c r="G56" s="1692"/>
      <c r="H56" s="1692"/>
      <c r="I56" s="901"/>
      <c r="J56" s="1693"/>
      <c r="K56" s="901"/>
      <c r="L56" s="1693"/>
      <c r="M56" s="131"/>
    </row>
    <row r="57" spans="1:13" x14ac:dyDescent="0.2">
      <c r="A57" s="895" t="s">
        <v>2364</v>
      </c>
      <c r="B57" s="1692"/>
      <c r="C57" s="1692"/>
      <c r="D57" s="1692"/>
      <c r="E57" s="900"/>
      <c r="F57" s="1692"/>
      <c r="G57" s="1692"/>
      <c r="H57" s="1692"/>
      <c r="I57" s="901"/>
      <c r="J57" s="1693"/>
      <c r="K57" s="901"/>
      <c r="L57" s="1693"/>
      <c r="M57" s="131"/>
    </row>
    <row r="58" spans="1:13" x14ac:dyDescent="0.2">
      <c r="A58" s="541" t="s">
        <v>2365</v>
      </c>
      <c r="B58" s="1692"/>
      <c r="C58" s="1692"/>
      <c r="D58" s="1692"/>
      <c r="E58" s="900"/>
      <c r="F58" s="1692"/>
      <c r="G58" s="1692"/>
      <c r="H58" s="1692"/>
      <c r="I58" s="901"/>
      <c r="J58" s="1693"/>
      <c r="K58" s="901"/>
      <c r="L58" s="1693"/>
      <c r="M58" s="131"/>
    </row>
    <row r="59" spans="1:13" x14ac:dyDescent="0.2">
      <c r="A59" s="541" t="s">
        <v>2366</v>
      </c>
      <c r="B59" s="1692"/>
      <c r="C59" s="1692"/>
      <c r="D59" s="1692"/>
      <c r="E59" s="900"/>
      <c r="F59" s="1692"/>
      <c r="G59" s="1692"/>
      <c r="H59" s="1692"/>
      <c r="I59" s="901"/>
      <c r="J59" s="1693"/>
      <c r="K59" s="901"/>
      <c r="L59" s="1693"/>
      <c r="M59" s="131"/>
    </row>
    <row r="60" spans="1:13" x14ac:dyDescent="0.2">
      <c r="A60" s="541" t="s">
        <v>2367</v>
      </c>
      <c r="B60" s="1692"/>
      <c r="C60" s="1692"/>
      <c r="D60" s="1692"/>
      <c r="E60" s="910"/>
      <c r="F60" s="1692"/>
      <c r="G60" s="1692"/>
      <c r="H60" s="1692"/>
      <c r="I60" s="901"/>
      <c r="J60" s="1693"/>
      <c r="K60" s="901"/>
      <c r="L60" s="1693"/>
      <c r="M60" s="131"/>
    </row>
    <row r="61" spans="1:13" x14ac:dyDescent="0.2">
      <c r="A61" s="541" t="s">
        <v>2368</v>
      </c>
      <c r="B61" s="1692"/>
      <c r="C61" s="1692"/>
      <c r="D61" s="1692"/>
      <c r="E61" s="910"/>
      <c r="F61" s="1692"/>
      <c r="G61" s="1692"/>
      <c r="H61" s="1692"/>
      <c r="I61" s="901"/>
      <c r="J61" s="1693"/>
      <c r="K61" s="901"/>
      <c r="L61" s="1693"/>
      <c r="M61" s="131"/>
    </row>
    <row r="62" spans="1:13" x14ac:dyDescent="0.2">
      <c r="A62" s="541" t="s">
        <v>2369</v>
      </c>
      <c r="B62" s="1692"/>
      <c r="C62" s="1692"/>
      <c r="D62" s="1692"/>
      <c r="E62" s="910"/>
      <c r="F62" s="1692"/>
      <c r="G62" s="1692"/>
      <c r="H62" s="1692"/>
      <c r="I62" s="901"/>
      <c r="J62" s="1693"/>
      <c r="K62" s="901"/>
      <c r="L62" s="1693"/>
      <c r="M62" s="131"/>
    </row>
    <row r="63" spans="1:13" ht="15" x14ac:dyDescent="0.25">
      <c r="A63" s="905" t="s">
        <v>2375</v>
      </c>
      <c r="B63" s="1693"/>
      <c r="C63" s="1693"/>
      <c r="D63" s="1693"/>
      <c r="E63" s="907"/>
      <c r="F63" s="908"/>
      <c r="G63" s="908"/>
      <c r="H63" s="1693"/>
      <c r="I63" s="909"/>
      <c r="J63" s="1693"/>
      <c r="K63" s="909"/>
      <c r="L63" s="1693"/>
      <c r="M63" s="131"/>
    </row>
    <row r="64" spans="1:13" ht="15" x14ac:dyDescent="0.25">
      <c r="A64" s="92"/>
      <c r="B64" s="914"/>
      <c r="C64" s="914"/>
      <c r="D64" s="914"/>
      <c r="E64" s="915"/>
      <c r="F64" s="916"/>
      <c r="G64" s="916"/>
      <c r="H64" s="914"/>
      <c r="I64" s="917"/>
      <c r="J64" s="914"/>
      <c r="K64" s="917"/>
      <c r="L64" s="914"/>
      <c r="M64" s="131"/>
    </row>
    <row r="65" spans="1:13" ht="15" x14ac:dyDescent="0.25">
      <c r="A65" s="918" t="s">
        <v>746</v>
      </c>
      <c r="B65" s="914"/>
      <c r="C65" s="1693"/>
      <c r="D65" s="1693"/>
      <c r="E65" s="915"/>
      <c r="F65" s="916"/>
      <c r="G65" s="916"/>
      <c r="H65" s="914"/>
      <c r="I65" s="917"/>
      <c r="J65" s="914"/>
      <c r="K65" s="917"/>
      <c r="L65" s="1693"/>
      <c r="M65" s="131"/>
    </row>
    <row r="66" spans="1:13" ht="15" x14ac:dyDescent="0.25">
      <c r="A66" s="92"/>
      <c r="B66" s="914"/>
      <c r="C66" s="914"/>
      <c r="D66" s="914"/>
      <c r="E66" s="915"/>
      <c r="F66" s="916"/>
      <c r="G66" s="916"/>
      <c r="H66" s="914"/>
      <c r="I66" s="917"/>
      <c r="J66" s="914"/>
      <c r="K66" s="917"/>
      <c r="L66" s="914"/>
      <c r="M66" s="131"/>
    </row>
    <row r="67" spans="1:13" x14ac:dyDescent="0.2">
      <c r="A67" s="85" t="s">
        <v>2372</v>
      </c>
      <c r="B67" s="85"/>
      <c r="C67" s="131"/>
      <c r="D67" s="131"/>
      <c r="E67" s="131"/>
      <c r="F67" s="131"/>
      <c r="G67" s="131"/>
      <c r="H67" s="919"/>
      <c r="I67" s="131"/>
      <c r="J67" s="131"/>
      <c r="K67" s="131"/>
      <c r="L67" s="131"/>
      <c r="M67" s="131"/>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dimension ref="A1:K134"/>
  <sheetViews>
    <sheetView showGridLines="0" zoomScaleNormal="100" workbookViewId="0">
      <selection sqref="A1:G1"/>
    </sheetView>
  </sheetViews>
  <sheetFormatPr defaultColWidth="9.140625" defaultRowHeight="12.75" x14ac:dyDescent="0.2"/>
  <cols>
    <col min="1" max="1" width="8.85546875" style="5" customWidth="1"/>
    <col min="2" max="2" width="13.7109375" style="32" customWidth="1"/>
    <col min="3" max="3" width="7.140625" style="1" customWidth="1"/>
    <col min="4" max="4" width="32" style="1" customWidth="1"/>
    <col min="5" max="5" width="7.140625" style="1" customWidth="1"/>
    <col min="6" max="6" width="69.140625" style="1" customWidth="1"/>
    <col min="7" max="7" width="11.5703125" style="1" customWidth="1"/>
    <col min="8" max="256" width="9.140625" style="1"/>
    <col min="257" max="257" width="9.5703125" style="1" customWidth="1"/>
    <col min="258" max="258" width="7.5703125" style="1" customWidth="1"/>
    <col min="259" max="259" width="7.140625" style="1" customWidth="1"/>
    <col min="260" max="260" width="36.42578125" style="1" customWidth="1"/>
    <col min="261" max="261" width="7.140625" style="1" customWidth="1"/>
    <col min="262" max="262" width="36.42578125" style="1" customWidth="1"/>
    <col min="263" max="263" width="11.5703125" style="1" customWidth="1"/>
    <col min="264" max="512" width="9.140625" style="1"/>
    <col min="513" max="513" width="9.5703125" style="1" customWidth="1"/>
    <col min="514" max="514" width="7.5703125" style="1" customWidth="1"/>
    <col min="515" max="515" width="7.140625" style="1" customWidth="1"/>
    <col min="516" max="516" width="36.42578125" style="1" customWidth="1"/>
    <col min="517" max="517" width="7.140625" style="1" customWidth="1"/>
    <col min="518" max="518" width="36.42578125" style="1" customWidth="1"/>
    <col min="519" max="519" width="11.5703125" style="1" customWidth="1"/>
    <col min="520" max="768" width="9.140625" style="1"/>
    <col min="769" max="769" width="9.5703125" style="1" customWidth="1"/>
    <col min="770" max="770" width="7.5703125" style="1" customWidth="1"/>
    <col min="771" max="771" width="7.140625" style="1" customWidth="1"/>
    <col min="772" max="772" width="36.42578125" style="1" customWidth="1"/>
    <col min="773" max="773" width="7.140625" style="1" customWidth="1"/>
    <col min="774" max="774" width="36.42578125" style="1" customWidth="1"/>
    <col min="775" max="775" width="11.5703125" style="1" customWidth="1"/>
    <col min="776" max="1024" width="9.140625" style="1"/>
    <col min="1025" max="1025" width="9.5703125" style="1" customWidth="1"/>
    <col min="1026" max="1026" width="7.5703125" style="1" customWidth="1"/>
    <col min="1027" max="1027" width="7.140625" style="1" customWidth="1"/>
    <col min="1028" max="1028" width="36.42578125" style="1" customWidth="1"/>
    <col min="1029" max="1029" width="7.140625" style="1" customWidth="1"/>
    <col min="1030" max="1030" width="36.42578125" style="1" customWidth="1"/>
    <col min="1031" max="1031" width="11.5703125" style="1" customWidth="1"/>
    <col min="1032" max="1280" width="9.140625" style="1"/>
    <col min="1281" max="1281" width="9.5703125" style="1" customWidth="1"/>
    <col min="1282" max="1282" width="7.5703125" style="1" customWidth="1"/>
    <col min="1283" max="1283" width="7.140625" style="1" customWidth="1"/>
    <col min="1284" max="1284" width="36.42578125" style="1" customWidth="1"/>
    <col min="1285" max="1285" width="7.140625" style="1" customWidth="1"/>
    <col min="1286" max="1286" width="36.42578125" style="1" customWidth="1"/>
    <col min="1287" max="1287" width="11.5703125" style="1" customWidth="1"/>
    <col min="1288" max="1536" width="9.140625" style="1"/>
    <col min="1537" max="1537" width="9.5703125" style="1" customWidth="1"/>
    <col min="1538" max="1538" width="7.5703125" style="1" customWidth="1"/>
    <col min="1539" max="1539" width="7.140625" style="1" customWidth="1"/>
    <col min="1540" max="1540" width="36.42578125" style="1" customWidth="1"/>
    <col min="1541" max="1541" width="7.140625" style="1" customWidth="1"/>
    <col min="1542" max="1542" width="36.42578125" style="1" customWidth="1"/>
    <col min="1543" max="1543" width="11.5703125" style="1" customWidth="1"/>
    <col min="1544" max="1792" width="9.140625" style="1"/>
    <col min="1793" max="1793" width="9.5703125" style="1" customWidth="1"/>
    <col min="1794" max="1794" width="7.5703125" style="1" customWidth="1"/>
    <col min="1795" max="1795" width="7.140625" style="1" customWidth="1"/>
    <col min="1796" max="1796" width="36.42578125" style="1" customWidth="1"/>
    <col min="1797" max="1797" width="7.140625" style="1" customWidth="1"/>
    <col min="1798" max="1798" width="36.42578125" style="1" customWidth="1"/>
    <col min="1799" max="1799" width="11.5703125" style="1" customWidth="1"/>
    <col min="1800" max="2048" width="9.140625" style="1"/>
    <col min="2049" max="2049" width="9.5703125" style="1" customWidth="1"/>
    <col min="2050" max="2050" width="7.5703125" style="1" customWidth="1"/>
    <col min="2051" max="2051" width="7.140625" style="1" customWidth="1"/>
    <col min="2052" max="2052" width="36.42578125" style="1" customWidth="1"/>
    <col min="2053" max="2053" width="7.140625" style="1" customWidth="1"/>
    <col min="2054" max="2054" width="36.42578125" style="1" customWidth="1"/>
    <col min="2055" max="2055" width="11.5703125" style="1" customWidth="1"/>
    <col min="2056" max="2304" width="9.140625" style="1"/>
    <col min="2305" max="2305" width="9.5703125" style="1" customWidth="1"/>
    <col min="2306" max="2306" width="7.5703125" style="1" customWidth="1"/>
    <col min="2307" max="2307" width="7.140625" style="1" customWidth="1"/>
    <col min="2308" max="2308" width="36.42578125" style="1" customWidth="1"/>
    <col min="2309" max="2309" width="7.140625" style="1" customWidth="1"/>
    <col min="2310" max="2310" width="36.42578125" style="1" customWidth="1"/>
    <col min="2311" max="2311" width="11.5703125" style="1" customWidth="1"/>
    <col min="2312" max="2560" width="9.140625" style="1"/>
    <col min="2561" max="2561" width="9.5703125" style="1" customWidth="1"/>
    <col min="2562" max="2562" width="7.5703125" style="1" customWidth="1"/>
    <col min="2563" max="2563" width="7.140625" style="1" customWidth="1"/>
    <col min="2564" max="2564" width="36.42578125" style="1" customWidth="1"/>
    <col min="2565" max="2565" width="7.140625" style="1" customWidth="1"/>
    <col min="2566" max="2566" width="36.42578125" style="1" customWidth="1"/>
    <col min="2567" max="2567" width="11.5703125" style="1" customWidth="1"/>
    <col min="2568" max="2816" width="9.140625" style="1"/>
    <col min="2817" max="2817" width="9.5703125" style="1" customWidth="1"/>
    <col min="2818" max="2818" width="7.5703125" style="1" customWidth="1"/>
    <col min="2819" max="2819" width="7.140625" style="1" customWidth="1"/>
    <col min="2820" max="2820" width="36.42578125" style="1" customWidth="1"/>
    <col min="2821" max="2821" width="7.140625" style="1" customWidth="1"/>
    <col min="2822" max="2822" width="36.42578125" style="1" customWidth="1"/>
    <col min="2823" max="2823" width="11.5703125" style="1" customWidth="1"/>
    <col min="2824" max="3072" width="9.140625" style="1"/>
    <col min="3073" max="3073" width="9.5703125" style="1" customWidth="1"/>
    <col min="3074" max="3074" width="7.5703125" style="1" customWidth="1"/>
    <col min="3075" max="3075" width="7.140625" style="1" customWidth="1"/>
    <col min="3076" max="3076" width="36.42578125" style="1" customWidth="1"/>
    <col min="3077" max="3077" width="7.140625" style="1" customWidth="1"/>
    <col min="3078" max="3078" width="36.42578125" style="1" customWidth="1"/>
    <col min="3079" max="3079" width="11.5703125" style="1" customWidth="1"/>
    <col min="3080" max="3328" width="9.140625" style="1"/>
    <col min="3329" max="3329" width="9.5703125" style="1" customWidth="1"/>
    <col min="3330" max="3330" width="7.5703125" style="1" customWidth="1"/>
    <col min="3331" max="3331" width="7.140625" style="1" customWidth="1"/>
    <col min="3332" max="3332" width="36.42578125" style="1" customWidth="1"/>
    <col min="3333" max="3333" width="7.140625" style="1" customWidth="1"/>
    <col min="3334" max="3334" width="36.42578125" style="1" customWidth="1"/>
    <col min="3335" max="3335" width="11.5703125" style="1" customWidth="1"/>
    <col min="3336" max="3584" width="9.140625" style="1"/>
    <col min="3585" max="3585" width="9.5703125" style="1" customWidth="1"/>
    <col min="3586" max="3586" width="7.5703125" style="1" customWidth="1"/>
    <col min="3587" max="3587" width="7.140625" style="1" customWidth="1"/>
    <col min="3588" max="3588" width="36.42578125" style="1" customWidth="1"/>
    <col min="3589" max="3589" width="7.140625" style="1" customWidth="1"/>
    <col min="3590" max="3590" width="36.42578125" style="1" customWidth="1"/>
    <col min="3591" max="3591" width="11.5703125" style="1" customWidth="1"/>
    <col min="3592" max="3840" width="9.140625" style="1"/>
    <col min="3841" max="3841" width="9.5703125" style="1" customWidth="1"/>
    <col min="3842" max="3842" width="7.5703125" style="1" customWidth="1"/>
    <col min="3843" max="3843" width="7.140625" style="1" customWidth="1"/>
    <col min="3844" max="3844" width="36.42578125" style="1" customWidth="1"/>
    <col min="3845" max="3845" width="7.140625" style="1" customWidth="1"/>
    <col min="3846" max="3846" width="36.42578125" style="1" customWidth="1"/>
    <col min="3847" max="3847" width="11.5703125" style="1" customWidth="1"/>
    <col min="3848" max="4096" width="9.140625" style="1"/>
    <col min="4097" max="4097" width="9.5703125" style="1" customWidth="1"/>
    <col min="4098" max="4098" width="7.5703125" style="1" customWidth="1"/>
    <col min="4099" max="4099" width="7.140625" style="1" customWidth="1"/>
    <col min="4100" max="4100" width="36.42578125" style="1" customWidth="1"/>
    <col min="4101" max="4101" width="7.140625" style="1" customWidth="1"/>
    <col min="4102" max="4102" width="36.42578125" style="1" customWidth="1"/>
    <col min="4103" max="4103" width="11.5703125" style="1" customWidth="1"/>
    <col min="4104" max="4352" width="9.140625" style="1"/>
    <col min="4353" max="4353" width="9.5703125" style="1" customWidth="1"/>
    <col min="4354" max="4354" width="7.5703125" style="1" customWidth="1"/>
    <col min="4355" max="4355" width="7.140625" style="1" customWidth="1"/>
    <col min="4356" max="4356" width="36.42578125" style="1" customWidth="1"/>
    <col min="4357" max="4357" width="7.140625" style="1" customWidth="1"/>
    <col min="4358" max="4358" width="36.42578125" style="1" customWidth="1"/>
    <col min="4359" max="4359" width="11.5703125" style="1" customWidth="1"/>
    <col min="4360" max="4608" width="9.140625" style="1"/>
    <col min="4609" max="4609" width="9.5703125" style="1" customWidth="1"/>
    <col min="4610" max="4610" width="7.5703125" style="1" customWidth="1"/>
    <col min="4611" max="4611" width="7.140625" style="1" customWidth="1"/>
    <col min="4612" max="4612" width="36.42578125" style="1" customWidth="1"/>
    <col min="4613" max="4613" width="7.140625" style="1" customWidth="1"/>
    <col min="4614" max="4614" width="36.42578125" style="1" customWidth="1"/>
    <col min="4615" max="4615" width="11.5703125" style="1" customWidth="1"/>
    <col min="4616" max="4864" width="9.140625" style="1"/>
    <col min="4865" max="4865" width="9.5703125" style="1" customWidth="1"/>
    <col min="4866" max="4866" width="7.5703125" style="1" customWidth="1"/>
    <col min="4867" max="4867" width="7.140625" style="1" customWidth="1"/>
    <col min="4868" max="4868" width="36.42578125" style="1" customWidth="1"/>
    <col min="4869" max="4869" width="7.140625" style="1" customWidth="1"/>
    <col min="4870" max="4870" width="36.42578125" style="1" customWidth="1"/>
    <col min="4871" max="4871" width="11.5703125" style="1" customWidth="1"/>
    <col min="4872" max="5120" width="9.140625" style="1"/>
    <col min="5121" max="5121" width="9.5703125" style="1" customWidth="1"/>
    <col min="5122" max="5122" width="7.5703125" style="1" customWidth="1"/>
    <col min="5123" max="5123" width="7.140625" style="1" customWidth="1"/>
    <col min="5124" max="5124" width="36.42578125" style="1" customWidth="1"/>
    <col min="5125" max="5125" width="7.140625" style="1" customWidth="1"/>
    <col min="5126" max="5126" width="36.42578125" style="1" customWidth="1"/>
    <col min="5127" max="5127" width="11.5703125" style="1" customWidth="1"/>
    <col min="5128" max="5376" width="9.140625" style="1"/>
    <col min="5377" max="5377" width="9.5703125" style="1" customWidth="1"/>
    <col min="5378" max="5378" width="7.5703125" style="1" customWidth="1"/>
    <col min="5379" max="5379" width="7.140625" style="1" customWidth="1"/>
    <col min="5380" max="5380" width="36.42578125" style="1" customWidth="1"/>
    <col min="5381" max="5381" width="7.140625" style="1" customWidth="1"/>
    <col min="5382" max="5382" width="36.42578125" style="1" customWidth="1"/>
    <col min="5383" max="5383" width="11.5703125" style="1" customWidth="1"/>
    <col min="5384" max="5632" width="9.140625" style="1"/>
    <col min="5633" max="5633" width="9.5703125" style="1" customWidth="1"/>
    <col min="5634" max="5634" width="7.5703125" style="1" customWidth="1"/>
    <col min="5635" max="5635" width="7.140625" style="1" customWidth="1"/>
    <col min="5636" max="5636" width="36.42578125" style="1" customWidth="1"/>
    <col min="5637" max="5637" width="7.140625" style="1" customWidth="1"/>
    <col min="5638" max="5638" width="36.42578125" style="1" customWidth="1"/>
    <col min="5639" max="5639" width="11.5703125" style="1" customWidth="1"/>
    <col min="5640" max="5888" width="9.140625" style="1"/>
    <col min="5889" max="5889" width="9.5703125" style="1" customWidth="1"/>
    <col min="5890" max="5890" width="7.5703125" style="1" customWidth="1"/>
    <col min="5891" max="5891" width="7.140625" style="1" customWidth="1"/>
    <col min="5892" max="5892" width="36.42578125" style="1" customWidth="1"/>
    <col min="5893" max="5893" width="7.140625" style="1" customWidth="1"/>
    <col min="5894" max="5894" width="36.42578125" style="1" customWidth="1"/>
    <col min="5895" max="5895" width="11.5703125" style="1" customWidth="1"/>
    <col min="5896" max="6144" width="9.140625" style="1"/>
    <col min="6145" max="6145" width="9.5703125" style="1" customWidth="1"/>
    <col min="6146" max="6146" width="7.5703125" style="1" customWidth="1"/>
    <col min="6147" max="6147" width="7.140625" style="1" customWidth="1"/>
    <col min="6148" max="6148" width="36.42578125" style="1" customWidth="1"/>
    <col min="6149" max="6149" width="7.140625" style="1" customWidth="1"/>
    <col min="6150" max="6150" width="36.42578125" style="1" customWidth="1"/>
    <col min="6151" max="6151" width="11.5703125" style="1" customWidth="1"/>
    <col min="6152" max="6400" width="9.140625" style="1"/>
    <col min="6401" max="6401" width="9.5703125" style="1" customWidth="1"/>
    <col min="6402" max="6402" width="7.5703125" style="1" customWidth="1"/>
    <col min="6403" max="6403" width="7.140625" style="1" customWidth="1"/>
    <col min="6404" max="6404" width="36.42578125" style="1" customWidth="1"/>
    <col min="6405" max="6405" width="7.140625" style="1" customWidth="1"/>
    <col min="6406" max="6406" width="36.42578125" style="1" customWidth="1"/>
    <col min="6407" max="6407" width="11.5703125" style="1" customWidth="1"/>
    <col min="6408" max="6656" width="9.140625" style="1"/>
    <col min="6657" max="6657" width="9.5703125" style="1" customWidth="1"/>
    <col min="6658" max="6658" width="7.5703125" style="1" customWidth="1"/>
    <col min="6659" max="6659" width="7.140625" style="1" customWidth="1"/>
    <col min="6660" max="6660" width="36.42578125" style="1" customWidth="1"/>
    <col min="6661" max="6661" width="7.140625" style="1" customWidth="1"/>
    <col min="6662" max="6662" width="36.42578125" style="1" customWidth="1"/>
    <col min="6663" max="6663" width="11.5703125" style="1" customWidth="1"/>
    <col min="6664" max="6912" width="9.140625" style="1"/>
    <col min="6913" max="6913" width="9.5703125" style="1" customWidth="1"/>
    <col min="6914" max="6914" width="7.5703125" style="1" customWidth="1"/>
    <col min="6915" max="6915" width="7.140625" style="1" customWidth="1"/>
    <col min="6916" max="6916" width="36.42578125" style="1" customWidth="1"/>
    <col min="6917" max="6917" width="7.140625" style="1" customWidth="1"/>
    <col min="6918" max="6918" width="36.42578125" style="1" customWidth="1"/>
    <col min="6919" max="6919" width="11.5703125" style="1" customWidth="1"/>
    <col min="6920" max="7168" width="9.140625" style="1"/>
    <col min="7169" max="7169" width="9.5703125" style="1" customWidth="1"/>
    <col min="7170" max="7170" width="7.5703125" style="1" customWidth="1"/>
    <col min="7171" max="7171" width="7.140625" style="1" customWidth="1"/>
    <col min="7172" max="7172" width="36.42578125" style="1" customWidth="1"/>
    <col min="7173" max="7173" width="7.140625" style="1" customWidth="1"/>
    <col min="7174" max="7174" width="36.42578125" style="1" customWidth="1"/>
    <col min="7175" max="7175" width="11.5703125" style="1" customWidth="1"/>
    <col min="7176" max="7424" width="9.140625" style="1"/>
    <col min="7425" max="7425" width="9.5703125" style="1" customWidth="1"/>
    <col min="7426" max="7426" width="7.5703125" style="1" customWidth="1"/>
    <col min="7427" max="7427" width="7.140625" style="1" customWidth="1"/>
    <col min="7428" max="7428" width="36.42578125" style="1" customWidth="1"/>
    <col min="7429" max="7429" width="7.140625" style="1" customWidth="1"/>
    <col min="7430" max="7430" width="36.42578125" style="1" customWidth="1"/>
    <col min="7431" max="7431" width="11.5703125" style="1" customWidth="1"/>
    <col min="7432" max="7680" width="9.140625" style="1"/>
    <col min="7681" max="7681" width="9.5703125" style="1" customWidth="1"/>
    <col min="7682" max="7682" width="7.5703125" style="1" customWidth="1"/>
    <col min="7683" max="7683" width="7.140625" style="1" customWidth="1"/>
    <col min="7684" max="7684" width="36.42578125" style="1" customWidth="1"/>
    <col min="7685" max="7685" width="7.140625" style="1" customWidth="1"/>
    <col min="7686" max="7686" width="36.42578125" style="1" customWidth="1"/>
    <col min="7687" max="7687" width="11.5703125" style="1" customWidth="1"/>
    <col min="7688" max="7936" width="9.140625" style="1"/>
    <col min="7937" max="7937" width="9.5703125" style="1" customWidth="1"/>
    <col min="7938" max="7938" width="7.5703125" style="1" customWidth="1"/>
    <col min="7939" max="7939" width="7.140625" style="1" customWidth="1"/>
    <col min="7940" max="7940" width="36.42578125" style="1" customWidth="1"/>
    <col min="7941" max="7941" width="7.140625" style="1" customWidth="1"/>
    <col min="7942" max="7942" width="36.42578125" style="1" customWidth="1"/>
    <col min="7943" max="7943" width="11.5703125" style="1" customWidth="1"/>
    <col min="7944" max="8192" width="9.140625" style="1"/>
    <col min="8193" max="8193" width="9.5703125" style="1" customWidth="1"/>
    <col min="8194" max="8194" width="7.5703125" style="1" customWidth="1"/>
    <col min="8195" max="8195" width="7.140625" style="1" customWidth="1"/>
    <col min="8196" max="8196" width="36.42578125" style="1" customWidth="1"/>
    <col min="8197" max="8197" width="7.140625" style="1" customWidth="1"/>
    <col min="8198" max="8198" width="36.42578125" style="1" customWidth="1"/>
    <col min="8199" max="8199" width="11.5703125" style="1" customWidth="1"/>
    <col min="8200" max="8448" width="9.140625" style="1"/>
    <col min="8449" max="8449" width="9.5703125" style="1" customWidth="1"/>
    <col min="8450" max="8450" width="7.5703125" style="1" customWidth="1"/>
    <col min="8451" max="8451" width="7.140625" style="1" customWidth="1"/>
    <col min="8452" max="8452" width="36.42578125" style="1" customWidth="1"/>
    <col min="8453" max="8453" width="7.140625" style="1" customWidth="1"/>
    <col min="8454" max="8454" width="36.42578125" style="1" customWidth="1"/>
    <col min="8455" max="8455" width="11.5703125" style="1" customWidth="1"/>
    <col min="8456" max="8704" width="9.140625" style="1"/>
    <col min="8705" max="8705" width="9.5703125" style="1" customWidth="1"/>
    <col min="8706" max="8706" width="7.5703125" style="1" customWidth="1"/>
    <col min="8707" max="8707" width="7.140625" style="1" customWidth="1"/>
    <col min="8708" max="8708" width="36.42578125" style="1" customWidth="1"/>
    <col min="8709" max="8709" width="7.140625" style="1" customWidth="1"/>
    <col min="8710" max="8710" width="36.42578125" style="1" customWidth="1"/>
    <col min="8711" max="8711" width="11.5703125" style="1" customWidth="1"/>
    <col min="8712" max="8960" width="9.140625" style="1"/>
    <col min="8961" max="8961" width="9.5703125" style="1" customWidth="1"/>
    <col min="8962" max="8962" width="7.5703125" style="1" customWidth="1"/>
    <col min="8963" max="8963" width="7.140625" style="1" customWidth="1"/>
    <col min="8964" max="8964" width="36.42578125" style="1" customWidth="1"/>
    <col min="8965" max="8965" width="7.140625" style="1" customWidth="1"/>
    <col min="8966" max="8966" width="36.42578125" style="1" customWidth="1"/>
    <col min="8967" max="8967" width="11.5703125" style="1" customWidth="1"/>
    <col min="8968" max="9216" width="9.140625" style="1"/>
    <col min="9217" max="9217" width="9.5703125" style="1" customWidth="1"/>
    <col min="9218" max="9218" width="7.5703125" style="1" customWidth="1"/>
    <col min="9219" max="9219" width="7.140625" style="1" customWidth="1"/>
    <col min="9220" max="9220" width="36.42578125" style="1" customWidth="1"/>
    <col min="9221" max="9221" width="7.140625" style="1" customWidth="1"/>
    <col min="9222" max="9222" width="36.42578125" style="1" customWidth="1"/>
    <col min="9223" max="9223" width="11.5703125" style="1" customWidth="1"/>
    <col min="9224" max="9472" width="9.140625" style="1"/>
    <col min="9473" max="9473" width="9.5703125" style="1" customWidth="1"/>
    <col min="9474" max="9474" width="7.5703125" style="1" customWidth="1"/>
    <col min="9475" max="9475" width="7.140625" style="1" customWidth="1"/>
    <col min="9476" max="9476" width="36.42578125" style="1" customWidth="1"/>
    <col min="9477" max="9477" width="7.140625" style="1" customWidth="1"/>
    <col min="9478" max="9478" width="36.42578125" style="1" customWidth="1"/>
    <col min="9479" max="9479" width="11.5703125" style="1" customWidth="1"/>
    <col min="9480" max="9728" width="9.140625" style="1"/>
    <col min="9729" max="9729" width="9.5703125" style="1" customWidth="1"/>
    <col min="9730" max="9730" width="7.5703125" style="1" customWidth="1"/>
    <col min="9731" max="9731" width="7.140625" style="1" customWidth="1"/>
    <col min="9732" max="9732" width="36.42578125" style="1" customWidth="1"/>
    <col min="9733" max="9733" width="7.140625" style="1" customWidth="1"/>
    <col min="9734" max="9734" width="36.42578125" style="1" customWidth="1"/>
    <col min="9735" max="9735" width="11.5703125" style="1" customWidth="1"/>
    <col min="9736" max="9984" width="9.140625" style="1"/>
    <col min="9985" max="9985" width="9.5703125" style="1" customWidth="1"/>
    <col min="9986" max="9986" width="7.5703125" style="1" customWidth="1"/>
    <col min="9987" max="9987" width="7.140625" style="1" customWidth="1"/>
    <col min="9988" max="9988" width="36.42578125" style="1" customWidth="1"/>
    <col min="9989" max="9989" width="7.140625" style="1" customWidth="1"/>
    <col min="9990" max="9990" width="36.42578125" style="1" customWidth="1"/>
    <col min="9991" max="9991" width="11.5703125" style="1" customWidth="1"/>
    <col min="9992" max="10240" width="9.140625" style="1"/>
    <col min="10241" max="10241" width="9.5703125" style="1" customWidth="1"/>
    <col min="10242" max="10242" width="7.5703125" style="1" customWidth="1"/>
    <col min="10243" max="10243" width="7.140625" style="1" customWidth="1"/>
    <col min="10244" max="10244" width="36.42578125" style="1" customWidth="1"/>
    <col min="10245" max="10245" width="7.140625" style="1" customWidth="1"/>
    <col min="10246" max="10246" width="36.42578125" style="1" customWidth="1"/>
    <col min="10247" max="10247" width="11.5703125" style="1" customWidth="1"/>
    <col min="10248" max="10496" width="9.140625" style="1"/>
    <col min="10497" max="10497" width="9.5703125" style="1" customWidth="1"/>
    <col min="10498" max="10498" width="7.5703125" style="1" customWidth="1"/>
    <col min="10499" max="10499" width="7.140625" style="1" customWidth="1"/>
    <col min="10500" max="10500" width="36.42578125" style="1" customWidth="1"/>
    <col min="10501" max="10501" width="7.140625" style="1" customWidth="1"/>
    <col min="10502" max="10502" width="36.42578125" style="1" customWidth="1"/>
    <col min="10503" max="10503" width="11.5703125" style="1" customWidth="1"/>
    <col min="10504" max="10752" width="9.140625" style="1"/>
    <col min="10753" max="10753" width="9.5703125" style="1" customWidth="1"/>
    <col min="10754" max="10754" width="7.5703125" style="1" customWidth="1"/>
    <col min="10755" max="10755" width="7.140625" style="1" customWidth="1"/>
    <col min="10756" max="10756" width="36.42578125" style="1" customWidth="1"/>
    <col min="10757" max="10757" width="7.140625" style="1" customWidth="1"/>
    <col min="10758" max="10758" width="36.42578125" style="1" customWidth="1"/>
    <col min="10759" max="10759" width="11.5703125" style="1" customWidth="1"/>
    <col min="10760" max="11008" width="9.140625" style="1"/>
    <col min="11009" max="11009" width="9.5703125" style="1" customWidth="1"/>
    <col min="11010" max="11010" width="7.5703125" style="1" customWidth="1"/>
    <col min="11011" max="11011" width="7.140625" style="1" customWidth="1"/>
    <col min="11012" max="11012" width="36.42578125" style="1" customWidth="1"/>
    <col min="11013" max="11013" width="7.140625" style="1" customWidth="1"/>
    <col min="11014" max="11014" width="36.42578125" style="1" customWidth="1"/>
    <col min="11015" max="11015" width="11.5703125" style="1" customWidth="1"/>
    <col min="11016" max="11264" width="9.140625" style="1"/>
    <col min="11265" max="11265" width="9.5703125" style="1" customWidth="1"/>
    <col min="11266" max="11266" width="7.5703125" style="1" customWidth="1"/>
    <col min="11267" max="11267" width="7.140625" style="1" customWidth="1"/>
    <col min="11268" max="11268" width="36.42578125" style="1" customWidth="1"/>
    <col min="11269" max="11269" width="7.140625" style="1" customWidth="1"/>
    <col min="11270" max="11270" width="36.42578125" style="1" customWidth="1"/>
    <col min="11271" max="11271" width="11.5703125" style="1" customWidth="1"/>
    <col min="11272" max="11520" width="9.140625" style="1"/>
    <col min="11521" max="11521" width="9.5703125" style="1" customWidth="1"/>
    <col min="11522" max="11522" width="7.5703125" style="1" customWidth="1"/>
    <col min="11523" max="11523" width="7.140625" style="1" customWidth="1"/>
    <col min="11524" max="11524" width="36.42578125" style="1" customWidth="1"/>
    <col min="11525" max="11525" width="7.140625" style="1" customWidth="1"/>
    <col min="11526" max="11526" width="36.42578125" style="1" customWidth="1"/>
    <col min="11527" max="11527" width="11.5703125" style="1" customWidth="1"/>
    <col min="11528" max="11776" width="9.140625" style="1"/>
    <col min="11777" max="11777" width="9.5703125" style="1" customWidth="1"/>
    <col min="11778" max="11778" width="7.5703125" style="1" customWidth="1"/>
    <col min="11779" max="11779" width="7.140625" style="1" customWidth="1"/>
    <col min="11780" max="11780" width="36.42578125" style="1" customWidth="1"/>
    <col min="11781" max="11781" width="7.140625" style="1" customWidth="1"/>
    <col min="11782" max="11782" width="36.42578125" style="1" customWidth="1"/>
    <col min="11783" max="11783" width="11.5703125" style="1" customWidth="1"/>
    <col min="11784" max="12032" width="9.140625" style="1"/>
    <col min="12033" max="12033" width="9.5703125" style="1" customWidth="1"/>
    <col min="12034" max="12034" width="7.5703125" style="1" customWidth="1"/>
    <col min="12035" max="12035" width="7.140625" style="1" customWidth="1"/>
    <col min="12036" max="12036" width="36.42578125" style="1" customWidth="1"/>
    <col min="12037" max="12037" width="7.140625" style="1" customWidth="1"/>
    <col min="12038" max="12038" width="36.42578125" style="1" customWidth="1"/>
    <col min="12039" max="12039" width="11.5703125" style="1" customWidth="1"/>
    <col min="12040" max="12288" width="9.140625" style="1"/>
    <col min="12289" max="12289" width="9.5703125" style="1" customWidth="1"/>
    <col min="12290" max="12290" width="7.5703125" style="1" customWidth="1"/>
    <col min="12291" max="12291" width="7.140625" style="1" customWidth="1"/>
    <col min="12292" max="12292" width="36.42578125" style="1" customWidth="1"/>
    <col min="12293" max="12293" width="7.140625" style="1" customWidth="1"/>
    <col min="12294" max="12294" width="36.42578125" style="1" customWidth="1"/>
    <col min="12295" max="12295" width="11.5703125" style="1" customWidth="1"/>
    <col min="12296" max="12544" width="9.140625" style="1"/>
    <col min="12545" max="12545" width="9.5703125" style="1" customWidth="1"/>
    <col min="12546" max="12546" width="7.5703125" style="1" customWidth="1"/>
    <col min="12547" max="12547" width="7.140625" style="1" customWidth="1"/>
    <col min="12548" max="12548" width="36.42578125" style="1" customWidth="1"/>
    <col min="12549" max="12549" width="7.140625" style="1" customWidth="1"/>
    <col min="12550" max="12550" width="36.42578125" style="1" customWidth="1"/>
    <col min="12551" max="12551" width="11.5703125" style="1" customWidth="1"/>
    <col min="12552" max="12800" width="9.140625" style="1"/>
    <col min="12801" max="12801" width="9.5703125" style="1" customWidth="1"/>
    <col min="12802" max="12802" width="7.5703125" style="1" customWidth="1"/>
    <col min="12803" max="12803" width="7.140625" style="1" customWidth="1"/>
    <col min="12804" max="12804" width="36.42578125" style="1" customWidth="1"/>
    <col min="12805" max="12805" width="7.140625" style="1" customWidth="1"/>
    <col min="12806" max="12806" width="36.42578125" style="1" customWidth="1"/>
    <col min="12807" max="12807" width="11.5703125" style="1" customWidth="1"/>
    <col min="12808" max="13056" width="9.140625" style="1"/>
    <col min="13057" max="13057" width="9.5703125" style="1" customWidth="1"/>
    <col min="13058" max="13058" width="7.5703125" style="1" customWidth="1"/>
    <col min="13059" max="13059" width="7.140625" style="1" customWidth="1"/>
    <col min="13060" max="13060" width="36.42578125" style="1" customWidth="1"/>
    <col min="13061" max="13061" width="7.140625" style="1" customWidth="1"/>
    <col min="13062" max="13062" width="36.42578125" style="1" customWidth="1"/>
    <col min="13063" max="13063" width="11.5703125" style="1" customWidth="1"/>
    <col min="13064" max="13312" width="9.140625" style="1"/>
    <col min="13313" max="13313" width="9.5703125" style="1" customWidth="1"/>
    <col min="13314" max="13314" width="7.5703125" style="1" customWidth="1"/>
    <col min="13315" max="13315" width="7.140625" style="1" customWidth="1"/>
    <col min="13316" max="13316" width="36.42578125" style="1" customWidth="1"/>
    <col min="13317" max="13317" width="7.140625" style="1" customWidth="1"/>
    <col min="13318" max="13318" width="36.42578125" style="1" customWidth="1"/>
    <col min="13319" max="13319" width="11.5703125" style="1" customWidth="1"/>
    <col min="13320" max="13568" width="9.140625" style="1"/>
    <col min="13569" max="13569" width="9.5703125" style="1" customWidth="1"/>
    <col min="13570" max="13570" width="7.5703125" style="1" customWidth="1"/>
    <col min="13571" max="13571" width="7.140625" style="1" customWidth="1"/>
    <col min="13572" max="13572" width="36.42578125" style="1" customWidth="1"/>
    <col min="13573" max="13573" width="7.140625" style="1" customWidth="1"/>
    <col min="13574" max="13574" width="36.42578125" style="1" customWidth="1"/>
    <col min="13575" max="13575" width="11.5703125" style="1" customWidth="1"/>
    <col min="13576" max="13824" width="9.140625" style="1"/>
    <col min="13825" max="13825" width="9.5703125" style="1" customWidth="1"/>
    <col min="13826" max="13826" width="7.5703125" style="1" customWidth="1"/>
    <col min="13827" max="13827" width="7.140625" style="1" customWidth="1"/>
    <col min="13828" max="13828" width="36.42578125" style="1" customWidth="1"/>
    <col min="13829" max="13829" width="7.140625" style="1" customWidth="1"/>
    <col min="13830" max="13830" width="36.42578125" style="1" customWidth="1"/>
    <col min="13831" max="13831" width="11.5703125" style="1" customWidth="1"/>
    <col min="13832" max="14080" width="9.140625" style="1"/>
    <col min="14081" max="14081" width="9.5703125" style="1" customWidth="1"/>
    <col min="14082" max="14082" width="7.5703125" style="1" customWidth="1"/>
    <col min="14083" max="14083" width="7.140625" style="1" customWidth="1"/>
    <col min="14084" max="14084" width="36.42578125" style="1" customWidth="1"/>
    <col min="14085" max="14085" width="7.140625" style="1" customWidth="1"/>
    <col min="14086" max="14086" width="36.42578125" style="1" customWidth="1"/>
    <col min="14087" max="14087" width="11.5703125" style="1" customWidth="1"/>
    <col min="14088" max="14336" width="9.140625" style="1"/>
    <col min="14337" max="14337" width="9.5703125" style="1" customWidth="1"/>
    <col min="14338" max="14338" width="7.5703125" style="1" customWidth="1"/>
    <col min="14339" max="14339" width="7.140625" style="1" customWidth="1"/>
    <col min="14340" max="14340" width="36.42578125" style="1" customWidth="1"/>
    <col min="14341" max="14341" width="7.140625" style="1" customWidth="1"/>
    <col min="14342" max="14342" width="36.42578125" style="1" customWidth="1"/>
    <col min="14343" max="14343" width="11.5703125" style="1" customWidth="1"/>
    <col min="14344" max="14592" width="9.140625" style="1"/>
    <col min="14593" max="14593" width="9.5703125" style="1" customWidth="1"/>
    <col min="14594" max="14594" width="7.5703125" style="1" customWidth="1"/>
    <col min="14595" max="14595" width="7.140625" style="1" customWidth="1"/>
    <col min="14596" max="14596" width="36.42578125" style="1" customWidth="1"/>
    <col min="14597" max="14597" width="7.140625" style="1" customWidth="1"/>
    <col min="14598" max="14598" width="36.42578125" style="1" customWidth="1"/>
    <col min="14599" max="14599" width="11.5703125" style="1" customWidth="1"/>
    <col min="14600" max="14848" width="9.140625" style="1"/>
    <col min="14849" max="14849" width="9.5703125" style="1" customWidth="1"/>
    <col min="14850" max="14850" width="7.5703125" style="1" customWidth="1"/>
    <col min="14851" max="14851" width="7.140625" style="1" customWidth="1"/>
    <col min="14852" max="14852" width="36.42578125" style="1" customWidth="1"/>
    <col min="14853" max="14853" width="7.140625" style="1" customWidth="1"/>
    <col min="14854" max="14854" width="36.42578125" style="1" customWidth="1"/>
    <col min="14855" max="14855" width="11.5703125" style="1" customWidth="1"/>
    <col min="14856" max="15104" width="9.140625" style="1"/>
    <col min="15105" max="15105" width="9.5703125" style="1" customWidth="1"/>
    <col min="15106" max="15106" width="7.5703125" style="1" customWidth="1"/>
    <col min="15107" max="15107" width="7.140625" style="1" customWidth="1"/>
    <col min="15108" max="15108" width="36.42578125" style="1" customWidth="1"/>
    <col min="15109" max="15109" width="7.140625" style="1" customWidth="1"/>
    <col min="15110" max="15110" width="36.42578125" style="1" customWidth="1"/>
    <col min="15111" max="15111" width="11.5703125" style="1" customWidth="1"/>
    <col min="15112" max="15360" width="9.140625" style="1"/>
    <col min="15361" max="15361" width="9.5703125" style="1" customWidth="1"/>
    <col min="15362" max="15362" width="7.5703125" style="1" customWidth="1"/>
    <col min="15363" max="15363" width="7.140625" style="1" customWidth="1"/>
    <col min="15364" max="15364" width="36.42578125" style="1" customWidth="1"/>
    <col min="15365" max="15365" width="7.140625" style="1" customWidth="1"/>
    <col min="15366" max="15366" width="36.42578125" style="1" customWidth="1"/>
    <col min="15367" max="15367" width="11.5703125" style="1" customWidth="1"/>
    <col min="15368" max="15616" width="9.140625" style="1"/>
    <col min="15617" max="15617" width="9.5703125" style="1" customWidth="1"/>
    <col min="15618" max="15618" width="7.5703125" style="1" customWidth="1"/>
    <col min="15619" max="15619" width="7.140625" style="1" customWidth="1"/>
    <col min="15620" max="15620" width="36.42578125" style="1" customWidth="1"/>
    <col min="15621" max="15621" width="7.140625" style="1" customWidth="1"/>
    <col min="15622" max="15622" width="36.42578125" style="1" customWidth="1"/>
    <col min="15623" max="15623" width="11.5703125" style="1" customWidth="1"/>
    <col min="15624" max="15872" width="9.140625" style="1"/>
    <col min="15873" max="15873" width="9.5703125" style="1" customWidth="1"/>
    <col min="15874" max="15874" width="7.5703125" style="1" customWidth="1"/>
    <col min="15875" max="15875" width="7.140625" style="1" customWidth="1"/>
    <col min="15876" max="15876" width="36.42578125" style="1" customWidth="1"/>
    <col min="15877" max="15877" width="7.140625" style="1" customWidth="1"/>
    <col min="15878" max="15878" width="36.42578125" style="1" customWidth="1"/>
    <col min="15879" max="15879" width="11.5703125" style="1" customWidth="1"/>
    <col min="15880" max="16128" width="9.140625" style="1"/>
    <col min="16129" max="16129" width="9.5703125" style="1" customWidth="1"/>
    <col min="16130" max="16130" width="7.5703125" style="1" customWidth="1"/>
    <col min="16131" max="16131" width="7.140625" style="1" customWidth="1"/>
    <col min="16132" max="16132" width="36.42578125" style="1" customWidth="1"/>
    <col min="16133" max="16133" width="7.140625" style="1" customWidth="1"/>
    <col min="16134" max="16134" width="36.42578125" style="1" customWidth="1"/>
    <col min="16135" max="16135" width="11.5703125" style="1" customWidth="1"/>
    <col min="16136" max="16384" width="9.140625" style="1"/>
  </cols>
  <sheetData>
    <row r="1" spans="1:11" ht="18.75" x14ac:dyDescent="0.3">
      <c r="A1" s="1941" t="s">
        <v>0</v>
      </c>
      <c r="B1" s="1941"/>
      <c r="C1" s="1941"/>
      <c r="D1" s="1941"/>
      <c r="E1" s="1941"/>
      <c r="F1" s="1941"/>
      <c r="G1" s="1941"/>
    </row>
    <row r="2" spans="1:11" ht="26.25" customHeight="1" x14ac:dyDescent="0.25">
      <c r="A2" s="1942" t="s">
        <v>1</v>
      </c>
      <c r="B2" s="1943"/>
      <c r="C2" s="1944"/>
      <c r="D2" s="1945"/>
      <c r="E2" s="1945"/>
      <c r="F2" s="1946"/>
      <c r="G2" s="2"/>
    </row>
    <row r="3" spans="1:11" ht="29.25" customHeight="1" x14ac:dyDescent="0.25">
      <c r="A3" s="1942" t="s">
        <v>2</v>
      </c>
      <c r="B3" s="1943"/>
      <c r="C3" s="1947"/>
      <c r="D3" s="1948"/>
      <c r="E3" s="1948"/>
      <c r="F3" s="1949"/>
      <c r="G3" s="2"/>
    </row>
    <row r="4" spans="1:11" ht="30" customHeight="1" x14ac:dyDescent="0.25">
      <c r="A4" s="1942" t="s">
        <v>3</v>
      </c>
      <c r="B4" s="1943"/>
      <c r="C4" s="1947"/>
      <c r="D4" s="1948"/>
      <c r="E4" s="1948"/>
      <c r="F4" s="1949"/>
      <c r="G4" s="2"/>
    </row>
    <row r="5" spans="1:11" x14ac:dyDescent="0.2">
      <c r="A5" s="1952"/>
      <c r="B5" s="1953"/>
    </row>
    <row r="6" spans="1:11" x14ac:dyDescent="0.2">
      <c r="A6" s="371"/>
      <c r="B6" s="3"/>
      <c r="C6" s="4"/>
      <c r="D6" s="4"/>
      <c r="E6" s="4"/>
      <c r="F6" s="4"/>
    </row>
    <row r="7" spans="1:11" ht="11.25" customHeight="1" x14ac:dyDescent="0.2">
      <c r="B7" s="6"/>
      <c r="C7" s="1954"/>
      <c r="D7" s="1955"/>
      <c r="E7" s="1955"/>
      <c r="F7" s="1955"/>
      <c r="G7" s="366"/>
    </row>
    <row r="8" spans="1:11" s="10" customFormat="1" ht="11.25" customHeight="1" x14ac:dyDescent="0.2">
      <c r="A8" s="8"/>
      <c r="B8" s="9"/>
      <c r="C8" s="1955"/>
      <c r="D8" s="1955"/>
      <c r="E8" s="1955"/>
      <c r="F8" s="1955"/>
      <c r="G8" s="366"/>
    </row>
    <row r="9" spans="1:11" s="10" customFormat="1" ht="11.25" customHeight="1" x14ac:dyDescent="0.2">
      <c r="A9" s="8"/>
      <c r="B9" s="9"/>
      <c r="C9" s="1955"/>
      <c r="D9" s="1955"/>
      <c r="E9" s="1955"/>
      <c r="F9" s="1955"/>
      <c r="G9" s="366"/>
    </row>
    <row r="10" spans="1:11" s="10" customFormat="1" ht="11.25" customHeight="1" x14ac:dyDescent="0.2">
      <c r="A10" s="11"/>
      <c r="B10" s="9"/>
      <c r="C10" s="1955"/>
      <c r="D10" s="1955"/>
      <c r="E10" s="1955"/>
      <c r="F10" s="1955"/>
      <c r="G10" s="366"/>
    </row>
    <row r="11" spans="1:11" s="10" customFormat="1" ht="23.25" customHeight="1" x14ac:dyDescent="0.2">
      <c r="A11" s="1956" t="s">
        <v>4</v>
      </c>
      <c r="B11" s="1958" t="s">
        <v>5</v>
      </c>
      <c r="C11" s="12"/>
      <c r="D11" s="13"/>
      <c r="E11" s="12"/>
      <c r="F11" s="13"/>
      <c r="G11" s="366"/>
    </row>
    <row r="12" spans="1:11" s="10" customFormat="1" ht="34.5" customHeight="1" x14ac:dyDescent="0.2">
      <c r="A12" s="1957"/>
      <c r="B12" s="1959"/>
      <c r="C12" s="14"/>
      <c r="D12" s="14"/>
      <c r="E12" s="14"/>
      <c r="F12" s="14"/>
      <c r="G12" s="366"/>
    </row>
    <row r="13" spans="1:11" ht="15" x14ac:dyDescent="0.25">
      <c r="A13" s="372">
        <v>10.01</v>
      </c>
      <c r="B13" s="375">
        <v>1</v>
      </c>
      <c r="C13" s="1950" t="s">
        <v>6</v>
      </c>
      <c r="D13" s="1950"/>
      <c r="E13" s="1950"/>
      <c r="F13" s="1950"/>
      <c r="G13" s="367"/>
    </row>
    <row r="14" spans="1:11" ht="15" x14ac:dyDescent="0.25">
      <c r="A14" s="372">
        <v>10.010999999999999</v>
      </c>
      <c r="B14" s="375">
        <v>1</v>
      </c>
      <c r="C14" s="1950" t="s">
        <v>7</v>
      </c>
      <c r="D14" s="1950"/>
      <c r="E14" s="1950"/>
      <c r="F14" s="1950"/>
      <c r="G14" s="367"/>
      <c r="K14" s="16"/>
    </row>
    <row r="15" spans="1:11" ht="14.25" customHeight="1" x14ac:dyDescent="0.25">
      <c r="A15" s="372">
        <v>10.02</v>
      </c>
      <c r="B15" s="375">
        <v>2</v>
      </c>
      <c r="C15" s="1950" t="s">
        <v>8</v>
      </c>
      <c r="D15" s="1950"/>
      <c r="E15" s="1950"/>
      <c r="F15" s="1950"/>
      <c r="G15" s="367"/>
    </row>
    <row r="16" spans="1:11" ht="14.25" customHeight="1" x14ac:dyDescent="0.25">
      <c r="A16" s="372">
        <v>10.029999999999999</v>
      </c>
      <c r="B16" s="375" t="s">
        <v>9</v>
      </c>
      <c r="C16" s="1950" t="s">
        <v>10</v>
      </c>
      <c r="D16" s="1950"/>
      <c r="E16" s="1950"/>
      <c r="F16" s="1950"/>
      <c r="G16" s="367"/>
    </row>
    <row r="17" spans="1:11" ht="15" x14ac:dyDescent="0.25">
      <c r="A17" s="372">
        <v>10.039999999999999</v>
      </c>
      <c r="B17" s="375">
        <v>46</v>
      </c>
      <c r="C17" s="1951" t="s">
        <v>11</v>
      </c>
      <c r="D17" s="1951"/>
      <c r="E17" s="1951"/>
      <c r="F17" s="1951"/>
      <c r="G17" s="367"/>
    </row>
    <row r="18" spans="1:11" ht="15" x14ac:dyDescent="0.25">
      <c r="A18" s="372">
        <v>10.041</v>
      </c>
      <c r="B18" s="375">
        <v>46</v>
      </c>
      <c r="C18" s="1951" t="s">
        <v>12</v>
      </c>
      <c r="D18" s="1951"/>
      <c r="E18" s="1951"/>
      <c r="F18" s="1951"/>
      <c r="G18" s="367"/>
    </row>
    <row r="19" spans="1:11" ht="15" x14ac:dyDescent="0.25">
      <c r="A19" s="372">
        <v>10.050000000000001</v>
      </c>
      <c r="B19" s="375">
        <v>39</v>
      </c>
      <c r="C19" s="1951" t="s">
        <v>13</v>
      </c>
      <c r="D19" s="1951"/>
      <c r="E19" s="1951"/>
      <c r="F19" s="1951"/>
      <c r="G19" s="367"/>
    </row>
    <row r="20" spans="1:11" ht="15" x14ac:dyDescent="0.25">
      <c r="A20" s="372">
        <v>10.06</v>
      </c>
      <c r="B20" s="375">
        <v>44</v>
      </c>
      <c r="C20" s="1950" t="s">
        <v>14</v>
      </c>
      <c r="D20" s="1950"/>
      <c r="E20" s="1950"/>
      <c r="F20" s="1950"/>
      <c r="G20" s="367"/>
    </row>
    <row r="21" spans="1:11" ht="11.25" customHeight="1" x14ac:dyDescent="0.25">
      <c r="A21" s="372">
        <v>10.07</v>
      </c>
      <c r="B21" s="375">
        <v>45</v>
      </c>
      <c r="C21" s="1951" t="s">
        <v>15</v>
      </c>
      <c r="D21" s="1951"/>
      <c r="E21" s="1951"/>
      <c r="F21" s="1951"/>
      <c r="G21" s="367"/>
    </row>
    <row r="22" spans="1:11" ht="15" x14ac:dyDescent="0.25">
      <c r="A22" s="372">
        <v>10.08</v>
      </c>
      <c r="B22" s="375" t="s">
        <v>16</v>
      </c>
      <c r="C22" s="1950" t="s">
        <v>17</v>
      </c>
      <c r="D22" s="1950"/>
      <c r="E22" s="1950"/>
      <c r="F22" s="1950"/>
      <c r="G22" s="367"/>
    </row>
    <row r="23" spans="1:11" ht="15" x14ac:dyDescent="0.25">
      <c r="A23" s="372">
        <v>10.09</v>
      </c>
      <c r="B23" s="375" t="s">
        <v>16</v>
      </c>
      <c r="C23" s="1964" t="s">
        <v>18</v>
      </c>
      <c r="D23" s="1964"/>
      <c r="E23" s="1964"/>
      <c r="F23" s="1964"/>
      <c r="G23" s="367"/>
    </row>
    <row r="24" spans="1:11" x14ac:dyDescent="0.2">
      <c r="A24" s="372"/>
      <c r="B24" s="375"/>
      <c r="C24" s="17"/>
      <c r="D24" s="17"/>
      <c r="E24" s="17"/>
      <c r="F24" s="17"/>
      <c r="G24" s="367"/>
    </row>
    <row r="25" spans="1:11" ht="15" x14ac:dyDescent="0.25">
      <c r="A25" s="372">
        <v>20.010000000000002</v>
      </c>
      <c r="B25" s="375">
        <v>3</v>
      </c>
      <c r="C25" s="1950" t="s">
        <v>19</v>
      </c>
      <c r="D25" s="1950"/>
      <c r="E25" s="1950"/>
      <c r="F25" s="1950"/>
      <c r="G25" s="367"/>
    </row>
    <row r="26" spans="1:11" ht="15" x14ac:dyDescent="0.25">
      <c r="A26" s="372">
        <v>20.02</v>
      </c>
      <c r="B26" s="375" t="s">
        <v>20</v>
      </c>
      <c r="C26" s="1950" t="s">
        <v>21</v>
      </c>
      <c r="D26" s="1950"/>
      <c r="E26" s="1950"/>
      <c r="F26" s="1950"/>
      <c r="G26" s="367"/>
      <c r="K26" s="16"/>
    </row>
    <row r="27" spans="1:11" ht="13.5" customHeight="1" x14ac:dyDescent="0.25">
      <c r="A27" s="372">
        <v>20.03</v>
      </c>
      <c r="B27" s="375">
        <v>4</v>
      </c>
      <c r="C27" s="1950" t="s">
        <v>22</v>
      </c>
      <c r="D27" s="1950"/>
      <c r="E27" s="1950"/>
      <c r="F27" s="1950"/>
      <c r="G27" s="367"/>
      <c r="K27" s="16"/>
    </row>
    <row r="28" spans="1:11" x14ac:dyDescent="0.2">
      <c r="A28" s="372"/>
      <c r="B28" s="375"/>
      <c r="C28" s="18"/>
      <c r="D28" s="18"/>
      <c r="E28" s="18"/>
      <c r="F28" s="18"/>
      <c r="G28" s="367"/>
    </row>
    <row r="29" spans="1:11" ht="15" x14ac:dyDescent="0.25">
      <c r="A29" s="372">
        <v>30.01</v>
      </c>
      <c r="B29" s="375">
        <v>43</v>
      </c>
      <c r="C29" s="1950" t="s">
        <v>23</v>
      </c>
      <c r="D29" s="1950"/>
      <c r="E29" s="1950"/>
      <c r="F29" s="1950"/>
      <c r="G29" s="367"/>
    </row>
    <row r="30" spans="1:11" ht="11.25" customHeight="1" x14ac:dyDescent="0.2">
      <c r="A30" s="372"/>
      <c r="B30" s="375"/>
      <c r="C30" s="1960" t="s">
        <v>24</v>
      </c>
      <c r="D30" s="1960"/>
      <c r="E30" s="1960"/>
      <c r="F30" s="1960"/>
      <c r="G30" s="368"/>
    </row>
    <row r="31" spans="1:11" ht="8.25" customHeight="1" x14ac:dyDescent="0.2">
      <c r="A31" s="372"/>
      <c r="B31" s="375"/>
      <c r="C31" s="1634"/>
      <c r="D31" s="1634"/>
      <c r="E31" s="1634"/>
      <c r="F31" s="1634"/>
      <c r="G31" s="368"/>
    </row>
    <row r="32" spans="1:11" x14ac:dyDescent="0.2">
      <c r="A32" s="372"/>
      <c r="B32" s="375"/>
      <c r="C32" s="1961" t="s">
        <v>25</v>
      </c>
      <c r="D32" s="1961"/>
      <c r="E32" s="1961"/>
      <c r="F32" s="1961"/>
      <c r="G32" s="368"/>
    </row>
    <row r="33" spans="1:11" x14ac:dyDescent="0.2">
      <c r="A33" s="372"/>
      <c r="B33" s="375"/>
      <c r="C33" s="1962" t="s">
        <v>26</v>
      </c>
      <c r="D33" s="1962"/>
      <c r="E33" s="1962"/>
      <c r="F33" s="1962"/>
      <c r="G33" s="368"/>
    </row>
    <row r="34" spans="1:11" x14ac:dyDescent="0.2">
      <c r="A34" s="372"/>
      <c r="B34" s="375"/>
      <c r="C34" s="1636"/>
      <c r="D34" s="1636"/>
      <c r="E34" s="1636"/>
      <c r="F34" s="1636"/>
      <c r="G34" s="368"/>
      <c r="K34" s="16"/>
    </row>
    <row r="35" spans="1:11" ht="15" x14ac:dyDescent="0.25">
      <c r="A35" s="372">
        <v>40.01</v>
      </c>
      <c r="B35" s="375">
        <v>7</v>
      </c>
      <c r="C35" s="1963" t="s">
        <v>27</v>
      </c>
      <c r="D35" s="1963"/>
      <c r="E35" s="1963"/>
      <c r="F35" s="1963"/>
      <c r="G35" s="367"/>
      <c r="K35" s="16"/>
    </row>
    <row r="36" spans="1:11" ht="15" x14ac:dyDescent="0.25">
      <c r="A36" s="372">
        <v>40.020000000000003</v>
      </c>
      <c r="B36" s="375">
        <v>7</v>
      </c>
      <c r="C36" s="1963" t="s">
        <v>28</v>
      </c>
      <c r="D36" s="1963"/>
      <c r="E36" s="1963"/>
      <c r="F36" s="1963"/>
      <c r="G36" s="367"/>
      <c r="K36" s="16"/>
    </row>
    <row r="37" spans="1:11" ht="12.95" customHeight="1" x14ac:dyDescent="0.25">
      <c r="A37" s="372">
        <v>40.03</v>
      </c>
      <c r="B37" s="375">
        <v>7</v>
      </c>
      <c r="C37" s="1963" t="s">
        <v>29</v>
      </c>
      <c r="D37" s="1963"/>
      <c r="E37" s="1963"/>
      <c r="F37" s="1963"/>
      <c r="G37" s="367"/>
      <c r="K37" s="16"/>
    </row>
    <row r="38" spans="1:11" ht="12.95" customHeight="1" x14ac:dyDescent="0.25">
      <c r="A38" s="372">
        <v>40.04</v>
      </c>
      <c r="B38" s="375">
        <v>8</v>
      </c>
      <c r="C38" s="1963" t="s">
        <v>30</v>
      </c>
      <c r="D38" s="1963"/>
      <c r="E38" s="1963"/>
      <c r="F38" s="1963"/>
      <c r="G38" s="367"/>
      <c r="K38" s="16"/>
    </row>
    <row r="39" spans="1:11" ht="14.1" customHeight="1" x14ac:dyDescent="0.25">
      <c r="A39" s="372">
        <v>40.049999999999997</v>
      </c>
      <c r="B39" s="375">
        <v>8</v>
      </c>
      <c r="C39" s="1963" t="s">
        <v>31</v>
      </c>
      <c r="D39" s="1963"/>
      <c r="E39" s="1963"/>
      <c r="F39" s="1963"/>
      <c r="G39" s="367"/>
      <c r="K39" s="16"/>
    </row>
    <row r="40" spans="1:11" ht="12.95" customHeight="1" x14ac:dyDescent="0.25">
      <c r="A40" s="372">
        <v>40.06</v>
      </c>
      <c r="B40" s="375">
        <v>8</v>
      </c>
      <c r="C40" s="1963" t="s">
        <v>32</v>
      </c>
      <c r="D40" s="1963"/>
      <c r="E40" s="1963"/>
      <c r="F40" s="1963"/>
      <c r="G40" s="367"/>
      <c r="K40" s="16"/>
    </row>
    <row r="41" spans="1:11" ht="12.95" customHeight="1" x14ac:dyDescent="0.25">
      <c r="A41" s="372">
        <v>40.07</v>
      </c>
      <c r="B41" s="375">
        <v>5</v>
      </c>
      <c r="C41" s="1965" t="s">
        <v>33</v>
      </c>
      <c r="D41" s="1965"/>
      <c r="E41" s="1965"/>
      <c r="F41" s="1965"/>
      <c r="G41" s="367"/>
      <c r="K41" s="16"/>
    </row>
    <row r="42" spans="1:11" ht="15" x14ac:dyDescent="0.25">
      <c r="A42" s="372">
        <v>40.08</v>
      </c>
      <c r="B42" s="375">
        <v>5</v>
      </c>
      <c r="C42" s="1965" t="s">
        <v>34</v>
      </c>
      <c r="D42" s="1965"/>
      <c r="E42" s="1965"/>
      <c r="F42" s="1965"/>
      <c r="G42" s="367"/>
    </row>
    <row r="43" spans="1:11" ht="15" x14ac:dyDescent="0.25">
      <c r="A43" s="372">
        <v>40.090000000000003</v>
      </c>
      <c r="B43" s="375">
        <v>5</v>
      </c>
      <c r="C43" s="1965" t="s">
        <v>35</v>
      </c>
      <c r="D43" s="1965"/>
      <c r="E43" s="1965"/>
      <c r="F43" s="1965"/>
      <c r="G43" s="367"/>
    </row>
    <row r="44" spans="1:11" ht="12.6" customHeight="1" x14ac:dyDescent="0.25">
      <c r="A44" s="372">
        <v>40.1</v>
      </c>
      <c r="B44" s="375">
        <v>5</v>
      </c>
      <c r="C44" s="1965" t="s">
        <v>36</v>
      </c>
      <c r="D44" s="1965"/>
      <c r="E44" s="1965"/>
      <c r="F44" s="1965"/>
      <c r="G44" s="367"/>
    </row>
    <row r="45" spans="1:11" ht="12.6" customHeight="1" x14ac:dyDescent="0.25">
      <c r="A45" s="372">
        <v>40.11</v>
      </c>
      <c r="B45" s="375">
        <v>5</v>
      </c>
      <c r="C45" s="1965" t="s">
        <v>37</v>
      </c>
      <c r="D45" s="1965"/>
      <c r="E45" s="1965"/>
      <c r="F45" s="1965"/>
      <c r="G45" s="367"/>
    </row>
    <row r="46" spans="1:11" ht="15" x14ac:dyDescent="0.25">
      <c r="A46" s="372">
        <v>40.119999999999997</v>
      </c>
      <c r="B46" s="375">
        <v>38</v>
      </c>
      <c r="C46" s="1963" t="s">
        <v>38</v>
      </c>
      <c r="D46" s="1963"/>
      <c r="E46" s="1963"/>
      <c r="F46" s="1963"/>
      <c r="G46" s="367"/>
      <c r="K46" s="16"/>
    </row>
    <row r="47" spans="1:11" ht="12.6" customHeight="1" x14ac:dyDescent="0.25">
      <c r="A47" s="372">
        <v>40.130000000000003</v>
      </c>
      <c r="B47" s="375">
        <v>10</v>
      </c>
      <c r="C47" s="1963" t="s">
        <v>39</v>
      </c>
      <c r="D47" s="1963"/>
      <c r="E47" s="1963"/>
      <c r="F47" s="1963"/>
      <c r="G47" s="367"/>
    </row>
    <row r="48" spans="1:11" s="21" customFormat="1" ht="13.7" customHeight="1" x14ac:dyDescent="0.25">
      <c r="A48" s="372">
        <v>40.14</v>
      </c>
      <c r="B48" s="375">
        <v>10</v>
      </c>
      <c r="C48" s="1963" t="s">
        <v>40</v>
      </c>
      <c r="D48" s="1963"/>
      <c r="E48" s="1963"/>
      <c r="F48" s="1963"/>
      <c r="G48" s="367"/>
    </row>
    <row r="49" spans="1:11" ht="15" x14ac:dyDescent="0.25">
      <c r="A49" s="372">
        <v>40.15</v>
      </c>
      <c r="B49" s="375">
        <v>10</v>
      </c>
      <c r="C49" s="1963" t="s">
        <v>41</v>
      </c>
      <c r="D49" s="1963"/>
      <c r="E49" s="1963"/>
      <c r="F49" s="1963"/>
      <c r="G49" s="367"/>
    </row>
    <row r="50" spans="1:11" ht="15" x14ac:dyDescent="0.25">
      <c r="A50" s="372">
        <v>40.159999999999997</v>
      </c>
      <c r="B50" s="375">
        <v>11</v>
      </c>
      <c r="C50" s="1963" t="s">
        <v>42</v>
      </c>
      <c r="D50" s="1963"/>
      <c r="E50" s="1963"/>
      <c r="F50" s="1963"/>
      <c r="G50" s="367"/>
    </row>
    <row r="51" spans="1:11" ht="15" x14ac:dyDescent="0.25">
      <c r="A51" s="372">
        <v>40.17</v>
      </c>
      <c r="B51" s="375">
        <v>10</v>
      </c>
      <c r="C51" s="1963" t="s">
        <v>43</v>
      </c>
      <c r="D51" s="1963"/>
      <c r="E51" s="1963"/>
      <c r="F51" s="1963"/>
      <c r="G51" s="367"/>
    </row>
    <row r="52" spans="1:11" ht="15" x14ac:dyDescent="0.25">
      <c r="A52" s="372">
        <v>40.18</v>
      </c>
      <c r="B52" s="375">
        <v>10</v>
      </c>
      <c r="C52" s="1963" t="s">
        <v>44</v>
      </c>
      <c r="D52" s="1963"/>
      <c r="E52" s="1963"/>
      <c r="F52" s="1963"/>
      <c r="G52" s="367"/>
    </row>
    <row r="53" spans="1:11" ht="14.1" customHeight="1" x14ac:dyDescent="0.25">
      <c r="A53" s="372">
        <v>40.19</v>
      </c>
      <c r="B53" s="375">
        <v>9</v>
      </c>
      <c r="C53" s="1963" t="s">
        <v>45</v>
      </c>
      <c r="D53" s="1963"/>
      <c r="E53" s="1963"/>
      <c r="F53" s="1963"/>
      <c r="G53" s="367"/>
      <c r="K53" s="16"/>
    </row>
    <row r="54" spans="1:11" ht="14.1" customHeight="1" x14ac:dyDescent="0.25">
      <c r="A54" s="372">
        <v>40.200000000000003</v>
      </c>
      <c r="B54" s="375">
        <v>9</v>
      </c>
      <c r="C54" s="1963" t="s">
        <v>46</v>
      </c>
      <c r="D54" s="1963"/>
      <c r="E54" s="1963"/>
      <c r="F54" s="1963"/>
      <c r="G54" s="367"/>
      <c r="K54" s="16"/>
    </row>
    <row r="55" spans="1:11" ht="14.1" customHeight="1" x14ac:dyDescent="0.25">
      <c r="A55" s="372">
        <v>40.21</v>
      </c>
      <c r="B55" s="375">
        <v>9</v>
      </c>
      <c r="C55" s="1963" t="s">
        <v>47</v>
      </c>
      <c r="D55" s="1963"/>
      <c r="E55" s="1963"/>
      <c r="F55" s="1963"/>
      <c r="G55" s="367"/>
      <c r="K55" s="16"/>
    </row>
    <row r="56" spans="1:11" ht="14.1" customHeight="1" x14ac:dyDescent="0.25">
      <c r="A56" s="372">
        <v>40.22</v>
      </c>
      <c r="B56" s="375">
        <v>9</v>
      </c>
      <c r="C56" s="1963" t="s">
        <v>48</v>
      </c>
      <c r="D56" s="1963"/>
      <c r="E56" s="1963"/>
      <c r="F56" s="1963"/>
      <c r="G56" s="367"/>
      <c r="K56" s="16"/>
    </row>
    <row r="57" spans="1:11" s="22" customFormat="1" ht="15" x14ac:dyDescent="0.25">
      <c r="A57" s="372" t="s">
        <v>49</v>
      </c>
      <c r="B57" s="375" t="s">
        <v>16</v>
      </c>
      <c r="C57" s="1963" t="s">
        <v>50</v>
      </c>
      <c r="D57" s="1963"/>
      <c r="E57" s="1963"/>
      <c r="F57" s="1963"/>
      <c r="G57" s="367"/>
    </row>
    <row r="58" spans="1:11" s="22" customFormat="1" ht="15" x14ac:dyDescent="0.25">
      <c r="A58" s="372" t="s">
        <v>51</v>
      </c>
      <c r="B58" s="375" t="s">
        <v>16</v>
      </c>
      <c r="C58" s="1963" t="s">
        <v>52</v>
      </c>
      <c r="D58" s="1963"/>
      <c r="E58" s="1963"/>
      <c r="F58" s="1963"/>
      <c r="G58" s="367"/>
    </row>
    <row r="59" spans="1:11" ht="14.1" customHeight="1" x14ac:dyDescent="0.25">
      <c r="A59" s="372">
        <v>40.229999999999997</v>
      </c>
      <c r="B59" s="375">
        <v>9</v>
      </c>
      <c r="C59" s="1965" t="s">
        <v>53</v>
      </c>
      <c r="D59" s="1965"/>
      <c r="E59" s="1965"/>
      <c r="F59" s="1965"/>
      <c r="G59" s="367"/>
      <c r="K59" s="16"/>
    </row>
    <row r="60" spans="1:11" ht="15" x14ac:dyDescent="0.25">
      <c r="A60" s="372">
        <v>40.24</v>
      </c>
      <c r="B60" s="375">
        <v>9</v>
      </c>
      <c r="C60" s="1965" t="s">
        <v>54</v>
      </c>
      <c r="D60" s="1965"/>
      <c r="E60" s="1965"/>
      <c r="F60" s="1965"/>
      <c r="G60" s="367"/>
    </row>
    <row r="61" spans="1:11" ht="15" x14ac:dyDescent="0.25">
      <c r="A61" s="372">
        <v>40.25</v>
      </c>
      <c r="B61" s="375">
        <v>5</v>
      </c>
      <c r="C61" s="1965" t="s">
        <v>55</v>
      </c>
      <c r="D61" s="1965"/>
      <c r="E61" s="1965"/>
      <c r="F61" s="1965"/>
      <c r="G61" s="367"/>
    </row>
    <row r="62" spans="1:11" ht="15" x14ac:dyDescent="0.25">
      <c r="A62" s="372">
        <v>40.26</v>
      </c>
      <c r="B62" s="375">
        <v>9</v>
      </c>
      <c r="C62" s="1965" t="s">
        <v>56</v>
      </c>
      <c r="D62" s="1965"/>
      <c r="E62" s="1965"/>
      <c r="F62" s="1965"/>
      <c r="G62" s="367"/>
    </row>
    <row r="63" spans="1:11" ht="15" x14ac:dyDescent="0.25">
      <c r="A63" s="372">
        <v>40.270000000000003</v>
      </c>
      <c r="B63" s="375">
        <v>9</v>
      </c>
      <c r="C63" s="1965" t="s">
        <v>57</v>
      </c>
      <c r="D63" s="1965"/>
      <c r="E63" s="1965"/>
      <c r="F63" s="1965"/>
      <c r="G63" s="367"/>
    </row>
    <row r="64" spans="1:11" ht="15" x14ac:dyDescent="0.25">
      <c r="A64" s="372">
        <v>40.28</v>
      </c>
      <c r="B64" s="375" t="s">
        <v>58</v>
      </c>
      <c r="C64" s="1965" t="s">
        <v>59</v>
      </c>
      <c r="D64" s="1965"/>
      <c r="E64" s="1965"/>
      <c r="F64" s="1965"/>
      <c r="G64" s="367"/>
    </row>
    <row r="65" spans="1:7" ht="15" x14ac:dyDescent="0.25">
      <c r="A65" s="372">
        <v>40.29</v>
      </c>
      <c r="B65" s="375">
        <v>38</v>
      </c>
      <c r="C65" s="1963" t="s">
        <v>60</v>
      </c>
      <c r="D65" s="1963"/>
      <c r="E65" s="1963"/>
      <c r="F65" s="1963"/>
      <c r="G65" s="367"/>
    </row>
    <row r="66" spans="1:7" x14ac:dyDescent="0.2">
      <c r="A66" s="372"/>
      <c r="B66" s="375"/>
      <c r="C66" s="17"/>
      <c r="D66" s="17"/>
      <c r="E66" s="17"/>
      <c r="F66" s="17"/>
      <c r="G66" s="367"/>
    </row>
    <row r="67" spans="1:7" ht="15" x14ac:dyDescent="0.25">
      <c r="A67" s="372">
        <v>60.01</v>
      </c>
      <c r="B67" s="375">
        <v>14</v>
      </c>
      <c r="C67" s="1963" t="s">
        <v>61</v>
      </c>
      <c r="D67" s="1963"/>
      <c r="E67" s="1963"/>
      <c r="F67" s="1963"/>
      <c r="G67" s="367"/>
    </row>
    <row r="68" spans="1:7" ht="15" x14ac:dyDescent="0.25">
      <c r="A68" s="372">
        <v>70.010000000000005</v>
      </c>
      <c r="B68" s="375">
        <v>13</v>
      </c>
      <c r="C68" s="1963" t="s">
        <v>62</v>
      </c>
      <c r="D68" s="1963"/>
      <c r="E68" s="1963"/>
      <c r="F68" s="1963"/>
      <c r="G68" s="367"/>
    </row>
    <row r="69" spans="1:7" x14ac:dyDescent="0.2">
      <c r="A69" s="372"/>
      <c r="B69" s="375"/>
      <c r="C69" s="23"/>
      <c r="D69" s="23"/>
      <c r="E69" s="23"/>
      <c r="F69" s="23"/>
      <c r="G69" s="367"/>
    </row>
    <row r="70" spans="1:7" x14ac:dyDescent="0.2">
      <c r="A70" s="372"/>
      <c r="B70" s="375"/>
      <c r="C70" s="1966" t="s">
        <v>63</v>
      </c>
      <c r="D70" s="1966"/>
      <c r="E70" s="1966"/>
      <c r="F70" s="1966"/>
      <c r="G70" s="368"/>
    </row>
    <row r="71" spans="1:7" s="24" customFormat="1" x14ac:dyDescent="0.2">
      <c r="A71" s="372"/>
      <c r="B71" s="375"/>
      <c r="C71" s="1962" t="s">
        <v>26</v>
      </c>
      <c r="D71" s="1962"/>
      <c r="E71" s="1962"/>
      <c r="F71" s="1962"/>
      <c r="G71" s="368"/>
    </row>
    <row r="72" spans="1:7" ht="15" x14ac:dyDescent="0.25">
      <c r="A72" s="372">
        <v>50.01</v>
      </c>
      <c r="B72" s="375">
        <v>26</v>
      </c>
      <c r="C72" s="1963" t="s">
        <v>27</v>
      </c>
      <c r="D72" s="1963"/>
      <c r="E72" s="1963"/>
      <c r="F72" s="1963"/>
      <c r="G72" s="367"/>
    </row>
    <row r="73" spans="1:7" ht="13.5" customHeight="1" x14ac:dyDescent="0.25">
      <c r="A73" s="372">
        <v>50.02</v>
      </c>
      <c r="B73" s="375">
        <v>26</v>
      </c>
      <c r="C73" s="1963" t="s">
        <v>28</v>
      </c>
      <c r="D73" s="1963"/>
      <c r="E73" s="1963"/>
      <c r="F73" s="1963"/>
      <c r="G73" s="367"/>
    </row>
    <row r="74" spans="1:7" ht="13.5" customHeight="1" x14ac:dyDescent="0.25">
      <c r="A74" s="372">
        <v>50.03</v>
      </c>
      <c r="B74" s="375">
        <v>26</v>
      </c>
      <c r="C74" s="1963" t="s">
        <v>29</v>
      </c>
      <c r="D74" s="1963"/>
      <c r="E74" s="1963"/>
      <c r="F74" s="1963"/>
      <c r="G74" s="367"/>
    </row>
    <row r="75" spans="1:7" ht="15" x14ac:dyDescent="0.25">
      <c r="A75" s="372">
        <v>50.04</v>
      </c>
      <c r="B75" s="375">
        <v>27</v>
      </c>
      <c r="C75" s="1963" t="s">
        <v>30</v>
      </c>
      <c r="D75" s="1963"/>
      <c r="E75" s="1963"/>
      <c r="F75" s="1963"/>
      <c r="G75" s="367"/>
    </row>
    <row r="76" spans="1:7" ht="13.5" customHeight="1" x14ac:dyDescent="0.25">
      <c r="A76" s="372">
        <v>50.05</v>
      </c>
      <c r="B76" s="375">
        <v>27</v>
      </c>
      <c r="C76" s="1963" t="s">
        <v>31</v>
      </c>
      <c r="D76" s="1963"/>
      <c r="E76" s="1963"/>
      <c r="F76" s="1963"/>
      <c r="G76" s="367"/>
    </row>
    <row r="77" spans="1:7" ht="13.5" customHeight="1" x14ac:dyDescent="0.25">
      <c r="A77" s="372">
        <v>50.06</v>
      </c>
      <c r="B77" s="375">
        <v>27</v>
      </c>
      <c r="C77" s="1963" t="s">
        <v>64</v>
      </c>
      <c r="D77" s="1963"/>
      <c r="E77" s="1963"/>
      <c r="F77" s="1963"/>
      <c r="G77" s="367"/>
    </row>
    <row r="78" spans="1:7" ht="13.5" customHeight="1" x14ac:dyDescent="0.25">
      <c r="A78" s="372">
        <v>50.07</v>
      </c>
      <c r="B78" s="375" t="s">
        <v>65</v>
      </c>
      <c r="C78" s="1965" t="s">
        <v>33</v>
      </c>
      <c r="D78" s="1965"/>
      <c r="E78" s="1965"/>
      <c r="F78" s="1965"/>
      <c r="G78" s="368"/>
    </row>
    <row r="79" spans="1:7" ht="13.5" customHeight="1" x14ac:dyDescent="0.25">
      <c r="A79" s="372">
        <v>50.08</v>
      </c>
      <c r="B79" s="375" t="s">
        <v>65</v>
      </c>
      <c r="C79" s="1965" t="s">
        <v>34</v>
      </c>
      <c r="D79" s="1965"/>
      <c r="E79" s="1965"/>
      <c r="F79" s="1965"/>
      <c r="G79" s="368"/>
    </row>
    <row r="80" spans="1:7" ht="13.5" customHeight="1" x14ac:dyDescent="0.25">
      <c r="A80" s="372">
        <v>50.09</v>
      </c>
      <c r="B80" s="375" t="s">
        <v>66</v>
      </c>
      <c r="C80" s="1963" t="s">
        <v>35</v>
      </c>
      <c r="D80" s="1963"/>
      <c r="E80" s="1963"/>
      <c r="F80" s="1963"/>
      <c r="G80" s="367"/>
    </row>
    <row r="81" spans="1:7" ht="15" x14ac:dyDescent="0.25">
      <c r="A81" s="372">
        <v>50.1</v>
      </c>
      <c r="B81" s="375" t="s">
        <v>66</v>
      </c>
      <c r="C81" s="1965" t="s">
        <v>67</v>
      </c>
      <c r="D81" s="1965"/>
      <c r="E81" s="1965"/>
      <c r="F81" s="1965"/>
      <c r="G81" s="368"/>
    </row>
    <row r="82" spans="1:7" ht="12.75" customHeight="1" x14ac:dyDescent="0.25">
      <c r="A82" s="372">
        <v>50.11</v>
      </c>
      <c r="B82" s="375" t="s">
        <v>68</v>
      </c>
      <c r="C82" s="1965" t="s">
        <v>69</v>
      </c>
      <c r="D82" s="1965"/>
      <c r="E82" s="1965"/>
      <c r="F82" s="1965"/>
      <c r="G82" s="368"/>
    </row>
    <row r="83" spans="1:7" ht="12.75" customHeight="1" x14ac:dyDescent="0.25">
      <c r="A83" s="372">
        <v>50.12</v>
      </c>
      <c r="B83" s="375" t="s">
        <v>68</v>
      </c>
      <c r="C83" s="1965" t="s">
        <v>70</v>
      </c>
      <c r="D83" s="1965"/>
      <c r="E83" s="1965"/>
      <c r="F83" s="1965"/>
      <c r="G83" s="368"/>
    </row>
    <row r="84" spans="1:7" ht="12.75" customHeight="1" x14ac:dyDescent="0.25">
      <c r="A84" s="372">
        <v>50.13</v>
      </c>
      <c r="B84" s="375" t="s">
        <v>68</v>
      </c>
      <c r="C84" s="1965" t="s">
        <v>71</v>
      </c>
      <c r="D84" s="1965"/>
      <c r="E84" s="1965"/>
      <c r="F84" s="1965"/>
      <c r="G84" s="368"/>
    </row>
    <row r="85" spans="1:7" ht="12.75" customHeight="1" x14ac:dyDescent="0.25">
      <c r="A85" s="372">
        <v>50.14</v>
      </c>
      <c r="B85" s="375" t="s">
        <v>68</v>
      </c>
      <c r="C85" s="1965" t="s">
        <v>72</v>
      </c>
      <c r="D85" s="1965"/>
      <c r="E85" s="1965"/>
      <c r="F85" s="1965"/>
      <c r="G85" s="368"/>
    </row>
    <row r="86" spans="1:7" ht="12.75" customHeight="1" x14ac:dyDescent="0.25">
      <c r="A86" s="372">
        <v>50.15</v>
      </c>
      <c r="B86" s="375">
        <v>29</v>
      </c>
      <c r="C86" s="1963" t="s">
        <v>73</v>
      </c>
      <c r="D86" s="1963"/>
      <c r="E86" s="1963"/>
      <c r="F86" s="1963"/>
      <c r="G86" s="367"/>
    </row>
    <row r="87" spans="1:7" ht="12.75" hidden="1" customHeight="1" x14ac:dyDescent="0.2">
      <c r="A87" s="372"/>
      <c r="B87" s="376" t="s">
        <v>74</v>
      </c>
      <c r="C87" s="1967" t="s">
        <v>75</v>
      </c>
      <c r="D87" s="1967"/>
      <c r="E87" s="1967"/>
      <c r="F87" s="1967"/>
      <c r="G87" s="367"/>
    </row>
    <row r="88" spans="1:7" ht="12.75" hidden="1" customHeight="1" x14ac:dyDescent="0.2">
      <c r="A88" s="372"/>
      <c r="B88" s="376" t="s">
        <v>76</v>
      </c>
      <c r="C88" s="1967" t="s">
        <v>77</v>
      </c>
      <c r="D88" s="1967"/>
      <c r="E88" s="1967"/>
      <c r="F88" s="1967"/>
      <c r="G88" s="367"/>
    </row>
    <row r="89" spans="1:7" ht="12.75" hidden="1" customHeight="1" x14ac:dyDescent="0.2">
      <c r="A89" s="372"/>
      <c r="B89" s="376"/>
      <c r="C89" s="1968" t="s">
        <v>78</v>
      </c>
      <c r="D89" s="1968"/>
      <c r="E89" s="1968"/>
      <c r="F89" s="1968"/>
      <c r="G89" s="367"/>
    </row>
    <row r="90" spans="1:7" s="25" customFormat="1" ht="12.75" hidden="1" customHeight="1" x14ac:dyDescent="0.2">
      <c r="A90" s="372"/>
      <c r="B90" s="376" t="s">
        <v>74</v>
      </c>
      <c r="C90" s="1967" t="s">
        <v>75</v>
      </c>
      <c r="D90" s="1967"/>
      <c r="E90" s="1967"/>
      <c r="F90" s="1967"/>
      <c r="G90" s="367"/>
    </row>
    <row r="91" spans="1:7" s="25" customFormat="1" ht="12.75" hidden="1" customHeight="1" x14ac:dyDescent="0.2">
      <c r="A91" s="372"/>
      <c r="B91" s="376" t="s">
        <v>76</v>
      </c>
      <c r="C91" s="1967" t="s">
        <v>77</v>
      </c>
      <c r="D91" s="1967"/>
      <c r="E91" s="1967"/>
      <c r="F91" s="1967"/>
      <c r="G91" s="367"/>
    </row>
    <row r="92" spans="1:7" s="26" customFormat="1" hidden="1" x14ac:dyDescent="0.2">
      <c r="A92" s="372"/>
      <c r="B92" s="376"/>
      <c r="C92" s="1968" t="s">
        <v>79</v>
      </c>
      <c r="D92" s="1968"/>
      <c r="E92" s="1968"/>
      <c r="F92" s="1968"/>
      <c r="G92" s="367"/>
    </row>
    <row r="93" spans="1:7" s="26" customFormat="1" hidden="1" x14ac:dyDescent="0.2">
      <c r="A93" s="372"/>
      <c r="B93" s="376" t="s">
        <v>74</v>
      </c>
      <c r="C93" s="1967" t="s">
        <v>75</v>
      </c>
      <c r="D93" s="1967"/>
      <c r="E93" s="1967"/>
      <c r="F93" s="1967"/>
      <c r="G93" s="367"/>
    </row>
    <row r="94" spans="1:7" s="26" customFormat="1" hidden="1" x14ac:dyDescent="0.2">
      <c r="A94" s="372"/>
      <c r="B94" s="376" t="s">
        <v>76</v>
      </c>
      <c r="C94" s="1967" t="s">
        <v>77</v>
      </c>
      <c r="D94" s="1967"/>
      <c r="E94" s="1967"/>
      <c r="F94" s="1967"/>
      <c r="G94" s="367"/>
    </row>
    <row r="95" spans="1:7" s="26" customFormat="1" hidden="1" x14ac:dyDescent="0.2">
      <c r="A95" s="373"/>
      <c r="B95" s="376" t="s">
        <v>74</v>
      </c>
      <c r="C95" s="1967" t="s">
        <v>75</v>
      </c>
      <c r="D95" s="1967"/>
      <c r="E95" s="1967"/>
      <c r="F95" s="1967"/>
      <c r="G95" s="367"/>
    </row>
    <row r="96" spans="1:7" s="26" customFormat="1" hidden="1" x14ac:dyDescent="0.2">
      <c r="A96" s="373"/>
      <c r="B96" s="376" t="s">
        <v>76</v>
      </c>
      <c r="C96" s="1967" t="s">
        <v>77</v>
      </c>
      <c r="D96" s="1967"/>
      <c r="E96" s="1967"/>
      <c r="F96" s="1967"/>
      <c r="G96" s="367"/>
    </row>
    <row r="97" spans="1:11" s="26" customFormat="1" ht="13.35" customHeight="1" x14ac:dyDescent="0.25">
      <c r="A97" s="372">
        <v>50.16</v>
      </c>
      <c r="B97" s="375">
        <v>33</v>
      </c>
      <c r="C97" s="1963" t="s">
        <v>39</v>
      </c>
      <c r="D97" s="1963"/>
      <c r="E97" s="1963"/>
      <c r="F97" s="1963"/>
      <c r="G97" s="367"/>
    </row>
    <row r="98" spans="1:11" s="26" customFormat="1" ht="15" x14ac:dyDescent="0.25">
      <c r="A98" s="372">
        <v>50.17</v>
      </c>
      <c r="B98" s="375">
        <v>33</v>
      </c>
      <c r="C98" s="1963" t="s">
        <v>40</v>
      </c>
      <c r="D98" s="1963"/>
      <c r="E98" s="1963"/>
      <c r="F98" s="1963"/>
      <c r="G98" s="367"/>
    </row>
    <row r="99" spans="1:11" s="26" customFormat="1" ht="15" x14ac:dyDescent="0.25">
      <c r="A99" s="372">
        <v>50.18</v>
      </c>
      <c r="B99" s="375">
        <v>33</v>
      </c>
      <c r="C99" s="1963" t="s">
        <v>41</v>
      </c>
      <c r="D99" s="1963"/>
      <c r="E99" s="1963"/>
      <c r="F99" s="1963"/>
      <c r="G99" s="367"/>
    </row>
    <row r="100" spans="1:11" s="26" customFormat="1" ht="15" x14ac:dyDescent="0.25">
      <c r="A100" s="372">
        <v>50.19</v>
      </c>
      <c r="B100" s="375">
        <v>34</v>
      </c>
      <c r="C100" s="1963" t="s">
        <v>42</v>
      </c>
      <c r="D100" s="1963"/>
      <c r="E100" s="1963"/>
      <c r="F100" s="1963"/>
      <c r="G100" s="367"/>
    </row>
    <row r="101" spans="1:11" s="26" customFormat="1" ht="15" x14ac:dyDescent="0.25">
      <c r="A101" s="372">
        <v>50.2</v>
      </c>
      <c r="B101" s="375">
        <v>32</v>
      </c>
      <c r="C101" s="1963" t="s">
        <v>43</v>
      </c>
      <c r="D101" s="1963"/>
      <c r="E101" s="1963"/>
      <c r="F101" s="1963"/>
      <c r="G101" s="367"/>
    </row>
    <row r="102" spans="1:11" ht="14.1" customHeight="1" x14ac:dyDescent="0.25">
      <c r="A102" s="372">
        <v>50.21</v>
      </c>
      <c r="B102" s="375">
        <v>33</v>
      </c>
      <c r="C102" s="1963" t="s">
        <v>44</v>
      </c>
      <c r="D102" s="1963"/>
      <c r="E102" s="1963"/>
      <c r="F102" s="1963"/>
      <c r="G102" s="367"/>
      <c r="K102" s="16"/>
    </row>
    <row r="103" spans="1:11" ht="14.1" customHeight="1" x14ac:dyDescent="0.25">
      <c r="A103" s="372">
        <v>50.22</v>
      </c>
      <c r="B103" s="375">
        <v>30</v>
      </c>
      <c r="C103" s="1963" t="s">
        <v>80</v>
      </c>
      <c r="D103" s="1963"/>
      <c r="E103" s="1963"/>
      <c r="F103" s="1963"/>
      <c r="G103" s="367"/>
      <c r="K103" s="16"/>
    </row>
    <row r="104" spans="1:11" ht="14.1" customHeight="1" x14ac:dyDescent="0.25">
      <c r="A104" s="372">
        <v>50.23</v>
      </c>
      <c r="B104" s="375">
        <v>30</v>
      </c>
      <c r="C104" s="1963" t="s">
        <v>81</v>
      </c>
      <c r="D104" s="1963"/>
      <c r="E104" s="1963"/>
      <c r="F104" s="1963"/>
      <c r="G104" s="367"/>
      <c r="K104" s="16"/>
    </row>
    <row r="105" spans="1:11" ht="14.1" customHeight="1" x14ac:dyDescent="0.25">
      <c r="A105" s="372">
        <v>50.24</v>
      </c>
      <c r="B105" s="375">
        <v>31</v>
      </c>
      <c r="C105" s="1963" t="s">
        <v>47</v>
      </c>
      <c r="D105" s="1963"/>
      <c r="E105" s="1963"/>
      <c r="F105" s="1963"/>
      <c r="G105" s="367"/>
      <c r="K105" s="16"/>
    </row>
    <row r="106" spans="1:11" ht="15" x14ac:dyDescent="0.25">
      <c r="A106" s="372">
        <v>50.25</v>
      </c>
      <c r="B106" s="375">
        <v>31</v>
      </c>
      <c r="C106" s="1963" t="s">
        <v>82</v>
      </c>
      <c r="D106" s="1963"/>
      <c r="E106" s="1963"/>
      <c r="F106" s="1963"/>
      <c r="G106" s="367"/>
    </row>
    <row r="107" spans="1:11" s="27" customFormat="1" ht="12.75" customHeight="1" x14ac:dyDescent="0.25">
      <c r="A107" s="372" t="s">
        <v>83</v>
      </c>
      <c r="B107" s="375" t="s">
        <v>16</v>
      </c>
      <c r="C107" s="1963" t="s">
        <v>50</v>
      </c>
      <c r="D107" s="1963"/>
      <c r="E107" s="1963"/>
      <c r="F107" s="1963"/>
      <c r="G107" s="367"/>
    </row>
    <row r="108" spans="1:11" s="27" customFormat="1" ht="12.75" customHeight="1" x14ac:dyDescent="0.25">
      <c r="A108" s="372" t="s">
        <v>84</v>
      </c>
      <c r="B108" s="375" t="s">
        <v>16</v>
      </c>
      <c r="C108" s="1963" t="s">
        <v>52</v>
      </c>
      <c r="D108" s="1963"/>
      <c r="E108" s="1963"/>
      <c r="F108" s="1963"/>
      <c r="G108" s="367"/>
    </row>
    <row r="109" spans="1:11" ht="15" x14ac:dyDescent="0.25">
      <c r="A109" s="372">
        <v>50.26</v>
      </c>
      <c r="B109" s="375">
        <v>31</v>
      </c>
      <c r="C109" s="1965" t="s">
        <v>53</v>
      </c>
      <c r="D109" s="1965"/>
      <c r="E109" s="1965"/>
      <c r="F109" s="1965"/>
      <c r="G109" s="367"/>
    </row>
    <row r="110" spans="1:11" ht="15" x14ac:dyDescent="0.25">
      <c r="A110" s="372">
        <v>50.270000000000103</v>
      </c>
      <c r="B110" s="375">
        <v>31</v>
      </c>
      <c r="C110" s="1965" t="s">
        <v>54</v>
      </c>
      <c r="D110" s="1965"/>
      <c r="E110" s="1965"/>
      <c r="F110" s="1965"/>
      <c r="G110" s="367"/>
    </row>
    <row r="111" spans="1:11" ht="15" x14ac:dyDescent="0.25">
      <c r="A111" s="372">
        <v>50.28</v>
      </c>
      <c r="B111" s="375">
        <v>31</v>
      </c>
      <c r="C111" s="1965" t="s">
        <v>85</v>
      </c>
      <c r="D111" s="1965"/>
      <c r="E111" s="1965"/>
      <c r="F111" s="1965"/>
      <c r="G111" s="367"/>
    </row>
    <row r="112" spans="1:11" ht="12.75" customHeight="1" x14ac:dyDescent="0.25">
      <c r="A112" s="372">
        <v>50.29</v>
      </c>
      <c r="B112" s="375">
        <v>35</v>
      </c>
      <c r="C112" s="1965" t="s">
        <v>59</v>
      </c>
      <c r="D112" s="1965"/>
      <c r="E112" s="1965"/>
      <c r="F112" s="1965"/>
      <c r="G112" s="367"/>
    </row>
    <row r="113" spans="1:7" ht="12.75" customHeight="1" x14ac:dyDescent="0.2">
      <c r="A113" s="372"/>
      <c r="B113" s="375"/>
      <c r="C113" s="28"/>
      <c r="D113" s="28"/>
      <c r="E113" s="28"/>
      <c r="F113" s="28"/>
      <c r="G113" s="367"/>
    </row>
    <row r="114" spans="1:7" ht="15" x14ac:dyDescent="0.25">
      <c r="A114" s="372">
        <v>60.02</v>
      </c>
      <c r="B114" s="375">
        <v>37</v>
      </c>
      <c r="C114" s="1951" t="s">
        <v>86</v>
      </c>
      <c r="D114" s="1951"/>
      <c r="E114" s="1951"/>
      <c r="F114" s="1951"/>
      <c r="G114" s="367"/>
    </row>
    <row r="115" spans="1:7" ht="15" x14ac:dyDescent="0.25">
      <c r="A115" s="372">
        <v>60.03</v>
      </c>
      <c r="B115" s="375">
        <v>41</v>
      </c>
      <c r="C115" s="1951" t="s">
        <v>87</v>
      </c>
      <c r="D115" s="1951"/>
      <c r="E115" s="1951"/>
      <c r="F115" s="1951"/>
      <c r="G115" s="367"/>
    </row>
    <row r="116" spans="1:7" x14ac:dyDescent="0.2">
      <c r="A116" s="372"/>
      <c r="B116" s="375"/>
      <c r="C116" s="17"/>
      <c r="D116" s="17"/>
      <c r="E116" s="17"/>
      <c r="F116" s="17"/>
      <c r="G116" s="367"/>
    </row>
    <row r="117" spans="1:7" ht="15" x14ac:dyDescent="0.25">
      <c r="A117" s="372">
        <v>70.02</v>
      </c>
      <c r="B117" s="375">
        <v>28</v>
      </c>
      <c r="C117" s="1951" t="s">
        <v>62</v>
      </c>
      <c r="D117" s="1951"/>
      <c r="E117" s="1951"/>
      <c r="F117" s="1951"/>
      <c r="G117" s="367"/>
    </row>
    <row r="118" spans="1:7" ht="15" x14ac:dyDescent="0.25">
      <c r="A118" s="372">
        <v>70.03</v>
      </c>
      <c r="B118" s="375">
        <v>40</v>
      </c>
      <c r="C118" s="1951" t="s">
        <v>88</v>
      </c>
      <c r="D118" s="1951"/>
      <c r="E118" s="1951"/>
      <c r="F118" s="1951"/>
      <c r="G118" s="367"/>
    </row>
    <row r="119" spans="1:7" ht="15" x14ac:dyDescent="0.25">
      <c r="A119" s="372">
        <v>70.040000000000006</v>
      </c>
      <c r="B119" s="375">
        <v>38</v>
      </c>
      <c r="C119" s="1951" t="s">
        <v>89</v>
      </c>
      <c r="D119" s="1951"/>
      <c r="E119" s="1951"/>
      <c r="F119" s="1951"/>
      <c r="G119" s="367"/>
    </row>
    <row r="120" spans="1:7" x14ac:dyDescent="0.2">
      <c r="A120" s="372"/>
      <c r="B120" s="375"/>
      <c r="C120" s="29"/>
      <c r="D120" s="29"/>
      <c r="E120" s="29"/>
      <c r="F120" s="29"/>
      <c r="G120" s="367"/>
    </row>
    <row r="121" spans="1:7" ht="15" x14ac:dyDescent="0.25">
      <c r="A121" s="372">
        <v>80.010000000000005</v>
      </c>
      <c r="B121" s="375">
        <v>38</v>
      </c>
      <c r="C121" s="1951" t="s">
        <v>90</v>
      </c>
      <c r="D121" s="1951"/>
      <c r="E121" s="1951"/>
      <c r="F121" s="1951"/>
      <c r="G121" s="367"/>
    </row>
    <row r="122" spans="1:7" x14ac:dyDescent="0.2">
      <c r="A122" s="374"/>
      <c r="B122" s="377"/>
      <c r="C122" s="1634"/>
      <c r="D122" s="1634"/>
      <c r="E122" s="1634"/>
      <c r="F122" s="1634"/>
      <c r="G122" s="369"/>
    </row>
    <row r="123" spans="1:7" ht="15" x14ac:dyDescent="0.25">
      <c r="A123" s="372">
        <v>90.01</v>
      </c>
      <c r="B123" s="375">
        <v>42</v>
      </c>
      <c r="C123" s="1950" t="s">
        <v>91</v>
      </c>
      <c r="D123" s="1950"/>
      <c r="E123" s="1950"/>
      <c r="F123" s="1950"/>
      <c r="G123" s="367"/>
    </row>
    <row r="124" spans="1:7" x14ac:dyDescent="0.2">
      <c r="A124" s="1"/>
      <c r="G124" s="370"/>
    </row>
    <row r="125" spans="1:7" x14ac:dyDescent="0.2">
      <c r="C125" s="31" t="s">
        <v>92</v>
      </c>
      <c r="G125" s="370"/>
    </row>
    <row r="126" spans="1:7" x14ac:dyDescent="0.2">
      <c r="G126" s="370"/>
    </row>
    <row r="127" spans="1:7" x14ac:dyDescent="0.2">
      <c r="A127" s="25"/>
      <c r="G127" s="370"/>
    </row>
    <row r="128" spans="1:7" x14ac:dyDescent="0.2">
      <c r="G128" s="370"/>
    </row>
    <row r="129" spans="7:7" x14ac:dyDescent="0.2">
      <c r="G129" s="370"/>
    </row>
    <row r="130" spans="7:7" x14ac:dyDescent="0.2">
      <c r="G130" s="370"/>
    </row>
    <row r="131" spans="7:7" x14ac:dyDescent="0.2">
      <c r="G131" s="370"/>
    </row>
    <row r="132" spans="7:7" x14ac:dyDescent="0.2">
      <c r="G132" s="370"/>
    </row>
    <row r="133" spans="7:7" x14ac:dyDescent="0.2">
      <c r="G133" s="370"/>
    </row>
    <row r="134" spans="7:7" x14ac:dyDescent="0.2">
      <c r="G134" s="370"/>
    </row>
  </sheetData>
  <mergeCells count="112">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1:F21"/>
    <mergeCell ref="C22:F22"/>
    <mergeCell ref="C23:F23"/>
    <mergeCell ref="C25:F25"/>
    <mergeCell ref="C26:F26"/>
    <mergeCell ref="C27:F27"/>
    <mergeCell ref="C17:F17"/>
    <mergeCell ref="C18:F18"/>
    <mergeCell ref="C19:F19"/>
    <mergeCell ref="C20:F20"/>
    <mergeCell ref="A5:B5"/>
    <mergeCell ref="C7:F10"/>
    <mergeCell ref="A11:A12"/>
    <mergeCell ref="B11:B12"/>
    <mergeCell ref="C13:F13"/>
    <mergeCell ref="C14:F14"/>
    <mergeCell ref="A1:G1"/>
    <mergeCell ref="A2:B2"/>
    <mergeCell ref="C2:F2"/>
    <mergeCell ref="A3:B3"/>
    <mergeCell ref="C3:F3"/>
    <mergeCell ref="A4:B4"/>
    <mergeCell ref="C4:F4"/>
    <mergeCell ref="C15:F15"/>
    <mergeCell ref="C16:F16"/>
  </mergeCells>
  <hyperlinks>
    <hyperlink ref="C123:F123" location="'90.010'!A1" display="Exigences minimales de fonds propres au titre du risque de marché*" xr:uid="{A567FC85-C55D-48F6-AFA1-3489E280BA97}"/>
    <hyperlink ref="C15:F15" location="'10.020'!A1" display="Sommaire des actifs pondérés en fonction du risque et de l'exposition en cas de défaut" xr:uid="{C9F735D9-E0DF-48B5-9E6F-31FE54AE5AD4}"/>
    <hyperlink ref="C14:F14" location="'10.011'!A1" display="Ratios simplifiés de fonds propres fondés sur le risque pour les PMB de catégorie III" xr:uid="{9EEA9B78-F922-4EB0-8104-C301645AED71}"/>
    <hyperlink ref="C13:F13" location="'10.010'!A1" display="Calcul des ratios" xr:uid="{145FEF41-9D87-4369-9947-AD8F2E0E6B61}"/>
    <hyperlink ref="C16:F16" location="'10.030'!A1" display="Sommaire des actifs pondérés en fonction du risque en vertu du plancher de fonds propres" xr:uid="{7B5C83C7-99FA-4328-9E25-92C530B9ADD8}"/>
    <hyperlink ref="C17:F17" location="'10.040'!A1" display="Réserve de fonds propres contracyclique" xr:uid="{0ECCDCB0-1AEC-424F-877D-7136E40737FB}"/>
    <hyperlink ref="C18:F18" location="'10.041'!A1" display="Réserve de fonds propres contracyclique des PMB de catégorie III" xr:uid="{448549AC-EC4F-4AD8-8CB3-48AB34BAEF48}"/>
    <hyperlink ref="C19:F19" location="'10.050'!A1" display="Expositions hors bilan à l’exclusion des dérivés et des expositions de titrisation" xr:uid="{93A16B1B-74F8-42CA-AD58-6A8E3F7626A8}"/>
    <hyperlink ref="C20:F20" location="'10.060'!A1" display="Expositions brutes, par premier débiteur, dernier garant et vendeur de sûreté" xr:uid="{886E2CFA-C174-4767-8168-C3EF8BE0F6D6}"/>
    <hyperlink ref="C21:F21" location="'10.070'!A1" display="Couverture du bilan par type de risque et rapprochement avec le bilan consolidé" xr:uid="{2E817E51-07C0-4B7D-84ED-929FC6054A22}"/>
    <hyperlink ref="C22:F22" location="'10.080'!A1" display="Sommaire de tous les prêts hypothécaires et marges de crédit adossées à un bien immobilier canadiens assurés" xr:uid="{1CCC8579-752C-4C26-B8CD-55E9A76C0736}"/>
    <hyperlink ref="C23:F23"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3.85546875" style="1" customWidth="1"/>
    <col min="12" max="12" width="11.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891" t="s">
        <v>2376</v>
      </c>
      <c r="B1" s="33"/>
      <c r="C1" s="33"/>
      <c r="D1" s="38"/>
      <c r="E1" s="38"/>
      <c r="F1" s="38"/>
      <c r="G1" s="38"/>
      <c r="L1" s="35">
        <v>7</v>
      </c>
    </row>
    <row r="2" spans="1:12" ht="15.75" x14ac:dyDescent="0.25">
      <c r="A2" s="1975" t="s">
        <v>94</v>
      </c>
      <c r="B2" s="1976"/>
      <c r="C2" s="1977"/>
      <c r="D2" s="70"/>
      <c r="E2" s="38"/>
      <c r="F2" s="38"/>
      <c r="G2" s="38"/>
    </row>
    <row r="3" spans="1:12" ht="15.75" x14ac:dyDescent="0.25">
      <c r="A3" s="661" t="s">
        <v>2377</v>
      </c>
      <c r="B3" s="326"/>
      <c r="C3" s="33"/>
      <c r="D3" s="38"/>
      <c r="E3" s="38"/>
      <c r="F3" s="38"/>
      <c r="G3" s="38"/>
    </row>
    <row r="4" spans="1:12" ht="15" customHeight="1" x14ac:dyDescent="0.25">
      <c r="A4" s="36" t="s">
        <v>2348</v>
      </c>
      <c r="B4" s="326"/>
      <c r="C4" s="33"/>
      <c r="D4" s="38"/>
      <c r="E4" s="38"/>
      <c r="F4" s="38"/>
      <c r="G4" s="38"/>
    </row>
    <row r="5" spans="1:12" ht="12.75" customHeight="1" x14ac:dyDescent="0.25">
      <c r="A5" s="33"/>
      <c r="B5" s="33"/>
      <c r="C5" s="33"/>
      <c r="D5" s="38"/>
      <c r="E5" s="38"/>
      <c r="F5" s="38"/>
      <c r="G5" s="38"/>
    </row>
    <row r="6" spans="1:12" x14ac:dyDescent="0.2">
      <c r="A6" s="662"/>
      <c r="B6" s="2069" t="s">
        <v>2349</v>
      </c>
      <c r="C6" s="2003"/>
      <c r="D6" s="2004"/>
      <c r="E6" s="896"/>
      <c r="F6" s="2069" t="s">
        <v>2350</v>
      </c>
      <c r="G6" s="2075"/>
      <c r="H6" s="2076"/>
      <c r="I6" s="897"/>
      <c r="K6" s="897"/>
      <c r="L6" s="897"/>
    </row>
    <row r="7" spans="1:12" ht="56.25" customHeight="1" x14ac:dyDescent="0.2">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2">
      <c r="A8" s="1703" t="s">
        <v>244</v>
      </c>
      <c r="B8" s="1703"/>
      <c r="C8" s="1703"/>
      <c r="D8" s="1703" t="s">
        <v>245</v>
      </c>
      <c r="E8" s="1703"/>
      <c r="F8" s="1703" t="s">
        <v>246</v>
      </c>
      <c r="G8" s="1703" t="s">
        <v>401</v>
      </c>
      <c r="H8" s="1703" t="s">
        <v>402</v>
      </c>
      <c r="I8" s="1703"/>
      <c r="J8" s="1703" t="s">
        <v>2360</v>
      </c>
      <c r="K8" s="1703"/>
      <c r="L8" s="1703" t="s">
        <v>2361</v>
      </c>
    </row>
    <row r="9" spans="1:12" x14ac:dyDescent="0.2">
      <c r="A9" s="2073" t="s">
        <v>1784</v>
      </c>
      <c r="B9" s="2074"/>
      <c r="C9" s="2074"/>
      <c r="D9" s="323"/>
      <c r="E9" s="323"/>
      <c r="F9" s="323"/>
      <c r="G9" s="323"/>
      <c r="H9" s="323"/>
      <c r="I9" s="323"/>
      <c r="J9" s="323"/>
      <c r="K9" s="323"/>
      <c r="L9" s="323"/>
    </row>
    <row r="10" spans="1:12" x14ac:dyDescent="0.2">
      <c r="A10" s="545" t="s">
        <v>2378</v>
      </c>
      <c r="B10" s="899"/>
      <c r="C10" s="1692"/>
      <c r="D10" s="1729"/>
      <c r="E10" s="715"/>
      <c r="F10" s="1729"/>
      <c r="G10" s="1729"/>
      <c r="H10" s="1729"/>
      <c r="I10" s="702"/>
      <c r="J10" s="1730"/>
      <c r="K10" s="702"/>
      <c r="L10" s="1730"/>
    </row>
    <row r="11" spans="1:12" ht="12.75" customHeight="1" x14ac:dyDescent="0.2">
      <c r="A11" s="541" t="s">
        <v>2363</v>
      </c>
      <c r="B11" s="899"/>
      <c r="C11" s="1692"/>
      <c r="D11" s="1729"/>
      <c r="E11" s="699"/>
      <c r="F11" s="1729"/>
      <c r="G11" s="1729"/>
      <c r="H11" s="1729"/>
      <c r="I11" s="700"/>
      <c r="J11" s="1730"/>
      <c r="K11" s="673"/>
      <c r="L11" s="1730"/>
    </row>
    <row r="12" spans="1:12" x14ac:dyDescent="0.2">
      <c r="A12" s="541" t="s">
        <v>2379</v>
      </c>
      <c r="B12" s="899"/>
      <c r="C12" s="1692"/>
      <c r="D12" s="1729"/>
      <c r="E12" s="699"/>
      <c r="F12" s="1729"/>
      <c r="G12" s="1729"/>
      <c r="H12" s="1729"/>
      <c r="I12" s="700"/>
      <c r="J12" s="1730"/>
      <c r="K12" s="673"/>
      <c r="L12" s="1684"/>
    </row>
    <row r="13" spans="1:12" x14ac:dyDescent="0.2">
      <c r="A13" s="895" t="s">
        <v>2364</v>
      </c>
      <c r="B13" s="899"/>
      <c r="C13" s="1692"/>
      <c r="D13" s="1729"/>
      <c r="E13" s="699"/>
      <c r="F13" s="1729"/>
      <c r="G13" s="1729"/>
      <c r="H13" s="1729"/>
      <c r="I13" s="700"/>
      <c r="J13" s="1730"/>
      <c r="K13" s="673"/>
      <c r="L13" s="1684"/>
    </row>
    <row r="14" spans="1:12" x14ac:dyDescent="0.2">
      <c r="A14" s="541" t="s">
        <v>2365</v>
      </c>
      <c r="B14" s="899"/>
      <c r="C14" s="1692"/>
      <c r="D14" s="1729"/>
      <c r="E14" s="699"/>
      <c r="F14" s="1729"/>
      <c r="G14" s="1729"/>
      <c r="H14" s="1729"/>
      <c r="I14" s="700"/>
      <c r="J14" s="1730"/>
      <c r="K14" s="673"/>
      <c r="L14" s="1684"/>
    </row>
    <row r="15" spans="1:12" x14ac:dyDescent="0.2">
      <c r="A15" s="541" t="s">
        <v>2366</v>
      </c>
      <c r="B15" s="899"/>
      <c r="C15" s="1692"/>
      <c r="D15" s="1729"/>
      <c r="E15" s="699"/>
      <c r="F15" s="1729"/>
      <c r="G15" s="1729"/>
      <c r="H15" s="1729"/>
      <c r="I15" s="700"/>
      <c r="J15" s="1730"/>
      <c r="K15" s="673"/>
      <c r="L15" s="1684"/>
    </row>
    <row r="16" spans="1:12" x14ac:dyDescent="0.2">
      <c r="A16" s="541" t="s">
        <v>2380</v>
      </c>
      <c r="B16" s="899"/>
      <c r="C16" s="1692"/>
      <c r="D16" s="1729"/>
      <c r="E16" s="701"/>
      <c r="F16" s="1729"/>
      <c r="G16" s="1729"/>
      <c r="H16" s="1729"/>
      <c r="I16" s="702"/>
      <c r="J16" s="1730"/>
      <c r="K16" s="677"/>
      <c r="L16" s="1684"/>
    </row>
    <row r="17" spans="1:12" x14ac:dyDescent="0.2">
      <c r="A17" s="541" t="s">
        <v>2368</v>
      </c>
      <c r="B17" s="899"/>
      <c r="C17" s="1692"/>
      <c r="D17" s="1729"/>
      <c r="E17" s="701"/>
      <c r="F17" s="1729"/>
      <c r="G17" s="1729"/>
      <c r="H17" s="1729"/>
      <c r="I17" s="702"/>
      <c r="J17" s="1730"/>
      <c r="K17" s="677"/>
      <c r="L17" s="1684"/>
    </row>
    <row r="18" spans="1:12" x14ac:dyDescent="0.2">
      <c r="A18" s="541" t="s">
        <v>2369</v>
      </c>
      <c r="B18" s="899"/>
      <c r="C18" s="1692"/>
      <c r="D18" s="1729"/>
      <c r="E18" s="701"/>
      <c r="F18" s="1729"/>
      <c r="G18" s="1729"/>
      <c r="H18" s="1729"/>
      <c r="I18" s="702"/>
      <c r="J18" s="1730"/>
      <c r="K18" s="677"/>
      <c r="L18" s="1684"/>
    </row>
    <row r="19" spans="1:12" ht="15" x14ac:dyDescent="0.25">
      <c r="A19" s="905" t="s">
        <v>2375</v>
      </c>
      <c r="B19" s="906"/>
      <c r="C19" s="1693"/>
      <c r="D19" s="1730"/>
      <c r="E19" s="705"/>
      <c r="F19" s="681"/>
      <c r="G19" s="681"/>
      <c r="H19" s="1730"/>
      <c r="I19" s="706"/>
      <c r="J19" s="1730"/>
      <c r="K19" s="682"/>
      <c r="L19" s="1684"/>
    </row>
    <row r="20" spans="1:12" ht="6" customHeight="1" x14ac:dyDescent="0.2">
      <c r="A20" s="5"/>
      <c r="B20" s="5"/>
      <c r="J20" s="1634"/>
    </row>
    <row r="21" spans="1:12" x14ac:dyDescent="0.2">
      <c r="A21" s="138" t="s">
        <v>1785</v>
      </c>
      <c r="B21" s="38"/>
      <c r="J21" s="1634"/>
    </row>
    <row r="22" spans="1:12" x14ac:dyDescent="0.2">
      <c r="A22" s="545" t="s">
        <v>2378</v>
      </c>
      <c r="B22" s="1817"/>
      <c r="C22" s="1729"/>
      <c r="D22" s="1729"/>
      <c r="E22" s="715"/>
      <c r="F22" s="1729"/>
      <c r="G22" s="1729"/>
      <c r="H22" s="1729"/>
      <c r="I22" s="702"/>
      <c r="J22" s="1730"/>
      <c r="K22" s="702"/>
      <c r="L22" s="1730"/>
    </row>
    <row r="23" spans="1:12" x14ac:dyDescent="0.2">
      <c r="A23" s="541" t="s">
        <v>2363</v>
      </c>
      <c r="B23" s="1729"/>
      <c r="C23" s="1729"/>
      <c r="D23" s="1685"/>
      <c r="E23" s="672"/>
      <c r="F23" s="1685"/>
      <c r="G23" s="1685"/>
      <c r="H23" s="1685"/>
      <c r="I23" s="673"/>
      <c r="J23" s="1684"/>
      <c r="K23" s="673"/>
      <c r="L23" s="1730"/>
    </row>
    <row r="24" spans="1:12" x14ac:dyDescent="0.2">
      <c r="A24" s="541" t="s">
        <v>2379</v>
      </c>
      <c r="B24" s="1729"/>
      <c r="C24" s="1729"/>
      <c r="D24" s="1685"/>
      <c r="E24" s="672"/>
      <c r="F24" s="1685"/>
      <c r="G24" s="1685"/>
      <c r="H24" s="1685"/>
      <c r="I24" s="673"/>
      <c r="J24" s="1684"/>
      <c r="K24" s="673"/>
      <c r="L24" s="1684"/>
    </row>
    <row r="25" spans="1:12" x14ac:dyDescent="0.2">
      <c r="A25" s="895" t="s">
        <v>2364</v>
      </c>
      <c r="B25" s="1729"/>
      <c r="C25" s="1729"/>
      <c r="D25" s="1685"/>
      <c r="E25" s="672"/>
      <c r="F25" s="1685"/>
      <c r="G25" s="1685"/>
      <c r="H25" s="1685"/>
      <c r="I25" s="673"/>
      <c r="J25" s="1684"/>
      <c r="K25" s="673"/>
      <c r="L25" s="1684"/>
    </row>
    <row r="26" spans="1:12" x14ac:dyDescent="0.2">
      <c r="A26" s="541" t="s">
        <v>2365</v>
      </c>
      <c r="B26" s="1729"/>
      <c r="C26" s="1729"/>
      <c r="D26" s="1685"/>
      <c r="E26" s="672"/>
      <c r="F26" s="1685"/>
      <c r="G26" s="1685"/>
      <c r="H26" s="1685"/>
      <c r="I26" s="673"/>
      <c r="J26" s="1684"/>
      <c r="K26" s="673"/>
      <c r="L26" s="1684"/>
    </row>
    <row r="27" spans="1:12" x14ac:dyDescent="0.2">
      <c r="A27" s="541" t="s">
        <v>2366</v>
      </c>
      <c r="B27" s="1729"/>
      <c r="C27" s="1729"/>
      <c r="D27" s="1685"/>
      <c r="E27" s="672"/>
      <c r="F27" s="1685"/>
      <c r="G27" s="1685"/>
      <c r="H27" s="1685"/>
      <c r="I27" s="673"/>
      <c r="J27" s="1684"/>
      <c r="K27" s="673"/>
      <c r="L27" s="1684"/>
    </row>
    <row r="28" spans="1:12" x14ac:dyDescent="0.2">
      <c r="A28" s="541" t="s">
        <v>2380</v>
      </c>
      <c r="B28" s="1729"/>
      <c r="C28" s="1729"/>
      <c r="D28" s="1685"/>
      <c r="E28" s="683"/>
      <c r="F28" s="1685"/>
      <c r="G28" s="1685"/>
      <c r="H28" s="1685"/>
      <c r="I28" s="673"/>
      <c r="J28" s="1684"/>
      <c r="K28" s="673"/>
      <c r="L28" s="1684"/>
    </row>
    <row r="29" spans="1:12" x14ac:dyDescent="0.2">
      <c r="A29" s="541" t="s">
        <v>2368</v>
      </c>
      <c r="B29" s="1729"/>
      <c r="C29" s="1729"/>
      <c r="D29" s="1685"/>
      <c r="E29" s="683"/>
      <c r="F29" s="1685"/>
      <c r="G29" s="1685"/>
      <c r="H29" s="1685"/>
      <c r="I29" s="673"/>
      <c r="J29" s="1684"/>
      <c r="K29" s="673"/>
      <c r="L29" s="1684"/>
    </row>
    <row r="30" spans="1:12" x14ac:dyDescent="0.2">
      <c r="A30" s="541" t="s">
        <v>2369</v>
      </c>
      <c r="B30" s="1729"/>
      <c r="C30" s="1729"/>
      <c r="D30" s="1685"/>
      <c r="E30" s="683"/>
      <c r="F30" s="1685"/>
      <c r="G30" s="1685"/>
      <c r="H30" s="1685"/>
      <c r="I30" s="673"/>
      <c r="J30" s="1684"/>
      <c r="K30" s="673"/>
      <c r="L30" s="1684"/>
    </row>
    <row r="31" spans="1:12" ht="14.25" customHeight="1" x14ac:dyDescent="0.25">
      <c r="A31" s="905" t="s">
        <v>2375</v>
      </c>
      <c r="B31" s="1730"/>
      <c r="C31" s="1730"/>
      <c r="D31" s="1684"/>
      <c r="E31" s="680"/>
      <c r="F31" s="681"/>
      <c r="G31" s="681"/>
      <c r="H31" s="1684"/>
      <c r="I31" s="682"/>
      <c r="J31" s="1684"/>
      <c r="K31" s="682"/>
      <c r="L31" s="1684"/>
    </row>
    <row r="33" spans="1:12" x14ac:dyDescent="0.2">
      <c r="A33" s="138" t="s">
        <v>1786</v>
      </c>
      <c r="B33" s="38"/>
    </row>
    <row r="34" spans="1:12" x14ac:dyDescent="0.2">
      <c r="A34" s="545" t="s">
        <v>2378</v>
      </c>
      <c r="B34" s="698"/>
      <c r="C34" s="1729"/>
      <c r="D34" s="1729"/>
      <c r="E34" s="715"/>
      <c r="F34" s="1729"/>
      <c r="G34" s="1729"/>
      <c r="H34" s="1729"/>
      <c r="I34" s="702"/>
      <c r="J34" s="1730"/>
      <c r="K34" s="702"/>
      <c r="L34" s="1730"/>
    </row>
    <row r="35" spans="1:12" x14ac:dyDescent="0.2">
      <c r="A35" s="541" t="s">
        <v>2371</v>
      </c>
      <c r="B35" s="698"/>
      <c r="C35" s="1685"/>
      <c r="D35" s="1685"/>
      <c r="E35" s="672"/>
      <c r="F35" s="1685"/>
      <c r="G35" s="1685"/>
      <c r="H35" s="1685"/>
      <c r="I35" s="673"/>
      <c r="J35" s="1684"/>
      <c r="K35" s="673"/>
      <c r="L35" s="1730"/>
    </row>
    <row r="36" spans="1:12" x14ac:dyDescent="0.2">
      <c r="A36" s="541" t="s">
        <v>2363</v>
      </c>
      <c r="B36" s="698"/>
      <c r="C36" s="684"/>
      <c r="D36" s="684"/>
      <c r="E36" s="685"/>
      <c r="F36" s="684"/>
      <c r="G36" s="1685"/>
      <c r="H36" s="684"/>
      <c r="I36" s="689"/>
      <c r="J36" s="1684"/>
      <c r="K36" s="673"/>
      <c r="L36" s="1684"/>
    </row>
    <row r="37" spans="1:12" x14ac:dyDescent="0.2">
      <c r="A37" s="541" t="s">
        <v>2379</v>
      </c>
      <c r="B37" s="698"/>
      <c r="C37" s="1685"/>
      <c r="D37" s="1685"/>
      <c r="E37" s="672"/>
      <c r="F37" s="1685"/>
      <c r="G37" s="1685"/>
      <c r="H37" s="1685"/>
      <c r="I37" s="673"/>
      <c r="J37" s="1684"/>
      <c r="K37" s="673"/>
      <c r="L37" s="1684"/>
    </row>
    <row r="38" spans="1:12" x14ac:dyDescent="0.2">
      <c r="A38" s="895" t="s">
        <v>2364</v>
      </c>
      <c r="B38" s="698"/>
      <c r="C38" s="1685"/>
      <c r="D38" s="1685"/>
      <c r="E38" s="672"/>
      <c r="F38" s="1685"/>
      <c r="G38" s="1685"/>
      <c r="H38" s="1685"/>
      <c r="I38" s="673"/>
      <c r="J38" s="1684"/>
      <c r="K38" s="673"/>
      <c r="L38" s="1684"/>
    </row>
    <row r="39" spans="1:12" x14ac:dyDescent="0.2">
      <c r="A39" s="541" t="s">
        <v>2365</v>
      </c>
      <c r="B39" s="698"/>
      <c r="C39" s="1685"/>
      <c r="D39" s="1685"/>
      <c r="E39" s="672"/>
      <c r="F39" s="1685"/>
      <c r="G39" s="1685"/>
      <c r="H39" s="1685"/>
      <c r="I39" s="673"/>
      <c r="J39" s="1684"/>
      <c r="K39" s="673"/>
      <c r="L39" s="1684"/>
    </row>
    <row r="40" spans="1:12" x14ac:dyDescent="0.2">
      <c r="A40" s="541" t="s">
        <v>2366</v>
      </c>
      <c r="B40" s="698"/>
      <c r="C40" s="1685"/>
      <c r="D40" s="1685"/>
      <c r="E40" s="672"/>
      <c r="F40" s="1685"/>
      <c r="G40" s="1685"/>
      <c r="H40" s="1685"/>
      <c r="I40" s="673"/>
      <c r="J40" s="1684"/>
      <c r="K40" s="673"/>
      <c r="L40" s="1684"/>
    </row>
    <row r="41" spans="1:12" x14ac:dyDescent="0.2">
      <c r="A41" s="541" t="s">
        <v>2380</v>
      </c>
      <c r="B41" s="698"/>
      <c r="C41" s="1685"/>
      <c r="D41" s="1685"/>
      <c r="E41" s="683"/>
      <c r="F41" s="1685"/>
      <c r="G41" s="1685"/>
      <c r="H41" s="1685"/>
      <c r="I41" s="673"/>
      <c r="J41" s="1684"/>
      <c r="K41" s="673"/>
      <c r="L41" s="1684"/>
    </row>
    <row r="42" spans="1:12" x14ac:dyDescent="0.2">
      <c r="A42" s="541" t="s">
        <v>2368</v>
      </c>
      <c r="B42" s="698"/>
      <c r="C42" s="1685"/>
      <c r="D42" s="1685"/>
      <c r="E42" s="683"/>
      <c r="F42" s="1685"/>
      <c r="G42" s="1685"/>
      <c r="H42" s="1685"/>
      <c r="I42" s="673"/>
      <c r="J42" s="1684"/>
      <c r="K42" s="673"/>
      <c r="L42" s="1684"/>
    </row>
    <row r="43" spans="1:12" ht="12.75" customHeight="1" x14ac:dyDescent="0.2">
      <c r="A43" s="541" t="s">
        <v>2369</v>
      </c>
      <c r="B43" s="698"/>
      <c r="C43" s="1685"/>
      <c r="D43" s="1685"/>
      <c r="E43" s="683"/>
      <c r="F43" s="1685"/>
      <c r="G43" s="1685"/>
      <c r="H43" s="1685"/>
      <c r="I43" s="673"/>
      <c r="J43" s="1684"/>
      <c r="K43" s="673"/>
      <c r="L43" s="1684"/>
    </row>
    <row r="44" spans="1:12" ht="15" x14ac:dyDescent="0.25">
      <c r="A44" s="905" t="s">
        <v>2375</v>
      </c>
      <c r="B44" s="704"/>
      <c r="C44" s="1684"/>
      <c r="D44" s="1684"/>
      <c r="E44" s="680"/>
      <c r="F44" s="681"/>
      <c r="G44" s="681"/>
      <c r="H44" s="1684"/>
      <c r="I44" s="682"/>
      <c r="J44" s="1684"/>
      <c r="K44" s="682"/>
      <c r="L44" s="1684"/>
    </row>
    <row r="46" spans="1:12" x14ac:dyDescent="0.2">
      <c r="A46" s="138" t="s">
        <v>1787</v>
      </c>
      <c r="B46" s="354"/>
    </row>
    <row r="47" spans="1:12" x14ac:dyDescent="0.2">
      <c r="A47" s="545" t="s">
        <v>2378</v>
      </c>
      <c r="B47" s="1817"/>
      <c r="C47" s="1729"/>
      <c r="D47" s="1729"/>
      <c r="E47" s="715"/>
      <c r="F47" s="1729"/>
      <c r="G47" s="1729"/>
      <c r="H47" s="1729"/>
      <c r="I47" s="702"/>
      <c r="J47" s="1730"/>
      <c r="K47" s="702"/>
      <c r="L47" s="1730"/>
    </row>
    <row r="48" spans="1:12" x14ac:dyDescent="0.2">
      <c r="A48" s="541" t="s">
        <v>2363</v>
      </c>
      <c r="B48" s="1729"/>
      <c r="C48" s="1685"/>
      <c r="D48" s="1685"/>
      <c r="E48" s="672"/>
      <c r="F48" s="1685"/>
      <c r="G48" s="1685"/>
      <c r="H48" s="1685"/>
      <c r="I48" s="673"/>
      <c r="J48" s="1684"/>
      <c r="K48" s="673"/>
      <c r="L48" s="1730"/>
    </row>
    <row r="49" spans="1:12" x14ac:dyDescent="0.2">
      <c r="A49" s="541" t="s">
        <v>2379</v>
      </c>
      <c r="B49" s="1729"/>
      <c r="C49" s="1685"/>
      <c r="D49" s="1685"/>
      <c r="E49" s="672"/>
      <c r="F49" s="1685"/>
      <c r="G49" s="1685"/>
      <c r="H49" s="1685"/>
      <c r="I49" s="673"/>
      <c r="J49" s="1684"/>
      <c r="K49" s="673"/>
      <c r="L49" s="1684"/>
    </row>
    <row r="50" spans="1:12" x14ac:dyDescent="0.2">
      <c r="A50" s="895" t="s">
        <v>2364</v>
      </c>
      <c r="B50" s="1729"/>
      <c r="C50" s="1685"/>
      <c r="D50" s="1685"/>
      <c r="E50" s="672"/>
      <c r="F50" s="1685"/>
      <c r="G50" s="1685"/>
      <c r="H50" s="1685"/>
      <c r="I50" s="673"/>
      <c r="J50" s="1684"/>
      <c r="K50" s="673"/>
      <c r="L50" s="1684"/>
    </row>
    <row r="51" spans="1:12" x14ac:dyDescent="0.2">
      <c r="A51" s="541" t="s">
        <v>2365</v>
      </c>
      <c r="B51" s="1729"/>
      <c r="C51" s="1685"/>
      <c r="D51" s="1685"/>
      <c r="E51" s="672"/>
      <c r="F51" s="1685"/>
      <c r="G51" s="1685"/>
      <c r="H51" s="1685"/>
      <c r="I51" s="673"/>
      <c r="J51" s="1684"/>
      <c r="K51" s="673"/>
      <c r="L51" s="1684"/>
    </row>
    <row r="52" spans="1:12" x14ac:dyDescent="0.2">
      <c r="A52" s="541" t="s">
        <v>2366</v>
      </c>
      <c r="B52" s="1729"/>
      <c r="C52" s="1685"/>
      <c r="D52" s="1685"/>
      <c r="E52" s="672"/>
      <c r="F52" s="1685"/>
      <c r="G52" s="1685"/>
      <c r="H52" s="1685"/>
      <c r="I52" s="673"/>
      <c r="J52" s="1684"/>
      <c r="K52" s="673"/>
      <c r="L52" s="1684"/>
    </row>
    <row r="53" spans="1:12" x14ac:dyDescent="0.2">
      <c r="A53" s="541" t="s">
        <v>2380</v>
      </c>
      <c r="B53" s="1729"/>
      <c r="C53" s="1685"/>
      <c r="D53" s="1685"/>
      <c r="E53" s="683"/>
      <c r="F53" s="1685"/>
      <c r="G53" s="1685"/>
      <c r="H53" s="1685"/>
      <c r="I53" s="673"/>
      <c r="J53" s="1684"/>
      <c r="K53" s="673"/>
      <c r="L53" s="1684"/>
    </row>
    <row r="54" spans="1:12" ht="12" customHeight="1" x14ac:dyDescent="0.2">
      <c r="A54" s="541" t="s">
        <v>2368</v>
      </c>
      <c r="B54" s="1729"/>
      <c r="C54" s="1685"/>
      <c r="D54" s="1685"/>
      <c r="E54" s="683"/>
      <c r="F54" s="1685"/>
      <c r="G54" s="1685"/>
      <c r="H54" s="1685"/>
      <c r="I54" s="673"/>
      <c r="J54" s="1684"/>
      <c r="K54" s="673"/>
      <c r="L54" s="1684"/>
    </row>
    <row r="55" spans="1:12" x14ac:dyDescent="0.2">
      <c r="A55" s="541" t="s">
        <v>2369</v>
      </c>
      <c r="B55" s="1729"/>
      <c r="C55" s="1685"/>
      <c r="D55" s="1685"/>
      <c r="E55" s="683"/>
      <c r="F55" s="1685"/>
      <c r="G55" s="1685"/>
      <c r="H55" s="1685"/>
      <c r="I55" s="673"/>
      <c r="J55" s="1684"/>
      <c r="K55" s="673"/>
      <c r="L55" s="1684"/>
    </row>
    <row r="56" spans="1:12" ht="15" x14ac:dyDescent="0.25">
      <c r="A56" s="905" t="s">
        <v>2375</v>
      </c>
      <c r="B56" s="1730"/>
      <c r="C56" s="1684"/>
      <c r="D56" s="1684"/>
      <c r="E56" s="680"/>
      <c r="F56" s="681"/>
      <c r="G56" s="681"/>
      <c r="H56" s="1684"/>
      <c r="I56" s="682"/>
      <c r="J56" s="1684"/>
      <c r="K56" s="682"/>
      <c r="L56" s="1684"/>
    </row>
    <row r="58" spans="1:12" x14ac:dyDescent="0.2">
      <c r="A58" s="138" t="s">
        <v>1788</v>
      </c>
      <c r="B58" s="354"/>
      <c r="C58" s="24"/>
      <c r="D58" s="24"/>
      <c r="E58" s="24"/>
      <c r="F58" s="24"/>
      <c r="G58" s="24"/>
      <c r="H58" s="24"/>
      <c r="I58" s="24"/>
      <c r="J58" s="24"/>
    </row>
    <row r="59" spans="1:12" x14ac:dyDescent="0.2">
      <c r="A59" s="545" t="s">
        <v>2378</v>
      </c>
      <c r="B59" s="1817"/>
      <c r="C59" s="1729"/>
      <c r="D59" s="1729"/>
      <c r="E59" s="715"/>
      <c r="F59" s="1729"/>
      <c r="G59" s="1729"/>
      <c r="H59" s="1729"/>
      <c r="I59" s="702"/>
      <c r="J59" s="1730"/>
      <c r="K59" s="702"/>
      <c r="L59" s="1730"/>
    </row>
    <row r="60" spans="1:12" x14ac:dyDescent="0.2">
      <c r="A60" s="541" t="s">
        <v>2363</v>
      </c>
      <c r="B60" s="1729"/>
      <c r="C60" s="1729"/>
      <c r="D60" s="1729"/>
      <c r="E60" s="699"/>
      <c r="F60" s="1729"/>
      <c r="G60" s="1729"/>
      <c r="H60" s="1729"/>
      <c r="I60" s="700"/>
      <c r="J60" s="1730"/>
      <c r="K60" s="673"/>
      <c r="L60" s="1730"/>
    </row>
    <row r="61" spans="1:12" x14ac:dyDescent="0.2">
      <c r="A61" s="541" t="s">
        <v>2379</v>
      </c>
      <c r="B61" s="1729"/>
      <c r="C61" s="1729"/>
      <c r="D61" s="1729"/>
      <c r="E61" s="699"/>
      <c r="F61" s="1729"/>
      <c r="G61" s="1729"/>
      <c r="H61" s="1729"/>
      <c r="I61" s="700"/>
      <c r="J61" s="1730"/>
      <c r="K61" s="673"/>
      <c r="L61" s="1684"/>
    </row>
    <row r="62" spans="1:12" x14ac:dyDescent="0.2">
      <c r="A62" s="895" t="s">
        <v>2364</v>
      </c>
      <c r="B62" s="1729"/>
      <c r="C62" s="1729"/>
      <c r="D62" s="1729"/>
      <c r="E62" s="699"/>
      <c r="F62" s="1729"/>
      <c r="G62" s="1729"/>
      <c r="H62" s="1729"/>
      <c r="I62" s="700"/>
      <c r="J62" s="1730"/>
      <c r="K62" s="673"/>
      <c r="L62" s="1684"/>
    </row>
    <row r="63" spans="1:12" x14ac:dyDescent="0.2">
      <c r="A63" s="541" t="s">
        <v>2365</v>
      </c>
      <c r="B63" s="1729"/>
      <c r="C63" s="1729"/>
      <c r="D63" s="1729"/>
      <c r="E63" s="699"/>
      <c r="F63" s="1729"/>
      <c r="G63" s="1729"/>
      <c r="H63" s="1729"/>
      <c r="I63" s="700"/>
      <c r="J63" s="1730"/>
      <c r="K63" s="673"/>
      <c r="L63" s="1684"/>
    </row>
    <row r="64" spans="1:12" x14ac:dyDescent="0.2">
      <c r="A64" s="541" t="s">
        <v>2366</v>
      </c>
      <c r="B64" s="1729"/>
      <c r="C64" s="1729"/>
      <c r="D64" s="1729"/>
      <c r="E64" s="699"/>
      <c r="F64" s="1729"/>
      <c r="G64" s="1729"/>
      <c r="H64" s="1729"/>
      <c r="I64" s="700"/>
      <c r="J64" s="1730"/>
      <c r="K64" s="673"/>
      <c r="L64" s="1684"/>
    </row>
    <row r="65" spans="1:12" x14ac:dyDescent="0.2">
      <c r="A65" s="541" t="s">
        <v>2380</v>
      </c>
      <c r="B65" s="1729"/>
      <c r="C65" s="1729"/>
      <c r="D65" s="1729"/>
      <c r="E65" s="707"/>
      <c r="F65" s="1729"/>
      <c r="G65" s="1729"/>
      <c r="H65" s="1729"/>
      <c r="I65" s="700"/>
      <c r="J65" s="1730"/>
      <c r="K65" s="673"/>
      <c r="L65" s="1684"/>
    </row>
    <row r="66" spans="1:12" x14ac:dyDescent="0.2">
      <c r="A66" s="541" t="s">
        <v>2368</v>
      </c>
      <c r="B66" s="1729"/>
      <c r="C66" s="1729"/>
      <c r="D66" s="1729"/>
      <c r="E66" s="707"/>
      <c r="F66" s="1729"/>
      <c r="G66" s="1729"/>
      <c r="H66" s="1729"/>
      <c r="I66" s="700"/>
      <c r="J66" s="1730"/>
      <c r="K66" s="673"/>
      <c r="L66" s="1684"/>
    </row>
    <row r="67" spans="1:12" x14ac:dyDescent="0.2">
      <c r="A67" s="541" t="s">
        <v>2369</v>
      </c>
      <c r="B67" s="1729"/>
      <c r="C67" s="1729"/>
      <c r="D67" s="1729"/>
      <c r="E67" s="707"/>
      <c r="F67" s="1729"/>
      <c r="G67" s="1729"/>
      <c r="H67" s="1729"/>
      <c r="I67" s="700"/>
      <c r="J67" s="1730"/>
      <c r="K67" s="673"/>
      <c r="L67" s="1684"/>
    </row>
    <row r="68" spans="1:12" ht="15" x14ac:dyDescent="0.25">
      <c r="A68" s="905" t="s">
        <v>2375</v>
      </c>
      <c r="B68" s="1730"/>
      <c r="C68" s="1730"/>
      <c r="D68" s="1730"/>
      <c r="E68" s="705"/>
      <c r="F68" s="681"/>
      <c r="G68" s="681"/>
      <c r="H68" s="1730"/>
      <c r="I68" s="706"/>
      <c r="J68" s="1730"/>
      <c r="K68" s="682"/>
      <c r="L68" s="1684"/>
    </row>
    <row r="69" spans="1:12" ht="15" x14ac:dyDescent="0.25">
      <c r="A69" s="708"/>
      <c r="B69" s="709"/>
      <c r="C69" s="709"/>
      <c r="D69" s="709"/>
      <c r="E69" s="710"/>
      <c r="F69" s="711"/>
      <c r="G69" s="711"/>
      <c r="H69" s="709"/>
      <c r="I69" s="712"/>
      <c r="J69" s="709"/>
      <c r="K69" s="692"/>
      <c r="L69" s="693"/>
    </row>
    <row r="70" spans="1:12" ht="15" x14ac:dyDescent="0.25">
      <c r="A70" s="918" t="s">
        <v>746</v>
      </c>
      <c r="B70" s="709"/>
      <c r="C70" s="1730"/>
      <c r="D70" s="1730"/>
      <c r="E70" s="710"/>
      <c r="F70" s="711"/>
      <c r="G70" s="711"/>
      <c r="H70" s="709"/>
      <c r="I70" s="712"/>
      <c r="J70" s="709"/>
      <c r="K70" s="692"/>
      <c r="L70" s="1684"/>
    </row>
    <row r="71" spans="1:12" ht="15" x14ac:dyDescent="0.25">
      <c r="A71" s="92"/>
      <c r="B71" s="709"/>
      <c r="C71" s="709"/>
      <c r="D71" s="709"/>
      <c r="E71" s="710"/>
      <c r="F71" s="711"/>
      <c r="G71" s="711"/>
      <c r="H71" s="709"/>
      <c r="I71" s="712"/>
      <c r="J71" s="709"/>
      <c r="K71" s="692"/>
      <c r="L71" s="693"/>
    </row>
    <row r="72" spans="1:12" x14ac:dyDescent="0.2">
      <c r="A72" s="85" t="s">
        <v>2372</v>
      </c>
      <c r="B72" s="67"/>
      <c r="C72" s="24"/>
      <c r="D72" s="24"/>
      <c r="E72" s="24"/>
      <c r="F72" s="24"/>
      <c r="G72" s="24"/>
      <c r="H72" s="714"/>
      <c r="I72" s="24"/>
      <c r="J72" s="24"/>
    </row>
    <row r="73" spans="1:12" x14ac:dyDescent="0.2">
      <c r="A73" s="131"/>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heetViews>
  <sheetFormatPr defaultColWidth="9.140625" defaultRowHeight="12.75" x14ac:dyDescent="0.2"/>
  <cols>
    <col min="1" max="1" width="28" style="1" customWidth="1"/>
    <col min="2" max="4" width="11.140625" style="1" customWidth="1"/>
    <col min="5" max="5" width="1.140625" style="1" customWidth="1"/>
    <col min="6" max="6" width="15.28515625" style="1" customWidth="1"/>
    <col min="7"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2" ht="15.75" x14ac:dyDescent="0.25">
      <c r="A1" s="378" t="s">
        <v>2381</v>
      </c>
      <c r="B1" s="33"/>
      <c r="C1" s="33"/>
      <c r="D1" s="38"/>
      <c r="E1" s="38"/>
      <c r="F1" s="38"/>
      <c r="G1" s="38"/>
      <c r="L1" s="35">
        <v>8</v>
      </c>
    </row>
    <row r="2" spans="1:12" ht="15.75" x14ac:dyDescent="0.25">
      <c r="A2" s="1975" t="s">
        <v>94</v>
      </c>
      <c r="B2" s="1976"/>
      <c r="C2" s="1977"/>
      <c r="D2" s="70"/>
      <c r="E2" s="38"/>
      <c r="F2" s="38"/>
      <c r="G2" s="38"/>
    </row>
    <row r="3" spans="1:12" ht="31.5" customHeight="1" x14ac:dyDescent="0.2">
      <c r="A3" s="2077" t="s">
        <v>2382</v>
      </c>
      <c r="B3" s="2077"/>
      <c r="C3" s="2077"/>
      <c r="D3" s="2077"/>
      <c r="E3" s="2077"/>
      <c r="F3" s="2077"/>
      <c r="G3" s="2077"/>
      <c r="H3" s="2077"/>
      <c r="I3" s="2077"/>
      <c r="J3" s="2077"/>
      <c r="K3" s="2077"/>
      <c r="L3" s="2077"/>
    </row>
    <row r="4" spans="1:12" ht="15" x14ac:dyDescent="0.2">
      <c r="A4" s="36" t="s">
        <v>2348</v>
      </c>
      <c r="B4" s="326"/>
      <c r="C4" s="326"/>
      <c r="D4" s="38"/>
      <c r="E4" s="38"/>
      <c r="F4" s="38"/>
      <c r="G4" s="38"/>
    </row>
    <row r="5" spans="1:12" ht="12.6" customHeight="1" x14ac:dyDescent="0.25">
      <c r="A5" s="33"/>
      <c r="B5" s="33"/>
      <c r="C5" s="33"/>
      <c r="D5" s="38"/>
      <c r="E5" s="38"/>
      <c r="F5" s="38"/>
      <c r="G5" s="38"/>
    </row>
    <row r="6" spans="1:12" x14ac:dyDescent="0.2">
      <c r="A6" s="662"/>
      <c r="B6" s="2069" t="s">
        <v>2349</v>
      </c>
      <c r="C6" s="2003"/>
      <c r="D6" s="2004"/>
      <c r="E6" s="896"/>
      <c r="F6" s="2069" t="s">
        <v>2350</v>
      </c>
      <c r="G6" s="2075"/>
      <c r="H6" s="2076"/>
      <c r="I6" s="897"/>
      <c r="K6" s="897"/>
      <c r="L6" s="897"/>
    </row>
    <row r="7" spans="1:12" ht="56.25" customHeight="1" x14ac:dyDescent="0.2">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2">
      <c r="A8" s="224" t="s">
        <v>244</v>
      </c>
      <c r="B8" s="224"/>
      <c r="C8" s="224"/>
      <c r="D8" s="224" t="s">
        <v>245</v>
      </c>
      <c r="E8" s="224"/>
      <c r="F8" s="224" t="s">
        <v>246</v>
      </c>
      <c r="G8" s="224" t="s">
        <v>401</v>
      </c>
      <c r="H8" s="224" t="s">
        <v>402</v>
      </c>
      <c r="I8" s="224"/>
      <c r="J8" s="224" t="s">
        <v>2360</v>
      </c>
      <c r="K8" s="224"/>
      <c r="L8" s="224" t="s">
        <v>2361</v>
      </c>
    </row>
    <row r="9" spans="1:12" x14ac:dyDescent="0.2">
      <c r="A9" s="2078" t="s">
        <v>1784</v>
      </c>
      <c r="B9" s="2078"/>
      <c r="C9" s="2078"/>
      <c r="D9" s="323"/>
      <c r="E9" s="323"/>
      <c r="F9" s="323"/>
      <c r="G9" s="323"/>
      <c r="H9" s="323"/>
      <c r="I9" s="323"/>
      <c r="J9" s="323"/>
      <c r="K9" s="323"/>
      <c r="L9" s="323"/>
    </row>
    <row r="10" spans="1:12" x14ac:dyDescent="0.2">
      <c r="A10" s="545" t="s">
        <v>2383</v>
      </c>
      <c r="B10" s="716"/>
      <c r="C10" s="1685"/>
      <c r="D10" s="1685"/>
      <c r="E10" s="672"/>
      <c r="F10" s="1685"/>
      <c r="G10" s="1685"/>
      <c r="H10" s="1685"/>
      <c r="I10" s="673"/>
      <c r="J10" s="1684"/>
      <c r="K10" s="673"/>
      <c r="L10" s="1684"/>
    </row>
    <row r="11" spans="1:12" x14ac:dyDescent="0.2">
      <c r="A11" s="545" t="s">
        <v>2384</v>
      </c>
      <c r="B11" s="716"/>
      <c r="C11" s="1685"/>
      <c r="D11" s="1685"/>
      <c r="E11" s="672"/>
      <c r="F11" s="1685"/>
      <c r="G11" s="1685"/>
      <c r="H11" s="1685"/>
      <c r="I11" s="673"/>
      <c r="J11" s="1684"/>
      <c r="K11" s="673"/>
      <c r="L11" s="1684"/>
    </row>
    <row r="12" spans="1:12" x14ac:dyDescent="0.2">
      <c r="A12" s="545" t="s">
        <v>2385</v>
      </c>
      <c r="B12" s="716"/>
      <c r="C12" s="1685"/>
      <c r="D12" s="1685"/>
      <c r="E12" s="672"/>
      <c r="F12" s="1685"/>
      <c r="G12" s="1685"/>
      <c r="H12" s="1685"/>
      <c r="I12" s="673"/>
      <c r="J12" s="1684"/>
      <c r="K12" s="673"/>
      <c r="L12" s="1684"/>
    </row>
    <row r="13" spans="1:12" x14ac:dyDescent="0.2">
      <c r="A13" s="545" t="s">
        <v>2386</v>
      </c>
      <c r="B13" s="716"/>
      <c r="C13" s="1685"/>
      <c r="D13" s="1685"/>
      <c r="E13" s="672"/>
      <c r="F13" s="1685"/>
      <c r="G13" s="1685"/>
      <c r="H13" s="1685"/>
      <c r="I13" s="673"/>
      <c r="J13" s="1684"/>
      <c r="K13" s="673"/>
      <c r="L13" s="1684"/>
    </row>
    <row r="14" spans="1:12" x14ac:dyDescent="0.2">
      <c r="A14" s="545" t="s">
        <v>2387</v>
      </c>
      <c r="B14" s="716"/>
      <c r="C14" s="1685"/>
      <c r="D14" s="1685"/>
      <c r="E14" s="672"/>
      <c r="F14" s="1685"/>
      <c r="G14" s="1685"/>
      <c r="H14" s="1685"/>
      <c r="I14" s="673"/>
      <c r="J14" s="1684"/>
      <c r="K14" s="673"/>
      <c r="L14" s="1684"/>
    </row>
    <row r="15" spans="1:12" x14ac:dyDescent="0.2">
      <c r="A15" s="545" t="s">
        <v>2388</v>
      </c>
      <c r="B15" s="716"/>
      <c r="C15" s="1685"/>
      <c r="D15" s="1685"/>
      <c r="E15" s="683"/>
      <c r="F15" s="1685"/>
      <c r="G15" s="1685"/>
      <c r="H15" s="1685"/>
      <c r="I15" s="673"/>
      <c r="J15" s="1684"/>
      <c r="K15" s="673"/>
      <c r="L15" s="1684"/>
    </row>
    <row r="16" spans="1:12" x14ac:dyDescent="0.2">
      <c r="A16" s="545" t="s">
        <v>2389</v>
      </c>
      <c r="B16" s="716"/>
      <c r="C16" s="1685"/>
      <c r="D16" s="1685"/>
      <c r="E16" s="676"/>
      <c r="F16" s="1685"/>
      <c r="G16" s="1685"/>
      <c r="H16" s="1685"/>
      <c r="I16" s="677"/>
      <c r="J16" s="1684"/>
      <c r="K16" s="677"/>
      <c r="L16" s="1684"/>
    </row>
    <row r="17" spans="1:12" x14ac:dyDescent="0.2">
      <c r="A17" s="545" t="s">
        <v>4569</v>
      </c>
      <c r="B17" s="1887"/>
      <c r="C17" s="1820"/>
      <c r="D17" s="1820"/>
      <c r="E17" s="676"/>
      <c r="F17" s="1820"/>
      <c r="G17" s="1820"/>
      <c r="H17" s="1820"/>
      <c r="I17" s="677"/>
      <c r="J17" s="1684"/>
      <c r="K17" s="677"/>
      <c r="L17" s="1684"/>
    </row>
    <row r="18" spans="1:12" x14ac:dyDescent="0.2">
      <c r="A18" s="545" t="s">
        <v>2390</v>
      </c>
      <c r="B18" s="716"/>
      <c r="C18" s="1820"/>
      <c r="D18" s="1820"/>
      <c r="E18" s="676"/>
      <c r="F18" s="1820"/>
      <c r="G18" s="1820"/>
      <c r="H18" s="1820"/>
      <c r="I18" s="677"/>
      <c r="J18" s="1684"/>
      <c r="K18" s="677"/>
      <c r="L18" s="1684"/>
    </row>
    <row r="19" spans="1:12" x14ac:dyDescent="0.2">
      <c r="A19" s="545" t="s">
        <v>2391</v>
      </c>
      <c r="B19" s="716"/>
      <c r="C19" s="1820"/>
      <c r="D19" s="1820"/>
      <c r="E19" s="690"/>
      <c r="F19" s="1820"/>
      <c r="G19" s="1820"/>
      <c r="H19" s="1820"/>
      <c r="I19" s="689"/>
      <c r="J19" s="1684"/>
      <c r="K19" s="689"/>
      <c r="L19" s="1684"/>
    </row>
    <row r="20" spans="1:12" x14ac:dyDescent="0.2">
      <c r="A20" s="545" t="s">
        <v>2392</v>
      </c>
      <c r="B20" s="716"/>
      <c r="C20" s="1820"/>
      <c r="D20" s="1820"/>
      <c r="E20" s="690"/>
      <c r="F20" s="1820"/>
      <c r="G20" s="1820"/>
      <c r="H20" s="1820"/>
      <c r="I20" s="689"/>
      <c r="J20" s="1684"/>
      <c r="K20" s="689"/>
      <c r="L20" s="1684"/>
    </row>
    <row r="21" spans="1:12" x14ac:dyDescent="0.2">
      <c r="A21" s="545" t="s">
        <v>2393</v>
      </c>
      <c r="B21" s="716"/>
      <c r="C21" s="1820"/>
      <c r="D21" s="1820"/>
      <c r="E21" s="690"/>
      <c r="F21" s="1820"/>
      <c r="G21" s="1820"/>
      <c r="H21" s="1820"/>
      <c r="I21" s="689"/>
      <c r="J21" s="1684"/>
      <c r="K21" s="689"/>
      <c r="L21" s="1684"/>
    </row>
    <row r="22" spans="1:12" x14ac:dyDescent="0.2">
      <c r="A22" s="545" t="s">
        <v>2394</v>
      </c>
      <c r="B22" s="716"/>
      <c r="C22" s="1820"/>
      <c r="D22" s="1820"/>
      <c r="E22" s="690"/>
      <c r="F22" s="1820"/>
      <c r="G22" s="1820"/>
      <c r="H22" s="1820"/>
      <c r="I22" s="689"/>
      <c r="J22" s="1684"/>
      <c r="K22" s="689"/>
      <c r="L22" s="1684"/>
    </row>
    <row r="23" spans="1:12" x14ac:dyDescent="0.2">
      <c r="A23" s="545" t="s">
        <v>2395</v>
      </c>
      <c r="B23" s="716"/>
      <c r="C23" s="1820"/>
      <c r="D23" s="1820"/>
      <c r="E23" s="690"/>
      <c r="F23" s="1820"/>
      <c r="G23" s="1820"/>
      <c r="H23" s="1820"/>
      <c r="I23" s="689"/>
      <c r="J23" s="1684"/>
      <c r="K23" s="689"/>
      <c r="L23" s="1684"/>
    </row>
    <row r="24" spans="1:12" x14ac:dyDescent="0.2">
      <c r="A24" s="545" t="s">
        <v>2396</v>
      </c>
      <c r="B24" s="716"/>
      <c r="C24" s="1820"/>
      <c r="D24" s="1820"/>
      <c r="E24" s="690"/>
      <c r="F24" s="1820"/>
      <c r="G24" s="1820"/>
      <c r="H24" s="1820"/>
      <c r="I24" s="689"/>
      <c r="J24" s="1684"/>
      <c r="K24" s="689"/>
      <c r="L24" s="1684"/>
    </row>
    <row r="25" spans="1:12" x14ac:dyDescent="0.2">
      <c r="A25" s="545" t="s">
        <v>2397</v>
      </c>
      <c r="B25" s="716"/>
      <c r="C25" s="1820"/>
      <c r="D25" s="1820"/>
      <c r="E25" s="690"/>
      <c r="F25" s="1820"/>
      <c r="G25" s="1820"/>
      <c r="H25" s="1820"/>
      <c r="I25" s="689"/>
      <c r="J25" s="1684"/>
      <c r="K25" s="689"/>
      <c r="L25" s="1684"/>
    </row>
    <row r="26" spans="1:12" x14ac:dyDescent="0.2">
      <c r="A26" s="545" t="s">
        <v>2398</v>
      </c>
      <c r="B26" s="716"/>
      <c r="C26" s="1820"/>
      <c r="D26" s="1820"/>
      <c r="E26" s="690"/>
      <c r="F26" s="1820"/>
      <c r="G26" s="1820"/>
      <c r="H26" s="1820"/>
      <c r="I26" s="689"/>
      <c r="J26" s="1684"/>
      <c r="K26" s="689"/>
      <c r="L26" s="1684"/>
    </row>
    <row r="27" spans="1:12" x14ac:dyDescent="0.2">
      <c r="A27" s="545" t="s">
        <v>2399</v>
      </c>
      <c r="B27" s="716"/>
      <c r="C27" s="1820"/>
      <c r="D27" s="1820"/>
      <c r="E27" s="690"/>
      <c r="F27" s="1820"/>
      <c r="G27" s="1820"/>
      <c r="H27" s="1820"/>
      <c r="I27" s="689"/>
      <c r="J27" s="1684"/>
      <c r="K27" s="689"/>
      <c r="L27" s="1684"/>
    </row>
    <row r="28" spans="1:12" x14ac:dyDescent="0.2">
      <c r="A28" s="545" t="s">
        <v>2368</v>
      </c>
      <c r="B28" s="716"/>
      <c r="C28" s="1820"/>
      <c r="D28" s="1820"/>
      <c r="E28" s="690"/>
      <c r="F28" s="1820"/>
      <c r="G28" s="1820"/>
      <c r="H28" s="1820"/>
      <c r="I28" s="689"/>
      <c r="J28" s="1684"/>
      <c r="K28" s="689"/>
      <c r="L28" s="1684"/>
    </row>
    <row r="29" spans="1:12" x14ac:dyDescent="0.2">
      <c r="A29" s="545" t="s">
        <v>2369</v>
      </c>
      <c r="B29" s="716"/>
      <c r="C29" s="1820"/>
      <c r="D29" s="1820"/>
      <c r="E29" s="690"/>
      <c r="F29" s="1820"/>
      <c r="G29" s="1820"/>
      <c r="H29" s="1820"/>
      <c r="I29" s="689"/>
      <c r="J29" s="1684"/>
      <c r="K29" s="689"/>
      <c r="L29" s="1684"/>
    </row>
    <row r="30" spans="1:12" x14ac:dyDescent="0.2">
      <c r="A30" s="678" t="s">
        <v>2370</v>
      </c>
      <c r="B30" s="719"/>
      <c r="C30" s="1684"/>
      <c r="D30" s="1684"/>
      <c r="E30" s="722"/>
      <c r="F30" s="681"/>
      <c r="G30" s="681"/>
      <c r="H30" s="1684"/>
      <c r="I30" s="723"/>
      <c r="J30" s="1684"/>
      <c r="K30" s="723"/>
      <c r="L30" s="1684"/>
    </row>
    <row r="31" spans="1:12" ht="6" customHeight="1" x14ac:dyDescent="0.2">
      <c r="A31" s="5"/>
      <c r="B31" s="5"/>
      <c r="C31" s="1525"/>
      <c r="D31" s="1525"/>
      <c r="E31" s="1525"/>
      <c r="F31" s="1525"/>
      <c r="G31" s="1525"/>
      <c r="H31" s="1525"/>
      <c r="I31" s="1525"/>
      <c r="J31" s="645"/>
      <c r="K31" s="1525"/>
      <c r="L31" s="1525"/>
    </row>
    <row r="32" spans="1:12" x14ac:dyDescent="0.2">
      <c r="A32" s="138" t="s">
        <v>1785</v>
      </c>
      <c r="B32" s="38"/>
      <c r="C32" s="1525"/>
      <c r="D32" s="1525"/>
      <c r="E32" s="1525"/>
      <c r="F32" s="1525"/>
      <c r="G32" s="1525"/>
      <c r="H32" s="1525"/>
      <c r="I32" s="1525"/>
      <c r="J32" s="645"/>
      <c r="K32" s="1525"/>
      <c r="L32" s="1525"/>
    </row>
    <row r="33" spans="1:12" x14ac:dyDescent="0.2">
      <c r="A33" s="545" t="s">
        <v>2383</v>
      </c>
      <c r="B33" s="1685"/>
      <c r="C33" s="1820"/>
      <c r="D33" s="1820"/>
      <c r="E33" s="685"/>
      <c r="F33" s="1820"/>
      <c r="G33" s="1820"/>
      <c r="H33" s="1820"/>
      <c r="I33" s="689"/>
      <c r="J33" s="1684"/>
      <c r="K33" s="689"/>
      <c r="L33" s="1684"/>
    </row>
    <row r="34" spans="1:12" x14ac:dyDescent="0.2">
      <c r="A34" s="545" t="s">
        <v>2384</v>
      </c>
      <c r="B34" s="1685"/>
      <c r="C34" s="1820"/>
      <c r="D34" s="1820"/>
      <c r="E34" s="685"/>
      <c r="F34" s="1820"/>
      <c r="G34" s="1820"/>
      <c r="H34" s="1820"/>
      <c r="I34" s="689"/>
      <c r="J34" s="1684"/>
      <c r="K34" s="689"/>
      <c r="L34" s="1684"/>
    </row>
    <row r="35" spans="1:12" x14ac:dyDescent="0.2">
      <c r="A35" s="545" t="s">
        <v>2385</v>
      </c>
      <c r="B35" s="1685"/>
      <c r="C35" s="1820"/>
      <c r="D35" s="1820"/>
      <c r="E35" s="685"/>
      <c r="F35" s="1820"/>
      <c r="G35" s="1820"/>
      <c r="H35" s="1820"/>
      <c r="I35" s="689"/>
      <c r="J35" s="1684"/>
      <c r="K35" s="689"/>
      <c r="L35" s="1684"/>
    </row>
    <row r="36" spans="1:12" x14ac:dyDescent="0.2">
      <c r="A36" s="545" t="s">
        <v>2386</v>
      </c>
      <c r="B36" s="1685"/>
      <c r="C36" s="1820"/>
      <c r="D36" s="1820"/>
      <c r="E36" s="685"/>
      <c r="F36" s="1820"/>
      <c r="G36" s="1820"/>
      <c r="H36" s="1820"/>
      <c r="I36" s="689"/>
      <c r="J36" s="1684"/>
      <c r="K36" s="689"/>
      <c r="L36" s="1684"/>
    </row>
    <row r="37" spans="1:12" x14ac:dyDescent="0.2">
      <c r="A37" s="545" t="s">
        <v>2387</v>
      </c>
      <c r="B37" s="1685"/>
      <c r="C37" s="1820"/>
      <c r="D37" s="1820"/>
      <c r="E37" s="685"/>
      <c r="F37" s="1820"/>
      <c r="G37" s="1820"/>
      <c r="H37" s="1820"/>
      <c r="I37" s="689"/>
      <c r="J37" s="1684"/>
      <c r="K37" s="689"/>
      <c r="L37" s="1684"/>
    </row>
    <row r="38" spans="1:12" x14ac:dyDescent="0.2">
      <c r="A38" s="545" t="s">
        <v>2388</v>
      </c>
      <c r="B38" s="1685"/>
      <c r="C38" s="1820"/>
      <c r="D38" s="1820"/>
      <c r="E38" s="690"/>
      <c r="F38" s="1820"/>
      <c r="G38" s="1820"/>
      <c r="H38" s="1820"/>
      <c r="I38" s="689"/>
      <c r="J38" s="1684"/>
      <c r="K38" s="689"/>
      <c r="L38" s="1684"/>
    </row>
    <row r="39" spans="1:12" x14ac:dyDescent="0.2">
      <c r="A39" s="545" t="s">
        <v>2389</v>
      </c>
      <c r="B39" s="1820"/>
      <c r="C39" s="1820"/>
      <c r="D39" s="1820"/>
      <c r="E39" s="690"/>
      <c r="F39" s="1820"/>
      <c r="G39" s="1820"/>
      <c r="H39" s="1820"/>
      <c r="I39" s="689"/>
      <c r="J39" s="1684"/>
      <c r="K39" s="689"/>
      <c r="L39" s="1684"/>
    </row>
    <row r="40" spans="1:12" x14ac:dyDescent="0.2">
      <c r="A40" s="545" t="s">
        <v>4569</v>
      </c>
      <c r="B40" s="1820"/>
      <c r="C40" s="1820"/>
      <c r="D40" s="1820"/>
      <c r="E40" s="690"/>
      <c r="F40" s="1820"/>
      <c r="G40" s="1820"/>
      <c r="H40" s="1820"/>
      <c r="I40" s="689"/>
      <c r="J40" s="1684"/>
      <c r="K40" s="689"/>
      <c r="L40" s="1684"/>
    </row>
    <row r="41" spans="1:12" x14ac:dyDescent="0.2">
      <c r="A41" s="545" t="s">
        <v>2390</v>
      </c>
      <c r="B41" s="1685"/>
      <c r="C41" s="1820"/>
      <c r="D41" s="1820"/>
      <c r="E41" s="676"/>
      <c r="F41" s="1820"/>
      <c r="G41" s="1820"/>
      <c r="H41" s="1820"/>
      <c r="I41" s="677"/>
      <c r="J41" s="1684"/>
      <c r="K41" s="677"/>
      <c r="L41" s="1684"/>
    </row>
    <row r="42" spans="1:12" x14ac:dyDescent="0.2">
      <c r="A42" s="545" t="s">
        <v>2391</v>
      </c>
      <c r="B42" s="1685"/>
      <c r="C42" s="1685"/>
      <c r="D42" s="1685"/>
      <c r="E42" s="683"/>
      <c r="F42" s="1685"/>
      <c r="G42" s="1685"/>
      <c r="H42" s="1685"/>
      <c r="I42" s="673"/>
      <c r="J42" s="1684"/>
      <c r="K42" s="673"/>
      <c r="L42" s="1684"/>
    </row>
    <row r="43" spans="1:12" x14ac:dyDescent="0.2">
      <c r="A43" s="545" t="s">
        <v>2392</v>
      </c>
      <c r="B43" s="1685"/>
      <c r="C43" s="1685"/>
      <c r="D43" s="1685"/>
      <c r="E43" s="683"/>
      <c r="F43" s="1685"/>
      <c r="G43" s="1685"/>
      <c r="H43" s="1685"/>
      <c r="I43" s="673"/>
      <c r="J43" s="1684"/>
      <c r="K43" s="673"/>
      <c r="L43" s="1684"/>
    </row>
    <row r="44" spans="1:12" x14ac:dyDescent="0.2">
      <c r="A44" s="545" t="s">
        <v>2393</v>
      </c>
      <c r="B44" s="1685"/>
      <c r="C44" s="1685"/>
      <c r="D44" s="1685"/>
      <c r="E44" s="683"/>
      <c r="F44" s="1685"/>
      <c r="G44" s="1685"/>
      <c r="H44" s="1685"/>
      <c r="I44" s="673"/>
      <c r="J44" s="1684"/>
      <c r="K44" s="673"/>
      <c r="L44" s="1684"/>
    </row>
    <row r="45" spans="1:12" x14ac:dyDescent="0.2">
      <c r="A45" s="545" t="s">
        <v>2394</v>
      </c>
      <c r="B45" s="1685"/>
      <c r="C45" s="1685"/>
      <c r="D45" s="1685"/>
      <c r="E45" s="683"/>
      <c r="F45" s="1685"/>
      <c r="G45" s="1685"/>
      <c r="H45" s="1685"/>
      <c r="I45" s="673"/>
      <c r="J45" s="1684"/>
      <c r="K45" s="673"/>
      <c r="L45" s="1684"/>
    </row>
    <row r="46" spans="1:12" x14ac:dyDescent="0.2">
      <c r="A46" s="545" t="s">
        <v>2395</v>
      </c>
      <c r="B46" s="1685"/>
      <c r="C46" s="1685"/>
      <c r="D46" s="1685"/>
      <c r="E46" s="683"/>
      <c r="F46" s="1685"/>
      <c r="G46" s="1685"/>
      <c r="H46" s="1685"/>
      <c r="I46" s="673"/>
      <c r="J46" s="1684"/>
      <c r="K46" s="673"/>
      <c r="L46" s="1684"/>
    </row>
    <row r="47" spans="1:12" x14ac:dyDescent="0.2">
      <c r="A47" s="545" t="s">
        <v>2396</v>
      </c>
      <c r="B47" s="1685"/>
      <c r="C47" s="1685"/>
      <c r="D47" s="1685"/>
      <c r="E47" s="683"/>
      <c r="F47" s="1685"/>
      <c r="G47" s="1685"/>
      <c r="H47" s="1685"/>
      <c r="I47" s="673"/>
      <c r="J47" s="1684"/>
      <c r="K47" s="673"/>
      <c r="L47" s="1684"/>
    </row>
    <row r="48" spans="1:12" x14ac:dyDescent="0.2">
      <c r="A48" s="545" t="s">
        <v>2397</v>
      </c>
      <c r="B48" s="1685"/>
      <c r="C48" s="1685"/>
      <c r="D48" s="1685"/>
      <c r="E48" s="683"/>
      <c r="F48" s="1685"/>
      <c r="G48" s="1685"/>
      <c r="H48" s="1685"/>
      <c r="I48" s="673"/>
      <c r="J48" s="1684"/>
      <c r="K48" s="673"/>
      <c r="L48" s="1684"/>
    </row>
    <row r="49" spans="1:12" x14ac:dyDescent="0.2">
      <c r="A49" s="545" t="s">
        <v>2398</v>
      </c>
      <c r="B49" s="1685"/>
      <c r="C49" s="1685"/>
      <c r="D49" s="1685"/>
      <c r="E49" s="683"/>
      <c r="F49" s="1685"/>
      <c r="G49" s="1685"/>
      <c r="H49" s="1685"/>
      <c r="I49" s="673"/>
      <c r="J49" s="1684"/>
      <c r="K49" s="673"/>
      <c r="L49" s="1684"/>
    </row>
    <row r="50" spans="1:12" x14ac:dyDescent="0.2">
      <c r="A50" s="545" t="s">
        <v>2399</v>
      </c>
      <c r="B50" s="1685"/>
      <c r="C50" s="1685"/>
      <c r="D50" s="1685"/>
      <c r="E50" s="683"/>
      <c r="F50" s="1685"/>
      <c r="G50" s="1685"/>
      <c r="H50" s="1685"/>
      <c r="I50" s="673"/>
      <c r="J50" s="1684"/>
      <c r="K50" s="673"/>
      <c r="L50" s="1684"/>
    </row>
    <row r="51" spans="1:12" x14ac:dyDescent="0.2">
      <c r="A51" s="545" t="s">
        <v>2368</v>
      </c>
      <c r="B51" s="1685"/>
      <c r="C51" s="1685"/>
      <c r="D51" s="1685"/>
      <c r="E51" s="683"/>
      <c r="F51" s="1685"/>
      <c r="G51" s="1685"/>
      <c r="H51" s="1685"/>
      <c r="I51" s="673"/>
      <c r="J51" s="1684"/>
      <c r="K51" s="673"/>
      <c r="L51" s="1684"/>
    </row>
    <row r="52" spans="1:12" x14ac:dyDescent="0.2">
      <c r="A52" s="545" t="s">
        <v>2369</v>
      </c>
      <c r="B52" s="1685"/>
      <c r="C52" s="1685"/>
      <c r="D52" s="1685"/>
      <c r="E52" s="683"/>
      <c r="F52" s="1685"/>
      <c r="G52" s="1685"/>
      <c r="H52" s="1685"/>
      <c r="I52" s="673"/>
      <c r="J52" s="1684"/>
      <c r="K52" s="673"/>
      <c r="L52" s="1684"/>
    </row>
    <row r="53" spans="1:12" x14ac:dyDescent="0.2">
      <c r="A53" s="678" t="s">
        <v>2370</v>
      </c>
      <c r="B53" s="1684"/>
      <c r="C53" s="1684"/>
      <c r="D53" s="1684"/>
      <c r="E53" s="720"/>
      <c r="F53" s="681"/>
      <c r="G53" s="681"/>
      <c r="H53" s="1684"/>
      <c r="I53" s="721"/>
      <c r="J53" s="1684"/>
      <c r="K53" s="721"/>
      <c r="L53" s="1684"/>
    </row>
    <row r="54" spans="1:12" ht="6" customHeight="1" x14ac:dyDescent="0.2"/>
    <row r="55" spans="1:12" x14ac:dyDescent="0.2">
      <c r="A55" s="138" t="s">
        <v>1786</v>
      </c>
      <c r="B55" s="38"/>
    </row>
    <row r="56" spans="1:12" x14ac:dyDescent="0.2">
      <c r="A56" s="545" t="s">
        <v>2400</v>
      </c>
      <c r="B56" s="716"/>
      <c r="C56" s="717"/>
      <c r="D56" s="718"/>
      <c r="E56" s="685"/>
      <c r="F56" s="684"/>
      <c r="G56" s="1685"/>
      <c r="H56" s="684"/>
      <c r="I56" s="689"/>
      <c r="J56" s="1684"/>
      <c r="K56" s="689"/>
      <c r="L56" s="1684"/>
    </row>
    <row r="57" spans="1:12" x14ac:dyDescent="0.2">
      <c r="A57" s="545" t="s">
        <v>2383</v>
      </c>
      <c r="B57" s="716"/>
      <c r="C57" s="1685"/>
      <c r="D57" s="1685"/>
      <c r="E57" s="685"/>
      <c r="F57" s="1685"/>
      <c r="G57" s="1685"/>
      <c r="H57" s="1685"/>
      <c r="I57" s="689"/>
      <c r="J57" s="1684"/>
      <c r="K57" s="689"/>
      <c r="L57" s="1684"/>
    </row>
    <row r="58" spans="1:12" x14ac:dyDescent="0.2">
      <c r="A58" s="545" t="s">
        <v>2384</v>
      </c>
      <c r="B58" s="716"/>
      <c r="C58" s="1685"/>
      <c r="D58" s="1685"/>
      <c r="E58" s="685"/>
      <c r="F58" s="1685"/>
      <c r="G58" s="1685"/>
      <c r="H58" s="1685"/>
      <c r="I58" s="689"/>
      <c r="J58" s="1684"/>
      <c r="K58" s="689"/>
      <c r="L58" s="1684"/>
    </row>
    <row r="59" spans="1:12" x14ac:dyDescent="0.2">
      <c r="A59" s="545" t="s">
        <v>2385</v>
      </c>
      <c r="B59" s="716"/>
      <c r="C59" s="1685"/>
      <c r="D59" s="1685"/>
      <c r="E59" s="685"/>
      <c r="F59" s="1685"/>
      <c r="G59" s="1685"/>
      <c r="H59" s="1685"/>
      <c r="I59" s="689"/>
      <c r="J59" s="1684"/>
      <c r="K59" s="689"/>
      <c r="L59" s="1684"/>
    </row>
    <row r="60" spans="1:12" x14ac:dyDescent="0.2">
      <c r="A60" s="545" t="s">
        <v>2386</v>
      </c>
      <c r="B60" s="716"/>
      <c r="C60" s="1685"/>
      <c r="D60" s="1685"/>
      <c r="E60" s="685"/>
      <c r="F60" s="1685"/>
      <c r="G60" s="1685"/>
      <c r="H60" s="1685"/>
      <c r="I60" s="689"/>
      <c r="J60" s="1684"/>
      <c r="K60" s="689"/>
      <c r="L60" s="1684"/>
    </row>
    <row r="61" spans="1:12" x14ac:dyDescent="0.2">
      <c r="A61" s="545" t="s">
        <v>2387</v>
      </c>
      <c r="B61" s="716"/>
      <c r="C61" s="1685"/>
      <c r="D61" s="1685"/>
      <c r="E61" s="685"/>
      <c r="F61" s="1685"/>
      <c r="G61" s="1685"/>
      <c r="H61" s="1685"/>
      <c r="I61" s="689"/>
      <c r="J61" s="1684"/>
      <c r="K61" s="689"/>
      <c r="L61" s="1684"/>
    </row>
    <row r="62" spans="1:12" x14ac:dyDescent="0.2">
      <c r="A62" s="545" t="s">
        <v>2388</v>
      </c>
      <c r="B62" s="716"/>
      <c r="C62" s="1685"/>
      <c r="D62" s="1685"/>
      <c r="E62" s="690"/>
      <c r="F62" s="1685"/>
      <c r="G62" s="1685"/>
      <c r="H62" s="1685"/>
      <c r="I62" s="689"/>
      <c r="J62" s="1684"/>
      <c r="K62" s="689"/>
      <c r="L62" s="1684"/>
    </row>
    <row r="63" spans="1:12" x14ac:dyDescent="0.2">
      <c r="A63" s="545" t="s">
        <v>2389</v>
      </c>
      <c r="B63" s="716"/>
      <c r="C63" s="1685"/>
      <c r="D63" s="1685"/>
      <c r="E63" s="690"/>
      <c r="F63" s="1685"/>
      <c r="G63" s="1685"/>
      <c r="H63" s="1685"/>
      <c r="I63" s="689"/>
      <c r="J63" s="1684"/>
      <c r="K63" s="689"/>
      <c r="L63" s="1684"/>
    </row>
    <row r="64" spans="1:12" x14ac:dyDescent="0.2">
      <c r="A64" s="545" t="s">
        <v>4569</v>
      </c>
      <c r="B64" s="1887"/>
      <c r="C64" s="1820"/>
      <c r="D64" s="1820"/>
      <c r="E64" s="690"/>
      <c r="F64" s="1820"/>
      <c r="G64" s="1820"/>
      <c r="H64" s="1820"/>
      <c r="I64" s="689"/>
      <c r="J64" s="1684"/>
      <c r="K64" s="689"/>
      <c r="L64" s="1684"/>
    </row>
    <row r="65" spans="1:12" x14ac:dyDescent="0.2">
      <c r="A65" s="545" t="s">
        <v>2390</v>
      </c>
      <c r="B65" s="716"/>
      <c r="C65" s="1820"/>
      <c r="D65" s="1820"/>
      <c r="E65" s="676"/>
      <c r="F65" s="1820"/>
      <c r="G65" s="1820"/>
      <c r="H65" s="1820"/>
      <c r="I65" s="677"/>
      <c r="J65" s="1684"/>
      <c r="K65" s="677"/>
      <c r="L65" s="1684"/>
    </row>
    <row r="66" spans="1:12" x14ac:dyDescent="0.2">
      <c r="A66" s="545" t="s">
        <v>2391</v>
      </c>
      <c r="B66" s="716"/>
      <c r="C66" s="1820"/>
      <c r="D66" s="1820"/>
      <c r="E66" s="690"/>
      <c r="F66" s="1820"/>
      <c r="G66" s="1820"/>
      <c r="H66" s="1820"/>
      <c r="I66" s="689"/>
      <c r="J66" s="1684"/>
      <c r="K66" s="689"/>
      <c r="L66" s="1684"/>
    </row>
    <row r="67" spans="1:12" x14ac:dyDescent="0.2">
      <c r="A67" s="545" t="s">
        <v>2392</v>
      </c>
      <c r="B67" s="716"/>
      <c r="C67" s="1820"/>
      <c r="D67" s="1820"/>
      <c r="E67" s="690"/>
      <c r="F67" s="1820"/>
      <c r="G67" s="1820"/>
      <c r="H67" s="1820"/>
      <c r="I67" s="689"/>
      <c r="J67" s="1684"/>
      <c r="K67" s="689"/>
      <c r="L67" s="1684"/>
    </row>
    <row r="68" spans="1:12" x14ac:dyDescent="0.2">
      <c r="A68" s="545" t="s">
        <v>2393</v>
      </c>
      <c r="B68" s="716"/>
      <c r="C68" s="1820"/>
      <c r="D68" s="1820"/>
      <c r="E68" s="690"/>
      <c r="F68" s="1820"/>
      <c r="G68" s="1820"/>
      <c r="H68" s="1820"/>
      <c r="I68" s="689"/>
      <c r="J68" s="1684"/>
      <c r="K68" s="689"/>
      <c r="L68" s="1684"/>
    </row>
    <row r="69" spans="1:12" x14ac:dyDescent="0.2">
      <c r="A69" s="545" t="s">
        <v>2394</v>
      </c>
      <c r="B69" s="716"/>
      <c r="C69" s="1820"/>
      <c r="D69" s="1820"/>
      <c r="E69" s="690"/>
      <c r="F69" s="1820"/>
      <c r="G69" s="1820"/>
      <c r="H69" s="1820"/>
      <c r="I69" s="689"/>
      <c r="J69" s="1684"/>
      <c r="K69" s="689"/>
      <c r="L69" s="1684"/>
    </row>
    <row r="70" spans="1:12" x14ac:dyDescent="0.2">
      <c r="A70" s="545" t="s">
        <v>2395</v>
      </c>
      <c r="B70" s="716"/>
      <c r="C70" s="1820"/>
      <c r="D70" s="1820"/>
      <c r="E70" s="690"/>
      <c r="F70" s="1820"/>
      <c r="G70" s="1820"/>
      <c r="H70" s="1820"/>
      <c r="I70" s="689"/>
      <c r="J70" s="1684"/>
      <c r="K70" s="689"/>
      <c r="L70" s="1684"/>
    </row>
    <row r="71" spans="1:12" x14ac:dyDescent="0.2">
      <c r="A71" s="545" t="s">
        <v>2396</v>
      </c>
      <c r="B71" s="716"/>
      <c r="C71" s="1820"/>
      <c r="D71" s="1820"/>
      <c r="E71" s="690"/>
      <c r="F71" s="1820"/>
      <c r="G71" s="1820"/>
      <c r="H71" s="1820"/>
      <c r="I71" s="689"/>
      <c r="J71" s="1684"/>
      <c r="K71" s="689"/>
      <c r="L71" s="1684"/>
    </row>
    <row r="72" spans="1:12" x14ac:dyDescent="0.2">
      <c r="A72" s="545" t="s">
        <v>2397</v>
      </c>
      <c r="B72" s="716"/>
      <c r="C72" s="1820"/>
      <c r="D72" s="1820"/>
      <c r="E72" s="690"/>
      <c r="F72" s="1820"/>
      <c r="G72" s="1820"/>
      <c r="H72" s="1820"/>
      <c r="I72" s="689"/>
      <c r="J72" s="1684"/>
      <c r="K72" s="689"/>
      <c r="L72" s="1684"/>
    </row>
    <row r="73" spans="1:12" x14ac:dyDescent="0.2">
      <c r="A73" s="545" t="s">
        <v>2398</v>
      </c>
      <c r="B73" s="716"/>
      <c r="C73" s="1820"/>
      <c r="D73" s="1820"/>
      <c r="E73" s="690"/>
      <c r="F73" s="1820"/>
      <c r="G73" s="1820"/>
      <c r="H73" s="1820"/>
      <c r="I73" s="689"/>
      <c r="J73" s="1684"/>
      <c r="K73" s="689"/>
      <c r="L73" s="1684"/>
    </row>
    <row r="74" spans="1:12" x14ac:dyDescent="0.2">
      <c r="A74" s="545" t="s">
        <v>2399</v>
      </c>
      <c r="B74" s="716"/>
      <c r="C74" s="1820"/>
      <c r="D74" s="1820"/>
      <c r="E74" s="690"/>
      <c r="F74" s="1820"/>
      <c r="G74" s="1820"/>
      <c r="H74" s="1820"/>
      <c r="I74" s="689"/>
      <c r="J74" s="1684"/>
      <c r="K74" s="689"/>
      <c r="L74" s="1684"/>
    </row>
    <row r="75" spans="1:12" x14ac:dyDescent="0.2">
      <c r="A75" s="545" t="s">
        <v>2368</v>
      </c>
      <c r="B75" s="716"/>
      <c r="C75" s="1820"/>
      <c r="D75" s="1820"/>
      <c r="E75" s="690"/>
      <c r="F75" s="1820"/>
      <c r="G75" s="1820"/>
      <c r="H75" s="1820"/>
      <c r="I75" s="689"/>
      <c r="J75" s="1684"/>
      <c r="K75" s="689"/>
      <c r="L75" s="1684"/>
    </row>
    <row r="76" spans="1:12" x14ac:dyDescent="0.2">
      <c r="A76" s="545" t="s">
        <v>2369</v>
      </c>
      <c r="B76" s="716"/>
      <c r="C76" s="1820"/>
      <c r="D76" s="1820"/>
      <c r="E76" s="690"/>
      <c r="F76" s="1820"/>
      <c r="G76" s="1820"/>
      <c r="H76" s="1820"/>
      <c r="I76" s="689"/>
      <c r="J76" s="1684"/>
      <c r="K76" s="689"/>
      <c r="L76" s="1684"/>
    </row>
    <row r="77" spans="1:12" x14ac:dyDescent="0.2">
      <c r="A77" s="1895" t="s">
        <v>2370</v>
      </c>
      <c r="B77" s="719"/>
      <c r="C77" s="1684"/>
      <c r="D77" s="1684"/>
      <c r="E77" s="722"/>
      <c r="F77" s="681"/>
      <c r="G77" s="681"/>
      <c r="H77" s="1684"/>
      <c r="I77" s="723"/>
      <c r="J77" s="1684"/>
      <c r="K77" s="723"/>
      <c r="L77" s="1684"/>
    </row>
    <row r="78" spans="1:12" ht="6" customHeight="1" x14ac:dyDescent="0.2">
      <c r="A78" s="1525"/>
      <c r="C78" s="1525"/>
      <c r="D78" s="1525"/>
      <c r="E78" s="1525"/>
      <c r="F78" s="1525"/>
      <c r="G78" s="1525"/>
      <c r="H78" s="1525"/>
      <c r="I78" s="1525"/>
      <c r="J78" s="1525"/>
      <c r="K78" s="1525"/>
      <c r="L78" s="1525"/>
    </row>
    <row r="79" spans="1:12" x14ac:dyDescent="0.2">
      <c r="A79" s="1836" t="s">
        <v>1787</v>
      </c>
      <c r="B79" s="38"/>
      <c r="C79" s="1525"/>
      <c r="D79" s="1525"/>
      <c r="E79" s="1525"/>
      <c r="F79" s="1525"/>
      <c r="G79" s="1525"/>
      <c r="H79" s="1525"/>
      <c r="I79" s="1525"/>
      <c r="J79" s="1525"/>
      <c r="K79" s="1525"/>
      <c r="L79" s="1525"/>
    </row>
    <row r="80" spans="1:12" x14ac:dyDescent="0.2">
      <c r="A80" s="545" t="s">
        <v>2383</v>
      </c>
      <c r="B80" s="1685"/>
      <c r="C80" s="1820"/>
      <c r="D80" s="1820"/>
      <c r="E80" s="685"/>
      <c r="F80" s="1820"/>
      <c r="G80" s="1820"/>
      <c r="H80" s="1820"/>
      <c r="I80" s="689"/>
      <c r="J80" s="1684"/>
      <c r="K80" s="689"/>
      <c r="L80" s="1684"/>
    </row>
    <row r="81" spans="1:12" x14ac:dyDescent="0.2">
      <c r="A81" s="545" t="s">
        <v>2384</v>
      </c>
      <c r="B81" s="1685"/>
      <c r="C81" s="1820"/>
      <c r="D81" s="1820"/>
      <c r="E81" s="685"/>
      <c r="F81" s="1820"/>
      <c r="G81" s="1820"/>
      <c r="H81" s="1820"/>
      <c r="I81" s="689"/>
      <c r="J81" s="1684"/>
      <c r="K81" s="689"/>
      <c r="L81" s="1684"/>
    </row>
    <row r="82" spans="1:12" x14ac:dyDescent="0.2">
      <c r="A82" s="545" t="s">
        <v>2385</v>
      </c>
      <c r="B82" s="1685"/>
      <c r="C82" s="1820"/>
      <c r="D82" s="1820"/>
      <c r="E82" s="685"/>
      <c r="F82" s="1820"/>
      <c r="G82" s="1820"/>
      <c r="H82" s="1820"/>
      <c r="I82" s="689"/>
      <c r="J82" s="1684"/>
      <c r="K82" s="689"/>
      <c r="L82" s="1684"/>
    </row>
    <row r="83" spans="1:12" x14ac:dyDescent="0.2">
      <c r="A83" s="545" t="s">
        <v>2386</v>
      </c>
      <c r="B83" s="1685"/>
      <c r="C83" s="1820"/>
      <c r="D83" s="1820"/>
      <c r="E83" s="685"/>
      <c r="F83" s="1820"/>
      <c r="G83" s="1820"/>
      <c r="H83" s="1820"/>
      <c r="I83" s="689"/>
      <c r="J83" s="1684"/>
      <c r="K83" s="689"/>
      <c r="L83" s="1684"/>
    </row>
    <row r="84" spans="1:12" x14ac:dyDescent="0.2">
      <c r="A84" s="545" t="s">
        <v>2387</v>
      </c>
      <c r="B84" s="1685"/>
      <c r="C84" s="1820"/>
      <c r="D84" s="1820"/>
      <c r="E84" s="685"/>
      <c r="F84" s="1820"/>
      <c r="G84" s="1820"/>
      <c r="H84" s="1820"/>
      <c r="I84" s="689"/>
      <c r="J84" s="1684"/>
      <c r="K84" s="689"/>
      <c r="L84" s="1684"/>
    </row>
    <row r="85" spans="1:12" x14ac:dyDescent="0.2">
      <c r="A85" s="545" t="s">
        <v>2388</v>
      </c>
      <c r="B85" s="1685"/>
      <c r="C85" s="1820"/>
      <c r="D85" s="1820"/>
      <c r="E85" s="690"/>
      <c r="F85" s="1820"/>
      <c r="G85" s="1820"/>
      <c r="H85" s="1820"/>
      <c r="I85" s="689"/>
      <c r="J85" s="1684"/>
      <c r="K85" s="689"/>
      <c r="L85" s="1684"/>
    </row>
    <row r="86" spans="1:12" x14ac:dyDescent="0.2">
      <c r="A86" s="545" t="s">
        <v>2389</v>
      </c>
      <c r="B86" s="1685"/>
      <c r="C86" s="1820"/>
      <c r="D86" s="1820"/>
      <c r="E86" s="690"/>
      <c r="F86" s="1820"/>
      <c r="G86" s="1820"/>
      <c r="H86" s="1820"/>
      <c r="I86" s="689"/>
      <c r="J86" s="1684"/>
      <c r="K86" s="689"/>
      <c r="L86" s="1684"/>
    </row>
    <row r="87" spans="1:12" x14ac:dyDescent="0.2">
      <c r="A87" s="545" t="s">
        <v>4569</v>
      </c>
      <c r="B87" s="1820"/>
      <c r="C87" s="1820"/>
      <c r="D87" s="1820"/>
      <c r="E87" s="690"/>
      <c r="F87" s="1820"/>
      <c r="G87" s="1820"/>
      <c r="H87" s="1820"/>
      <c r="I87" s="689"/>
      <c r="J87" s="1684"/>
      <c r="K87" s="689"/>
      <c r="L87" s="1684"/>
    </row>
    <row r="88" spans="1:12" x14ac:dyDescent="0.2">
      <c r="A88" s="545" t="s">
        <v>2390</v>
      </c>
      <c r="B88" s="724"/>
      <c r="C88" s="1685"/>
      <c r="D88" s="1685"/>
      <c r="E88" s="676"/>
      <c r="F88" s="1685"/>
      <c r="G88" s="1685"/>
      <c r="H88" s="1685"/>
      <c r="I88" s="677"/>
      <c r="J88" s="1684"/>
      <c r="K88" s="677"/>
      <c r="L88" s="1684"/>
    </row>
    <row r="89" spans="1:12" x14ac:dyDescent="0.2">
      <c r="A89" s="545" t="s">
        <v>2391</v>
      </c>
      <c r="B89" s="1685"/>
      <c r="C89" s="1685"/>
      <c r="D89" s="1685"/>
      <c r="E89" s="690"/>
      <c r="F89" s="1685"/>
      <c r="G89" s="1685"/>
      <c r="H89" s="1685"/>
      <c r="I89" s="689"/>
      <c r="J89" s="1684"/>
      <c r="K89" s="689"/>
      <c r="L89" s="1684"/>
    </row>
    <row r="90" spans="1:12" x14ac:dyDescent="0.2">
      <c r="A90" s="545" t="s">
        <v>2392</v>
      </c>
      <c r="B90" s="1685"/>
      <c r="C90" s="1685"/>
      <c r="D90" s="1685"/>
      <c r="E90" s="690"/>
      <c r="F90" s="1685"/>
      <c r="G90" s="1685"/>
      <c r="H90" s="1685"/>
      <c r="I90" s="689"/>
      <c r="J90" s="1684"/>
      <c r="K90" s="689"/>
      <c r="L90" s="1684"/>
    </row>
    <row r="91" spans="1:12" x14ac:dyDescent="0.2">
      <c r="A91" s="545" t="s">
        <v>2393</v>
      </c>
      <c r="B91" s="1685"/>
      <c r="C91" s="1685"/>
      <c r="D91" s="1685"/>
      <c r="E91" s="690"/>
      <c r="F91" s="1685"/>
      <c r="G91" s="1685"/>
      <c r="H91" s="1685"/>
      <c r="I91" s="689"/>
      <c r="J91" s="1684"/>
      <c r="K91" s="689"/>
      <c r="L91" s="1684"/>
    </row>
    <row r="92" spans="1:12" x14ac:dyDescent="0.2">
      <c r="A92" s="545" t="s">
        <v>2394</v>
      </c>
      <c r="B92" s="1685"/>
      <c r="C92" s="1685"/>
      <c r="D92" s="1685"/>
      <c r="E92" s="690"/>
      <c r="F92" s="1685"/>
      <c r="G92" s="1685"/>
      <c r="H92" s="1685"/>
      <c r="I92" s="689"/>
      <c r="J92" s="1684"/>
      <c r="K92" s="689"/>
      <c r="L92" s="1684"/>
    </row>
    <row r="93" spans="1:12" x14ac:dyDescent="0.2">
      <c r="A93" s="545" t="s">
        <v>2395</v>
      </c>
      <c r="B93" s="1685"/>
      <c r="C93" s="1685"/>
      <c r="D93" s="1685"/>
      <c r="E93" s="690"/>
      <c r="F93" s="1685"/>
      <c r="G93" s="1685"/>
      <c r="H93" s="1685"/>
      <c r="I93" s="689"/>
      <c r="J93" s="1684"/>
      <c r="K93" s="689"/>
      <c r="L93" s="1684"/>
    </row>
    <row r="94" spans="1:12" x14ac:dyDescent="0.2">
      <c r="A94" s="545" t="s">
        <v>2396</v>
      </c>
      <c r="B94" s="1685"/>
      <c r="C94" s="1685"/>
      <c r="D94" s="1685"/>
      <c r="E94" s="690"/>
      <c r="F94" s="1685"/>
      <c r="G94" s="1685"/>
      <c r="H94" s="1685"/>
      <c r="I94" s="689"/>
      <c r="J94" s="1684"/>
      <c r="K94" s="689"/>
      <c r="L94" s="1684"/>
    </row>
    <row r="95" spans="1:12" x14ac:dyDescent="0.2">
      <c r="A95" s="545" t="s">
        <v>2397</v>
      </c>
      <c r="B95" s="1685"/>
      <c r="C95" s="1685"/>
      <c r="D95" s="1685"/>
      <c r="E95" s="690"/>
      <c r="F95" s="1685"/>
      <c r="G95" s="1685"/>
      <c r="H95" s="1685"/>
      <c r="I95" s="689"/>
      <c r="J95" s="1684"/>
      <c r="K95" s="689"/>
      <c r="L95" s="1684"/>
    </row>
    <row r="96" spans="1:12" x14ac:dyDescent="0.2">
      <c r="A96" s="545" t="s">
        <v>2398</v>
      </c>
      <c r="B96" s="1685"/>
      <c r="C96" s="1685"/>
      <c r="D96" s="1685"/>
      <c r="E96" s="690"/>
      <c r="F96" s="1685"/>
      <c r="G96" s="1685"/>
      <c r="H96" s="1685"/>
      <c r="I96" s="689"/>
      <c r="J96" s="1684"/>
      <c r="K96" s="689"/>
      <c r="L96" s="1684"/>
    </row>
    <row r="97" spans="1:12" x14ac:dyDescent="0.2">
      <c r="A97" s="545" t="s">
        <v>2399</v>
      </c>
      <c r="B97" s="1685"/>
      <c r="C97" s="1685"/>
      <c r="D97" s="1685"/>
      <c r="E97" s="690"/>
      <c r="F97" s="1685"/>
      <c r="G97" s="1685"/>
      <c r="H97" s="1685"/>
      <c r="I97" s="689"/>
      <c r="J97" s="1684"/>
      <c r="K97" s="689"/>
      <c r="L97" s="1684"/>
    </row>
    <row r="98" spans="1:12" x14ac:dyDescent="0.2">
      <c r="A98" s="545" t="s">
        <v>2368</v>
      </c>
      <c r="B98" s="1685"/>
      <c r="C98" s="1685"/>
      <c r="D98" s="1685"/>
      <c r="E98" s="690"/>
      <c r="F98" s="1685"/>
      <c r="G98" s="1685"/>
      <c r="H98" s="1685"/>
      <c r="I98" s="689"/>
      <c r="J98" s="1684"/>
      <c r="K98" s="689"/>
      <c r="L98" s="1684"/>
    </row>
    <row r="99" spans="1:12" x14ac:dyDescent="0.2">
      <c r="A99" s="545" t="s">
        <v>2369</v>
      </c>
      <c r="B99" s="1685"/>
      <c r="C99" s="1685"/>
      <c r="D99" s="1685"/>
      <c r="E99" s="690"/>
      <c r="F99" s="1685"/>
      <c r="G99" s="1685"/>
      <c r="H99" s="1685"/>
      <c r="I99" s="689"/>
      <c r="J99" s="1684"/>
      <c r="K99" s="689"/>
      <c r="L99" s="1684"/>
    </row>
    <row r="100" spans="1:12" x14ac:dyDescent="0.2">
      <c r="A100" s="678" t="s">
        <v>2370</v>
      </c>
      <c r="B100" s="1684"/>
      <c r="C100" s="1684"/>
      <c r="D100" s="1684"/>
      <c r="E100" s="722"/>
      <c r="F100" s="681"/>
      <c r="G100" s="681"/>
      <c r="H100" s="1684"/>
      <c r="I100" s="723"/>
      <c r="J100" s="1684"/>
      <c r="K100" s="723"/>
      <c r="L100" s="1684"/>
    </row>
    <row r="101" spans="1:12" ht="6" customHeight="1" x14ac:dyDescent="0.2"/>
    <row r="102" spans="1:12" x14ac:dyDescent="0.2">
      <c r="A102" s="38" t="s">
        <v>1788</v>
      </c>
      <c r="B102" s="38"/>
    </row>
    <row r="103" spans="1:12" x14ac:dyDescent="0.2">
      <c r="A103" s="545" t="s">
        <v>2383</v>
      </c>
      <c r="B103" s="1685"/>
      <c r="C103" s="1685"/>
      <c r="D103" s="1685"/>
      <c r="E103" s="685"/>
      <c r="F103" s="1685"/>
      <c r="G103" s="1685"/>
      <c r="H103" s="1685"/>
      <c r="I103" s="689"/>
      <c r="J103" s="1684"/>
      <c r="K103" s="689"/>
      <c r="L103" s="1684"/>
    </row>
    <row r="104" spans="1:12" x14ac:dyDescent="0.2">
      <c r="A104" s="545" t="s">
        <v>2384</v>
      </c>
      <c r="B104" s="1685"/>
      <c r="C104" s="1685"/>
      <c r="D104" s="1685"/>
      <c r="E104" s="685"/>
      <c r="F104" s="1685"/>
      <c r="G104" s="1685"/>
      <c r="H104" s="1685"/>
      <c r="I104" s="689"/>
      <c r="J104" s="1684"/>
      <c r="K104" s="689"/>
      <c r="L104" s="1684"/>
    </row>
    <row r="105" spans="1:12" x14ac:dyDescent="0.2">
      <c r="A105" s="545" t="s">
        <v>2385</v>
      </c>
      <c r="B105" s="1685"/>
      <c r="C105" s="1685"/>
      <c r="D105" s="1685"/>
      <c r="E105" s="685"/>
      <c r="F105" s="1685"/>
      <c r="G105" s="1685"/>
      <c r="H105" s="1685"/>
      <c r="I105" s="689"/>
      <c r="J105" s="1684"/>
      <c r="K105" s="689"/>
      <c r="L105" s="1684"/>
    </row>
    <row r="106" spans="1:12" x14ac:dyDescent="0.2">
      <c r="A106" s="545" t="s">
        <v>2386</v>
      </c>
      <c r="B106" s="1685"/>
      <c r="C106" s="1685"/>
      <c r="D106" s="1685"/>
      <c r="E106" s="685"/>
      <c r="F106" s="1685"/>
      <c r="G106" s="1685"/>
      <c r="H106" s="1685"/>
      <c r="I106" s="689"/>
      <c r="J106" s="1684"/>
      <c r="K106" s="689"/>
      <c r="L106" s="1684"/>
    </row>
    <row r="107" spans="1:12" x14ac:dyDescent="0.2">
      <c r="A107" s="545" t="s">
        <v>2387</v>
      </c>
      <c r="B107" s="1685"/>
      <c r="C107" s="1685"/>
      <c r="D107" s="1685"/>
      <c r="E107" s="685"/>
      <c r="F107" s="1685"/>
      <c r="G107" s="1685"/>
      <c r="H107" s="1685"/>
      <c r="I107" s="689"/>
      <c r="J107" s="1684"/>
      <c r="K107" s="689"/>
      <c r="L107" s="1684"/>
    </row>
    <row r="108" spans="1:12" x14ac:dyDescent="0.2">
      <c r="A108" s="545" t="s">
        <v>2388</v>
      </c>
      <c r="B108" s="1685"/>
      <c r="C108" s="1685"/>
      <c r="D108" s="1685"/>
      <c r="E108" s="690"/>
      <c r="F108" s="1685"/>
      <c r="G108" s="1685"/>
      <c r="H108" s="1685"/>
      <c r="I108" s="689"/>
      <c r="J108" s="1684"/>
      <c r="K108" s="689"/>
      <c r="L108" s="1684"/>
    </row>
    <row r="109" spans="1:12" x14ac:dyDescent="0.2">
      <c r="A109" s="545" t="s">
        <v>2389</v>
      </c>
      <c r="B109" s="1685"/>
      <c r="C109" s="1685"/>
      <c r="D109" s="1685"/>
      <c r="E109" s="690"/>
      <c r="F109" s="1685"/>
      <c r="G109" s="1685"/>
      <c r="H109" s="1685"/>
      <c r="I109" s="689"/>
      <c r="J109" s="1684"/>
      <c r="K109" s="689"/>
      <c r="L109" s="1684"/>
    </row>
    <row r="110" spans="1:12" x14ac:dyDescent="0.2">
      <c r="A110" s="545" t="s">
        <v>4569</v>
      </c>
      <c r="B110" s="1820"/>
      <c r="C110" s="1820"/>
      <c r="D110" s="1820"/>
      <c r="E110" s="690"/>
      <c r="F110" s="1820"/>
      <c r="G110" s="1820"/>
      <c r="H110" s="1820"/>
      <c r="I110" s="689"/>
      <c r="J110" s="1684"/>
      <c r="K110" s="689"/>
      <c r="L110" s="1684"/>
    </row>
    <row r="111" spans="1:12" x14ac:dyDescent="0.2">
      <c r="A111" s="545" t="s">
        <v>2390</v>
      </c>
      <c r="B111" s="724"/>
      <c r="C111" s="1685"/>
      <c r="D111" s="1685"/>
      <c r="E111" s="676"/>
      <c r="F111" s="1685"/>
      <c r="G111" s="1685"/>
      <c r="H111" s="1685"/>
      <c r="I111" s="677"/>
      <c r="J111" s="1684"/>
      <c r="K111" s="677"/>
      <c r="L111" s="1684"/>
    </row>
    <row r="112" spans="1:12" x14ac:dyDescent="0.2">
      <c r="A112" s="545" t="s">
        <v>2391</v>
      </c>
      <c r="B112" s="1685"/>
      <c r="C112" s="1685"/>
      <c r="D112" s="1685"/>
      <c r="E112" s="690"/>
      <c r="F112" s="1685"/>
      <c r="G112" s="1685"/>
      <c r="H112" s="1685"/>
      <c r="I112" s="689"/>
      <c r="J112" s="1684"/>
      <c r="K112" s="689"/>
      <c r="L112" s="1684"/>
    </row>
    <row r="113" spans="1:12" x14ac:dyDescent="0.2">
      <c r="A113" s="545" t="s">
        <v>2392</v>
      </c>
      <c r="B113" s="1685"/>
      <c r="C113" s="1685"/>
      <c r="D113" s="1685"/>
      <c r="E113" s="690"/>
      <c r="F113" s="1685"/>
      <c r="G113" s="1685"/>
      <c r="H113" s="1685"/>
      <c r="I113" s="689"/>
      <c r="J113" s="1684"/>
      <c r="K113" s="689"/>
      <c r="L113" s="1684"/>
    </row>
    <row r="114" spans="1:12" x14ac:dyDescent="0.2">
      <c r="A114" s="545" t="s">
        <v>2393</v>
      </c>
      <c r="B114" s="1685"/>
      <c r="C114" s="1685"/>
      <c r="D114" s="1685"/>
      <c r="E114" s="690"/>
      <c r="F114" s="1685"/>
      <c r="G114" s="1685"/>
      <c r="H114" s="1685"/>
      <c r="I114" s="689"/>
      <c r="J114" s="1684"/>
      <c r="K114" s="689"/>
      <c r="L114" s="1684"/>
    </row>
    <row r="115" spans="1:12" x14ac:dyDescent="0.2">
      <c r="A115" s="545" t="s">
        <v>2394</v>
      </c>
      <c r="B115" s="1685"/>
      <c r="C115" s="1685"/>
      <c r="D115" s="1685"/>
      <c r="E115" s="690"/>
      <c r="F115" s="1685"/>
      <c r="G115" s="1685"/>
      <c r="H115" s="1685"/>
      <c r="I115" s="689"/>
      <c r="J115" s="1684"/>
      <c r="K115" s="689"/>
      <c r="L115" s="1684"/>
    </row>
    <row r="116" spans="1:12" x14ac:dyDescent="0.2">
      <c r="A116" s="545" t="s">
        <v>2395</v>
      </c>
      <c r="B116" s="1685"/>
      <c r="C116" s="1685"/>
      <c r="D116" s="1685"/>
      <c r="E116" s="690"/>
      <c r="F116" s="1685"/>
      <c r="G116" s="1685"/>
      <c r="H116" s="1685"/>
      <c r="I116" s="689"/>
      <c r="J116" s="1684"/>
      <c r="K116" s="689"/>
      <c r="L116" s="1684"/>
    </row>
    <row r="117" spans="1:12" x14ac:dyDescent="0.2">
      <c r="A117" s="545" t="s">
        <v>2396</v>
      </c>
      <c r="B117" s="1685"/>
      <c r="C117" s="1685"/>
      <c r="D117" s="1685"/>
      <c r="E117" s="690"/>
      <c r="F117" s="1685"/>
      <c r="G117" s="1685"/>
      <c r="H117" s="1685"/>
      <c r="I117" s="689"/>
      <c r="J117" s="1684"/>
      <c r="K117" s="689"/>
      <c r="L117" s="1684"/>
    </row>
    <row r="118" spans="1:12" x14ac:dyDescent="0.2">
      <c r="A118" s="545" t="s">
        <v>2397</v>
      </c>
      <c r="B118" s="1685"/>
      <c r="C118" s="1685"/>
      <c r="D118" s="1685"/>
      <c r="E118" s="690"/>
      <c r="F118" s="1685"/>
      <c r="G118" s="1685"/>
      <c r="H118" s="1685"/>
      <c r="I118" s="689"/>
      <c r="J118" s="1684"/>
      <c r="K118" s="689"/>
      <c r="L118" s="1684"/>
    </row>
    <row r="119" spans="1:12" x14ac:dyDescent="0.2">
      <c r="A119" s="545" t="s">
        <v>2398</v>
      </c>
      <c r="B119" s="1685"/>
      <c r="C119" s="1685"/>
      <c r="D119" s="1685"/>
      <c r="E119" s="690"/>
      <c r="F119" s="1685"/>
      <c r="G119" s="1685"/>
      <c r="H119" s="1685"/>
      <c r="I119" s="689"/>
      <c r="J119" s="1684"/>
      <c r="K119" s="689"/>
      <c r="L119" s="1684"/>
    </row>
    <row r="120" spans="1:12" x14ac:dyDescent="0.2">
      <c r="A120" s="545" t="s">
        <v>2399</v>
      </c>
      <c r="B120" s="1685"/>
      <c r="C120" s="1685"/>
      <c r="D120" s="1685"/>
      <c r="E120" s="690"/>
      <c r="F120" s="1685"/>
      <c r="G120" s="1685"/>
      <c r="H120" s="1685"/>
      <c r="I120" s="689"/>
      <c r="J120" s="1684"/>
      <c r="K120" s="689"/>
      <c r="L120" s="1684"/>
    </row>
    <row r="121" spans="1:12" x14ac:dyDescent="0.2">
      <c r="A121" s="545" t="s">
        <v>2368</v>
      </c>
      <c r="B121" s="1685"/>
      <c r="C121" s="1685"/>
      <c r="D121" s="1685"/>
      <c r="E121" s="690"/>
      <c r="F121" s="1685"/>
      <c r="G121" s="1685"/>
      <c r="H121" s="1685"/>
      <c r="I121" s="689"/>
      <c r="J121" s="1684"/>
      <c r="K121" s="689"/>
      <c r="L121" s="1684"/>
    </row>
    <row r="122" spans="1:12" x14ac:dyDescent="0.2">
      <c r="A122" s="545" t="s">
        <v>2369</v>
      </c>
      <c r="B122" s="1685"/>
      <c r="C122" s="1685"/>
      <c r="D122" s="1685"/>
      <c r="E122" s="690"/>
      <c r="F122" s="1685"/>
      <c r="G122" s="1685"/>
      <c r="H122" s="1685"/>
      <c r="I122" s="689"/>
      <c r="J122" s="1684"/>
      <c r="K122" s="689"/>
      <c r="L122" s="1684"/>
    </row>
    <row r="123" spans="1:12" x14ac:dyDescent="0.2">
      <c r="A123" s="678" t="s">
        <v>2370</v>
      </c>
      <c r="B123" s="1684"/>
      <c r="C123" s="1684"/>
      <c r="D123" s="1684"/>
      <c r="E123" s="722"/>
      <c r="F123" s="681"/>
      <c r="G123" s="681"/>
      <c r="H123" s="1684"/>
      <c r="I123" s="723"/>
      <c r="J123" s="1684"/>
      <c r="K123" s="723"/>
      <c r="L123" s="1684"/>
    </row>
    <row r="124" spans="1:12" x14ac:dyDescent="0.2">
      <c r="A124" s="5"/>
      <c r="B124" s="693"/>
      <c r="C124" s="693"/>
      <c r="D124" s="693"/>
      <c r="E124" s="722"/>
      <c r="F124" s="694"/>
      <c r="G124" s="694"/>
      <c r="H124" s="693"/>
      <c r="I124" s="723"/>
      <c r="J124" s="693"/>
      <c r="K124" s="723"/>
      <c r="L124" s="693"/>
    </row>
    <row r="125" spans="1:12" x14ac:dyDescent="0.2">
      <c r="A125" s="695" t="s">
        <v>746</v>
      </c>
      <c r="B125" s="693"/>
      <c r="C125" s="1684"/>
      <c r="D125" s="1684"/>
      <c r="E125" s="722"/>
      <c r="F125" s="694"/>
      <c r="G125" s="694"/>
      <c r="H125" s="693"/>
      <c r="I125" s="723"/>
      <c r="J125" s="693"/>
      <c r="K125" s="723"/>
      <c r="L125" s="1684"/>
    </row>
    <row r="126" spans="1:12" x14ac:dyDescent="0.2">
      <c r="A126" s="5"/>
      <c r="B126" s="693"/>
      <c r="C126" s="693"/>
      <c r="D126" s="693"/>
      <c r="E126" s="722"/>
      <c r="F126" s="694"/>
      <c r="G126" s="694"/>
      <c r="H126" s="693"/>
      <c r="I126" s="723"/>
      <c r="J126" s="693"/>
      <c r="K126" s="723"/>
      <c r="L126" s="693"/>
    </row>
    <row r="127" spans="1:12" x14ac:dyDescent="0.2">
      <c r="A127" s="44" t="s">
        <v>2401</v>
      </c>
      <c r="B127" s="44"/>
      <c r="C127" s="44"/>
      <c r="H127" s="696"/>
    </row>
    <row r="128" spans="1:12" x14ac:dyDescent="0.2">
      <c r="A128" s="19"/>
      <c r="H128" s="39"/>
    </row>
    <row r="129" spans="1:8" x14ac:dyDescent="0.2">
      <c r="A129" s="25"/>
      <c r="B129" s="1634"/>
      <c r="C129" s="1634"/>
      <c r="H129" s="39"/>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heetViews>
  <sheetFormatPr defaultColWidth="9.140625" defaultRowHeight="12.75" x14ac:dyDescent="0.2"/>
  <cols>
    <col min="1" max="1" width="22.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2" ht="15.75" x14ac:dyDescent="0.25">
      <c r="A1" s="378" t="s">
        <v>2402</v>
      </c>
      <c r="B1" s="33"/>
      <c r="C1" s="33"/>
      <c r="D1" s="38"/>
      <c r="E1" s="38"/>
      <c r="F1" s="38"/>
      <c r="G1" s="38"/>
      <c r="L1" s="35">
        <v>8</v>
      </c>
    </row>
    <row r="2" spans="1:12" ht="15.75" x14ac:dyDescent="0.25">
      <c r="A2" s="1975" t="s">
        <v>94</v>
      </c>
      <c r="B2" s="1976"/>
      <c r="C2" s="1977"/>
      <c r="D2" s="70"/>
      <c r="E2" s="38"/>
      <c r="F2" s="38"/>
      <c r="G2" s="38"/>
    </row>
    <row r="3" spans="1:12" ht="15.75" customHeight="1" x14ac:dyDescent="0.2">
      <c r="A3" s="661" t="s">
        <v>4571</v>
      </c>
      <c r="B3" s="661"/>
      <c r="C3" s="661"/>
      <c r="D3" s="138"/>
      <c r="E3" s="138"/>
      <c r="F3" s="138"/>
      <c r="G3" s="138"/>
      <c r="H3" s="131"/>
      <c r="I3" s="131"/>
      <c r="J3" s="131"/>
      <c r="K3" s="131"/>
      <c r="L3" s="131"/>
    </row>
    <row r="4" spans="1:12" ht="15" x14ac:dyDescent="0.2">
      <c r="A4" s="261" t="s">
        <v>2348</v>
      </c>
      <c r="B4" s="661"/>
      <c r="C4" s="661"/>
      <c r="D4" s="138"/>
      <c r="E4" s="138"/>
      <c r="F4" s="138"/>
      <c r="G4" s="138"/>
      <c r="H4" s="131"/>
      <c r="I4" s="131"/>
      <c r="J4" s="131"/>
      <c r="K4" s="131"/>
      <c r="L4" s="131"/>
    </row>
    <row r="5" spans="1:12" ht="12.75" customHeight="1" x14ac:dyDescent="0.25">
      <c r="A5" s="378"/>
      <c r="B5" s="378"/>
      <c r="C5" s="378"/>
      <c r="D5" s="138"/>
      <c r="E5" s="138"/>
      <c r="F5" s="138"/>
      <c r="G5" s="138"/>
      <c r="H5" s="131"/>
      <c r="I5" s="131"/>
      <c r="J5" s="131"/>
      <c r="K5" s="131"/>
      <c r="L5" s="131"/>
    </row>
    <row r="6" spans="1:12" x14ac:dyDescent="0.2">
      <c r="A6" s="662"/>
      <c r="B6" s="2069" t="s">
        <v>2349</v>
      </c>
      <c r="C6" s="2003"/>
      <c r="D6" s="2004"/>
      <c r="E6" s="896"/>
      <c r="F6" s="2069" t="s">
        <v>2350</v>
      </c>
      <c r="G6" s="2075"/>
      <c r="H6" s="2076"/>
      <c r="I6" s="897"/>
      <c r="J6" s="898"/>
      <c r="K6" s="897"/>
      <c r="L6" s="897"/>
    </row>
    <row r="7" spans="1:12" ht="56.25" customHeight="1" x14ac:dyDescent="0.2">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2">
      <c r="A8" s="1703" t="s">
        <v>244</v>
      </c>
      <c r="B8" s="1703"/>
      <c r="C8" s="1703"/>
      <c r="D8" s="1703" t="s">
        <v>245</v>
      </c>
      <c r="E8" s="1703"/>
      <c r="F8" s="1703" t="s">
        <v>246</v>
      </c>
      <c r="G8" s="1703" t="s">
        <v>401</v>
      </c>
      <c r="H8" s="1703" t="s">
        <v>402</v>
      </c>
      <c r="I8" s="1703"/>
      <c r="J8" s="1703" t="s">
        <v>2360</v>
      </c>
      <c r="K8" s="1703"/>
      <c r="L8" s="1703" t="s">
        <v>2361</v>
      </c>
    </row>
    <row r="9" spans="1:12" x14ac:dyDescent="0.2">
      <c r="A9" s="2078" t="s">
        <v>1784</v>
      </c>
      <c r="B9" s="2078"/>
      <c r="C9" s="2078"/>
      <c r="D9" s="669"/>
      <c r="E9" s="669"/>
      <c r="F9" s="669"/>
      <c r="G9" s="669"/>
      <c r="H9" s="669"/>
      <c r="I9" s="669"/>
      <c r="J9" s="669"/>
      <c r="K9" s="669"/>
      <c r="L9" s="669"/>
    </row>
    <row r="10" spans="1:12" x14ac:dyDescent="0.2">
      <c r="A10" s="541" t="s">
        <v>2363</v>
      </c>
      <c r="B10" s="725"/>
      <c r="C10" s="1729"/>
      <c r="D10" s="1729"/>
      <c r="E10" s="685"/>
      <c r="F10" s="1685"/>
      <c r="G10" s="1685"/>
      <c r="H10" s="1685"/>
      <c r="I10" s="689"/>
      <c r="J10" s="1684"/>
      <c r="K10" s="689"/>
      <c r="L10" s="1684"/>
    </row>
    <row r="11" spans="1:12" x14ac:dyDescent="0.2">
      <c r="A11" s="541" t="s">
        <v>2403</v>
      </c>
      <c r="B11" s="726"/>
      <c r="C11" s="1729"/>
      <c r="D11" s="1729"/>
      <c r="E11" s="727"/>
      <c r="F11" s="1685"/>
      <c r="G11" s="1685"/>
      <c r="H11" s="1685"/>
      <c r="I11" s="677"/>
      <c r="J11" s="1684"/>
      <c r="K11" s="677"/>
      <c r="L11" s="1684"/>
    </row>
    <row r="12" spans="1:12" x14ac:dyDescent="0.2">
      <c r="A12" s="541" t="s">
        <v>2404</v>
      </c>
      <c r="B12" s="728"/>
      <c r="C12" s="1685"/>
      <c r="D12" s="1685"/>
      <c r="E12" s="685"/>
      <c r="F12" s="1685"/>
      <c r="G12" s="1685"/>
      <c r="H12" s="1685"/>
      <c r="I12" s="689"/>
      <c r="J12" s="1684"/>
      <c r="K12" s="689"/>
      <c r="L12" s="1684"/>
    </row>
    <row r="13" spans="1:12" x14ac:dyDescent="0.2">
      <c r="A13" s="541" t="s">
        <v>2364</v>
      </c>
      <c r="B13" s="728"/>
      <c r="C13" s="1685"/>
      <c r="D13" s="1685"/>
      <c r="E13" s="685"/>
      <c r="F13" s="1685"/>
      <c r="G13" s="1685"/>
      <c r="H13" s="1685"/>
      <c r="I13" s="689"/>
      <c r="J13" s="1684"/>
      <c r="K13" s="689"/>
      <c r="L13" s="1684"/>
    </row>
    <row r="14" spans="1:12" x14ac:dyDescent="0.2">
      <c r="A14" s="541" t="s">
        <v>2365</v>
      </c>
      <c r="B14" s="728"/>
      <c r="C14" s="1685"/>
      <c r="D14" s="1685"/>
      <c r="E14" s="685"/>
      <c r="F14" s="1685"/>
      <c r="G14" s="1685"/>
      <c r="H14" s="1685"/>
      <c r="I14" s="689"/>
      <c r="J14" s="1684"/>
      <c r="K14" s="689"/>
      <c r="L14" s="1684"/>
    </row>
    <row r="15" spans="1:12" x14ac:dyDescent="0.2">
      <c r="A15" s="541" t="s">
        <v>2366</v>
      </c>
      <c r="B15" s="728"/>
      <c r="C15" s="1685"/>
      <c r="D15" s="1685"/>
      <c r="E15" s="685"/>
      <c r="F15" s="1685"/>
      <c r="G15" s="1685"/>
      <c r="H15" s="1685"/>
      <c r="I15" s="689"/>
      <c r="J15" s="1684"/>
      <c r="K15" s="689"/>
      <c r="L15" s="1684"/>
    </row>
    <row r="16" spans="1:12" x14ac:dyDescent="0.2">
      <c r="A16" s="541" t="s">
        <v>2405</v>
      </c>
      <c r="B16" s="728"/>
      <c r="C16" s="1685"/>
      <c r="D16" s="1685"/>
      <c r="E16" s="690"/>
      <c r="F16" s="1685"/>
      <c r="G16" s="1685"/>
      <c r="H16" s="1685"/>
      <c r="I16" s="689"/>
      <c r="J16" s="1684"/>
      <c r="K16" s="689"/>
      <c r="L16" s="1684"/>
    </row>
    <row r="17" spans="1:12" x14ac:dyDescent="0.2">
      <c r="A17" s="541" t="s">
        <v>2406</v>
      </c>
      <c r="B17" s="728"/>
      <c r="C17" s="1685"/>
      <c r="D17" s="1685"/>
      <c r="E17" s="690"/>
      <c r="F17" s="1685"/>
      <c r="G17" s="1685"/>
      <c r="H17" s="1685"/>
      <c r="I17" s="689"/>
      <c r="J17" s="1684"/>
      <c r="K17" s="689"/>
      <c r="L17" s="1684"/>
    </row>
    <row r="18" spans="1:12" x14ac:dyDescent="0.2">
      <c r="A18" s="541" t="s">
        <v>2407</v>
      </c>
      <c r="B18" s="728"/>
      <c r="C18" s="1685"/>
      <c r="D18" s="1685"/>
      <c r="E18" s="690"/>
      <c r="F18" s="1685"/>
      <c r="G18" s="1685"/>
      <c r="H18" s="1685"/>
      <c r="I18" s="689"/>
      <c r="J18" s="1684"/>
      <c r="K18" s="689"/>
      <c r="L18" s="1684"/>
    </row>
    <row r="19" spans="1:12" x14ac:dyDescent="0.2">
      <c r="A19" s="541" t="s">
        <v>2380</v>
      </c>
      <c r="B19" s="728"/>
      <c r="C19" s="1685"/>
      <c r="D19" s="1685"/>
      <c r="E19" s="690"/>
      <c r="F19" s="1685"/>
      <c r="G19" s="1685"/>
      <c r="H19" s="1685"/>
      <c r="I19" s="689"/>
      <c r="J19" s="1684"/>
      <c r="K19" s="689"/>
      <c r="L19" s="1684"/>
    </row>
    <row r="20" spans="1:12" x14ac:dyDescent="0.2">
      <c r="A20" s="541" t="s">
        <v>2408</v>
      </c>
      <c r="B20" s="728"/>
      <c r="C20" s="1685"/>
      <c r="D20" s="1685"/>
      <c r="E20" s="690"/>
      <c r="F20" s="1685"/>
      <c r="G20" s="1685"/>
      <c r="H20" s="1685"/>
      <c r="I20" s="689"/>
      <c r="J20" s="1684"/>
      <c r="K20" s="689"/>
      <c r="L20" s="1684"/>
    </row>
    <row r="21" spans="1:12" x14ac:dyDescent="0.2">
      <c r="A21" s="541" t="s">
        <v>2367</v>
      </c>
      <c r="B21" s="728"/>
      <c r="C21" s="1685"/>
      <c r="D21" s="1685"/>
      <c r="E21" s="690"/>
      <c r="F21" s="1685"/>
      <c r="G21" s="1685"/>
      <c r="H21" s="1685"/>
      <c r="I21" s="689"/>
      <c r="J21" s="1684"/>
      <c r="K21" s="689"/>
      <c r="L21" s="1684"/>
    </row>
    <row r="22" spans="1:12" x14ac:dyDescent="0.2">
      <c r="A22" s="541" t="s">
        <v>2409</v>
      </c>
      <c r="B22" s="728"/>
      <c r="C22" s="1685"/>
      <c r="D22" s="1685"/>
      <c r="E22" s="690"/>
      <c r="F22" s="1685"/>
      <c r="G22" s="1685"/>
      <c r="H22" s="1685"/>
      <c r="I22" s="689"/>
      <c r="J22" s="1684"/>
      <c r="K22" s="689"/>
      <c r="L22" s="1684"/>
    </row>
    <row r="23" spans="1:12" x14ac:dyDescent="0.2">
      <c r="A23" s="541" t="s">
        <v>2368</v>
      </c>
      <c r="B23" s="728"/>
      <c r="C23" s="1685"/>
      <c r="D23" s="1685"/>
      <c r="E23" s="690"/>
      <c r="F23" s="1685"/>
      <c r="G23" s="1685"/>
      <c r="H23" s="1685"/>
      <c r="I23" s="689"/>
      <c r="J23" s="1684"/>
      <c r="K23" s="689"/>
      <c r="L23" s="1684"/>
    </row>
    <row r="24" spans="1:12" x14ac:dyDescent="0.2">
      <c r="A24" s="541" t="s">
        <v>2369</v>
      </c>
      <c r="B24" s="728"/>
      <c r="C24" s="1685"/>
      <c r="D24" s="1685"/>
      <c r="E24" s="690"/>
      <c r="F24" s="1685"/>
      <c r="G24" s="1685"/>
      <c r="H24" s="1685"/>
      <c r="I24" s="689"/>
      <c r="J24" s="1684"/>
      <c r="K24" s="689"/>
      <c r="L24" s="1684"/>
    </row>
    <row r="25" spans="1:12" x14ac:dyDescent="0.2">
      <c r="A25" s="905" t="s">
        <v>2375</v>
      </c>
      <c r="B25" s="729"/>
      <c r="C25" s="1684"/>
      <c r="D25" s="1684"/>
      <c r="E25" s="722"/>
      <c r="F25" s="681"/>
      <c r="G25" s="681"/>
      <c r="H25" s="1684"/>
      <c r="I25" s="723"/>
      <c r="J25" s="1684"/>
      <c r="K25" s="723"/>
      <c r="L25" s="1684"/>
    </row>
    <row r="26" spans="1:12" ht="6" customHeight="1" x14ac:dyDescent="0.2">
      <c r="A26" s="5"/>
      <c r="B26" s="5"/>
      <c r="J26" s="1634"/>
    </row>
    <row r="27" spans="1:12" x14ac:dyDescent="0.2">
      <c r="A27" s="138" t="s">
        <v>1785</v>
      </c>
      <c r="B27" s="38"/>
      <c r="J27" s="1634"/>
    </row>
    <row r="28" spans="1:12" x14ac:dyDescent="0.2">
      <c r="A28" s="541" t="s">
        <v>2363</v>
      </c>
      <c r="B28" s="1685"/>
      <c r="C28" s="1685"/>
      <c r="D28" s="1685"/>
      <c r="E28" s="685"/>
      <c r="F28" s="1685"/>
      <c r="G28" s="1685"/>
      <c r="H28" s="1685"/>
      <c r="I28" s="689"/>
      <c r="J28" s="1684"/>
      <c r="K28" s="689"/>
      <c r="L28" s="1684"/>
    </row>
    <row r="29" spans="1:12" x14ac:dyDescent="0.2">
      <c r="A29" s="541" t="s">
        <v>2403</v>
      </c>
      <c r="B29" s="730"/>
      <c r="C29" s="1685"/>
      <c r="D29" s="1685"/>
      <c r="E29" s="727"/>
      <c r="F29" s="1685"/>
      <c r="G29" s="1685"/>
      <c r="H29" s="1685"/>
      <c r="I29" s="677"/>
      <c r="J29" s="1684"/>
      <c r="K29" s="677"/>
      <c r="L29" s="1684"/>
    </row>
    <row r="30" spans="1:12" x14ac:dyDescent="0.2">
      <c r="A30" s="541" t="s">
        <v>2404</v>
      </c>
      <c r="B30" s="1685"/>
      <c r="C30" s="1685"/>
      <c r="D30" s="1685"/>
      <c r="E30" s="685"/>
      <c r="F30" s="1685"/>
      <c r="G30" s="1685"/>
      <c r="H30" s="1685"/>
      <c r="I30" s="689"/>
      <c r="J30" s="1684"/>
      <c r="K30" s="689"/>
      <c r="L30" s="1684"/>
    </row>
    <row r="31" spans="1:12" x14ac:dyDescent="0.2">
      <c r="A31" s="541" t="s">
        <v>2364</v>
      </c>
      <c r="B31" s="1685"/>
      <c r="C31" s="1685"/>
      <c r="D31" s="1685"/>
      <c r="E31" s="685"/>
      <c r="F31" s="1685"/>
      <c r="G31" s="1685"/>
      <c r="H31" s="1685"/>
      <c r="I31" s="689"/>
      <c r="J31" s="1684"/>
      <c r="K31" s="689"/>
      <c r="L31" s="1684"/>
    </row>
    <row r="32" spans="1:12" x14ac:dyDescent="0.2">
      <c r="A32" s="541" t="s">
        <v>2365</v>
      </c>
      <c r="B32" s="1685"/>
      <c r="C32" s="1685"/>
      <c r="D32" s="1685"/>
      <c r="E32" s="685"/>
      <c r="F32" s="1685"/>
      <c r="G32" s="1685"/>
      <c r="H32" s="1685"/>
      <c r="I32" s="689"/>
      <c r="J32" s="1684"/>
      <c r="K32" s="689"/>
      <c r="L32" s="1684"/>
    </row>
    <row r="33" spans="1:12" x14ac:dyDescent="0.2">
      <c r="A33" s="541" t="s">
        <v>2366</v>
      </c>
      <c r="B33" s="1685"/>
      <c r="C33" s="1685"/>
      <c r="D33" s="1685"/>
      <c r="E33" s="685"/>
      <c r="F33" s="1685"/>
      <c r="G33" s="1685"/>
      <c r="H33" s="1685"/>
      <c r="I33" s="689"/>
      <c r="J33" s="1684"/>
      <c r="K33" s="689"/>
      <c r="L33" s="1684"/>
    </row>
    <row r="34" spans="1:12" x14ac:dyDescent="0.2">
      <c r="A34" s="541" t="s">
        <v>2405</v>
      </c>
      <c r="B34" s="1685"/>
      <c r="C34" s="1685"/>
      <c r="D34" s="1685"/>
      <c r="E34" s="690"/>
      <c r="F34" s="1685"/>
      <c r="G34" s="1685"/>
      <c r="H34" s="1685"/>
      <c r="I34" s="689"/>
      <c r="J34" s="1684"/>
      <c r="K34" s="689"/>
      <c r="L34" s="1684"/>
    </row>
    <row r="35" spans="1:12" x14ac:dyDescent="0.2">
      <c r="A35" s="541" t="s">
        <v>2406</v>
      </c>
      <c r="B35" s="1685"/>
      <c r="C35" s="1685"/>
      <c r="D35" s="1685"/>
      <c r="E35" s="690"/>
      <c r="F35" s="1685"/>
      <c r="G35" s="1685"/>
      <c r="H35" s="1685"/>
      <c r="I35" s="689"/>
      <c r="J35" s="1684"/>
      <c r="K35" s="689"/>
      <c r="L35" s="1684"/>
    </row>
    <row r="36" spans="1:12" x14ac:dyDescent="0.2">
      <c r="A36" s="541" t="s">
        <v>2407</v>
      </c>
      <c r="B36" s="1685"/>
      <c r="C36" s="1685"/>
      <c r="D36" s="1685"/>
      <c r="E36" s="690"/>
      <c r="F36" s="1685"/>
      <c r="G36" s="1685"/>
      <c r="H36" s="1685"/>
      <c r="I36" s="689"/>
      <c r="J36" s="1684"/>
      <c r="K36" s="689"/>
      <c r="L36" s="1684"/>
    </row>
    <row r="37" spans="1:12" x14ac:dyDescent="0.2">
      <c r="A37" s="541" t="s">
        <v>2380</v>
      </c>
      <c r="B37" s="1685"/>
      <c r="C37" s="1685"/>
      <c r="D37" s="1685"/>
      <c r="E37" s="690"/>
      <c r="F37" s="1685"/>
      <c r="G37" s="1685"/>
      <c r="H37" s="1685"/>
      <c r="I37" s="689"/>
      <c r="J37" s="1684"/>
      <c r="K37" s="689"/>
      <c r="L37" s="1684"/>
    </row>
    <row r="38" spans="1:12" x14ac:dyDescent="0.2">
      <c r="A38" s="541" t="s">
        <v>2408</v>
      </c>
      <c r="B38" s="1685"/>
      <c r="C38" s="1685"/>
      <c r="D38" s="1685"/>
      <c r="E38" s="690"/>
      <c r="F38" s="1685"/>
      <c r="G38" s="1685"/>
      <c r="H38" s="1685"/>
      <c r="I38" s="689"/>
      <c r="J38" s="1684"/>
      <c r="K38" s="689"/>
      <c r="L38" s="1684"/>
    </row>
    <row r="39" spans="1:12" x14ac:dyDescent="0.2">
      <c r="A39" s="541" t="s">
        <v>2367</v>
      </c>
      <c r="B39" s="1685"/>
      <c r="C39" s="1685"/>
      <c r="D39" s="1685"/>
      <c r="E39" s="690"/>
      <c r="F39" s="1685"/>
      <c r="G39" s="1685"/>
      <c r="H39" s="1685"/>
      <c r="I39" s="689"/>
      <c r="J39" s="1684"/>
      <c r="K39" s="689"/>
      <c r="L39" s="1684"/>
    </row>
    <row r="40" spans="1:12" x14ac:dyDescent="0.2">
      <c r="A40" s="541" t="s">
        <v>2409</v>
      </c>
      <c r="B40" s="1685"/>
      <c r="C40" s="1685"/>
      <c r="D40" s="1685"/>
      <c r="E40" s="690"/>
      <c r="F40" s="1685"/>
      <c r="G40" s="1685"/>
      <c r="H40" s="1685"/>
      <c r="I40" s="689"/>
      <c r="J40" s="1684"/>
      <c r="K40" s="689"/>
      <c r="L40" s="1684"/>
    </row>
    <row r="41" spans="1:12" x14ac:dyDescent="0.2">
      <c r="A41" s="541" t="s">
        <v>2368</v>
      </c>
      <c r="B41" s="1685"/>
      <c r="C41" s="1685"/>
      <c r="D41" s="1685"/>
      <c r="E41" s="690"/>
      <c r="F41" s="1685"/>
      <c r="G41" s="1685"/>
      <c r="H41" s="1685"/>
      <c r="I41" s="689"/>
      <c r="J41" s="1684"/>
      <c r="K41" s="689"/>
      <c r="L41" s="1684"/>
    </row>
    <row r="42" spans="1:12" x14ac:dyDescent="0.2">
      <c r="A42" s="541" t="s">
        <v>2369</v>
      </c>
      <c r="B42" s="1685"/>
      <c r="C42" s="1685"/>
      <c r="D42" s="1685"/>
      <c r="E42" s="690"/>
      <c r="F42" s="1685"/>
      <c r="G42" s="1685"/>
      <c r="H42" s="1685"/>
      <c r="I42" s="689"/>
      <c r="J42" s="1684"/>
      <c r="K42" s="689"/>
      <c r="L42" s="1684"/>
    </row>
    <row r="43" spans="1:12" x14ac:dyDescent="0.2">
      <c r="A43" s="905" t="s">
        <v>2375</v>
      </c>
      <c r="B43" s="1684"/>
      <c r="C43" s="1684"/>
      <c r="D43" s="1684"/>
      <c r="E43" s="722"/>
      <c r="F43" s="681"/>
      <c r="G43" s="681"/>
      <c r="H43" s="1684"/>
      <c r="I43" s="723"/>
      <c r="J43" s="1684"/>
      <c r="K43" s="723"/>
      <c r="L43" s="1684"/>
    </row>
    <row r="44" spans="1:12" ht="6" customHeight="1" x14ac:dyDescent="0.2"/>
    <row r="45" spans="1:12" x14ac:dyDescent="0.2">
      <c r="A45" s="138" t="s">
        <v>1788</v>
      </c>
      <c r="B45" s="38"/>
    </row>
    <row r="46" spans="1:12" x14ac:dyDescent="0.2">
      <c r="A46" s="541" t="s">
        <v>2363</v>
      </c>
      <c r="B46" s="1685"/>
      <c r="C46" s="1685"/>
      <c r="D46" s="1685"/>
      <c r="E46" s="685"/>
      <c r="F46" s="1685"/>
      <c r="G46" s="1685"/>
      <c r="H46" s="1685"/>
      <c r="I46" s="689"/>
      <c r="J46" s="1684"/>
      <c r="K46" s="689"/>
      <c r="L46" s="1684"/>
    </row>
    <row r="47" spans="1:12" x14ac:dyDescent="0.2">
      <c r="A47" s="541" t="s">
        <v>2403</v>
      </c>
      <c r="B47" s="1685"/>
      <c r="C47" s="1685"/>
      <c r="D47" s="1685"/>
      <c r="E47" s="727"/>
      <c r="F47" s="1685"/>
      <c r="G47" s="1685"/>
      <c r="H47" s="1685"/>
      <c r="I47" s="677"/>
      <c r="J47" s="1684"/>
      <c r="K47" s="677"/>
      <c r="L47" s="1684"/>
    </row>
    <row r="48" spans="1:12" x14ac:dyDescent="0.2">
      <c r="A48" s="541" t="s">
        <v>2404</v>
      </c>
      <c r="B48" s="1685"/>
      <c r="C48" s="1685"/>
      <c r="D48" s="1685"/>
      <c r="E48" s="685"/>
      <c r="F48" s="1685"/>
      <c r="G48" s="1685"/>
      <c r="H48" s="1685"/>
      <c r="I48" s="689"/>
      <c r="J48" s="1684"/>
      <c r="K48" s="689"/>
      <c r="L48" s="1684"/>
    </row>
    <row r="49" spans="1:12" x14ac:dyDescent="0.2">
      <c r="A49" s="541" t="s">
        <v>2364</v>
      </c>
      <c r="B49" s="1685"/>
      <c r="C49" s="1685"/>
      <c r="D49" s="1685"/>
      <c r="E49" s="685"/>
      <c r="F49" s="1685"/>
      <c r="G49" s="1685"/>
      <c r="H49" s="1685"/>
      <c r="I49" s="689"/>
      <c r="J49" s="1684"/>
      <c r="K49" s="689"/>
      <c r="L49" s="1684"/>
    </row>
    <row r="50" spans="1:12" x14ac:dyDescent="0.2">
      <c r="A50" s="541" t="s">
        <v>2365</v>
      </c>
      <c r="B50" s="1685"/>
      <c r="C50" s="1685"/>
      <c r="D50" s="1685"/>
      <c r="E50" s="685"/>
      <c r="F50" s="1685"/>
      <c r="G50" s="1685"/>
      <c r="H50" s="1685"/>
      <c r="I50" s="689"/>
      <c r="J50" s="1684"/>
      <c r="K50" s="689"/>
      <c r="L50" s="1684"/>
    </row>
    <row r="51" spans="1:12" x14ac:dyDescent="0.2">
      <c r="A51" s="541" t="s">
        <v>2366</v>
      </c>
      <c r="B51" s="1685"/>
      <c r="C51" s="1685"/>
      <c r="D51" s="1685"/>
      <c r="E51" s="685"/>
      <c r="F51" s="1685"/>
      <c r="G51" s="1685"/>
      <c r="H51" s="1685"/>
      <c r="I51" s="689"/>
      <c r="J51" s="1684"/>
      <c r="K51" s="689"/>
      <c r="L51" s="1684"/>
    </row>
    <row r="52" spans="1:12" x14ac:dyDescent="0.2">
      <c r="A52" s="541" t="s">
        <v>2405</v>
      </c>
      <c r="B52" s="1685"/>
      <c r="C52" s="1685"/>
      <c r="D52" s="1685"/>
      <c r="E52" s="690"/>
      <c r="F52" s="1685"/>
      <c r="G52" s="1685"/>
      <c r="H52" s="1685"/>
      <c r="I52" s="689"/>
      <c r="J52" s="1684"/>
      <c r="K52" s="689"/>
      <c r="L52" s="1684"/>
    </row>
    <row r="53" spans="1:12" x14ac:dyDescent="0.2">
      <c r="A53" s="541" t="s">
        <v>2406</v>
      </c>
      <c r="B53" s="1685"/>
      <c r="C53" s="1685"/>
      <c r="D53" s="1685"/>
      <c r="E53" s="690"/>
      <c r="F53" s="1685"/>
      <c r="G53" s="1685"/>
      <c r="H53" s="1685"/>
      <c r="I53" s="689"/>
      <c r="J53" s="1684"/>
      <c r="K53" s="689"/>
      <c r="L53" s="1684"/>
    </row>
    <row r="54" spans="1:12" x14ac:dyDescent="0.2">
      <c r="A54" s="541" t="s">
        <v>2407</v>
      </c>
      <c r="B54" s="1685"/>
      <c r="C54" s="1685"/>
      <c r="D54" s="1685"/>
      <c r="E54" s="690"/>
      <c r="F54" s="1685"/>
      <c r="G54" s="1685"/>
      <c r="H54" s="1685"/>
      <c r="I54" s="689"/>
      <c r="J54" s="1684"/>
      <c r="K54" s="689"/>
      <c r="L54" s="1684"/>
    </row>
    <row r="55" spans="1:12" x14ac:dyDescent="0.2">
      <c r="A55" s="541" t="s">
        <v>2380</v>
      </c>
      <c r="B55" s="1685"/>
      <c r="C55" s="1685"/>
      <c r="D55" s="1685"/>
      <c r="E55" s="690"/>
      <c r="F55" s="1685"/>
      <c r="G55" s="1685"/>
      <c r="H55" s="1685"/>
      <c r="I55" s="689"/>
      <c r="J55" s="1684"/>
      <c r="K55" s="689"/>
      <c r="L55" s="1684"/>
    </row>
    <row r="56" spans="1:12" x14ac:dyDescent="0.2">
      <c r="A56" s="541" t="s">
        <v>2408</v>
      </c>
      <c r="B56" s="1685"/>
      <c r="C56" s="1685"/>
      <c r="D56" s="1685"/>
      <c r="E56" s="690"/>
      <c r="F56" s="1685"/>
      <c r="G56" s="1685"/>
      <c r="H56" s="1685"/>
      <c r="I56" s="689"/>
      <c r="J56" s="1684"/>
      <c r="K56" s="689"/>
      <c r="L56" s="1684"/>
    </row>
    <row r="57" spans="1:12" x14ac:dyDescent="0.2">
      <c r="A57" s="541" t="s">
        <v>2367</v>
      </c>
      <c r="B57" s="1685"/>
      <c r="C57" s="1685"/>
      <c r="D57" s="1685"/>
      <c r="E57" s="690"/>
      <c r="F57" s="1685"/>
      <c r="G57" s="1685"/>
      <c r="H57" s="1685"/>
      <c r="I57" s="689"/>
      <c r="J57" s="1684"/>
      <c r="K57" s="689"/>
      <c r="L57" s="1684"/>
    </row>
    <row r="58" spans="1:12" x14ac:dyDescent="0.2">
      <c r="A58" s="541" t="s">
        <v>2409</v>
      </c>
      <c r="B58" s="1685"/>
      <c r="C58" s="1685"/>
      <c r="D58" s="1685"/>
      <c r="E58" s="690"/>
      <c r="F58" s="1685"/>
      <c r="G58" s="1685"/>
      <c r="H58" s="1685"/>
      <c r="I58" s="689"/>
      <c r="J58" s="1684"/>
      <c r="K58" s="689"/>
      <c r="L58" s="1684"/>
    </row>
    <row r="59" spans="1:12" x14ac:dyDescent="0.2">
      <c r="A59" s="541" t="s">
        <v>2368</v>
      </c>
      <c r="B59" s="1685"/>
      <c r="C59" s="1685"/>
      <c r="D59" s="1685"/>
      <c r="E59" s="690"/>
      <c r="F59" s="1685"/>
      <c r="G59" s="1685"/>
      <c r="H59" s="1685"/>
      <c r="I59" s="689"/>
      <c r="J59" s="1684"/>
      <c r="K59" s="689"/>
      <c r="L59" s="1684"/>
    </row>
    <row r="60" spans="1:12" x14ac:dyDescent="0.2">
      <c r="A60" s="541" t="s">
        <v>2369</v>
      </c>
      <c r="B60" s="1685"/>
      <c r="C60" s="1685"/>
      <c r="D60" s="1685"/>
      <c r="E60" s="690"/>
      <c r="F60" s="1685"/>
      <c r="G60" s="1685"/>
      <c r="H60" s="1685"/>
      <c r="I60" s="689"/>
      <c r="J60" s="1684"/>
      <c r="K60" s="689"/>
      <c r="L60" s="1684"/>
    </row>
    <row r="61" spans="1:12" x14ac:dyDescent="0.2">
      <c r="A61" s="905" t="s">
        <v>2375</v>
      </c>
      <c r="B61" s="1684"/>
      <c r="C61" s="1684"/>
      <c r="D61" s="1684"/>
      <c r="E61" s="722"/>
      <c r="F61" s="681"/>
      <c r="G61" s="681"/>
      <c r="H61" s="1684"/>
      <c r="I61" s="723"/>
      <c r="J61" s="1684"/>
      <c r="K61" s="723"/>
      <c r="L61" s="1684"/>
    </row>
    <row r="62" spans="1:12" x14ac:dyDescent="0.2">
      <c r="A62" s="92"/>
      <c r="B62" s="693"/>
      <c r="C62" s="693"/>
      <c r="D62" s="693"/>
      <c r="E62" s="722"/>
      <c r="F62" s="694"/>
      <c r="G62" s="694"/>
      <c r="H62" s="693"/>
      <c r="I62" s="723"/>
      <c r="J62" s="693"/>
      <c r="K62" s="723"/>
      <c r="L62" s="693"/>
    </row>
    <row r="63" spans="1:12" s="24" customFormat="1" x14ac:dyDescent="0.2">
      <c r="A63" s="918" t="s">
        <v>746</v>
      </c>
      <c r="B63" s="709"/>
      <c r="C63" s="1730"/>
      <c r="D63" s="1730"/>
      <c r="E63" s="731"/>
      <c r="F63" s="711"/>
      <c r="G63" s="711"/>
      <c r="H63" s="709"/>
      <c r="I63" s="732"/>
      <c r="J63" s="709"/>
      <c r="K63" s="732"/>
      <c r="L63" s="1730"/>
    </row>
    <row r="64" spans="1:12" s="24" customFormat="1" x14ac:dyDescent="0.2">
      <c r="A64" s="92"/>
      <c r="B64" s="709"/>
      <c r="C64" s="709"/>
      <c r="D64" s="709"/>
      <c r="E64" s="731"/>
      <c r="F64" s="711"/>
      <c r="G64" s="711"/>
      <c r="H64" s="709"/>
      <c r="I64" s="732"/>
      <c r="J64" s="709"/>
      <c r="K64" s="732"/>
      <c r="L64" s="709"/>
    </row>
    <row r="65" spans="1:8" s="24" customFormat="1" x14ac:dyDescent="0.2">
      <c r="A65" s="85" t="s">
        <v>2401</v>
      </c>
      <c r="B65" s="67"/>
      <c r="C65" s="67"/>
      <c r="H65" s="714"/>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heetViews>
  <sheetFormatPr defaultColWidth="9.140625" defaultRowHeight="12.75" x14ac:dyDescent="0.2"/>
  <cols>
    <col min="1" max="1" width="28.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3" ht="15.75" x14ac:dyDescent="0.25">
      <c r="A1" s="378" t="s">
        <v>2410</v>
      </c>
      <c r="B1" s="33"/>
      <c r="C1" s="33"/>
      <c r="D1" s="38"/>
      <c r="E1" s="38"/>
      <c r="F1" s="38"/>
      <c r="G1" s="38"/>
      <c r="L1" s="35">
        <v>8</v>
      </c>
    </row>
    <row r="2" spans="1:13" ht="15.75" x14ac:dyDescent="0.25">
      <c r="A2" s="1975" t="s">
        <v>94</v>
      </c>
      <c r="B2" s="1976"/>
      <c r="C2" s="1977"/>
      <c r="D2" s="70"/>
      <c r="E2" s="38"/>
      <c r="F2" s="38"/>
      <c r="G2" s="38"/>
    </row>
    <row r="3" spans="1:13" ht="32.25" customHeight="1" x14ac:dyDescent="0.2">
      <c r="A3" s="2077" t="s">
        <v>2411</v>
      </c>
      <c r="B3" s="2077"/>
      <c r="C3" s="2077"/>
      <c r="D3" s="2077"/>
      <c r="E3" s="2077"/>
      <c r="F3" s="2077"/>
      <c r="G3" s="2077"/>
      <c r="H3" s="2077"/>
      <c r="I3" s="2077"/>
      <c r="J3" s="2077"/>
      <c r="K3" s="2077"/>
      <c r="L3" s="2077"/>
      <c r="M3" s="2077"/>
    </row>
    <row r="4" spans="1:13" ht="15" x14ac:dyDescent="0.2">
      <c r="A4" s="261" t="s">
        <v>2348</v>
      </c>
      <c r="B4" s="661"/>
      <c r="C4" s="661"/>
      <c r="D4" s="138"/>
      <c r="E4" s="138"/>
      <c r="F4" s="138"/>
      <c r="G4" s="138"/>
      <c r="H4" s="131"/>
      <c r="I4" s="131"/>
      <c r="J4" s="131"/>
      <c r="K4" s="131"/>
      <c r="L4" s="131"/>
      <c r="M4" s="131"/>
    </row>
    <row r="5" spans="1:13" ht="12.75" customHeight="1" x14ac:dyDescent="0.25">
      <c r="A5" s="378"/>
      <c r="B5" s="378"/>
      <c r="C5" s="378"/>
      <c r="D5" s="138"/>
      <c r="E5" s="138"/>
      <c r="F5" s="138"/>
      <c r="G5" s="138"/>
      <c r="H5" s="131"/>
      <c r="I5" s="131"/>
      <c r="J5" s="131"/>
      <c r="K5" s="131"/>
      <c r="L5" s="131"/>
      <c r="M5" s="131"/>
    </row>
    <row r="6" spans="1:13" x14ac:dyDescent="0.2">
      <c r="A6" s="662"/>
      <c r="B6" s="2069" t="s">
        <v>2349</v>
      </c>
      <c r="C6" s="2003"/>
      <c r="D6" s="2004"/>
      <c r="E6" s="896"/>
      <c r="F6" s="2069" t="s">
        <v>2350</v>
      </c>
      <c r="G6" s="2075"/>
      <c r="H6" s="2076"/>
      <c r="I6" s="897"/>
      <c r="J6" s="131"/>
      <c r="K6" s="897"/>
      <c r="L6" s="897"/>
      <c r="M6" s="131"/>
    </row>
    <row r="7" spans="1:13" ht="56.25" customHeight="1" x14ac:dyDescent="0.2">
      <c r="A7" s="1666" t="s">
        <v>2351</v>
      </c>
      <c r="B7" s="664" t="s">
        <v>2352</v>
      </c>
      <c r="C7" s="664" t="s">
        <v>2353</v>
      </c>
      <c r="D7" s="664" t="s">
        <v>2354</v>
      </c>
      <c r="E7" s="882"/>
      <c r="F7" s="664" t="s">
        <v>2355</v>
      </c>
      <c r="G7" s="664" t="s">
        <v>2356</v>
      </c>
      <c r="H7" s="1734" t="s">
        <v>2357</v>
      </c>
      <c r="I7" s="188"/>
      <c r="J7" s="1666" t="s">
        <v>2358</v>
      </c>
      <c r="K7" s="188"/>
      <c r="L7" s="1666" t="s">
        <v>2359</v>
      </c>
      <c r="M7" s="131"/>
    </row>
    <row r="8" spans="1:13" x14ac:dyDescent="0.2">
      <c r="A8" s="1703" t="s">
        <v>244</v>
      </c>
      <c r="B8" s="1703"/>
      <c r="C8" s="1703"/>
      <c r="D8" s="1703" t="s">
        <v>245</v>
      </c>
      <c r="E8" s="1703"/>
      <c r="F8" s="1703" t="s">
        <v>246</v>
      </c>
      <c r="G8" s="1703" t="s">
        <v>401</v>
      </c>
      <c r="H8" s="1703" t="s">
        <v>402</v>
      </c>
      <c r="I8" s="1703"/>
      <c r="J8" s="1703" t="s">
        <v>2360</v>
      </c>
      <c r="K8" s="1703"/>
      <c r="L8" s="1703" t="s">
        <v>2361</v>
      </c>
      <c r="M8" s="131"/>
    </row>
    <row r="9" spans="1:13" ht="12.75" customHeight="1" x14ac:dyDescent="0.2">
      <c r="A9" s="2078" t="s">
        <v>1784</v>
      </c>
      <c r="B9" s="2078"/>
      <c r="C9" s="2078"/>
      <c r="D9" s="323"/>
      <c r="E9" s="323"/>
      <c r="F9" s="323"/>
      <c r="G9" s="323"/>
      <c r="H9" s="323"/>
      <c r="I9" s="323"/>
      <c r="J9" s="323"/>
      <c r="K9" s="323"/>
      <c r="L9" s="323"/>
    </row>
    <row r="10" spans="1:13" x14ac:dyDescent="0.2">
      <c r="A10" s="545" t="s">
        <v>2383</v>
      </c>
      <c r="B10" s="728"/>
      <c r="C10" s="1685"/>
      <c r="D10" s="1685"/>
      <c r="E10" s="685"/>
      <c r="F10" s="1685"/>
      <c r="G10" s="1685"/>
      <c r="H10" s="1685"/>
      <c r="I10" s="689"/>
      <c r="J10" s="1684"/>
      <c r="K10" s="689"/>
      <c r="L10" s="1684"/>
    </row>
    <row r="11" spans="1:13" x14ac:dyDescent="0.2">
      <c r="A11" s="545" t="s">
        <v>2384</v>
      </c>
      <c r="B11" s="728"/>
      <c r="C11" s="1685"/>
      <c r="D11" s="1685"/>
      <c r="E11" s="685"/>
      <c r="F11" s="1685"/>
      <c r="G11" s="1685"/>
      <c r="H11" s="1685"/>
      <c r="I11" s="689"/>
      <c r="J11" s="1684"/>
      <c r="K11" s="689"/>
      <c r="L11" s="1684"/>
    </row>
    <row r="12" spans="1:13" x14ac:dyDescent="0.2">
      <c r="A12" s="545" t="s">
        <v>2385</v>
      </c>
      <c r="B12" s="728"/>
      <c r="C12" s="1685"/>
      <c r="D12" s="1685"/>
      <c r="E12" s="685"/>
      <c r="F12" s="1685"/>
      <c r="G12" s="1685"/>
      <c r="H12" s="1685"/>
      <c r="I12" s="689"/>
      <c r="J12" s="1684"/>
      <c r="K12" s="689"/>
      <c r="L12" s="1684"/>
    </row>
    <row r="13" spans="1:13" x14ac:dyDescent="0.2">
      <c r="A13" s="545" t="s">
        <v>2412</v>
      </c>
      <c r="B13" s="728"/>
      <c r="C13" s="1685"/>
      <c r="D13" s="1685"/>
      <c r="E13" s="685"/>
      <c r="F13" s="1685"/>
      <c r="G13" s="1685"/>
      <c r="H13" s="1685"/>
      <c r="I13" s="689"/>
      <c r="J13" s="1684"/>
      <c r="K13" s="689"/>
      <c r="L13" s="1684"/>
    </row>
    <row r="14" spans="1:13" x14ac:dyDescent="0.2">
      <c r="A14" s="545" t="s">
        <v>2413</v>
      </c>
      <c r="B14" s="728"/>
      <c r="C14" s="1685"/>
      <c r="D14" s="1685"/>
      <c r="E14" s="685"/>
      <c r="F14" s="1685"/>
      <c r="G14" s="1685"/>
      <c r="H14" s="1685"/>
      <c r="I14" s="689"/>
      <c r="J14" s="1684"/>
      <c r="K14" s="689"/>
      <c r="L14" s="1684"/>
    </row>
    <row r="15" spans="1:13" x14ac:dyDescent="0.2">
      <c r="A15" s="545" t="s">
        <v>2389</v>
      </c>
      <c r="B15" s="728"/>
      <c r="C15" s="1685"/>
      <c r="D15" s="1685"/>
      <c r="E15" s="676"/>
      <c r="F15" s="1685"/>
      <c r="G15" s="1685"/>
      <c r="H15" s="1685"/>
      <c r="I15" s="677"/>
      <c r="J15" s="1684"/>
      <c r="K15" s="677"/>
      <c r="L15" s="1684"/>
    </row>
    <row r="16" spans="1:13" x14ac:dyDescent="0.2">
      <c r="A16" s="545" t="s">
        <v>4569</v>
      </c>
      <c r="B16" s="1887"/>
      <c r="C16" s="1820"/>
      <c r="D16" s="1820"/>
      <c r="E16" s="676"/>
      <c r="F16" s="1820"/>
      <c r="G16" s="1820"/>
      <c r="H16" s="1820"/>
      <c r="I16" s="677"/>
      <c r="J16" s="1684"/>
      <c r="K16" s="677"/>
      <c r="L16" s="1684"/>
    </row>
    <row r="17" spans="1:12" x14ac:dyDescent="0.2">
      <c r="A17" s="545" t="s">
        <v>2391</v>
      </c>
      <c r="B17" s="728"/>
      <c r="C17" s="1685"/>
      <c r="D17" s="1685"/>
      <c r="E17" s="676"/>
      <c r="F17" s="1685"/>
      <c r="G17" s="1685"/>
      <c r="H17" s="1685"/>
      <c r="I17" s="677"/>
      <c r="J17" s="1684"/>
      <c r="K17" s="677"/>
      <c r="L17" s="1684"/>
    </row>
    <row r="18" spans="1:12" x14ac:dyDescent="0.2">
      <c r="A18" s="545" t="s">
        <v>2392</v>
      </c>
      <c r="B18" s="728"/>
      <c r="C18" s="1685"/>
      <c r="D18" s="1685"/>
      <c r="E18" s="676"/>
      <c r="F18" s="1685"/>
      <c r="G18" s="1685"/>
      <c r="H18" s="1685"/>
      <c r="I18" s="677"/>
      <c r="J18" s="1684"/>
      <c r="K18" s="677"/>
      <c r="L18" s="1684"/>
    </row>
    <row r="19" spans="1:12" x14ac:dyDescent="0.2">
      <c r="A19" s="545" t="s">
        <v>2393</v>
      </c>
      <c r="B19" s="728"/>
      <c r="C19" s="1685"/>
      <c r="D19" s="1685"/>
      <c r="E19" s="727"/>
      <c r="F19" s="1685"/>
      <c r="G19" s="1685"/>
      <c r="H19" s="1685"/>
      <c r="I19" s="677"/>
      <c r="J19" s="1684"/>
      <c r="K19" s="677"/>
      <c r="L19" s="1684"/>
    </row>
    <row r="20" spans="1:12" x14ac:dyDescent="0.2">
      <c r="A20" s="545" t="s">
        <v>2394</v>
      </c>
      <c r="B20" s="728"/>
      <c r="C20" s="1685"/>
      <c r="D20" s="1685"/>
      <c r="E20" s="727"/>
      <c r="F20" s="1685"/>
      <c r="G20" s="1685"/>
      <c r="H20" s="1685"/>
      <c r="I20" s="677"/>
      <c r="J20" s="1684"/>
      <c r="K20" s="677"/>
      <c r="L20" s="1684"/>
    </row>
    <row r="21" spans="1:12" x14ac:dyDescent="0.2">
      <c r="A21" s="545" t="s">
        <v>2395</v>
      </c>
      <c r="B21" s="728"/>
      <c r="C21" s="1685"/>
      <c r="D21" s="1685"/>
      <c r="E21" s="727"/>
      <c r="F21" s="1685"/>
      <c r="G21" s="1685"/>
      <c r="H21" s="1685"/>
      <c r="I21" s="677"/>
      <c r="J21" s="1684"/>
      <c r="K21" s="677"/>
      <c r="L21" s="1684"/>
    </row>
    <row r="22" spans="1:12" x14ac:dyDescent="0.2">
      <c r="A22" s="545" t="s">
        <v>2396</v>
      </c>
      <c r="B22" s="728"/>
      <c r="C22" s="1685"/>
      <c r="D22" s="1685"/>
      <c r="E22" s="727"/>
      <c r="F22" s="1685"/>
      <c r="G22" s="1685"/>
      <c r="H22" s="1685"/>
      <c r="I22" s="677"/>
      <c r="J22" s="1684"/>
      <c r="K22" s="677"/>
      <c r="L22" s="1684"/>
    </row>
    <row r="23" spans="1:12" x14ac:dyDescent="0.2">
      <c r="A23" s="545" t="s">
        <v>2397</v>
      </c>
      <c r="B23" s="728"/>
      <c r="C23" s="1685"/>
      <c r="D23" s="1685"/>
      <c r="E23" s="727"/>
      <c r="F23" s="1685"/>
      <c r="G23" s="1685"/>
      <c r="H23" s="1685"/>
      <c r="I23" s="677"/>
      <c r="J23" s="1684"/>
      <c r="K23" s="677"/>
      <c r="L23" s="1684"/>
    </row>
    <row r="24" spans="1:12" x14ac:dyDescent="0.2">
      <c r="A24" s="545" t="s">
        <v>2398</v>
      </c>
      <c r="B24" s="728"/>
      <c r="C24" s="1685"/>
      <c r="D24" s="1685"/>
      <c r="E24" s="727"/>
      <c r="F24" s="1685"/>
      <c r="G24" s="1685"/>
      <c r="H24" s="1685"/>
      <c r="I24" s="677"/>
      <c r="J24" s="1684"/>
      <c r="K24" s="677"/>
      <c r="L24" s="1684"/>
    </row>
    <row r="25" spans="1:12" x14ac:dyDescent="0.2">
      <c r="A25" s="545" t="s">
        <v>2399</v>
      </c>
      <c r="B25" s="728"/>
      <c r="C25" s="1685"/>
      <c r="D25" s="1685"/>
      <c r="E25" s="727"/>
      <c r="F25" s="1685"/>
      <c r="G25" s="1685"/>
      <c r="H25" s="1685"/>
      <c r="I25" s="677"/>
      <c r="J25" s="1684"/>
      <c r="K25" s="677"/>
      <c r="L25" s="1684"/>
    </row>
    <row r="26" spans="1:12" x14ac:dyDescent="0.2">
      <c r="A26" s="545" t="s">
        <v>2368</v>
      </c>
      <c r="B26" s="728"/>
      <c r="C26" s="1685"/>
      <c r="D26" s="1685"/>
      <c r="E26" s="676"/>
      <c r="F26" s="1685"/>
      <c r="G26" s="1685"/>
      <c r="H26" s="1685"/>
      <c r="I26" s="677"/>
      <c r="J26" s="1684"/>
      <c r="K26" s="677"/>
      <c r="L26" s="1684"/>
    </row>
    <row r="27" spans="1:12" x14ac:dyDescent="0.2">
      <c r="A27" s="545" t="s">
        <v>2369</v>
      </c>
      <c r="B27" s="728"/>
      <c r="C27" s="1685"/>
      <c r="D27" s="1685"/>
      <c r="E27" s="676"/>
      <c r="F27" s="1685"/>
      <c r="G27" s="1685"/>
      <c r="H27" s="1685"/>
      <c r="I27" s="677"/>
      <c r="J27" s="1684"/>
      <c r="K27" s="677"/>
      <c r="L27" s="1684"/>
    </row>
    <row r="28" spans="1:12" x14ac:dyDescent="0.2">
      <c r="A28" s="545" t="s">
        <v>2414</v>
      </c>
      <c r="B28" s="728"/>
      <c r="C28" s="1685"/>
      <c r="D28" s="1685"/>
      <c r="E28" s="676"/>
      <c r="F28" s="1685"/>
      <c r="G28" s="1685"/>
      <c r="H28" s="1685"/>
      <c r="I28" s="677"/>
      <c r="J28" s="1684"/>
      <c r="K28" s="677"/>
      <c r="L28" s="1684"/>
    </row>
    <row r="29" spans="1:12" x14ac:dyDescent="0.2">
      <c r="A29" s="545" t="s">
        <v>2415</v>
      </c>
      <c r="B29" s="728"/>
      <c r="C29" s="1685"/>
      <c r="D29" s="1685"/>
      <c r="E29" s="676"/>
      <c r="F29" s="1685"/>
      <c r="G29" s="1685"/>
      <c r="H29" s="1685"/>
      <c r="I29" s="677"/>
      <c r="J29" s="1684"/>
      <c r="K29" s="677"/>
      <c r="L29" s="1684"/>
    </row>
    <row r="30" spans="1:12" x14ac:dyDescent="0.2">
      <c r="A30" s="545" t="s">
        <v>2416</v>
      </c>
      <c r="B30" s="728"/>
      <c r="C30" s="1685"/>
      <c r="D30" s="1685"/>
      <c r="E30" s="676"/>
      <c r="F30" s="1685"/>
      <c r="G30" s="1685"/>
      <c r="H30" s="1685"/>
      <c r="I30" s="677"/>
      <c r="J30" s="1684"/>
      <c r="K30" s="677"/>
      <c r="L30" s="1684"/>
    </row>
    <row r="31" spans="1:12" x14ac:dyDescent="0.2">
      <c r="A31" s="545" t="s">
        <v>2417</v>
      </c>
      <c r="B31" s="728"/>
      <c r="C31" s="1685"/>
      <c r="D31" s="1685"/>
      <c r="E31" s="676"/>
      <c r="F31" s="1685"/>
      <c r="G31" s="1685"/>
      <c r="H31" s="1685"/>
      <c r="I31" s="677"/>
      <c r="J31" s="1684"/>
      <c r="K31" s="677"/>
      <c r="L31" s="1684"/>
    </row>
    <row r="32" spans="1:12" x14ac:dyDescent="0.2">
      <c r="A32" s="545" t="s">
        <v>2418</v>
      </c>
      <c r="B32" s="728"/>
      <c r="C32" s="1685"/>
      <c r="D32" s="1685"/>
      <c r="E32" s="676"/>
      <c r="F32" s="1685"/>
      <c r="G32" s="1685"/>
      <c r="H32" s="1685"/>
      <c r="I32" s="677"/>
      <c r="J32" s="1684"/>
      <c r="K32" s="677"/>
      <c r="L32" s="1684"/>
    </row>
    <row r="33" spans="1:12" x14ac:dyDescent="0.2">
      <c r="A33" s="920" t="s">
        <v>2375</v>
      </c>
      <c r="B33" s="729"/>
      <c r="C33" s="1684"/>
      <c r="D33" s="1684"/>
      <c r="E33" s="722"/>
      <c r="F33" s="681"/>
      <c r="G33" s="681"/>
      <c r="H33" s="1684"/>
      <c r="I33" s="723"/>
      <c r="J33" s="1684"/>
      <c r="K33" s="723"/>
      <c r="L33" s="1684"/>
    </row>
    <row r="34" spans="1:12" ht="6" customHeight="1" x14ac:dyDescent="0.2">
      <c r="A34" s="5"/>
      <c r="B34" s="5"/>
      <c r="J34" s="1634"/>
    </row>
    <row r="35" spans="1:12" x14ac:dyDescent="0.2">
      <c r="A35" s="921" t="s">
        <v>1785</v>
      </c>
      <c r="B35" s="38"/>
      <c r="J35" s="1634"/>
    </row>
    <row r="36" spans="1:12" x14ac:dyDescent="0.2">
      <c r="A36" s="545" t="s">
        <v>2383</v>
      </c>
      <c r="B36" s="1685"/>
      <c r="C36" s="1685"/>
      <c r="D36" s="1685"/>
      <c r="E36" s="685"/>
      <c r="F36" s="1685"/>
      <c r="G36" s="1685"/>
      <c r="H36" s="1685"/>
      <c r="I36" s="689"/>
      <c r="J36" s="1684"/>
      <c r="K36" s="689"/>
      <c r="L36" s="1684"/>
    </row>
    <row r="37" spans="1:12" x14ac:dyDescent="0.2">
      <c r="A37" s="545" t="s">
        <v>2384</v>
      </c>
      <c r="B37" s="1685"/>
      <c r="C37" s="1685"/>
      <c r="D37" s="1685"/>
      <c r="E37" s="685"/>
      <c r="F37" s="1685"/>
      <c r="G37" s="1685"/>
      <c r="H37" s="1685"/>
      <c r="I37" s="689"/>
      <c r="J37" s="1684"/>
      <c r="K37" s="689"/>
      <c r="L37" s="1684"/>
    </row>
    <row r="38" spans="1:12" x14ac:dyDescent="0.2">
      <c r="A38" s="545" t="s">
        <v>2385</v>
      </c>
      <c r="B38" s="1685"/>
      <c r="C38" s="1685"/>
      <c r="D38" s="1685"/>
      <c r="E38" s="685"/>
      <c r="F38" s="1685"/>
      <c r="G38" s="1685"/>
      <c r="H38" s="1685"/>
      <c r="I38" s="689"/>
      <c r="J38" s="1684"/>
      <c r="K38" s="689"/>
      <c r="L38" s="1684"/>
    </row>
    <row r="39" spans="1:12" x14ac:dyDescent="0.2">
      <c r="A39" s="545" t="s">
        <v>2412</v>
      </c>
      <c r="B39" s="1685"/>
      <c r="C39" s="1685"/>
      <c r="D39" s="1685"/>
      <c r="E39" s="685"/>
      <c r="F39" s="1685"/>
      <c r="G39" s="1685"/>
      <c r="H39" s="1685"/>
      <c r="I39" s="689"/>
      <c r="J39" s="1684"/>
      <c r="K39" s="689"/>
      <c r="L39" s="1684"/>
    </row>
    <row r="40" spans="1:12" x14ac:dyDescent="0.2">
      <c r="A40" s="545" t="s">
        <v>2413</v>
      </c>
      <c r="B40" s="1685"/>
      <c r="C40" s="1685"/>
      <c r="D40" s="1685"/>
      <c r="E40" s="685"/>
      <c r="F40" s="1685"/>
      <c r="G40" s="1685"/>
      <c r="H40" s="1685"/>
      <c r="I40" s="689"/>
      <c r="J40" s="1684"/>
      <c r="K40" s="689"/>
      <c r="L40" s="1684"/>
    </row>
    <row r="41" spans="1:12" x14ac:dyDescent="0.2">
      <c r="A41" s="545" t="s">
        <v>2389</v>
      </c>
      <c r="B41" s="724"/>
      <c r="C41" s="1685"/>
      <c r="D41" s="1685"/>
      <c r="E41" s="676"/>
      <c r="F41" s="1685"/>
      <c r="G41" s="1685"/>
      <c r="H41" s="1685"/>
      <c r="I41" s="677"/>
      <c r="J41" s="1684"/>
      <c r="K41" s="677"/>
      <c r="L41" s="1684"/>
    </row>
    <row r="42" spans="1:12" x14ac:dyDescent="0.2">
      <c r="A42" s="545" t="s">
        <v>4569</v>
      </c>
      <c r="B42" s="1820"/>
      <c r="C42" s="1820"/>
      <c r="D42" s="1820"/>
      <c r="E42" s="690"/>
      <c r="F42" s="1820"/>
      <c r="G42" s="1820"/>
      <c r="H42" s="1820"/>
      <c r="I42" s="689"/>
      <c r="J42" s="1684"/>
      <c r="K42" s="689"/>
      <c r="L42" s="1684"/>
    </row>
    <row r="43" spans="1:12" x14ac:dyDescent="0.2">
      <c r="A43" s="545" t="s">
        <v>2391</v>
      </c>
      <c r="B43" s="724"/>
      <c r="C43" s="1685"/>
      <c r="D43" s="1685"/>
      <c r="E43" s="676"/>
      <c r="F43" s="1685"/>
      <c r="G43" s="1685"/>
      <c r="H43" s="1685"/>
      <c r="I43" s="677"/>
      <c r="J43" s="1684"/>
      <c r="K43" s="677"/>
      <c r="L43" s="1684"/>
    </row>
    <row r="44" spans="1:12" x14ac:dyDescent="0.2">
      <c r="A44" s="545" t="s">
        <v>2392</v>
      </c>
      <c r="B44" s="724"/>
      <c r="C44" s="1685"/>
      <c r="D44" s="1685"/>
      <c r="E44" s="676"/>
      <c r="F44" s="1685"/>
      <c r="G44" s="1685"/>
      <c r="H44" s="1685"/>
      <c r="I44" s="677"/>
      <c r="J44" s="1684"/>
      <c r="K44" s="677"/>
      <c r="L44" s="1684"/>
    </row>
    <row r="45" spans="1:12" x14ac:dyDescent="0.2">
      <c r="A45" s="545" t="s">
        <v>2393</v>
      </c>
      <c r="B45" s="724"/>
      <c r="C45" s="1685"/>
      <c r="D45" s="1685"/>
      <c r="E45" s="727"/>
      <c r="F45" s="1685"/>
      <c r="G45" s="1685"/>
      <c r="H45" s="1685"/>
      <c r="I45" s="677"/>
      <c r="J45" s="1684"/>
      <c r="K45" s="677"/>
      <c r="L45" s="1684"/>
    </row>
    <row r="46" spans="1:12" x14ac:dyDescent="0.2">
      <c r="A46" s="545" t="s">
        <v>2394</v>
      </c>
      <c r="B46" s="724"/>
      <c r="C46" s="1685"/>
      <c r="D46" s="1685"/>
      <c r="E46" s="727"/>
      <c r="F46" s="1685"/>
      <c r="G46" s="1685"/>
      <c r="H46" s="1685"/>
      <c r="I46" s="677"/>
      <c r="J46" s="1684"/>
      <c r="K46" s="677"/>
      <c r="L46" s="1684"/>
    </row>
    <row r="47" spans="1:12" x14ac:dyDescent="0.2">
      <c r="A47" s="545" t="s">
        <v>2395</v>
      </c>
      <c r="B47" s="724"/>
      <c r="C47" s="1685"/>
      <c r="D47" s="1685"/>
      <c r="E47" s="727"/>
      <c r="F47" s="1685"/>
      <c r="G47" s="1685"/>
      <c r="H47" s="1685"/>
      <c r="I47" s="677"/>
      <c r="J47" s="1684"/>
      <c r="K47" s="677"/>
      <c r="L47" s="1684"/>
    </row>
    <row r="48" spans="1:12" x14ac:dyDescent="0.2">
      <c r="A48" s="545" t="s">
        <v>2396</v>
      </c>
      <c r="B48" s="724"/>
      <c r="C48" s="1685"/>
      <c r="D48" s="1685"/>
      <c r="E48" s="727"/>
      <c r="F48" s="1685"/>
      <c r="G48" s="1685"/>
      <c r="H48" s="1685"/>
      <c r="I48" s="677"/>
      <c r="J48" s="1684"/>
      <c r="K48" s="677"/>
      <c r="L48" s="1684"/>
    </row>
    <row r="49" spans="1:12" x14ac:dyDescent="0.2">
      <c r="A49" s="545" t="s">
        <v>2397</v>
      </c>
      <c r="B49" s="724"/>
      <c r="C49" s="1685"/>
      <c r="D49" s="1685"/>
      <c r="E49" s="727"/>
      <c r="F49" s="1685"/>
      <c r="G49" s="1685"/>
      <c r="H49" s="1685"/>
      <c r="I49" s="677"/>
      <c r="J49" s="1684"/>
      <c r="K49" s="677"/>
      <c r="L49" s="1684"/>
    </row>
    <row r="50" spans="1:12" x14ac:dyDescent="0.2">
      <c r="A50" s="545" t="s">
        <v>2398</v>
      </c>
      <c r="B50" s="724"/>
      <c r="C50" s="1685"/>
      <c r="D50" s="1685"/>
      <c r="E50" s="727"/>
      <c r="F50" s="1685"/>
      <c r="G50" s="1685"/>
      <c r="H50" s="1685"/>
      <c r="I50" s="677"/>
      <c r="J50" s="1684"/>
      <c r="K50" s="677"/>
      <c r="L50" s="1684"/>
    </row>
    <row r="51" spans="1:12" x14ac:dyDescent="0.2">
      <c r="A51" s="545" t="s">
        <v>2399</v>
      </c>
      <c r="B51" s="724"/>
      <c r="C51" s="1685"/>
      <c r="D51" s="1685"/>
      <c r="E51" s="727"/>
      <c r="F51" s="1685"/>
      <c r="G51" s="1685"/>
      <c r="H51" s="1685"/>
      <c r="I51" s="677"/>
      <c r="J51" s="1684"/>
      <c r="K51" s="677"/>
      <c r="L51" s="1684"/>
    </row>
    <row r="52" spans="1:12" x14ac:dyDescent="0.2">
      <c r="A52" s="545" t="s">
        <v>2368</v>
      </c>
      <c r="B52" s="1685"/>
      <c r="C52" s="1685"/>
      <c r="D52" s="1685"/>
      <c r="E52" s="676"/>
      <c r="F52" s="1685"/>
      <c r="G52" s="1685"/>
      <c r="H52" s="1685"/>
      <c r="I52" s="677"/>
      <c r="J52" s="1684"/>
      <c r="K52" s="677"/>
      <c r="L52" s="1684"/>
    </row>
    <row r="53" spans="1:12" x14ac:dyDescent="0.2">
      <c r="A53" s="545" t="s">
        <v>2369</v>
      </c>
      <c r="B53" s="1685"/>
      <c r="C53" s="1685"/>
      <c r="D53" s="1685"/>
      <c r="E53" s="676"/>
      <c r="F53" s="1685"/>
      <c r="G53" s="1685"/>
      <c r="H53" s="1685"/>
      <c r="I53" s="677"/>
      <c r="J53" s="1684"/>
      <c r="K53" s="677"/>
      <c r="L53" s="1684"/>
    </row>
    <row r="54" spans="1:12" x14ac:dyDescent="0.2">
      <c r="A54" s="545" t="s">
        <v>2414</v>
      </c>
      <c r="B54" s="1820"/>
      <c r="C54" s="1820"/>
      <c r="D54" s="1820"/>
      <c r="E54" s="676"/>
      <c r="F54" s="1820"/>
      <c r="G54" s="1820"/>
      <c r="H54" s="1820"/>
      <c r="I54" s="677"/>
      <c r="J54" s="1684"/>
      <c r="K54" s="677"/>
      <c r="L54" s="1684"/>
    </row>
    <row r="55" spans="1:12" x14ac:dyDescent="0.2">
      <c r="A55" s="545" t="s">
        <v>2415</v>
      </c>
      <c r="B55" s="1820"/>
      <c r="C55" s="1820"/>
      <c r="D55" s="1820"/>
      <c r="E55" s="676"/>
      <c r="F55" s="1820"/>
      <c r="G55" s="1820"/>
      <c r="H55" s="1820"/>
      <c r="I55" s="677"/>
      <c r="J55" s="1684"/>
      <c r="K55" s="677"/>
      <c r="L55" s="1684"/>
    </row>
    <row r="56" spans="1:12" x14ac:dyDescent="0.2">
      <c r="A56" s="545" t="s">
        <v>2416</v>
      </c>
      <c r="B56" s="1820"/>
      <c r="C56" s="1820"/>
      <c r="D56" s="1820"/>
      <c r="E56" s="676"/>
      <c r="F56" s="1820"/>
      <c r="G56" s="1820"/>
      <c r="H56" s="1820"/>
      <c r="I56" s="677"/>
      <c r="J56" s="1684"/>
      <c r="K56" s="677"/>
      <c r="L56" s="1684"/>
    </row>
    <row r="57" spans="1:12" x14ac:dyDescent="0.2">
      <c r="A57" s="545" t="s">
        <v>2417</v>
      </c>
      <c r="B57" s="1820"/>
      <c r="C57" s="1820"/>
      <c r="D57" s="1820"/>
      <c r="E57" s="676"/>
      <c r="F57" s="1820"/>
      <c r="G57" s="1820"/>
      <c r="H57" s="1820"/>
      <c r="I57" s="677"/>
      <c r="J57" s="1684"/>
      <c r="K57" s="677"/>
      <c r="L57" s="1684"/>
    </row>
    <row r="58" spans="1:12" x14ac:dyDescent="0.2">
      <c r="A58" s="545" t="s">
        <v>2418</v>
      </c>
      <c r="B58" s="1820"/>
      <c r="C58" s="1820"/>
      <c r="D58" s="1820"/>
      <c r="E58" s="676"/>
      <c r="F58" s="1820"/>
      <c r="G58" s="1820"/>
      <c r="H58" s="1820"/>
      <c r="I58" s="677"/>
      <c r="J58" s="1684"/>
      <c r="K58" s="677"/>
      <c r="L58" s="1684"/>
    </row>
    <row r="59" spans="1:12" x14ac:dyDescent="0.2">
      <c r="A59" s="920" t="s">
        <v>2375</v>
      </c>
      <c r="B59" s="1684"/>
      <c r="C59" s="1684"/>
      <c r="D59" s="1684"/>
      <c r="E59" s="722"/>
      <c r="F59" s="681"/>
      <c r="G59" s="681"/>
      <c r="H59" s="1684"/>
      <c r="I59" s="723"/>
      <c r="J59" s="1684"/>
      <c r="K59" s="723"/>
      <c r="L59" s="1684"/>
    </row>
    <row r="60" spans="1:12" ht="6" customHeight="1" x14ac:dyDescent="0.2"/>
    <row r="61" spans="1:12" x14ac:dyDescent="0.2">
      <c r="A61" s="921" t="s">
        <v>1786</v>
      </c>
      <c r="B61" s="38"/>
    </row>
    <row r="62" spans="1:12" x14ac:dyDescent="0.2">
      <c r="A62" s="545" t="s">
        <v>2400</v>
      </c>
      <c r="B62" s="728"/>
      <c r="C62" s="717"/>
      <c r="D62" s="718"/>
      <c r="E62" s="685"/>
      <c r="F62" s="684"/>
      <c r="G62" s="1685"/>
      <c r="H62" s="684"/>
      <c r="I62" s="689"/>
      <c r="J62" s="1684"/>
      <c r="K62" s="689"/>
      <c r="L62" s="1684"/>
    </row>
    <row r="63" spans="1:12" x14ac:dyDescent="0.2">
      <c r="A63" s="545" t="s">
        <v>2383</v>
      </c>
      <c r="B63" s="728"/>
      <c r="C63" s="1685"/>
      <c r="D63" s="1685"/>
      <c r="E63" s="685"/>
      <c r="F63" s="1685"/>
      <c r="G63" s="1685"/>
      <c r="H63" s="1685"/>
      <c r="I63" s="689"/>
      <c r="J63" s="1684"/>
      <c r="K63" s="689"/>
      <c r="L63" s="1684"/>
    </row>
    <row r="64" spans="1:12" x14ac:dyDescent="0.2">
      <c r="A64" s="545" t="s">
        <v>2384</v>
      </c>
      <c r="B64" s="728"/>
      <c r="C64" s="1685"/>
      <c r="D64" s="1685"/>
      <c r="E64" s="685"/>
      <c r="F64" s="1685"/>
      <c r="G64" s="1685"/>
      <c r="H64" s="1685"/>
      <c r="I64" s="689"/>
      <c r="J64" s="1684"/>
      <c r="K64" s="689"/>
      <c r="L64" s="1684"/>
    </row>
    <row r="65" spans="1:12" x14ac:dyDescent="0.2">
      <c r="A65" s="545" t="s">
        <v>2385</v>
      </c>
      <c r="B65" s="728"/>
      <c r="C65" s="1685"/>
      <c r="D65" s="1685"/>
      <c r="E65" s="685"/>
      <c r="F65" s="1685"/>
      <c r="G65" s="1685"/>
      <c r="H65" s="1685"/>
      <c r="I65" s="689"/>
      <c r="J65" s="1684"/>
      <c r="K65" s="689"/>
      <c r="L65" s="1684"/>
    </row>
    <row r="66" spans="1:12" x14ac:dyDescent="0.2">
      <c r="A66" s="545" t="s">
        <v>2412</v>
      </c>
      <c r="B66" s="728"/>
      <c r="C66" s="1685"/>
      <c r="D66" s="1685"/>
      <c r="E66" s="685"/>
      <c r="F66" s="1685"/>
      <c r="G66" s="1685"/>
      <c r="H66" s="1685"/>
      <c r="I66" s="689"/>
      <c r="J66" s="1684"/>
      <c r="K66" s="689"/>
      <c r="L66" s="1684"/>
    </row>
    <row r="67" spans="1:12" x14ac:dyDescent="0.2">
      <c r="A67" s="545" t="s">
        <v>2413</v>
      </c>
      <c r="B67" s="728"/>
      <c r="C67" s="1685"/>
      <c r="D67" s="1685"/>
      <c r="E67" s="685"/>
      <c r="F67" s="1685"/>
      <c r="G67" s="1685"/>
      <c r="H67" s="1685"/>
      <c r="I67" s="689"/>
      <c r="J67" s="1684"/>
      <c r="K67" s="689"/>
      <c r="L67" s="1684"/>
    </row>
    <row r="68" spans="1:12" x14ac:dyDescent="0.2">
      <c r="A68" s="545" t="s">
        <v>2389</v>
      </c>
      <c r="B68" s="728"/>
      <c r="C68" s="1685"/>
      <c r="D68" s="1685"/>
      <c r="E68" s="676"/>
      <c r="F68" s="1685"/>
      <c r="G68" s="1685"/>
      <c r="H68" s="1685"/>
      <c r="I68" s="677"/>
      <c r="J68" s="1684"/>
      <c r="K68" s="677"/>
      <c r="L68" s="1684"/>
    </row>
    <row r="69" spans="1:12" x14ac:dyDescent="0.2">
      <c r="A69" s="545" t="s">
        <v>4569</v>
      </c>
      <c r="B69" s="1887"/>
      <c r="C69" s="1820"/>
      <c r="D69" s="1820"/>
      <c r="E69" s="676"/>
      <c r="F69" s="1820"/>
      <c r="G69" s="1820"/>
      <c r="H69" s="1820"/>
      <c r="I69" s="677"/>
      <c r="J69" s="1684"/>
      <c r="K69" s="677"/>
      <c r="L69" s="1684"/>
    </row>
    <row r="70" spans="1:12" x14ac:dyDescent="0.2">
      <c r="A70" s="545" t="s">
        <v>2391</v>
      </c>
      <c r="B70" s="728"/>
      <c r="C70" s="1685"/>
      <c r="D70" s="1685"/>
      <c r="E70" s="676"/>
      <c r="F70" s="1685"/>
      <c r="G70" s="1685"/>
      <c r="H70" s="1685"/>
      <c r="I70" s="677"/>
      <c r="J70" s="1684"/>
      <c r="K70" s="677"/>
      <c r="L70" s="1684"/>
    </row>
    <row r="71" spans="1:12" x14ac:dyDescent="0.2">
      <c r="A71" s="545" t="s">
        <v>2392</v>
      </c>
      <c r="B71" s="728"/>
      <c r="C71" s="1685"/>
      <c r="D71" s="1685"/>
      <c r="E71" s="676"/>
      <c r="F71" s="1685"/>
      <c r="G71" s="1685"/>
      <c r="H71" s="1685"/>
      <c r="I71" s="677"/>
      <c r="J71" s="1684"/>
      <c r="K71" s="677"/>
      <c r="L71" s="1684"/>
    </row>
    <row r="72" spans="1:12" x14ac:dyDescent="0.2">
      <c r="A72" s="545" t="s">
        <v>2393</v>
      </c>
      <c r="B72" s="728"/>
      <c r="C72" s="1685"/>
      <c r="D72" s="1685"/>
      <c r="E72" s="727"/>
      <c r="F72" s="1685"/>
      <c r="G72" s="1685"/>
      <c r="H72" s="1685"/>
      <c r="I72" s="677"/>
      <c r="J72" s="1684"/>
      <c r="K72" s="677"/>
      <c r="L72" s="1684"/>
    </row>
    <row r="73" spans="1:12" x14ac:dyDescent="0.2">
      <c r="A73" s="545" t="s">
        <v>2394</v>
      </c>
      <c r="B73" s="728"/>
      <c r="C73" s="1685"/>
      <c r="D73" s="1685"/>
      <c r="E73" s="727"/>
      <c r="F73" s="1685"/>
      <c r="G73" s="1685"/>
      <c r="H73" s="1685"/>
      <c r="I73" s="677"/>
      <c r="J73" s="1684"/>
      <c r="K73" s="677"/>
      <c r="L73" s="1684"/>
    </row>
    <row r="74" spans="1:12" x14ac:dyDescent="0.2">
      <c r="A74" s="545" t="s">
        <v>2395</v>
      </c>
      <c r="B74" s="728"/>
      <c r="C74" s="1685"/>
      <c r="D74" s="1685"/>
      <c r="E74" s="727"/>
      <c r="F74" s="1685"/>
      <c r="G74" s="1685"/>
      <c r="H74" s="1685"/>
      <c r="I74" s="677"/>
      <c r="J74" s="1684"/>
      <c r="K74" s="677"/>
      <c r="L74" s="1684"/>
    </row>
    <row r="75" spans="1:12" x14ac:dyDescent="0.2">
      <c r="A75" s="545" t="s">
        <v>2396</v>
      </c>
      <c r="B75" s="728"/>
      <c r="C75" s="1685"/>
      <c r="D75" s="1685"/>
      <c r="E75" s="727"/>
      <c r="F75" s="1685"/>
      <c r="G75" s="1685"/>
      <c r="H75" s="1685"/>
      <c r="I75" s="677"/>
      <c r="J75" s="1684"/>
      <c r="K75" s="677"/>
      <c r="L75" s="1684"/>
    </row>
    <row r="76" spans="1:12" ht="12" customHeight="1" x14ac:dyDescent="0.2">
      <c r="A76" s="545" t="s">
        <v>2397</v>
      </c>
      <c r="B76" s="728"/>
      <c r="C76" s="1685"/>
      <c r="D76" s="1685"/>
      <c r="E76" s="727"/>
      <c r="F76" s="1685"/>
      <c r="G76" s="1685"/>
      <c r="H76" s="1685"/>
      <c r="I76" s="677"/>
      <c r="J76" s="1684"/>
      <c r="K76" s="677"/>
      <c r="L76" s="1684"/>
    </row>
    <row r="77" spans="1:12" x14ac:dyDescent="0.2">
      <c r="A77" s="545" t="s">
        <v>2398</v>
      </c>
      <c r="B77" s="728"/>
      <c r="C77" s="1685"/>
      <c r="D77" s="1685"/>
      <c r="E77" s="727"/>
      <c r="F77" s="1685"/>
      <c r="G77" s="1685"/>
      <c r="H77" s="1685"/>
      <c r="I77" s="677"/>
      <c r="J77" s="1684"/>
      <c r="K77" s="677"/>
      <c r="L77" s="1684"/>
    </row>
    <row r="78" spans="1:12" x14ac:dyDescent="0.2">
      <c r="A78" s="545" t="s">
        <v>2399</v>
      </c>
      <c r="B78" s="728"/>
      <c r="C78" s="1685"/>
      <c r="D78" s="1685"/>
      <c r="E78" s="727"/>
      <c r="F78" s="1685"/>
      <c r="G78" s="1685"/>
      <c r="H78" s="1685"/>
      <c r="I78" s="677"/>
      <c r="J78" s="1684"/>
      <c r="K78" s="677"/>
      <c r="L78" s="1684"/>
    </row>
    <row r="79" spans="1:12" x14ac:dyDescent="0.2">
      <c r="A79" s="545" t="s">
        <v>2368</v>
      </c>
      <c r="B79" s="728"/>
      <c r="C79" s="1685"/>
      <c r="D79" s="1685"/>
      <c r="E79" s="676"/>
      <c r="F79" s="1685"/>
      <c r="G79" s="1685"/>
      <c r="H79" s="1685"/>
      <c r="I79" s="677"/>
      <c r="J79" s="1684"/>
      <c r="K79" s="677"/>
      <c r="L79" s="1684"/>
    </row>
    <row r="80" spans="1:12" x14ac:dyDescent="0.2">
      <c r="A80" s="545" t="s">
        <v>2369</v>
      </c>
      <c r="B80" s="728"/>
      <c r="C80" s="1685"/>
      <c r="D80" s="1685"/>
      <c r="E80" s="676"/>
      <c r="F80" s="1685"/>
      <c r="G80" s="1685"/>
      <c r="H80" s="1685"/>
      <c r="I80" s="677"/>
      <c r="J80" s="1684"/>
      <c r="K80" s="677"/>
      <c r="L80" s="1684"/>
    </row>
    <row r="81" spans="1:12" x14ac:dyDescent="0.2">
      <c r="A81" s="905" t="s">
        <v>2375</v>
      </c>
      <c r="B81" s="729"/>
      <c r="C81" s="1684"/>
      <c r="D81" s="1684"/>
      <c r="E81" s="722"/>
      <c r="F81" s="681"/>
      <c r="G81" s="681"/>
      <c r="H81" s="1684"/>
      <c r="I81" s="723"/>
      <c r="J81" s="1684"/>
      <c r="K81" s="723"/>
      <c r="L81" s="1684"/>
    </row>
    <row r="82" spans="1:12" ht="6" customHeight="1" x14ac:dyDescent="0.2"/>
    <row r="83" spans="1:12" x14ac:dyDescent="0.2">
      <c r="A83" s="921" t="s">
        <v>1787</v>
      </c>
      <c r="B83" s="38"/>
    </row>
    <row r="84" spans="1:12" x14ac:dyDescent="0.2">
      <c r="A84" s="545" t="s">
        <v>2383</v>
      </c>
      <c r="B84" s="1685"/>
      <c r="C84" s="1685"/>
      <c r="D84" s="1685"/>
      <c r="E84" s="685"/>
      <c r="F84" s="1685"/>
      <c r="G84" s="1685"/>
      <c r="H84" s="1685"/>
      <c r="I84" s="689"/>
      <c r="J84" s="1684"/>
      <c r="K84" s="689"/>
      <c r="L84" s="1684"/>
    </row>
    <row r="85" spans="1:12" x14ac:dyDescent="0.2">
      <c r="A85" s="545" t="s">
        <v>2384</v>
      </c>
      <c r="B85" s="1685"/>
      <c r="C85" s="1685"/>
      <c r="D85" s="1685"/>
      <c r="E85" s="685"/>
      <c r="F85" s="1685"/>
      <c r="G85" s="1685"/>
      <c r="H85" s="1685"/>
      <c r="I85" s="689"/>
      <c r="J85" s="1684"/>
      <c r="K85" s="689"/>
      <c r="L85" s="1684"/>
    </row>
    <row r="86" spans="1:12" x14ac:dyDescent="0.2">
      <c r="A86" s="545" t="s">
        <v>2385</v>
      </c>
      <c r="B86" s="1685"/>
      <c r="C86" s="1685"/>
      <c r="D86" s="1685"/>
      <c r="E86" s="685"/>
      <c r="F86" s="1685"/>
      <c r="G86" s="1685"/>
      <c r="H86" s="1685"/>
      <c r="I86" s="689"/>
      <c r="J86" s="1684"/>
      <c r="K86" s="689"/>
      <c r="L86" s="1684"/>
    </row>
    <row r="87" spans="1:12" x14ac:dyDescent="0.2">
      <c r="A87" s="545" t="s">
        <v>2412</v>
      </c>
      <c r="B87" s="1685"/>
      <c r="C87" s="1685"/>
      <c r="D87" s="1685"/>
      <c r="E87" s="685"/>
      <c r="F87" s="1685"/>
      <c r="G87" s="1685"/>
      <c r="H87" s="1685"/>
      <c r="I87" s="689"/>
      <c r="J87" s="1684"/>
      <c r="K87" s="689"/>
      <c r="L87" s="1684"/>
    </row>
    <row r="88" spans="1:12" x14ac:dyDescent="0.2">
      <c r="A88" s="545" t="s">
        <v>2413</v>
      </c>
      <c r="B88" s="1685"/>
      <c r="C88" s="1685"/>
      <c r="D88" s="1685"/>
      <c r="E88" s="685"/>
      <c r="F88" s="1685"/>
      <c r="G88" s="1685"/>
      <c r="H88" s="1685"/>
      <c r="I88" s="689"/>
      <c r="J88" s="1684"/>
      <c r="K88" s="689"/>
      <c r="L88" s="1684"/>
    </row>
    <row r="89" spans="1:12" x14ac:dyDescent="0.2">
      <c r="A89" s="545" t="s">
        <v>2389</v>
      </c>
      <c r="B89" s="724"/>
      <c r="C89" s="1685"/>
      <c r="D89" s="1685"/>
      <c r="E89" s="676"/>
      <c r="F89" s="1685"/>
      <c r="G89" s="1685"/>
      <c r="H89" s="1685"/>
      <c r="I89" s="677"/>
      <c r="J89" s="1684"/>
      <c r="K89" s="677"/>
      <c r="L89" s="1684"/>
    </row>
    <row r="90" spans="1:12" x14ac:dyDescent="0.2">
      <c r="A90" s="545" t="s">
        <v>4569</v>
      </c>
      <c r="B90" s="1820"/>
      <c r="C90" s="1820"/>
      <c r="D90" s="1820"/>
      <c r="E90" s="690"/>
      <c r="F90" s="1820"/>
      <c r="G90" s="1820"/>
      <c r="H90" s="1820"/>
      <c r="I90" s="689"/>
      <c r="J90" s="1684"/>
      <c r="K90" s="689"/>
      <c r="L90" s="1684"/>
    </row>
    <row r="91" spans="1:12" x14ac:dyDescent="0.2">
      <c r="A91" s="545" t="s">
        <v>2391</v>
      </c>
      <c r="B91" s="1894"/>
      <c r="C91" s="1820"/>
      <c r="D91" s="1820"/>
      <c r="E91" s="676"/>
      <c r="F91" s="1820"/>
      <c r="G91" s="1820"/>
      <c r="H91" s="1820"/>
      <c r="I91" s="677"/>
      <c r="J91" s="1684"/>
      <c r="K91" s="677"/>
      <c r="L91" s="1684"/>
    </row>
    <row r="92" spans="1:12" x14ac:dyDescent="0.2">
      <c r="A92" s="545" t="s">
        <v>2392</v>
      </c>
      <c r="B92" s="1894"/>
      <c r="C92" s="1820"/>
      <c r="D92" s="1820"/>
      <c r="E92" s="676"/>
      <c r="F92" s="1820"/>
      <c r="G92" s="1820"/>
      <c r="H92" s="1820"/>
      <c r="I92" s="677"/>
      <c r="J92" s="1684"/>
      <c r="K92" s="677"/>
      <c r="L92" s="1684"/>
    </row>
    <row r="93" spans="1:12" x14ac:dyDescent="0.2">
      <c r="A93" s="545" t="s">
        <v>2393</v>
      </c>
      <c r="B93" s="1894"/>
      <c r="C93" s="1820"/>
      <c r="D93" s="1820"/>
      <c r="E93" s="727"/>
      <c r="F93" s="1820"/>
      <c r="G93" s="1820"/>
      <c r="H93" s="1820"/>
      <c r="I93" s="677"/>
      <c r="J93" s="1684"/>
      <c r="K93" s="677"/>
      <c r="L93" s="1684"/>
    </row>
    <row r="94" spans="1:12" x14ac:dyDescent="0.2">
      <c r="A94" s="545" t="s">
        <v>2394</v>
      </c>
      <c r="B94" s="1894"/>
      <c r="C94" s="1820"/>
      <c r="D94" s="1820"/>
      <c r="E94" s="727"/>
      <c r="F94" s="1820"/>
      <c r="G94" s="1820"/>
      <c r="H94" s="1820"/>
      <c r="I94" s="677"/>
      <c r="J94" s="1684"/>
      <c r="K94" s="677"/>
      <c r="L94" s="1684"/>
    </row>
    <row r="95" spans="1:12" x14ac:dyDescent="0.2">
      <c r="A95" s="545" t="s">
        <v>2395</v>
      </c>
      <c r="B95" s="1894"/>
      <c r="C95" s="1820"/>
      <c r="D95" s="1820"/>
      <c r="E95" s="727"/>
      <c r="F95" s="1820"/>
      <c r="G95" s="1820"/>
      <c r="H95" s="1820"/>
      <c r="I95" s="677"/>
      <c r="J95" s="1684"/>
      <c r="K95" s="677"/>
      <c r="L95" s="1684"/>
    </row>
    <row r="96" spans="1:12" x14ac:dyDescent="0.2">
      <c r="A96" s="545" t="s">
        <v>2396</v>
      </c>
      <c r="B96" s="1894"/>
      <c r="C96" s="1820"/>
      <c r="D96" s="1820"/>
      <c r="E96" s="727"/>
      <c r="F96" s="1820"/>
      <c r="G96" s="1820"/>
      <c r="H96" s="1820"/>
      <c r="I96" s="677"/>
      <c r="J96" s="1684"/>
      <c r="K96" s="677"/>
      <c r="L96" s="1684"/>
    </row>
    <row r="97" spans="1:12" ht="13.5" customHeight="1" x14ac:dyDescent="0.2">
      <c r="A97" s="545" t="s">
        <v>2397</v>
      </c>
      <c r="B97" s="1894"/>
      <c r="C97" s="1820"/>
      <c r="D97" s="1820"/>
      <c r="E97" s="727"/>
      <c r="F97" s="1820"/>
      <c r="G97" s="1820"/>
      <c r="H97" s="1820"/>
      <c r="I97" s="677"/>
      <c r="J97" s="1684"/>
      <c r="K97" s="677"/>
      <c r="L97" s="1684"/>
    </row>
    <row r="98" spans="1:12" x14ac:dyDescent="0.2">
      <c r="A98" s="545" t="s">
        <v>2398</v>
      </c>
      <c r="B98" s="1894"/>
      <c r="C98" s="1820"/>
      <c r="D98" s="1820"/>
      <c r="E98" s="727"/>
      <c r="F98" s="1820"/>
      <c r="G98" s="1820"/>
      <c r="H98" s="1820"/>
      <c r="I98" s="677"/>
      <c r="J98" s="1684"/>
      <c r="K98" s="677"/>
      <c r="L98" s="1684"/>
    </row>
    <row r="99" spans="1:12" x14ac:dyDescent="0.2">
      <c r="A99" s="545" t="s">
        <v>2399</v>
      </c>
      <c r="B99" s="1894"/>
      <c r="C99" s="1820"/>
      <c r="D99" s="1820"/>
      <c r="E99" s="727"/>
      <c r="F99" s="1820"/>
      <c r="G99" s="1820"/>
      <c r="H99" s="1820"/>
      <c r="I99" s="677"/>
      <c r="J99" s="1684"/>
      <c r="K99" s="677"/>
      <c r="L99" s="1684"/>
    </row>
    <row r="100" spans="1:12" x14ac:dyDescent="0.2">
      <c r="A100" s="545" t="s">
        <v>2368</v>
      </c>
      <c r="B100" s="1820"/>
      <c r="C100" s="1820"/>
      <c r="D100" s="1820"/>
      <c r="E100" s="676"/>
      <c r="F100" s="1820"/>
      <c r="G100" s="1820"/>
      <c r="H100" s="1820"/>
      <c r="I100" s="677"/>
      <c r="J100" s="1684"/>
      <c r="K100" s="677"/>
      <c r="L100" s="1684"/>
    </row>
    <row r="101" spans="1:12" x14ac:dyDescent="0.2">
      <c r="A101" s="545" t="s">
        <v>2369</v>
      </c>
      <c r="B101" s="1820"/>
      <c r="C101" s="1820"/>
      <c r="D101" s="1820"/>
      <c r="E101" s="676"/>
      <c r="F101" s="1820"/>
      <c r="G101" s="1820"/>
      <c r="H101" s="1820"/>
      <c r="I101" s="677"/>
      <c r="J101" s="1684"/>
      <c r="K101" s="677"/>
      <c r="L101" s="1684"/>
    </row>
    <row r="102" spans="1:12" x14ac:dyDescent="0.2">
      <c r="A102" s="920" t="s">
        <v>2375</v>
      </c>
      <c r="B102" s="1684"/>
      <c r="C102" s="1684"/>
      <c r="D102" s="1684"/>
      <c r="E102" s="722"/>
      <c r="F102" s="681"/>
      <c r="G102" s="681"/>
      <c r="H102" s="1684"/>
      <c r="I102" s="723"/>
      <c r="J102" s="1684"/>
      <c r="K102" s="723"/>
      <c r="L102" s="1684"/>
    </row>
    <row r="103" spans="1:12" ht="6" customHeight="1" x14ac:dyDescent="0.2">
      <c r="A103" s="1525"/>
      <c r="B103" s="1525"/>
      <c r="C103" s="1525"/>
      <c r="D103" s="1525"/>
      <c r="E103" s="1525"/>
      <c r="F103" s="1525"/>
      <c r="G103" s="1525"/>
      <c r="H103" s="1525"/>
      <c r="I103" s="1525"/>
      <c r="J103" s="1525"/>
      <c r="K103" s="1525"/>
      <c r="L103" s="1525"/>
    </row>
    <row r="104" spans="1:12" x14ac:dyDescent="0.2">
      <c r="A104" s="921" t="s">
        <v>1788</v>
      </c>
      <c r="B104" s="1898"/>
      <c r="C104" s="1525"/>
      <c r="D104" s="1525"/>
      <c r="E104" s="1525"/>
      <c r="F104" s="1525"/>
      <c r="G104" s="1525"/>
      <c r="H104" s="1525"/>
      <c r="I104" s="1525"/>
      <c r="J104" s="1525"/>
      <c r="K104" s="1525"/>
      <c r="L104" s="1525"/>
    </row>
    <row r="105" spans="1:12" x14ac:dyDescent="0.2">
      <c r="A105" s="545" t="s">
        <v>2383</v>
      </c>
      <c r="B105" s="1819"/>
      <c r="C105" s="1820"/>
      <c r="D105" s="1820"/>
      <c r="E105" s="685"/>
      <c r="F105" s="1820"/>
      <c r="G105" s="1820"/>
      <c r="H105" s="1820"/>
      <c r="I105" s="689"/>
      <c r="J105" s="1684"/>
      <c r="K105" s="689"/>
      <c r="L105" s="1684"/>
    </row>
    <row r="106" spans="1:12" x14ac:dyDescent="0.2">
      <c r="A106" s="545" t="s">
        <v>2384</v>
      </c>
      <c r="B106" s="1819"/>
      <c r="C106" s="1820"/>
      <c r="D106" s="1820"/>
      <c r="E106" s="685"/>
      <c r="F106" s="1820"/>
      <c r="G106" s="1820"/>
      <c r="H106" s="1820"/>
      <c r="I106" s="689"/>
      <c r="J106" s="1684"/>
      <c r="K106" s="689"/>
      <c r="L106" s="1684"/>
    </row>
    <row r="107" spans="1:12" x14ac:dyDescent="0.2">
      <c r="A107" s="545" t="s">
        <v>2385</v>
      </c>
      <c r="B107" s="1819"/>
      <c r="C107" s="1820"/>
      <c r="D107" s="1820"/>
      <c r="E107" s="685"/>
      <c r="F107" s="1820"/>
      <c r="G107" s="1820"/>
      <c r="H107" s="1820"/>
      <c r="I107" s="689"/>
      <c r="J107" s="1684"/>
      <c r="K107" s="689"/>
      <c r="L107" s="1684"/>
    </row>
    <row r="108" spans="1:12" x14ac:dyDescent="0.2">
      <c r="A108" s="545" t="s">
        <v>2412</v>
      </c>
      <c r="B108" s="1819"/>
      <c r="C108" s="1820"/>
      <c r="D108" s="1820"/>
      <c r="E108" s="685"/>
      <c r="F108" s="1820"/>
      <c r="G108" s="1820"/>
      <c r="H108" s="1820"/>
      <c r="I108" s="689"/>
      <c r="J108" s="1684"/>
      <c r="K108" s="689"/>
      <c r="L108" s="1684"/>
    </row>
    <row r="109" spans="1:12" x14ac:dyDescent="0.2">
      <c r="A109" s="545" t="s">
        <v>2413</v>
      </c>
      <c r="B109" s="1819"/>
      <c r="C109" s="1820"/>
      <c r="D109" s="1820"/>
      <c r="E109" s="685"/>
      <c r="F109" s="1820"/>
      <c r="G109" s="1820"/>
      <c r="H109" s="1820"/>
      <c r="I109" s="689"/>
      <c r="J109" s="1684"/>
      <c r="K109" s="689"/>
      <c r="L109" s="1684"/>
    </row>
    <row r="110" spans="1:12" x14ac:dyDescent="0.2">
      <c r="A110" s="545" t="s">
        <v>2389</v>
      </c>
      <c r="B110" s="1899"/>
      <c r="C110" s="1820"/>
      <c r="D110" s="1820"/>
      <c r="E110" s="676"/>
      <c r="F110" s="1820"/>
      <c r="G110" s="1820"/>
      <c r="H110" s="1820"/>
      <c r="I110" s="677"/>
      <c r="J110" s="1684"/>
      <c r="K110" s="677"/>
      <c r="L110" s="1684"/>
    </row>
    <row r="111" spans="1:12" x14ac:dyDescent="0.2">
      <c r="A111" s="545" t="s">
        <v>4569</v>
      </c>
      <c r="B111" s="1820"/>
      <c r="C111" s="1820"/>
      <c r="D111" s="1820"/>
      <c r="E111" s="690"/>
      <c r="F111" s="1820"/>
      <c r="G111" s="1820"/>
      <c r="H111" s="1820"/>
      <c r="I111" s="689"/>
      <c r="J111" s="1684"/>
      <c r="K111" s="689"/>
      <c r="L111" s="1684"/>
    </row>
    <row r="112" spans="1:12" x14ac:dyDescent="0.2">
      <c r="A112" s="545" t="s">
        <v>2391</v>
      </c>
      <c r="B112" s="730"/>
      <c r="C112" s="1685"/>
      <c r="D112" s="1685"/>
      <c r="E112" s="676"/>
      <c r="F112" s="1685"/>
      <c r="G112" s="1685"/>
      <c r="H112" s="1685"/>
      <c r="I112" s="677"/>
      <c r="J112" s="1684"/>
      <c r="K112" s="677"/>
      <c r="L112" s="1684"/>
    </row>
    <row r="113" spans="1:12" x14ac:dyDescent="0.2">
      <c r="A113" s="545" t="s">
        <v>2392</v>
      </c>
      <c r="B113" s="730"/>
      <c r="C113" s="1685"/>
      <c r="D113" s="1685"/>
      <c r="E113" s="676"/>
      <c r="F113" s="1685"/>
      <c r="G113" s="1685"/>
      <c r="H113" s="1685"/>
      <c r="I113" s="677"/>
      <c r="J113" s="1684"/>
      <c r="K113" s="677"/>
      <c r="L113" s="1684"/>
    </row>
    <row r="114" spans="1:12" x14ac:dyDescent="0.2">
      <c r="A114" s="545" t="s">
        <v>2393</v>
      </c>
      <c r="B114" s="730"/>
      <c r="C114" s="1685"/>
      <c r="D114" s="1685"/>
      <c r="E114" s="727"/>
      <c r="F114" s="1685"/>
      <c r="G114" s="1685"/>
      <c r="H114" s="1685"/>
      <c r="I114" s="677"/>
      <c r="J114" s="1684"/>
      <c r="K114" s="677"/>
      <c r="L114" s="1684"/>
    </row>
    <row r="115" spans="1:12" x14ac:dyDescent="0.2">
      <c r="A115" s="545" t="s">
        <v>2394</v>
      </c>
      <c r="B115" s="730"/>
      <c r="C115" s="1685"/>
      <c r="D115" s="1685"/>
      <c r="E115" s="727"/>
      <c r="F115" s="1685"/>
      <c r="G115" s="1685"/>
      <c r="H115" s="1685"/>
      <c r="I115" s="677"/>
      <c r="J115" s="1684"/>
      <c r="K115" s="677"/>
      <c r="L115" s="1684"/>
    </row>
    <row r="116" spans="1:12" x14ac:dyDescent="0.2">
      <c r="A116" s="545" t="s">
        <v>2395</v>
      </c>
      <c r="B116" s="730"/>
      <c r="C116" s="1685"/>
      <c r="D116" s="1685"/>
      <c r="E116" s="727"/>
      <c r="F116" s="1685"/>
      <c r="G116" s="1685"/>
      <c r="H116" s="1685"/>
      <c r="I116" s="677"/>
      <c r="J116" s="1684"/>
      <c r="K116" s="677"/>
      <c r="L116" s="1684"/>
    </row>
    <row r="117" spans="1:12" x14ac:dyDescent="0.2">
      <c r="A117" s="545" t="s">
        <v>2396</v>
      </c>
      <c r="B117" s="730"/>
      <c r="C117" s="1685"/>
      <c r="D117" s="1685"/>
      <c r="E117" s="727"/>
      <c r="F117" s="1685"/>
      <c r="G117" s="1685"/>
      <c r="H117" s="1685"/>
      <c r="I117" s="677"/>
      <c r="J117" s="1684"/>
      <c r="K117" s="677"/>
      <c r="L117" s="1684"/>
    </row>
    <row r="118" spans="1:12" x14ac:dyDescent="0.2">
      <c r="A118" s="545" t="s">
        <v>2397</v>
      </c>
      <c r="B118" s="730"/>
      <c r="C118" s="1685"/>
      <c r="D118" s="1685"/>
      <c r="E118" s="727"/>
      <c r="F118" s="1685"/>
      <c r="G118" s="1685"/>
      <c r="H118" s="1685"/>
      <c r="I118" s="677"/>
      <c r="J118" s="1684"/>
      <c r="K118" s="677"/>
      <c r="L118" s="1684"/>
    </row>
    <row r="119" spans="1:12" x14ac:dyDescent="0.2">
      <c r="A119" s="545" t="s">
        <v>2398</v>
      </c>
      <c r="B119" s="730"/>
      <c r="C119" s="1685"/>
      <c r="D119" s="1685"/>
      <c r="E119" s="727"/>
      <c r="F119" s="1685"/>
      <c r="G119" s="1685"/>
      <c r="H119" s="1685"/>
      <c r="I119" s="677"/>
      <c r="J119" s="1684"/>
      <c r="K119" s="677"/>
      <c r="L119" s="1684"/>
    </row>
    <row r="120" spans="1:12" x14ac:dyDescent="0.2">
      <c r="A120" s="545" t="s">
        <v>2399</v>
      </c>
      <c r="B120" s="730"/>
      <c r="C120" s="1685"/>
      <c r="D120" s="1685"/>
      <c r="E120" s="727"/>
      <c r="F120" s="1685"/>
      <c r="G120" s="1685"/>
      <c r="H120" s="1685"/>
      <c r="I120" s="677"/>
      <c r="J120" s="1684"/>
      <c r="K120" s="677"/>
      <c r="L120" s="1684"/>
    </row>
    <row r="121" spans="1:12" x14ac:dyDescent="0.2">
      <c r="A121" s="545" t="s">
        <v>2368</v>
      </c>
      <c r="B121" s="1729"/>
      <c r="C121" s="1685"/>
      <c r="D121" s="1685"/>
      <c r="E121" s="676"/>
      <c r="F121" s="1685"/>
      <c r="G121" s="1685"/>
      <c r="H121" s="1685"/>
      <c r="I121" s="677"/>
      <c r="J121" s="1684"/>
      <c r="K121" s="677"/>
      <c r="L121" s="1684"/>
    </row>
    <row r="122" spans="1:12" x14ac:dyDescent="0.2">
      <c r="A122" s="545" t="s">
        <v>2369</v>
      </c>
      <c r="B122" s="1729"/>
      <c r="C122" s="1685"/>
      <c r="D122" s="1685"/>
      <c r="E122" s="676"/>
      <c r="F122" s="1685"/>
      <c r="G122" s="1685"/>
      <c r="H122" s="1685"/>
      <c r="I122" s="677"/>
      <c r="J122" s="1684"/>
      <c r="K122" s="677"/>
      <c r="L122" s="1684"/>
    </row>
    <row r="123" spans="1:12" x14ac:dyDescent="0.2">
      <c r="A123" s="905" t="s">
        <v>2375</v>
      </c>
      <c r="B123" s="1730"/>
      <c r="C123" s="1684"/>
      <c r="D123" s="1684"/>
      <c r="E123" s="722"/>
      <c r="F123" s="681"/>
      <c r="G123" s="681"/>
      <c r="H123" s="1684"/>
      <c r="I123" s="723"/>
      <c r="J123" s="1684"/>
      <c r="K123" s="723"/>
      <c r="L123" s="1684"/>
    </row>
    <row r="124" spans="1:12" x14ac:dyDescent="0.2">
      <c r="A124" s="5"/>
      <c r="B124" s="693"/>
      <c r="C124" s="693"/>
      <c r="D124" s="693"/>
      <c r="E124" s="722"/>
      <c r="F124" s="694"/>
      <c r="G124" s="694"/>
      <c r="H124" s="693"/>
      <c r="I124" s="723"/>
      <c r="J124" s="693"/>
      <c r="K124" s="723"/>
      <c r="L124" s="693"/>
    </row>
    <row r="125" spans="1:12" x14ac:dyDescent="0.2">
      <c r="A125" s="918" t="s">
        <v>746</v>
      </c>
      <c r="B125" s="709"/>
      <c r="C125" s="1730"/>
      <c r="D125" s="1684"/>
      <c r="E125" s="722"/>
      <c r="F125" s="694"/>
      <c r="G125" s="694"/>
      <c r="H125" s="693"/>
      <c r="I125" s="723"/>
      <c r="J125" s="693"/>
      <c r="K125" s="723"/>
      <c r="L125" s="1684"/>
    </row>
    <row r="126" spans="1:12" x14ac:dyDescent="0.2">
      <c r="A126" s="92"/>
      <c r="B126" s="709"/>
      <c r="C126" s="709"/>
      <c r="D126" s="693"/>
      <c r="E126" s="722"/>
      <c r="F126" s="694"/>
      <c r="G126" s="694"/>
      <c r="H126" s="693"/>
      <c r="I126" s="723"/>
      <c r="J126" s="693"/>
      <c r="K126" s="723"/>
      <c r="L126" s="693"/>
    </row>
    <row r="127" spans="1:12" x14ac:dyDescent="0.2">
      <c r="A127" s="85" t="s">
        <v>2401</v>
      </c>
      <c r="B127" s="67"/>
      <c r="C127" s="67"/>
      <c r="H127" s="696"/>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workbookViewId="0"/>
  </sheetViews>
  <sheetFormatPr defaultColWidth="9.140625" defaultRowHeight="12.75" x14ac:dyDescent="0.2"/>
  <cols>
    <col min="1" max="1" width="25.1406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2419</v>
      </c>
      <c r="B1" s="33"/>
      <c r="C1" s="33"/>
      <c r="D1" s="38"/>
      <c r="E1" s="733"/>
      <c r="F1" s="38"/>
      <c r="G1" s="38"/>
      <c r="L1" s="35">
        <v>5</v>
      </c>
    </row>
    <row r="2" spans="1:12" ht="15.75" x14ac:dyDescent="0.25">
      <c r="A2" s="1975" t="s">
        <v>94</v>
      </c>
      <c r="B2" s="1976"/>
      <c r="C2" s="1977"/>
      <c r="D2" s="70"/>
      <c r="E2" s="38"/>
      <c r="F2" s="38"/>
      <c r="G2" s="38"/>
    </row>
    <row r="3" spans="1:12" ht="15.75" customHeight="1" x14ac:dyDescent="0.2">
      <c r="A3" s="2079" t="s">
        <v>2420</v>
      </c>
      <c r="B3" s="2080"/>
      <c r="C3" s="2080"/>
      <c r="D3" s="2080"/>
      <c r="E3" s="2080"/>
      <c r="F3" s="2080"/>
      <c r="G3" s="2080"/>
      <c r="H3" s="2080"/>
      <c r="I3" s="2080"/>
      <c r="J3" s="2080"/>
      <c r="K3" s="2080"/>
      <c r="L3" s="2080"/>
    </row>
    <row r="4" spans="1:12" ht="15" customHeight="1" x14ac:dyDescent="0.2">
      <c r="A4" s="36" t="s">
        <v>2348</v>
      </c>
      <c r="B4" s="1678"/>
      <c r="C4" s="1678"/>
      <c r="D4" s="1678"/>
      <c r="E4" s="1678"/>
      <c r="F4" s="1678"/>
      <c r="G4" s="1678"/>
      <c r="H4" s="1678"/>
      <c r="I4" s="1678"/>
      <c r="J4" s="1678"/>
      <c r="K4" s="1678"/>
      <c r="L4" s="1678"/>
    </row>
    <row r="5" spans="1:12" ht="12.6" customHeight="1" x14ac:dyDescent="0.25">
      <c r="B5" s="33"/>
      <c r="C5" s="33"/>
      <c r="D5" s="38"/>
      <c r="E5" s="38"/>
      <c r="F5" s="38"/>
      <c r="G5" s="38"/>
    </row>
    <row r="6" spans="1:12" x14ac:dyDescent="0.2">
      <c r="A6" s="662"/>
      <c r="B6" s="2081" t="s">
        <v>2349</v>
      </c>
      <c r="C6" s="2003"/>
      <c r="D6" s="2004"/>
      <c r="E6" s="896"/>
      <c r="F6" s="2081" t="s">
        <v>2350</v>
      </c>
      <c r="G6" s="2003"/>
      <c r="H6" s="2004"/>
      <c r="I6" s="897"/>
      <c r="J6" s="1678"/>
      <c r="K6" s="897"/>
      <c r="L6" s="897"/>
    </row>
    <row r="7" spans="1:12" ht="56.25" customHeight="1" x14ac:dyDescent="0.2">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2">
      <c r="A8" s="224" t="s">
        <v>244</v>
      </c>
      <c r="B8" s="224"/>
      <c r="C8" s="224"/>
      <c r="D8" s="224" t="s">
        <v>245</v>
      </c>
      <c r="E8" s="224"/>
      <c r="F8" s="224" t="s">
        <v>246</v>
      </c>
      <c r="G8" s="224" t="s">
        <v>401</v>
      </c>
      <c r="H8" s="224" t="s">
        <v>402</v>
      </c>
      <c r="I8" s="224"/>
      <c r="J8" s="224" t="s">
        <v>2360</v>
      </c>
      <c r="K8" s="224"/>
      <c r="L8" s="224" t="s">
        <v>2361</v>
      </c>
    </row>
    <row r="9" spans="1:12" ht="14.25" customHeight="1" x14ac:dyDescent="0.2">
      <c r="A9" s="2078" t="s">
        <v>1784</v>
      </c>
      <c r="B9" s="2078"/>
      <c r="C9" s="2078"/>
      <c r="D9" s="323"/>
      <c r="E9" s="323"/>
      <c r="F9" s="323"/>
      <c r="G9" s="323"/>
      <c r="H9" s="323"/>
      <c r="I9" s="323"/>
      <c r="J9" s="323"/>
      <c r="K9" s="323"/>
      <c r="L9" s="323"/>
    </row>
    <row r="10" spans="1:12" x14ac:dyDescent="0.2">
      <c r="A10" s="541" t="s">
        <v>2363</v>
      </c>
      <c r="B10" s="724"/>
      <c r="C10" s="1685"/>
      <c r="D10" s="1685"/>
      <c r="E10" s="672"/>
      <c r="F10" s="1685"/>
      <c r="G10" s="1685"/>
      <c r="H10" s="1685"/>
      <c r="I10" s="673"/>
      <c r="J10" s="1684"/>
      <c r="K10" s="673"/>
      <c r="L10" s="1684"/>
    </row>
    <row r="11" spans="1:12" x14ac:dyDescent="0.2">
      <c r="A11" s="541" t="s">
        <v>2364</v>
      </c>
      <c r="B11" s="724"/>
      <c r="C11" s="1685"/>
      <c r="D11" s="1685"/>
      <c r="E11" s="672"/>
      <c r="F11" s="1685"/>
      <c r="G11" s="1685"/>
      <c r="H11" s="1685"/>
      <c r="I11" s="673"/>
      <c r="J11" s="1684"/>
      <c r="K11" s="673"/>
      <c r="L11" s="1684"/>
    </row>
    <row r="12" spans="1:12" x14ac:dyDescent="0.2">
      <c r="A12" s="541" t="s">
        <v>2421</v>
      </c>
      <c r="B12" s="724"/>
      <c r="C12" s="1685"/>
      <c r="D12" s="1685"/>
      <c r="E12" s="672"/>
      <c r="F12" s="1685"/>
      <c r="G12" s="1685"/>
      <c r="H12" s="1685"/>
      <c r="I12" s="673"/>
      <c r="J12" s="1684"/>
      <c r="K12" s="673"/>
      <c r="L12" s="1684"/>
    </row>
    <row r="13" spans="1:12" x14ac:dyDescent="0.2">
      <c r="A13" s="541" t="s">
        <v>2365</v>
      </c>
      <c r="B13" s="724"/>
      <c r="C13" s="1685"/>
      <c r="D13" s="1685"/>
      <c r="E13" s="672"/>
      <c r="F13" s="1685"/>
      <c r="G13" s="1685"/>
      <c r="H13" s="1685"/>
      <c r="I13" s="673"/>
      <c r="J13" s="1684"/>
      <c r="K13" s="673"/>
      <c r="L13" s="1684"/>
    </row>
    <row r="14" spans="1:12" x14ac:dyDescent="0.2">
      <c r="A14" s="541" t="s">
        <v>2422</v>
      </c>
      <c r="B14" s="724"/>
      <c r="C14" s="1685"/>
      <c r="D14" s="1685"/>
      <c r="E14" s="727"/>
      <c r="F14" s="1685"/>
      <c r="G14" s="1685"/>
      <c r="H14" s="1685"/>
      <c r="I14" s="677"/>
      <c r="J14" s="1684"/>
      <c r="K14" s="677"/>
      <c r="L14" s="1684"/>
    </row>
    <row r="15" spans="1:12" x14ac:dyDescent="0.2">
      <c r="A15" s="541" t="s">
        <v>2366</v>
      </c>
      <c r="B15" s="724"/>
      <c r="C15" s="1685"/>
      <c r="D15" s="1685"/>
      <c r="E15" s="672"/>
      <c r="F15" s="1685"/>
      <c r="G15" s="1685"/>
      <c r="H15" s="1685"/>
      <c r="I15" s="673"/>
      <c r="J15" s="1684"/>
      <c r="K15" s="673"/>
      <c r="L15" s="1684"/>
    </row>
    <row r="16" spans="1:12" x14ac:dyDescent="0.2">
      <c r="A16" s="541" t="s">
        <v>2423</v>
      </c>
      <c r="B16" s="724"/>
      <c r="C16" s="1685"/>
      <c r="D16" s="1685"/>
      <c r="E16" s="683"/>
      <c r="F16" s="1685"/>
      <c r="G16" s="1685"/>
      <c r="H16" s="1685"/>
      <c r="I16" s="673"/>
      <c r="J16" s="1684"/>
      <c r="K16" s="673"/>
      <c r="L16" s="1684"/>
    </row>
    <row r="17" spans="1:12" x14ac:dyDescent="0.2">
      <c r="A17" s="541" t="s">
        <v>2367</v>
      </c>
      <c r="B17" s="724"/>
      <c r="C17" s="1685"/>
      <c r="D17" s="1685"/>
      <c r="E17" s="683"/>
      <c r="F17" s="1685"/>
      <c r="G17" s="1685"/>
      <c r="H17" s="1685"/>
      <c r="I17" s="673"/>
      <c r="J17" s="1684"/>
      <c r="K17" s="673"/>
      <c r="L17" s="1684"/>
    </row>
    <row r="18" spans="1:12" x14ac:dyDescent="0.2">
      <c r="A18" s="541" t="s">
        <v>2409</v>
      </c>
      <c r="B18" s="724"/>
      <c r="C18" s="1685"/>
      <c r="D18" s="1685"/>
      <c r="E18" s="683"/>
      <c r="F18" s="1685"/>
      <c r="G18" s="1685"/>
      <c r="H18" s="1685"/>
      <c r="I18" s="673"/>
      <c r="J18" s="1684"/>
      <c r="K18" s="673"/>
      <c r="L18" s="1684"/>
    </row>
    <row r="19" spans="1:12" x14ac:dyDescent="0.2">
      <c r="A19" s="545" t="s">
        <v>2394</v>
      </c>
      <c r="B19" s="1893"/>
      <c r="C19" s="1820"/>
      <c r="D19" s="1820"/>
      <c r="E19" s="690"/>
      <c r="F19" s="1820"/>
      <c r="G19" s="1820"/>
      <c r="H19" s="1820"/>
      <c r="I19" s="689"/>
      <c r="J19" s="1684"/>
      <c r="K19" s="689"/>
      <c r="L19" s="1684"/>
    </row>
    <row r="20" spans="1:12" x14ac:dyDescent="0.2">
      <c r="A20" s="545" t="s">
        <v>2395</v>
      </c>
      <c r="B20" s="1893"/>
      <c r="C20" s="1820"/>
      <c r="D20" s="1820"/>
      <c r="E20" s="690"/>
      <c r="F20" s="1820"/>
      <c r="G20" s="1820"/>
      <c r="H20" s="1820"/>
      <c r="I20" s="689"/>
      <c r="J20" s="1684"/>
      <c r="K20" s="689"/>
      <c r="L20" s="1684"/>
    </row>
    <row r="21" spans="1:12" x14ac:dyDescent="0.2">
      <c r="A21" s="545" t="s">
        <v>4570</v>
      </c>
      <c r="B21" s="1893"/>
      <c r="C21" s="1820"/>
      <c r="D21" s="1820"/>
      <c r="E21" s="690"/>
      <c r="F21" s="1820"/>
      <c r="G21" s="1820"/>
      <c r="H21" s="1820"/>
      <c r="I21" s="689"/>
      <c r="J21" s="1684"/>
      <c r="K21" s="689"/>
      <c r="L21" s="1684"/>
    </row>
    <row r="22" spans="1:12" x14ac:dyDescent="0.2">
      <c r="A22" s="545" t="s">
        <v>2396</v>
      </c>
      <c r="B22" s="1893"/>
      <c r="C22" s="1820"/>
      <c r="D22" s="1820"/>
      <c r="E22" s="690"/>
      <c r="F22" s="1820"/>
      <c r="G22" s="1820"/>
      <c r="H22" s="1820"/>
      <c r="I22" s="689"/>
      <c r="J22" s="1684"/>
      <c r="K22" s="689"/>
      <c r="L22" s="1684"/>
    </row>
    <row r="23" spans="1:12" x14ac:dyDescent="0.2">
      <c r="A23" s="545" t="s">
        <v>2368</v>
      </c>
      <c r="B23" s="1894"/>
      <c r="C23" s="1820"/>
      <c r="D23" s="1820"/>
      <c r="E23" s="690"/>
      <c r="F23" s="1820"/>
      <c r="G23" s="1820"/>
      <c r="H23" s="1820"/>
      <c r="I23" s="689"/>
      <c r="J23" s="1684"/>
      <c r="K23" s="689"/>
      <c r="L23" s="1684"/>
    </row>
    <row r="24" spans="1:12" x14ac:dyDescent="0.2">
      <c r="A24" s="545" t="s">
        <v>2369</v>
      </c>
      <c r="B24" s="1894"/>
      <c r="C24" s="1820"/>
      <c r="D24" s="1820"/>
      <c r="E24" s="690"/>
      <c r="F24" s="1820"/>
      <c r="G24" s="1820"/>
      <c r="H24" s="1820"/>
      <c r="I24" s="689"/>
      <c r="J24" s="1684"/>
      <c r="K24" s="689"/>
      <c r="L24" s="1684"/>
    </row>
    <row r="25" spans="1:12" x14ac:dyDescent="0.2">
      <c r="A25" s="1895" t="s">
        <v>2370</v>
      </c>
      <c r="B25" s="1896"/>
      <c r="C25" s="1684"/>
      <c r="D25" s="1684"/>
      <c r="E25" s="722"/>
      <c r="F25" s="734"/>
      <c r="G25" s="734"/>
      <c r="H25" s="1684"/>
      <c r="I25" s="723"/>
      <c r="J25" s="1684"/>
      <c r="K25" s="723"/>
      <c r="L25" s="1684"/>
    </row>
    <row r="26" spans="1:12" ht="6" customHeight="1" x14ac:dyDescent="0.2">
      <c r="A26" s="1891"/>
      <c r="B26" s="1891"/>
      <c r="C26" s="1525"/>
      <c r="D26" s="1525"/>
      <c r="E26" s="1525"/>
      <c r="F26" s="1525"/>
      <c r="G26" s="1525"/>
      <c r="H26" s="1525"/>
      <c r="I26" s="1525"/>
      <c r="J26" s="645"/>
      <c r="K26" s="1525"/>
      <c r="L26" s="1525" t="s">
        <v>2424</v>
      </c>
    </row>
    <row r="27" spans="1:12" x14ac:dyDescent="0.2">
      <c r="A27" s="921" t="s">
        <v>1785</v>
      </c>
      <c r="B27" s="1836"/>
      <c r="C27" s="1525"/>
      <c r="D27" s="1525"/>
      <c r="E27" s="1525"/>
      <c r="F27" s="1525"/>
      <c r="G27" s="1525"/>
      <c r="H27" s="1525"/>
      <c r="I27" s="1525"/>
      <c r="J27" s="645"/>
      <c r="K27" s="1525"/>
      <c r="L27" s="1525"/>
    </row>
    <row r="28" spans="1:12" x14ac:dyDescent="0.2">
      <c r="A28" s="545" t="s">
        <v>2363</v>
      </c>
      <c r="B28" s="1820"/>
      <c r="C28" s="1820"/>
      <c r="D28" s="1820"/>
      <c r="E28" s="685"/>
      <c r="F28" s="1820"/>
      <c r="G28" s="1820"/>
      <c r="H28" s="1820"/>
      <c r="I28" s="689"/>
      <c r="J28" s="1684"/>
      <c r="K28" s="689"/>
      <c r="L28" s="1684"/>
    </row>
    <row r="29" spans="1:12" x14ac:dyDescent="0.2">
      <c r="A29" s="545" t="s">
        <v>2364</v>
      </c>
      <c r="B29" s="1820"/>
      <c r="C29" s="1820"/>
      <c r="D29" s="1820"/>
      <c r="E29" s="685"/>
      <c r="F29" s="1820"/>
      <c r="G29" s="1820"/>
      <c r="H29" s="1820"/>
      <c r="I29" s="689"/>
      <c r="J29" s="1684"/>
      <c r="K29" s="689"/>
      <c r="L29" s="1684"/>
    </row>
    <row r="30" spans="1:12" x14ac:dyDescent="0.2">
      <c r="A30" s="545" t="s">
        <v>2421</v>
      </c>
      <c r="B30" s="1820"/>
      <c r="C30" s="1820"/>
      <c r="D30" s="1820"/>
      <c r="E30" s="685"/>
      <c r="F30" s="1820"/>
      <c r="G30" s="1820"/>
      <c r="H30" s="1820"/>
      <c r="I30" s="689"/>
      <c r="J30" s="1684"/>
      <c r="K30" s="689"/>
      <c r="L30" s="1684"/>
    </row>
    <row r="31" spans="1:12" x14ac:dyDescent="0.2">
      <c r="A31" s="545" t="s">
        <v>2365</v>
      </c>
      <c r="B31" s="1820"/>
      <c r="C31" s="1820"/>
      <c r="D31" s="1820"/>
      <c r="E31" s="685"/>
      <c r="F31" s="1820"/>
      <c r="G31" s="1820"/>
      <c r="H31" s="1820"/>
      <c r="I31" s="689"/>
      <c r="J31" s="1684"/>
      <c r="K31" s="689"/>
      <c r="L31" s="1684"/>
    </row>
    <row r="32" spans="1:12" x14ac:dyDescent="0.2">
      <c r="A32" s="545" t="s">
        <v>2422</v>
      </c>
      <c r="B32" s="1820"/>
      <c r="C32" s="1820"/>
      <c r="D32" s="1820"/>
      <c r="E32" s="727"/>
      <c r="F32" s="1820"/>
      <c r="G32" s="1820"/>
      <c r="H32" s="1820"/>
      <c r="I32" s="677"/>
      <c r="J32" s="1684"/>
      <c r="K32" s="677"/>
      <c r="L32" s="1684"/>
    </row>
    <row r="33" spans="1:12" x14ac:dyDescent="0.2">
      <c r="A33" s="545" t="s">
        <v>2366</v>
      </c>
      <c r="B33" s="1820"/>
      <c r="C33" s="1820"/>
      <c r="D33" s="1820"/>
      <c r="E33" s="685"/>
      <c r="F33" s="1820"/>
      <c r="G33" s="1820"/>
      <c r="H33" s="1820"/>
      <c r="I33" s="689"/>
      <c r="J33" s="1684"/>
      <c r="K33" s="689"/>
      <c r="L33" s="1684"/>
    </row>
    <row r="34" spans="1:12" x14ac:dyDescent="0.2">
      <c r="A34" s="545" t="s">
        <v>2423</v>
      </c>
      <c r="B34" s="1820"/>
      <c r="C34" s="1820"/>
      <c r="D34" s="1820"/>
      <c r="E34" s="690"/>
      <c r="F34" s="1820"/>
      <c r="G34" s="1820"/>
      <c r="H34" s="1820"/>
      <c r="I34" s="689"/>
      <c r="J34" s="1684"/>
      <c r="K34" s="689"/>
      <c r="L34" s="1684"/>
    </row>
    <row r="35" spans="1:12" x14ac:dyDescent="0.2">
      <c r="A35" s="545" t="s">
        <v>2367</v>
      </c>
      <c r="B35" s="1820"/>
      <c r="C35" s="1820"/>
      <c r="D35" s="1820"/>
      <c r="E35" s="690"/>
      <c r="F35" s="1820"/>
      <c r="G35" s="1820"/>
      <c r="H35" s="1820"/>
      <c r="I35" s="689"/>
      <c r="J35" s="1684"/>
      <c r="K35" s="689"/>
      <c r="L35" s="1684"/>
    </row>
    <row r="36" spans="1:12" x14ac:dyDescent="0.2">
      <c r="A36" s="545" t="s">
        <v>2409</v>
      </c>
      <c r="B36" s="1820"/>
      <c r="C36" s="1820"/>
      <c r="D36" s="1820"/>
      <c r="E36" s="690"/>
      <c r="F36" s="1820"/>
      <c r="G36" s="1820"/>
      <c r="H36" s="1820"/>
      <c r="I36" s="689"/>
      <c r="J36" s="1684"/>
      <c r="K36" s="689"/>
      <c r="L36" s="1684"/>
    </row>
    <row r="37" spans="1:12" x14ac:dyDescent="0.2">
      <c r="A37" s="545" t="s">
        <v>2394</v>
      </c>
      <c r="B37" s="1893"/>
      <c r="C37" s="1820"/>
      <c r="D37" s="1820"/>
      <c r="E37" s="690"/>
      <c r="F37" s="1820"/>
      <c r="G37" s="1820"/>
      <c r="H37" s="1820"/>
      <c r="I37" s="689"/>
      <c r="J37" s="1684"/>
      <c r="K37" s="689"/>
      <c r="L37" s="1684"/>
    </row>
    <row r="38" spans="1:12" x14ac:dyDescent="0.2">
      <c r="A38" s="545" t="s">
        <v>2395</v>
      </c>
      <c r="B38" s="1893"/>
      <c r="C38" s="1820"/>
      <c r="D38" s="1820"/>
      <c r="E38" s="690"/>
      <c r="F38" s="1820"/>
      <c r="G38" s="1820"/>
      <c r="H38" s="1820"/>
      <c r="I38" s="689"/>
      <c r="J38" s="1684"/>
      <c r="K38" s="689"/>
      <c r="L38" s="1684"/>
    </row>
    <row r="39" spans="1:12" x14ac:dyDescent="0.2">
      <c r="A39" s="545" t="s">
        <v>4570</v>
      </c>
      <c r="B39" s="1893"/>
      <c r="C39" s="1820"/>
      <c r="D39" s="1820"/>
      <c r="E39" s="690"/>
      <c r="F39" s="1820"/>
      <c r="G39" s="1820"/>
      <c r="H39" s="1820"/>
      <c r="I39" s="689"/>
      <c r="J39" s="1684"/>
      <c r="K39" s="689"/>
      <c r="L39" s="1684"/>
    </row>
    <row r="40" spans="1:12" x14ac:dyDescent="0.2">
      <c r="A40" s="545" t="s">
        <v>2396</v>
      </c>
      <c r="B40" s="1893"/>
      <c r="C40" s="1820"/>
      <c r="D40" s="1820"/>
      <c r="E40" s="690"/>
      <c r="F40" s="1820"/>
      <c r="G40" s="1820"/>
      <c r="H40" s="1820"/>
      <c r="I40" s="689"/>
      <c r="J40" s="1684"/>
      <c r="K40" s="689"/>
      <c r="L40" s="1684"/>
    </row>
    <row r="41" spans="1:12" x14ac:dyDescent="0.2">
      <c r="A41" s="545" t="s">
        <v>2368</v>
      </c>
      <c r="B41" s="1820"/>
      <c r="C41" s="1820"/>
      <c r="D41" s="1820"/>
      <c r="E41" s="690"/>
      <c r="F41" s="1820"/>
      <c r="G41" s="1820"/>
      <c r="H41" s="1820"/>
      <c r="I41" s="689"/>
      <c r="J41" s="1684"/>
      <c r="K41" s="689"/>
      <c r="L41" s="1684"/>
    </row>
    <row r="42" spans="1:12" x14ac:dyDescent="0.2">
      <c r="A42" s="545" t="s">
        <v>2369</v>
      </c>
      <c r="B42" s="1820"/>
      <c r="C42" s="1820"/>
      <c r="D42" s="1820"/>
      <c r="E42" s="690"/>
      <c r="F42" s="1820"/>
      <c r="G42" s="1820"/>
      <c r="H42" s="1820"/>
      <c r="I42" s="689"/>
      <c r="J42" s="1684"/>
      <c r="K42" s="689"/>
      <c r="L42" s="1684"/>
    </row>
    <row r="43" spans="1:12" x14ac:dyDescent="0.2">
      <c r="A43" s="1895" t="s">
        <v>2370</v>
      </c>
      <c r="B43" s="1684"/>
      <c r="C43" s="1684"/>
      <c r="D43" s="1684"/>
      <c r="E43" s="722"/>
      <c r="F43" s="734"/>
      <c r="G43" s="734"/>
      <c r="H43" s="1684"/>
      <c r="I43" s="723"/>
      <c r="J43" s="1684"/>
      <c r="K43" s="723"/>
      <c r="L43" s="1684"/>
    </row>
    <row r="44" spans="1:12" ht="6" customHeight="1" x14ac:dyDescent="0.2">
      <c r="A44" s="1525"/>
      <c r="B44" s="1525"/>
      <c r="C44" s="1525"/>
      <c r="D44" s="1525"/>
      <c r="E44" s="1525"/>
      <c r="F44" s="1525"/>
      <c r="G44" s="1525"/>
      <c r="H44" s="1525"/>
      <c r="I44" s="1525"/>
      <c r="J44" s="1525"/>
      <c r="K44" s="1525"/>
      <c r="L44" s="1525"/>
    </row>
    <row r="45" spans="1:12" x14ac:dyDescent="0.2">
      <c r="A45" s="921" t="s">
        <v>1786</v>
      </c>
      <c r="B45" s="1836"/>
      <c r="C45" s="1525"/>
      <c r="D45" s="1525"/>
      <c r="E45" s="1525"/>
      <c r="F45" s="1525"/>
      <c r="G45" s="1525"/>
      <c r="H45" s="1525"/>
      <c r="I45" s="1525"/>
      <c r="J45" s="1525"/>
      <c r="K45" s="1525"/>
      <c r="L45" s="1525"/>
    </row>
    <row r="46" spans="1:12" x14ac:dyDescent="0.2">
      <c r="A46" s="545" t="s">
        <v>2371</v>
      </c>
      <c r="B46" s="1894"/>
      <c r="C46" s="717"/>
      <c r="D46" s="718"/>
      <c r="E46" s="685"/>
      <c r="F46" s="684"/>
      <c r="G46" s="1820"/>
      <c r="H46" s="684"/>
      <c r="I46" s="689"/>
      <c r="J46" s="1684"/>
      <c r="K46" s="689"/>
      <c r="L46" s="1684"/>
    </row>
    <row r="47" spans="1:12" x14ac:dyDescent="0.2">
      <c r="A47" s="545" t="s">
        <v>2363</v>
      </c>
      <c r="B47" s="1894"/>
      <c r="C47" s="1820"/>
      <c r="D47" s="1820"/>
      <c r="E47" s="685"/>
      <c r="F47" s="1820"/>
      <c r="G47" s="1820"/>
      <c r="H47" s="1820"/>
      <c r="I47" s="689"/>
      <c r="J47" s="1684"/>
      <c r="K47" s="689"/>
      <c r="L47" s="1684"/>
    </row>
    <row r="48" spans="1:12" x14ac:dyDescent="0.2">
      <c r="A48" s="545" t="s">
        <v>2364</v>
      </c>
      <c r="B48" s="1894"/>
      <c r="C48" s="1820"/>
      <c r="D48" s="1820"/>
      <c r="E48" s="685"/>
      <c r="F48" s="1820"/>
      <c r="G48" s="1820"/>
      <c r="H48" s="1820"/>
      <c r="I48" s="689"/>
      <c r="J48" s="1684"/>
      <c r="K48" s="689"/>
      <c r="L48" s="1684"/>
    </row>
    <row r="49" spans="1:12" x14ac:dyDescent="0.2">
      <c r="A49" s="545" t="s">
        <v>2421</v>
      </c>
      <c r="B49" s="1894"/>
      <c r="C49" s="1820"/>
      <c r="D49" s="1820"/>
      <c r="E49" s="685"/>
      <c r="F49" s="1820"/>
      <c r="G49" s="1820"/>
      <c r="H49" s="1820"/>
      <c r="I49" s="689"/>
      <c r="J49" s="1684"/>
      <c r="K49" s="689"/>
      <c r="L49" s="1684"/>
    </row>
    <row r="50" spans="1:12" x14ac:dyDescent="0.2">
      <c r="A50" s="545" t="s">
        <v>2365</v>
      </c>
      <c r="B50" s="1894"/>
      <c r="C50" s="1820"/>
      <c r="D50" s="1820"/>
      <c r="E50" s="685"/>
      <c r="F50" s="1820"/>
      <c r="G50" s="1820"/>
      <c r="H50" s="1820"/>
      <c r="I50" s="689"/>
      <c r="J50" s="1684"/>
      <c r="K50" s="689"/>
      <c r="L50" s="1684"/>
    </row>
    <row r="51" spans="1:12" x14ac:dyDescent="0.2">
      <c r="A51" s="545" t="s">
        <v>2422</v>
      </c>
      <c r="B51" s="1894"/>
      <c r="C51" s="1820"/>
      <c r="D51" s="1820"/>
      <c r="E51" s="727"/>
      <c r="F51" s="1820"/>
      <c r="G51" s="1820"/>
      <c r="H51" s="1820"/>
      <c r="I51" s="677"/>
      <c r="J51" s="1684"/>
      <c r="K51" s="677"/>
      <c r="L51" s="1684"/>
    </row>
    <row r="52" spans="1:12" x14ac:dyDescent="0.2">
      <c r="A52" s="545" t="s">
        <v>2366</v>
      </c>
      <c r="B52" s="1894"/>
      <c r="C52" s="1820"/>
      <c r="D52" s="1820"/>
      <c r="E52" s="685"/>
      <c r="F52" s="1820"/>
      <c r="G52" s="1820"/>
      <c r="H52" s="1820"/>
      <c r="I52" s="689"/>
      <c r="J52" s="1684"/>
      <c r="K52" s="689"/>
      <c r="L52" s="1684"/>
    </row>
    <row r="53" spans="1:12" x14ac:dyDescent="0.2">
      <c r="A53" s="545" t="s">
        <v>2423</v>
      </c>
      <c r="B53" s="1894"/>
      <c r="C53" s="1820"/>
      <c r="D53" s="1820"/>
      <c r="E53" s="690"/>
      <c r="F53" s="1820"/>
      <c r="G53" s="1820"/>
      <c r="H53" s="1820"/>
      <c r="I53" s="689"/>
      <c r="J53" s="1684"/>
      <c r="K53" s="689"/>
      <c r="L53" s="1684"/>
    </row>
    <row r="54" spans="1:12" x14ac:dyDescent="0.2">
      <c r="A54" s="545" t="s">
        <v>2367</v>
      </c>
      <c r="B54" s="1894"/>
      <c r="C54" s="1820"/>
      <c r="D54" s="1820"/>
      <c r="E54" s="690"/>
      <c r="F54" s="1820"/>
      <c r="G54" s="1820"/>
      <c r="H54" s="1820"/>
      <c r="I54" s="689"/>
      <c r="J54" s="1684"/>
      <c r="K54" s="689"/>
      <c r="L54" s="1684"/>
    </row>
    <row r="55" spans="1:12" x14ac:dyDescent="0.2">
      <c r="A55" s="545" t="s">
        <v>2409</v>
      </c>
      <c r="B55" s="1894"/>
      <c r="C55" s="1820"/>
      <c r="D55" s="1820"/>
      <c r="E55" s="690"/>
      <c r="F55" s="1820"/>
      <c r="G55" s="1820"/>
      <c r="H55" s="1820"/>
      <c r="I55" s="689"/>
      <c r="J55" s="1684"/>
      <c r="K55" s="689"/>
      <c r="L55" s="1684"/>
    </row>
    <row r="56" spans="1:12" x14ac:dyDescent="0.2">
      <c r="A56" s="545" t="s">
        <v>2394</v>
      </c>
      <c r="B56" s="1893"/>
      <c r="C56" s="1820"/>
      <c r="D56" s="1820"/>
      <c r="E56" s="690"/>
      <c r="F56" s="1820"/>
      <c r="G56" s="1820"/>
      <c r="H56" s="1820"/>
      <c r="I56" s="689"/>
      <c r="J56" s="1684"/>
      <c r="K56" s="689"/>
      <c r="L56" s="1684"/>
    </row>
    <row r="57" spans="1:12" x14ac:dyDescent="0.2">
      <c r="A57" s="545" t="s">
        <v>2395</v>
      </c>
      <c r="B57" s="1893"/>
      <c r="C57" s="1820"/>
      <c r="D57" s="1820"/>
      <c r="E57" s="690"/>
      <c r="F57" s="1820"/>
      <c r="G57" s="1820"/>
      <c r="H57" s="1820"/>
      <c r="I57" s="689"/>
      <c r="J57" s="1684"/>
      <c r="K57" s="689"/>
      <c r="L57" s="1684"/>
    </row>
    <row r="58" spans="1:12" x14ac:dyDescent="0.2">
      <c r="A58" s="545" t="s">
        <v>4570</v>
      </c>
      <c r="B58" s="1893"/>
      <c r="C58" s="1820"/>
      <c r="D58" s="1820"/>
      <c r="E58" s="690"/>
      <c r="F58" s="1820"/>
      <c r="G58" s="1820"/>
      <c r="H58" s="1820"/>
      <c r="I58" s="689"/>
      <c r="J58" s="1684"/>
      <c r="K58" s="689"/>
      <c r="L58" s="1684"/>
    </row>
    <row r="59" spans="1:12" x14ac:dyDescent="0.2">
      <c r="A59" s="545" t="s">
        <v>2396</v>
      </c>
      <c r="B59" s="1893"/>
      <c r="C59" s="1820"/>
      <c r="D59" s="1820"/>
      <c r="E59" s="690"/>
      <c r="F59" s="1820"/>
      <c r="G59" s="1820"/>
      <c r="H59" s="1820"/>
      <c r="I59" s="689"/>
      <c r="J59" s="1684"/>
      <c r="K59" s="689"/>
      <c r="L59" s="1684"/>
    </row>
    <row r="60" spans="1:12" x14ac:dyDescent="0.2">
      <c r="A60" s="545" t="s">
        <v>2368</v>
      </c>
      <c r="B60" s="1894"/>
      <c r="C60" s="1820"/>
      <c r="D60" s="1820"/>
      <c r="E60" s="690"/>
      <c r="F60" s="1820"/>
      <c r="G60" s="1820"/>
      <c r="H60" s="1820"/>
      <c r="I60" s="689"/>
      <c r="J60" s="1684"/>
      <c r="K60" s="689"/>
      <c r="L60" s="1684"/>
    </row>
    <row r="61" spans="1:12" x14ac:dyDescent="0.2">
      <c r="A61" s="545" t="s">
        <v>2369</v>
      </c>
      <c r="B61" s="1894"/>
      <c r="C61" s="1820"/>
      <c r="D61" s="1820"/>
      <c r="E61" s="690"/>
      <c r="F61" s="1820"/>
      <c r="G61" s="1820"/>
      <c r="H61" s="1820"/>
      <c r="I61" s="689"/>
      <c r="J61" s="1684"/>
      <c r="K61" s="689"/>
      <c r="L61" s="1684"/>
    </row>
    <row r="62" spans="1:12" x14ac:dyDescent="0.2">
      <c r="A62" s="1895" t="s">
        <v>2370</v>
      </c>
      <c r="B62" s="1896"/>
      <c r="C62" s="1684"/>
      <c r="D62" s="1684"/>
      <c r="E62" s="722"/>
      <c r="F62" s="734"/>
      <c r="G62" s="734"/>
      <c r="H62" s="1684"/>
      <c r="I62" s="723"/>
      <c r="J62" s="1684"/>
      <c r="K62" s="723"/>
      <c r="L62" s="1684"/>
    </row>
    <row r="63" spans="1:12" ht="6" customHeight="1" x14ac:dyDescent="0.2">
      <c r="A63" s="1525"/>
      <c r="B63" s="1525"/>
      <c r="C63" s="1525"/>
      <c r="D63" s="1525"/>
      <c r="E63" s="1525"/>
      <c r="F63" s="1525"/>
      <c r="G63" s="1525"/>
      <c r="H63" s="1525"/>
      <c r="I63" s="1525"/>
      <c r="J63" s="1525"/>
      <c r="K63" s="1525"/>
      <c r="L63" s="1525"/>
    </row>
    <row r="64" spans="1:12" x14ac:dyDescent="0.2">
      <c r="A64" s="1892" t="s">
        <v>1787</v>
      </c>
      <c r="B64" s="1892"/>
      <c r="C64" s="1892"/>
      <c r="D64" s="1525"/>
      <c r="E64" s="1525"/>
      <c r="F64" s="1525"/>
      <c r="G64" s="1525"/>
      <c r="H64" s="1525"/>
      <c r="I64" s="1525"/>
      <c r="J64" s="1525"/>
      <c r="K64" s="1525"/>
      <c r="L64" s="1525"/>
    </row>
    <row r="65" spans="1:12" x14ac:dyDescent="0.2">
      <c r="A65" s="545" t="s">
        <v>2363</v>
      </c>
      <c r="B65" s="1820"/>
      <c r="C65" s="1820"/>
      <c r="D65" s="1820"/>
      <c r="E65" s="685"/>
      <c r="F65" s="1820"/>
      <c r="G65" s="1820"/>
      <c r="H65" s="1820"/>
      <c r="I65" s="689"/>
      <c r="J65" s="1684"/>
      <c r="K65" s="689"/>
      <c r="L65" s="1684"/>
    </row>
    <row r="66" spans="1:12" x14ac:dyDescent="0.2">
      <c r="A66" s="545" t="s">
        <v>2364</v>
      </c>
      <c r="B66" s="1820"/>
      <c r="C66" s="1820"/>
      <c r="D66" s="1820"/>
      <c r="E66" s="685"/>
      <c r="F66" s="1820"/>
      <c r="G66" s="1820"/>
      <c r="H66" s="1820"/>
      <c r="I66" s="689"/>
      <c r="J66" s="1684"/>
      <c r="K66" s="689"/>
      <c r="L66" s="1684"/>
    </row>
    <row r="67" spans="1:12" x14ac:dyDescent="0.2">
      <c r="A67" s="545" t="s">
        <v>2421</v>
      </c>
      <c r="B67" s="1820"/>
      <c r="C67" s="1820"/>
      <c r="D67" s="1820"/>
      <c r="E67" s="685"/>
      <c r="F67" s="1820"/>
      <c r="G67" s="1820"/>
      <c r="H67" s="1820"/>
      <c r="I67" s="689"/>
      <c r="J67" s="1684"/>
      <c r="K67" s="689"/>
      <c r="L67" s="1684"/>
    </row>
    <row r="68" spans="1:12" x14ac:dyDescent="0.2">
      <c r="A68" s="545" t="s">
        <v>2365</v>
      </c>
      <c r="B68" s="1820"/>
      <c r="C68" s="1820"/>
      <c r="D68" s="1820"/>
      <c r="E68" s="685"/>
      <c r="F68" s="1820"/>
      <c r="G68" s="1820"/>
      <c r="H68" s="1820"/>
      <c r="I68" s="689"/>
      <c r="J68" s="1684"/>
      <c r="K68" s="689"/>
      <c r="L68" s="1684"/>
    </row>
    <row r="69" spans="1:12" x14ac:dyDescent="0.2">
      <c r="A69" s="545" t="s">
        <v>2422</v>
      </c>
      <c r="B69" s="1820"/>
      <c r="C69" s="1820"/>
      <c r="D69" s="1820"/>
      <c r="E69" s="727"/>
      <c r="F69" s="1820"/>
      <c r="G69" s="1820"/>
      <c r="H69" s="1820"/>
      <c r="I69" s="677"/>
      <c r="J69" s="1684"/>
      <c r="K69" s="677"/>
      <c r="L69" s="1684"/>
    </row>
    <row r="70" spans="1:12" x14ac:dyDescent="0.2">
      <c r="A70" s="545" t="s">
        <v>2366</v>
      </c>
      <c r="B70" s="1820"/>
      <c r="C70" s="1820"/>
      <c r="D70" s="1820"/>
      <c r="E70" s="685"/>
      <c r="F70" s="1820"/>
      <c r="G70" s="1820"/>
      <c r="H70" s="1820"/>
      <c r="I70" s="689"/>
      <c r="J70" s="1684"/>
      <c r="K70" s="689"/>
      <c r="L70" s="1684"/>
    </row>
    <row r="71" spans="1:12" x14ac:dyDescent="0.2">
      <c r="A71" s="545" t="s">
        <v>2423</v>
      </c>
      <c r="B71" s="1819"/>
      <c r="C71" s="1819"/>
      <c r="D71" s="1819"/>
      <c r="E71" s="701"/>
      <c r="F71" s="1819"/>
      <c r="G71" s="1819"/>
      <c r="H71" s="1819"/>
      <c r="I71" s="702"/>
      <c r="J71" s="1730"/>
      <c r="K71" s="702"/>
      <c r="L71" s="1730"/>
    </row>
    <row r="72" spans="1:12" x14ac:dyDescent="0.2">
      <c r="A72" s="545" t="s">
        <v>2367</v>
      </c>
      <c r="B72" s="1819"/>
      <c r="C72" s="1819"/>
      <c r="D72" s="1819"/>
      <c r="E72" s="701"/>
      <c r="F72" s="1819"/>
      <c r="G72" s="1819"/>
      <c r="H72" s="1819"/>
      <c r="I72" s="702"/>
      <c r="J72" s="1730"/>
      <c r="K72" s="702"/>
      <c r="L72" s="1730"/>
    </row>
    <row r="73" spans="1:12" x14ac:dyDescent="0.2">
      <c r="A73" s="545" t="s">
        <v>2409</v>
      </c>
      <c r="B73" s="1819"/>
      <c r="C73" s="1819"/>
      <c r="D73" s="1819"/>
      <c r="E73" s="701"/>
      <c r="F73" s="1819"/>
      <c r="G73" s="1819"/>
      <c r="H73" s="1819"/>
      <c r="I73" s="702"/>
      <c r="J73" s="1730"/>
      <c r="K73" s="702"/>
      <c r="L73" s="1730"/>
    </row>
    <row r="74" spans="1:12" x14ac:dyDescent="0.2">
      <c r="A74" s="545" t="s">
        <v>2394</v>
      </c>
      <c r="B74" s="1893"/>
      <c r="C74" s="1820"/>
      <c r="D74" s="1820"/>
      <c r="E74" s="690"/>
      <c r="F74" s="1820"/>
      <c r="G74" s="1820"/>
      <c r="H74" s="1820"/>
      <c r="I74" s="689"/>
      <c r="J74" s="1684"/>
      <c r="K74" s="689"/>
      <c r="L74" s="1684"/>
    </row>
    <row r="75" spans="1:12" x14ac:dyDescent="0.2">
      <c r="A75" s="545" t="s">
        <v>2395</v>
      </c>
      <c r="B75" s="1893"/>
      <c r="C75" s="1820"/>
      <c r="D75" s="1820"/>
      <c r="E75" s="690"/>
      <c r="F75" s="1820"/>
      <c r="G75" s="1820"/>
      <c r="H75" s="1820"/>
      <c r="I75" s="689"/>
      <c r="J75" s="1684"/>
      <c r="K75" s="689"/>
      <c r="L75" s="1684"/>
    </row>
    <row r="76" spans="1:12" x14ac:dyDescent="0.2">
      <c r="A76" s="545" t="s">
        <v>4570</v>
      </c>
      <c r="B76" s="1893"/>
      <c r="C76" s="1820"/>
      <c r="D76" s="1820"/>
      <c r="E76" s="690"/>
      <c r="F76" s="1820"/>
      <c r="G76" s="1820"/>
      <c r="H76" s="1820"/>
      <c r="I76" s="689"/>
      <c r="J76" s="1684"/>
      <c r="K76" s="689"/>
      <c r="L76" s="1684"/>
    </row>
    <row r="77" spans="1:12" x14ac:dyDescent="0.2">
      <c r="A77" s="545" t="s">
        <v>2396</v>
      </c>
      <c r="B77" s="1893"/>
      <c r="C77" s="1820"/>
      <c r="D77" s="1820"/>
      <c r="E77" s="690"/>
      <c r="F77" s="1820"/>
      <c r="G77" s="1820"/>
      <c r="H77" s="1820"/>
      <c r="I77" s="689"/>
      <c r="J77" s="1684"/>
      <c r="K77" s="689"/>
      <c r="L77" s="1684"/>
    </row>
    <row r="78" spans="1:12" x14ac:dyDescent="0.2">
      <c r="A78" s="545" t="s">
        <v>2368</v>
      </c>
      <c r="B78" s="1819"/>
      <c r="C78" s="1819"/>
      <c r="D78" s="1819"/>
      <c r="E78" s="701"/>
      <c r="F78" s="1819"/>
      <c r="G78" s="1819"/>
      <c r="H78" s="1819"/>
      <c r="I78" s="702"/>
      <c r="J78" s="1730"/>
      <c r="K78" s="702"/>
      <c r="L78" s="1730"/>
    </row>
    <row r="79" spans="1:12" x14ac:dyDescent="0.2">
      <c r="A79" s="545" t="s">
        <v>2369</v>
      </c>
      <c r="B79" s="1819"/>
      <c r="C79" s="1819"/>
      <c r="D79" s="1819"/>
      <c r="E79" s="701"/>
      <c r="F79" s="1819"/>
      <c r="G79" s="1819"/>
      <c r="H79" s="1819"/>
      <c r="I79" s="702"/>
      <c r="J79" s="1730"/>
      <c r="K79" s="702"/>
      <c r="L79" s="1730"/>
    </row>
    <row r="80" spans="1:12" x14ac:dyDescent="0.2">
      <c r="A80" s="1895" t="s">
        <v>2370</v>
      </c>
      <c r="B80" s="1684"/>
      <c r="C80" s="1684"/>
      <c r="D80" s="1684"/>
      <c r="E80" s="722"/>
      <c r="F80" s="734"/>
      <c r="G80" s="734"/>
      <c r="H80" s="1684"/>
      <c r="I80" s="723"/>
      <c r="J80" s="1684"/>
      <c r="K80" s="723"/>
      <c r="L80" s="1684"/>
    </row>
    <row r="81" spans="1:12" ht="6" customHeight="1" x14ac:dyDescent="0.2">
      <c r="A81" s="1525"/>
      <c r="B81" s="1525"/>
      <c r="C81" s="1525"/>
      <c r="D81" s="1525"/>
      <c r="E81" s="1525"/>
      <c r="F81" s="1525"/>
      <c r="G81" s="1525"/>
      <c r="H81" s="1525"/>
      <c r="I81" s="1525"/>
      <c r="J81" s="1525"/>
      <c r="K81" s="1525"/>
      <c r="L81" s="1525"/>
    </row>
    <row r="82" spans="1:12" x14ac:dyDescent="0.2">
      <c r="A82" s="1836" t="s">
        <v>1788</v>
      </c>
      <c r="B82" s="1836"/>
      <c r="C82" s="1525"/>
      <c r="D82" s="1525"/>
      <c r="E82" s="1525"/>
      <c r="F82" s="1525"/>
      <c r="G82" s="1525"/>
      <c r="H82" s="1525"/>
      <c r="I82" s="1525"/>
      <c r="J82" s="1525"/>
      <c r="K82" s="1525"/>
      <c r="L82" s="1525"/>
    </row>
    <row r="83" spans="1:12" x14ac:dyDescent="0.2">
      <c r="A83" s="545" t="s">
        <v>2363</v>
      </c>
      <c r="B83" s="1820"/>
      <c r="C83" s="1820"/>
      <c r="D83" s="1820"/>
      <c r="E83" s="685"/>
      <c r="F83" s="1820"/>
      <c r="G83" s="1820"/>
      <c r="H83" s="1820"/>
      <c r="I83" s="689"/>
      <c r="J83" s="1684"/>
      <c r="K83" s="689"/>
      <c r="L83" s="1684"/>
    </row>
    <row r="84" spans="1:12" x14ac:dyDescent="0.2">
      <c r="A84" s="545" t="s">
        <v>2364</v>
      </c>
      <c r="B84" s="1820"/>
      <c r="C84" s="1820"/>
      <c r="D84" s="1820"/>
      <c r="E84" s="685"/>
      <c r="F84" s="1820"/>
      <c r="G84" s="1820"/>
      <c r="H84" s="1820"/>
      <c r="I84" s="689"/>
      <c r="J84" s="1684"/>
      <c r="K84" s="689"/>
      <c r="L84" s="1684"/>
    </row>
    <row r="85" spans="1:12" x14ac:dyDescent="0.2">
      <c r="A85" s="545" t="s">
        <v>2421</v>
      </c>
      <c r="B85" s="1820"/>
      <c r="C85" s="1820"/>
      <c r="D85" s="1820"/>
      <c r="E85" s="685"/>
      <c r="F85" s="1820"/>
      <c r="G85" s="1820"/>
      <c r="H85" s="1820"/>
      <c r="I85" s="689"/>
      <c r="J85" s="1684"/>
      <c r="K85" s="689"/>
      <c r="L85" s="1684"/>
    </row>
    <row r="86" spans="1:12" x14ac:dyDescent="0.2">
      <c r="A86" s="545" t="s">
        <v>2365</v>
      </c>
      <c r="B86" s="1820"/>
      <c r="C86" s="1820"/>
      <c r="D86" s="1820"/>
      <c r="E86" s="685"/>
      <c r="F86" s="1820"/>
      <c r="G86" s="1820"/>
      <c r="H86" s="1820"/>
      <c r="I86" s="689"/>
      <c r="J86" s="1684"/>
      <c r="K86" s="689"/>
      <c r="L86" s="1684"/>
    </row>
    <row r="87" spans="1:12" x14ac:dyDescent="0.2">
      <c r="A87" s="545" t="s">
        <v>2422</v>
      </c>
      <c r="B87" s="1820"/>
      <c r="C87" s="1820"/>
      <c r="D87" s="1820"/>
      <c r="E87" s="727"/>
      <c r="F87" s="1820"/>
      <c r="G87" s="1820"/>
      <c r="H87" s="1820"/>
      <c r="I87" s="677"/>
      <c r="J87" s="1684"/>
      <c r="K87" s="677"/>
      <c r="L87" s="1684"/>
    </row>
    <row r="88" spans="1:12" x14ac:dyDescent="0.2">
      <c r="A88" s="545" t="s">
        <v>2366</v>
      </c>
      <c r="B88" s="1820"/>
      <c r="C88" s="1820"/>
      <c r="D88" s="1820"/>
      <c r="E88" s="685"/>
      <c r="F88" s="1820"/>
      <c r="G88" s="1820"/>
      <c r="H88" s="1820"/>
      <c r="I88" s="689"/>
      <c r="J88" s="1684"/>
      <c r="K88" s="689"/>
      <c r="L88" s="1684"/>
    </row>
    <row r="89" spans="1:12" x14ac:dyDescent="0.2">
      <c r="A89" s="545" t="s">
        <v>2423</v>
      </c>
      <c r="B89" s="1819"/>
      <c r="C89" s="1819"/>
      <c r="D89" s="1819"/>
      <c r="E89" s="701"/>
      <c r="F89" s="1819"/>
      <c r="G89" s="1819"/>
      <c r="H89" s="1819"/>
      <c r="I89" s="702"/>
      <c r="J89" s="1730"/>
      <c r="K89" s="702"/>
      <c r="L89" s="1730"/>
    </row>
    <row r="90" spans="1:12" x14ac:dyDescent="0.2">
      <c r="A90" s="545" t="s">
        <v>2367</v>
      </c>
      <c r="B90" s="1819"/>
      <c r="C90" s="1819"/>
      <c r="D90" s="1819"/>
      <c r="E90" s="701"/>
      <c r="F90" s="1819"/>
      <c r="G90" s="1819"/>
      <c r="H90" s="1819"/>
      <c r="I90" s="702"/>
      <c r="J90" s="1730"/>
      <c r="K90" s="702"/>
      <c r="L90" s="1730"/>
    </row>
    <row r="91" spans="1:12" x14ac:dyDescent="0.2">
      <c r="A91" s="545" t="s">
        <v>2409</v>
      </c>
      <c r="B91" s="1819"/>
      <c r="C91" s="1819"/>
      <c r="D91" s="1819"/>
      <c r="E91" s="701"/>
      <c r="F91" s="1819"/>
      <c r="G91" s="1819"/>
      <c r="H91" s="1819"/>
      <c r="I91" s="702"/>
      <c r="J91" s="1730"/>
      <c r="K91" s="702"/>
      <c r="L91" s="1730"/>
    </row>
    <row r="92" spans="1:12" x14ac:dyDescent="0.2">
      <c r="A92" s="545" t="s">
        <v>2394</v>
      </c>
      <c r="B92" s="1893"/>
      <c r="C92" s="1820"/>
      <c r="D92" s="1820"/>
      <c r="E92" s="690"/>
      <c r="F92" s="1820"/>
      <c r="G92" s="1820"/>
      <c r="H92" s="1820"/>
      <c r="I92" s="689"/>
      <c r="J92" s="1684"/>
      <c r="K92" s="689"/>
      <c r="L92" s="1684"/>
    </row>
    <row r="93" spans="1:12" x14ac:dyDescent="0.2">
      <c r="A93" s="545" t="s">
        <v>2395</v>
      </c>
      <c r="B93" s="1893"/>
      <c r="C93" s="1820"/>
      <c r="D93" s="1820"/>
      <c r="E93" s="690"/>
      <c r="F93" s="1820"/>
      <c r="G93" s="1820"/>
      <c r="H93" s="1820"/>
      <c r="I93" s="689"/>
      <c r="J93" s="1684"/>
      <c r="K93" s="689"/>
      <c r="L93" s="1684"/>
    </row>
    <row r="94" spans="1:12" x14ac:dyDescent="0.2">
      <c r="A94" s="545" t="s">
        <v>4570</v>
      </c>
      <c r="B94" s="1893"/>
      <c r="C94" s="1820"/>
      <c r="D94" s="1820"/>
      <c r="E94" s="690"/>
      <c r="F94" s="1820"/>
      <c r="G94" s="1820"/>
      <c r="H94" s="1820"/>
      <c r="I94" s="689"/>
      <c r="J94" s="1684"/>
      <c r="K94" s="689"/>
      <c r="L94" s="1684"/>
    </row>
    <row r="95" spans="1:12" x14ac:dyDescent="0.2">
      <c r="A95" s="545" t="s">
        <v>2396</v>
      </c>
      <c r="B95" s="1893"/>
      <c r="C95" s="1820"/>
      <c r="D95" s="1820"/>
      <c r="E95" s="690"/>
      <c r="F95" s="1820"/>
      <c r="G95" s="1820"/>
      <c r="H95" s="1820"/>
      <c r="I95" s="689"/>
      <c r="J95" s="1684"/>
      <c r="K95" s="689"/>
      <c r="L95" s="1684"/>
    </row>
    <row r="96" spans="1:12" x14ac:dyDescent="0.2">
      <c r="A96" s="545" t="s">
        <v>2368</v>
      </c>
      <c r="B96" s="1819"/>
      <c r="C96" s="1819"/>
      <c r="D96" s="1819"/>
      <c r="E96" s="701"/>
      <c r="F96" s="1819"/>
      <c r="G96" s="1819"/>
      <c r="H96" s="1819"/>
      <c r="I96" s="702"/>
      <c r="J96" s="1730"/>
      <c r="K96" s="702"/>
      <c r="L96" s="1730"/>
    </row>
    <row r="97" spans="1:12" x14ac:dyDescent="0.2">
      <c r="A97" s="545" t="s">
        <v>2369</v>
      </c>
      <c r="B97" s="1819"/>
      <c r="C97" s="1819"/>
      <c r="D97" s="1819"/>
      <c r="E97" s="701"/>
      <c r="F97" s="1819"/>
      <c r="G97" s="1819"/>
      <c r="H97" s="1819"/>
      <c r="I97" s="702"/>
      <c r="J97" s="1730"/>
      <c r="K97" s="702"/>
      <c r="L97" s="1730"/>
    </row>
    <row r="98" spans="1:12" x14ac:dyDescent="0.2">
      <c r="A98" s="1895" t="s">
        <v>2370</v>
      </c>
      <c r="B98" s="1684"/>
      <c r="C98" s="1684"/>
      <c r="D98" s="1684"/>
      <c r="E98" s="722"/>
      <c r="F98" s="681"/>
      <c r="G98" s="681"/>
      <c r="H98" s="1684"/>
      <c r="I98" s="723"/>
      <c r="J98" s="1684"/>
      <c r="K98" s="723"/>
      <c r="L98" s="1684"/>
    </row>
    <row r="99" spans="1:12" x14ac:dyDescent="0.2">
      <c r="A99" s="1891"/>
      <c r="B99" s="693"/>
      <c r="C99" s="693"/>
      <c r="D99" s="693"/>
      <c r="E99" s="722"/>
      <c r="F99" s="694"/>
      <c r="G99" s="694"/>
      <c r="H99" s="693"/>
      <c r="I99" s="723"/>
      <c r="J99" s="693"/>
      <c r="K99" s="723"/>
      <c r="L99" s="693"/>
    </row>
    <row r="100" spans="1:12" x14ac:dyDescent="0.2">
      <c r="A100" s="1897" t="s">
        <v>746</v>
      </c>
      <c r="B100" s="693"/>
      <c r="C100" s="1684"/>
      <c r="D100" s="1684"/>
      <c r="E100" s="722"/>
      <c r="F100" s="694"/>
      <c r="G100" s="694"/>
      <c r="H100" s="693"/>
      <c r="I100" s="723"/>
      <c r="J100" s="693"/>
      <c r="K100" s="723"/>
      <c r="L100" s="1684"/>
    </row>
    <row r="101" spans="1:12" x14ac:dyDescent="0.2">
      <c r="A101" s="1891"/>
      <c r="B101" s="693"/>
      <c r="C101" s="693"/>
      <c r="D101" s="693"/>
      <c r="E101" s="722"/>
      <c r="F101" s="694"/>
      <c r="G101" s="694"/>
      <c r="H101" s="693"/>
      <c r="I101" s="723"/>
      <c r="J101" s="693"/>
      <c r="K101" s="723"/>
      <c r="L101" s="693"/>
    </row>
    <row r="102" spans="1:12" x14ac:dyDescent="0.2">
      <c r="A102" s="44" t="s">
        <v>2401</v>
      </c>
      <c r="B102" s="44"/>
      <c r="C102" s="44"/>
      <c r="H102" s="696"/>
    </row>
    <row r="103" spans="1:12" x14ac:dyDescent="0.2">
      <c r="A103" s="19"/>
      <c r="H103" s="39"/>
    </row>
    <row r="104" spans="1:12" x14ac:dyDescent="0.2">
      <c r="B104" s="1634"/>
      <c r="C104" s="1634"/>
      <c r="H104" s="39"/>
    </row>
    <row r="105" spans="1:12" x14ac:dyDescent="0.2">
      <c r="A105" s="25"/>
      <c r="B105" s="19"/>
      <c r="C105" s="1634"/>
      <c r="H105" s="39"/>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Q111"/>
  <sheetViews>
    <sheetView showGridLines="0" workbookViewId="0"/>
  </sheetViews>
  <sheetFormatPr defaultColWidth="9.140625" defaultRowHeight="12.75" x14ac:dyDescent="0.2"/>
  <cols>
    <col min="1" max="1" width="24.1406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2425</v>
      </c>
      <c r="B1" s="33"/>
      <c r="C1" s="33"/>
      <c r="D1" s="38"/>
      <c r="E1" s="733"/>
      <c r="F1" s="38"/>
      <c r="G1" s="38"/>
      <c r="L1" s="35">
        <v>5</v>
      </c>
    </row>
    <row r="2" spans="1:12" ht="15.75" x14ac:dyDescent="0.25">
      <c r="A2" s="1975" t="s">
        <v>94</v>
      </c>
      <c r="B2" s="1976"/>
      <c r="C2" s="1977"/>
      <c r="D2" s="70"/>
      <c r="E2" s="38"/>
      <c r="F2" s="38"/>
      <c r="G2" s="38"/>
    </row>
    <row r="3" spans="1:12" ht="15.75" customHeight="1" x14ac:dyDescent="0.2">
      <c r="A3" s="2079" t="s">
        <v>2426</v>
      </c>
      <c r="B3" s="2080"/>
      <c r="C3" s="2080"/>
      <c r="D3" s="2080"/>
      <c r="E3" s="2080"/>
      <c r="F3" s="2080"/>
      <c r="G3" s="2080"/>
      <c r="H3" s="2080"/>
      <c r="I3" s="2080"/>
      <c r="J3" s="2080"/>
      <c r="K3" s="2080"/>
      <c r="L3" s="2080"/>
    </row>
    <row r="4" spans="1:12" ht="15" customHeight="1" x14ac:dyDescent="0.2">
      <c r="A4" s="261" t="s">
        <v>2348</v>
      </c>
      <c r="B4" s="1670"/>
      <c r="C4" s="1670"/>
      <c r="D4" s="1670"/>
      <c r="E4" s="1670"/>
      <c r="F4" s="1670"/>
      <c r="G4" s="1670"/>
      <c r="H4" s="1670"/>
      <c r="I4" s="1670"/>
      <c r="J4" s="1670"/>
      <c r="K4" s="1670"/>
      <c r="L4" s="1670"/>
    </row>
    <row r="5" spans="1:12" ht="12.6" customHeight="1" x14ac:dyDescent="0.25">
      <c r="A5" s="131"/>
      <c r="B5" s="378"/>
      <c r="C5" s="378"/>
      <c r="D5" s="138"/>
      <c r="E5" s="138"/>
      <c r="F5" s="138"/>
      <c r="G5" s="138"/>
      <c r="H5" s="131"/>
      <c r="I5" s="131"/>
      <c r="J5" s="131"/>
      <c r="K5" s="131"/>
      <c r="L5" s="131"/>
    </row>
    <row r="6" spans="1:12" x14ac:dyDescent="0.2">
      <c r="A6" s="662"/>
      <c r="B6" s="2069" t="s">
        <v>2349</v>
      </c>
      <c r="C6" s="2003"/>
      <c r="D6" s="2004"/>
      <c r="E6" s="896"/>
      <c r="F6" s="2069" t="s">
        <v>2350</v>
      </c>
      <c r="G6" s="2075"/>
      <c r="H6" s="2076"/>
      <c r="I6" s="897"/>
      <c r="J6" s="1670"/>
      <c r="K6" s="897"/>
      <c r="L6" s="897"/>
    </row>
    <row r="7" spans="1:12" ht="56.25" customHeight="1" x14ac:dyDescent="0.2">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2">
      <c r="A8" s="1703" t="s">
        <v>244</v>
      </c>
      <c r="B8" s="1703"/>
      <c r="C8" s="1703"/>
      <c r="D8" s="1703" t="s">
        <v>245</v>
      </c>
      <c r="E8" s="1703"/>
      <c r="F8" s="1703" t="s">
        <v>246</v>
      </c>
      <c r="G8" s="1703" t="s">
        <v>401</v>
      </c>
      <c r="H8" s="1703" t="s">
        <v>402</v>
      </c>
      <c r="I8" s="1703"/>
      <c r="J8" s="1703" t="s">
        <v>2360</v>
      </c>
      <c r="K8" s="1703"/>
      <c r="L8" s="1703" t="s">
        <v>2361</v>
      </c>
    </row>
    <row r="9" spans="1:12" ht="14.25" customHeight="1" x14ac:dyDescent="0.2">
      <c r="A9" s="2078" t="s">
        <v>1784</v>
      </c>
      <c r="B9" s="2078"/>
      <c r="C9" s="2078"/>
      <c r="D9" s="323"/>
      <c r="E9" s="323"/>
      <c r="F9" s="323"/>
      <c r="G9" s="323"/>
      <c r="H9" s="323"/>
      <c r="I9" s="323"/>
      <c r="J9" s="323"/>
      <c r="K9" s="323"/>
      <c r="L9" s="323"/>
    </row>
    <row r="10" spans="1:12" x14ac:dyDescent="0.2">
      <c r="A10" s="541" t="s">
        <v>2363</v>
      </c>
      <c r="B10" s="922"/>
      <c r="C10" s="1692"/>
      <c r="D10" s="1685"/>
      <c r="E10" s="672"/>
      <c r="F10" s="1685"/>
      <c r="G10" s="1685"/>
      <c r="H10" s="1685"/>
      <c r="I10" s="673"/>
      <c r="J10" s="1684"/>
      <c r="K10" s="673"/>
      <c r="L10" s="1684"/>
    </row>
    <row r="11" spans="1:12" x14ac:dyDescent="0.2">
      <c r="A11" s="541" t="s">
        <v>2364</v>
      </c>
      <c r="B11" s="922"/>
      <c r="C11" s="1692"/>
      <c r="D11" s="1685"/>
      <c r="E11" s="672"/>
      <c r="F11" s="1685"/>
      <c r="G11" s="1685"/>
      <c r="H11" s="1685"/>
      <c r="I11" s="673"/>
      <c r="J11" s="1684"/>
      <c r="K11" s="673"/>
      <c r="L11" s="1684"/>
    </row>
    <row r="12" spans="1:12" x14ac:dyDescent="0.2">
      <c r="A12" s="541" t="s">
        <v>2427</v>
      </c>
      <c r="B12" s="922"/>
      <c r="C12" s="1692"/>
      <c r="D12" s="1685"/>
      <c r="E12" s="672"/>
      <c r="F12" s="1685"/>
      <c r="G12" s="1685"/>
      <c r="H12" s="1685"/>
      <c r="I12" s="673"/>
      <c r="J12" s="1684"/>
      <c r="K12" s="673"/>
      <c r="L12" s="1684"/>
    </row>
    <row r="13" spans="1:12" x14ac:dyDescent="0.2">
      <c r="A13" s="541" t="s">
        <v>2365</v>
      </c>
      <c r="B13" s="922"/>
      <c r="C13" s="1692"/>
      <c r="D13" s="1685"/>
      <c r="E13" s="672"/>
      <c r="F13" s="1685"/>
      <c r="G13" s="1685"/>
      <c r="H13" s="1685"/>
      <c r="I13" s="673"/>
      <c r="J13" s="1684"/>
      <c r="K13" s="673"/>
      <c r="L13" s="1684"/>
    </row>
    <row r="14" spans="1:12" x14ac:dyDescent="0.2">
      <c r="A14" s="541" t="s">
        <v>2366</v>
      </c>
      <c r="B14" s="922"/>
      <c r="C14" s="1692"/>
      <c r="D14" s="1685"/>
      <c r="E14" s="672"/>
      <c r="F14" s="1685"/>
      <c r="G14" s="1685"/>
      <c r="H14" s="1685"/>
      <c r="I14" s="673"/>
      <c r="J14" s="1684"/>
      <c r="K14" s="673"/>
      <c r="L14" s="1684"/>
    </row>
    <row r="15" spans="1:12" x14ac:dyDescent="0.2">
      <c r="A15" s="541" t="s">
        <v>2423</v>
      </c>
      <c r="B15" s="922"/>
      <c r="C15" s="1692"/>
      <c r="D15" s="1729"/>
      <c r="E15" s="701"/>
      <c r="F15" s="1729"/>
      <c r="G15" s="1729"/>
      <c r="H15" s="1729"/>
      <c r="I15" s="702"/>
      <c r="J15" s="1730"/>
      <c r="K15" s="702"/>
      <c r="L15" s="1730"/>
    </row>
    <row r="16" spans="1:12" x14ac:dyDescent="0.2">
      <c r="A16" s="541" t="s">
        <v>2367</v>
      </c>
      <c r="B16" s="922"/>
      <c r="C16" s="1692"/>
      <c r="D16" s="1729"/>
      <c r="E16" s="701"/>
      <c r="F16" s="1729"/>
      <c r="G16" s="1729"/>
      <c r="H16" s="1729"/>
      <c r="I16" s="702"/>
      <c r="J16" s="1730"/>
      <c r="K16" s="702"/>
      <c r="L16" s="1730"/>
    </row>
    <row r="17" spans="1:17" x14ac:dyDescent="0.2">
      <c r="A17" s="541" t="s">
        <v>2409</v>
      </c>
      <c r="B17" s="922"/>
      <c r="C17" s="1692"/>
      <c r="D17" s="1729"/>
      <c r="E17" s="701"/>
      <c r="F17" s="1729"/>
      <c r="G17" s="1729"/>
      <c r="H17" s="1729"/>
      <c r="I17" s="702"/>
      <c r="J17" s="1730"/>
      <c r="K17" s="702"/>
      <c r="L17" s="1730"/>
    </row>
    <row r="18" spans="1:17" x14ac:dyDescent="0.2">
      <c r="A18" s="545" t="s">
        <v>2394</v>
      </c>
      <c r="B18" s="922"/>
      <c r="C18" s="1820"/>
      <c r="D18" s="1820"/>
      <c r="E18" s="690"/>
      <c r="F18" s="1820"/>
      <c r="G18" s="1820"/>
      <c r="H18" s="1820"/>
      <c r="I18" s="689"/>
      <c r="J18" s="1684"/>
      <c r="K18" s="689"/>
      <c r="L18" s="1684"/>
      <c r="M18" s="1525"/>
      <c r="N18" s="1525"/>
      <c r="O18" s="1525"/>
      <c r="P18" s="1525"/>
      <c r="Q18" s="1525"/>
    </row>
    <row r="19" spans="1:17" x14ac:dyDescent="0.2">
      <c r="A19" s="545" t="s">
        <v>2395</v>
      </c>
      <c r="B19" s="922"/>
      <c r="C19" s="1820"/>
      <c r="D19" s="1820"/>
      <c r="E19" s="690"/>
      <c r="F19" s="1820"/>
      <c r="G19" s="1820"/>
      <c r="H19" s="1820"/>
      <c r="I19" s="689"/>
      <c r="J19" s="1684"/>
      <c r="K19" s="689"/>
      <c r="L19" s="1684"/>
      <c r="M19" s="1525"/>
      <c r="N19" s="1525"/>
      <c r="O19" s="1525"/>
      <c r="P19" s="1525"/>
      <c r="Q19" s="1525"/>
    </row>
    <row r="20" spans="1:17" x14ac:dyDescent="0.2">
      <c r="A20" s="545" t="s">
        <v>4570</v>
      </c>
      <c r="B20" s="922"/>
      <c r="C20" s="1820"/>
      <c r="D20" s="1820"/>
      <c r="E20" s="690"/>
      <c r="F20" s="1820"/>
      <c r="G20" s="1820"/>
      <c r="H20" s="1820"/>
      <c r="I20" s="689"/>
      <c r="J20" s="1684"/>
      <c r="K20" s="689"/>
      <c r="L20" s="1684"/>
      <c r="M20" s="1525"/>
      <c r="N20" s="1525"/>
      <c r="O20" s="1525"/>
      <c r="P20" s="1525"/>
      <c r="Q20" s="1525"/>
    </row>
    <row r="21" spans="1:17" x14ac:dyDescent="0.2">
      <c r="A21" s="545" t="s">
        <v>2396</v>
      </c>
      <c r="B21" s="922"/>
      <c r="C21" s="1820"/>
      <c r="D21" s="1820"/>
      <c r="E21" s="690"/>
      <c r="F21" s="1820"/>
      <c r="G21" s="1820"/>
      <c r="H21" s="1820"/>
      <c r="I21" s="689"/>
      <c r="J21" s="1684"/>
      <c r="K21" s="689"/>
      <c r="L21" s="1684"/>
      <c r="M21" s="1525"/>
      <c r="N21" s="1525"/>
      <c r="O21" s="1525"/>
      <c r="P21" s="1525"/>
      <c r="Q21" s="1525"/>
    </row>
    <row r="22" spans="1:17" x14ac:dyDescent="0.2">
      <c r="A22" s="545" t="s">
        <v>2368</v>
      </c>
      <c r="B22" s="922"/>
      <c r="C22" s="1818"/>
      <c r="D22" s="1819"/>
      <c r="E22" s="701"/>
      <c r="F22" s="1819"/>
      <c r="G22" s="1819"/>
      <c r="H22" s="1819"/>
      <c r="I22" s="702"/>
      <c r="J22" s="1730"/>
      <c r="K22" s="702"/>
      <c r="L22" s="1730"/>
      <c r="M22" s="1525"/>
      <c r="N22" s="1525"/>
      <c r="O22" s="1525"/>
      <c r="P22" s="1525"/>
      <c r="Q22" s="1525"/>
    </row>
    <row r="23" spans="1:17" x14ac:dyDescent="0.2">
      <c r="A23" s="545" t="s">
        <v>2369</v>
      </c>
      <c r="B23" s="922"/>
      <c r="C23" s="1818"/>
      <c r="D23" s="1819"/>
      <c r="E23" s="701"/>
      <c r="F23" s="1819"/>
      <c r="G23" s="1819"/>
      <c r="H23" s="1819"/>
      <c r="I23" s="702"/>
      <c r="J23" s="1730"/>
      <c r="K23" s="702"/>
      <c r="L23" s="1730"/>
      <c r="M23" s="1525"/>
      <c r="N23" s="1525"/>
      <c r="O23" s="1525"/>
      <c r="P23" s="1525"/>
      <c r="Q23" s="1525"/>
    </row>
    <row r="24" spans="1:17" x14ac:dyDescent="0.2">
      <c r="A24" s="920" t="s">
        <v>2375</v>
      </c>
      <c r="B24" s="923"/>
      <c r="C24" s="1693"/>
      <c r="D24" s="1684"/>
      <c r="E24" s="722"/>
      <c r="F24" s="681"/>
      <c r="G24" s="681"/>
      <c r="H24" s="1684"/>
      <c r="I24" s="723"/>
      <c r="J24" s="1684"/>
      <c r="K24" s="723"/>
      <c r="L24" s="1684"/>
      <c r="M24" s="1525"/>
      <c r="N24" s="1525"/>
      <c r="O24" s="1525"/>
      <c r="P24" s="1525"/>
      <c r="Q24" s="1525"/>
    </row>
    <row r="25" spans="1:17" ht="6" customHeight="1" x14ac:dyDescent="0.2">
      <c r="A25" s="1891"/>
      <c r="B25" s="5"/>
      <c r="C25" s="1525"/>
      <c r="D25" s="1525"/>
      <c r="E25" s="1525"/>
      <c r="F25" s="1525"/>
      <c r="G25" s="1525"/>
      <c r="H25" s="1525"/>
      <c r="I25" s="1525"/>
      <c r="J25" s="645"/>
      <c r="K25" s="1525"/>
      <c r="L25" s="1525" t="s">
        <v>2424</v>
      </c>
      <c r="M25" s="1525"/>
      <c r="N25" s="1525"/>
      <c r="O25" s="1525"/>
      <c r="P25" s="1525"/>
      <c r="Q25" s="1525"/>
    </row>
    <row r="26" spans="1:17" x14ac:dyDescent="0.2">
      <c r="A26" s="921" t="s">
        <v>1785</v>
      </c>
      <c r="B26" s="38"/>
      <c r="C26" s="1525"/>
      <c r="D26" s="1525"/>
      <c r="E26" s="1525"/>
      <c r="F26" s="1525"/>
      <c r="G26" s="1525"/>
      <c r="H26" s="1525"/>
      <c r="I26" s="1525"/>
      <c r="J26" s="645"/>
      <c r="K26" s="1525"/>
      <c r="L26" s="1525"/>
      <c r="M26" s="1525"/>
      <c r="N26" s="1525"/>
      <c r="O26" s="1525"/>
      <c r="P26" s="1525"/>
      <c r="Q26" s="1525"/>
    </row>
    <row r="27" spans="1:17" x14ac:dyDescent="0.2">
      <c r="A27" s="545" t="s">
        <v>2363</v>
      </c>
      <c r="B27" s="1685"/>
      <c r="C27" s="1820"/>
      <c r="D27" s="1820"/>
      <c r="E27" s="685"/>
      <c r="F27" s="1820"/>
      <c r="G27" s="1820"/>
      <c r="H27" s="1820"/>
      <c r="I27" s="689"/>
      <c r="J27" s="1684"/>
      <c r="K27" s="689"/>
      <c r="L27" s="1684"/>
      <c r="M27" s="1525"/>
      <c r="N27" s="1525"/>
      <c r="O27" s="1525"/>
      <c r="P27" s="1525"/>
      <c r="Q27" s="1525"/>
    </row>
    <row r="28" spans="1:17" x14ac:dyDescent="0.2">
      <c r="A28" s="545" t="s">
        <v>2364</v>
      </c>
      <c r="B28" s="1685"/>
      <c r="C28" s="1820"/>
      <c r="D28" s="1820"/>
      <c r="E28" s="685"/>
      <c r="F28" s="1820"/>
      <c r="G28" s="1820"/>
      <c r="H28" s="1820"/>
      <c r="I28" s="689"/>
      <c r="J28" s="1684"/>
      <c r="K28" s="689"/>
      <c r="L28" s="1684"/>
      <c r="M28" s="1525"/>
      <c r="N28" s="1525"/>
      <c r="O28" s="1525"/>
      <c r="P28" s="1525"/>
      <c r="Q28" s="1525"/>
    </row>
    <row r="29" spans="1:17" x14ac:dyDescent="0.2">
      <c r="A29" s="545" t="s">
        <v>2427</v>
      </c>
      <c r="B29" s="1729"/>
      <c r="C29" s="1819"/>
      <c r="D29" s="1819"/>
      <c r="E29" s="715"/>
      <c r="F29" s="1819"/>
      <c r="G29" s="1819"/>
      <c r="H29" s="1819"/>
      <c r="I29" s="702"/>
      <c r="J29" s="1730"/>
      <c r="K29" s="702"/>
      <c r="L29" s="1730"/>
      <c r="M29" s="1525"/>
      <c r="N29" s="1525"/>
      <c r="O29" s="1525"/>
      <c r="P29" s="1525"/>
      <c r="Q29" s="1525"/>
    </row>
    <row r="30" spans="1:17" x14ac:dyDescent="0.2">
      <c r="A30" s="545" t="s">
        <v>2365</v>
      </c>
      <c r="B30" s="1685"/>
      <c r="C30" s="1820"/>
      <c r="D30" s="1820"/>
      <c r="E30" s="685"/>
      <c r="F30" s="1820"/>
      <c r="G30" s="1820"/>
      <c r="H30" s="1820"/>
      <c r="I30" s="689"/>
      <c r="J30" s="1684"/>
      <c r="K30" s="689"/>
      <c r="L30" s="1684"/>
      <c r="M30" s="1525"/>
      <c r="N30" s="1525"/>
      <c r="O30" s="1525"/>
      <c r="P30" s="1525"/>
      <c r="Q30" s="1525"/>
    </row>
    <row r="31" spans="1:17" x14ac:dyDescent="0.2">
      <c r="A31" s="545" t="s">
        <v>2366</v>
      </c>
      <c r="B31" s="1685"/>
      <c r="C31" s="1820"/>
      <c r="D31" s="1820"/>
      <c r="E31" s="685"/>
      <c r="F31" s="1820"/>
      <c r="G31" s="1820"/>
      <c r="H31" s="1820"/>
      <c r="I31" s="689"/>
      <c r="J31" s="1684"/>
      <c r="K31" s="689"/>
      <c r="L31" s="1684"/>
      <c r="M31" s="1525"/>
      <c r="N31" s="1525"/>
      <c r="O31" s="1525"/>
      <c r="P31" s="1525"/>
      <c r="Q31" s="1525"/>
    </row>
    <row r="32" spans="1:17" x14ac:dyDescent="0.2">
      <c r="A32" s="545" t="s">
        <v>2423</v>
      </c>
      <c r="B32" s="1685"/>
      <c r="C32" s="1820"/>
      <c r="D32" s="1820"/>
      <c r="E32" s="676"/>
      <c r="F32" s="1820"/>
      <c r="G32" s="1820"/>
      <c r="H32" s="1820"/>
      <c r="I32" s="677"/>
      <c r="J32" s="1684"/>
      <c r="K32" s="677"/>
      <c r="L32" s="1684"/>
      <c r="M32" s="1525"/>
      <c r="N32" s="1525"/>
      <c r="O32" s="1525"/>
      <c r="P32" s="1525"/>
      <c r="Q32" s="1525"/>
    </row>
    <row r="33" spans="1:17" x14ac:dyDescent="0.2">
      <c r="A33" s="545" t="s">
        <v>2367</v>
      </c>
      <c r="B33" s="1685"/>
      <c r="C33" s="1820"/>
      <c r="D33" s="1820"/>
      <c r="E33" s="676"/>
      <c r="F33" s="1820"/>
      <c r="G33" s="1820"/>
      <c r="H33" s="1820"/>
      <c r="I33" s="677"/>
      <c r="J33" s="1684"/>
      <c r="K33" s="677"/>
      <c r="L33" s="1684"/>
      <c r="M33" s="1525"/>
      <c r="N33" s="1525"/>
      <c r="O33" s="1525"/>
      <c r="P33" s="1525"/>
      <c r="Q33" s="1525"/>
    </row>
    <row r="34" spans="1:17" x14ac:dyDescent="0.2">
      <c r="A34" s="545" t="s">
        <v>2409</v>
      </c>
      <c r="B34" s="1685"/>
      <c r="C34" s="1820"/>
      <c r="D34" s="1820"/>
      <c r="E34" s="676"/>
      <c r="F34" s="1820"/>
      <c r="G34" s="1820"/>
      <c r="H34" s="1820"/>
      <c r="I34" s="677"/>
      <c r="J34" s="1684"/>
      <c r="K34" s="677"/>
      <c r="L34" s="1684"/>
      <c r="M34" s="1525"/>
      <c r="N34" s="1525"/>
      <c r="O34" s="1525"/>
      <c r="P34" s="1525"/>
      <c r="Q34" s="1525"/>
    </row>
    <row r="35" spans="1:17" x14ac:dyDescent="0.2">
      <c r="A35" s="545" t="s">
        <v>2394</v>
      </c>
      <c r="B35" s="1893"/>
      <c r="C35" s="1820"/>
      <c r="D35" s="1820"/>
      <c r="E35" s="690"/>
      <c r="F35" s="1820"/>
      <c r="G35" s="1820"/>
      <c r="H35" s="1820"/>
      <c r="I35" s="689"/>
      <c r="J35" s="1684"/>
      <c r="K35" s="689"/>
      <c r="L35" s="1684"/>
      <c r="M35" s="1525"/>
      <c r="N35" s="1525"/>
      <c r="O35" s="1525"/>
      <c r="P35" s="1525"/>
      <c r="Q35" s="1525"/>
    </row>
    <row r="36" spans="1:17" x14ac:dyDescent="0.2">
      <c r="A36" s="545" t="s">
        <v>2395</v>
      </c>
      <c r="B36" s="1893"/>
      <c r="C36" s="1820"/>
      <c r="D36" s="1820"/>
      <c r="E36" s="690"/>
      <c r="F36" s="1820"/>
      <c r="G36" s="1820"/>
      <c r="H36" s="1820"/>
      <c r="I36" s="689"/>
      <c r="J36" s="1684"/>
      <c r="K36" s="689"/>
      <c r="L36" s="1684"/>
      <c r="M36" s="1525"/>
      <c r="N36" s="1525"/>
      <c r="O36" s="1525"/>
      <c r="P36" s="1525"/>
      <c r="Q36" s="1525"/>
    </row>
    <row r="37" spans="1:17" x14ac:dyDescent="0.2">
      <c r="A37" s="545" t="s">
        <v>4570</v>
      </c>
      <c r="B37" s="1893"/>
      <c r="C37" s="1820"/>
      <c r="D37" s="1820"/>
      <c r="E37" s="690"/>
      <c r="F37" s="1820"/>
      <c r="G37" s="1820"/>
      <c r="H37" s="1820"/>
      <c r="I37" s="689"/>
      <c r="J37" s="1684"/>
      <c r="K37" s="689"/>
      <c r="L37" s="1684"/>
      <c r="M37" s="1525"/>
      <c r="N37" s="1525"/>
      <c r="O37" s="1525"/>
      <c r="P37" s="1525"/>
      <c r="Q37" s="1525"/>
    </row>
    <row r="38" spans="1:17" x14ac:dyDescent="0.2">
      <c r="A38" s="545" t="s">
        <v>2396</v>
      </c>
      <c r="B38" s="1893"/>
      <c r="C38" s="1820"/>
      <c r="D38" s="1820"/>
      <c r="E38" s="690"/>
      <c r="F38" s="1820"/>
      <c r="G38" s="1820"/>
      <c r="H38" s="1820"/>
      <c r="I38" s="689"/>
      <c r="J38" s="1684"/>
      <c r="K38" s="689"/>
      <c r="L38" s="1684"/>
      <c r="M38" s="1525"/>
      <c r="N38" s="1525"/>
      <c r="O38" s="1525"/>
      <c r="P38" s="1525"/>
      <c r="Q38" s="1525"/>
    </row>
    <row r="39" spans="1:17" x14ac:dyDescent="0.2">
      <c r="A39" s="545" t="s">
        <v>2368</v>
      </c>
      <c r="B39" s="1685"/>
      <c r="C39" s="1820"/>
      <c r="D39" s="1820"/>
      <c r="E39" s="676"/>
      <c r="F39" s="1820"/>
      <c r="G39" s="1820"/>
      <c r="H39" s="1820"/>
      <c r="I39" s="677"/>
      <c r="J39" s="1684"/>
      <c r="K39" s="677"/>
      <c r="L39" s="1684"/>
      <c r="M39" s="1525"/>
      <c r="N39" s="1525"/>
      <c r="O39" s="1525"/>
      <c r="P39" s="1525"/>
      <c r="Q39" s="1525"/>
    </row>
    <row r="40" spans="1:17" x14ac:dyDescent="0.2">
      <c r="A40" s="545" t="s">
        <v>2369</v>
      </c>
      <c r="B40" s="1685"/>
      <c r="C40" s="1820"/>
      <c r="D40" s="1820"/>
      <c r="E40" s="676"/>
      <c r="F40" s="1820"/>
      <c r="G40" s="1820"/>
      <c r="H40" s="1820"/>
      <c r="I40" s="677"/>
      <c r="J40" s="1684"/>
      <c r="K40" s="677"/>
      <c r="L40" s="1684"/>
      <c r="M40" s="1525"/>
      <c r="N40" s="1525"/>
      <c r="O40" s="1525"/>
      <c r="P40" s="1525"/>
      <c r="Q40" s="1525"/>
    </row>
    <row r="41" spans="1:17" x14ac:dyDescent="0.2">
      <c r="A41" s="920" t="s">
        <v>2375</v>
      </c>
      <c r="B41" s="1684"/>
      <c r="C41" s="1684"/>
      <c r="D41" s="1684"/>
      <c r="E41" s="722"/>
      <c r="F41" s="681"/>
      <c r="G41" s="681"/>
      <c r="H41" s="1684"/>
      <c r="I41" s="723"/>
      <c r="J41" s="1684"/>
      <c r="K41" s="723"/>
      <c r="L41" s="1684"/>
      <c r="M41" s="1525"/>
      <c r="N41" s="1525"/>
      <c r="O41" s="1525"/>
      <c r="P41" s="1525"/>
      <c r="Q41" s="1525"/>
    </row>
    <row r="42" spans="1:17" ht="6" customHeight="1" x14ac:dyDescent="0.2">
      <c r="A42" s="1525"/>
      <c r="C42" s="1525"/>
      <c r="D42" s="1525"/>
      <c r="E42" s="1525"/>
      <c r="F42" s="1525"/>
      <c r="G42" s="1525"/>
      <c r="H42" s="1525"/>
      <c r="I42" s="1525"/>
      <c r="J42" s="1525"/>
      <c r="K42" s="1525"/>
      <c r="L42" s="1525"/>
      <c r="M42" s="1525"/>
      <c r="N42" s="1525"/>
      <c r="O42" s="1525"/>
      <c r="P42" s="1525"/>
      <c r="Q42" s="1525"/>
    </row>
    <row r="43" spans="1:17" x14ac:dyDescent="0.2">
      <c r="A43" s="921" t="s">
        <v>1786</v>
      </c>
      <c r="B43" s="38"/>
      <c r="C43" s="1525"/>
      <c r="D43" s="1525"/>
      <c r="E43" s="1525"/>
      <c r="F43" s="1525"/>
      <c r="G43" s="1525"/>
      <c r="H43" s="1525"/>
      <c r="I43" s="1525"/>
      <c r="J43" s="1525"/>
      <c r="K43" s="1525"/>
      <c r="L43" s="1525"/>
      <c r="M43" s="1525"/>
      <c r="N43" s="1525"/>
      <c r="O43" s="1525"/>
      <c r="P43" s="1525"/>
      <c r="Q43" s="1525"/>
    </row>
    <row r="44" spans="1:17" x14ac:dyDescent="0.2">
      <c r="A44" s="545" t="s">
        <v>2371</v>
      </c>
      <c r="B44" s="716"/>
      <c r="C44" s="717"/>
      <c r="D44" s="718"/>
      <c r="E44" s="685"/>
      <c r="F44" s="684"/>
      <c r="G44" s="1820"/>
      <c r="H44" s="684"/>
      <c r="I44" s="689"/>
      <c r="J44" s="1684"/>
      <c r="K44" s="689"/>
      <c r="L44" s="1684"/>
      <c r="M44" s="1525"/>
      <c r="N44" s="1525"/>
      <c r="O44" s="1525"/>
      <c r="P44" s="1525"/>
      <c r="Q44" s="1525"/>
    </row>
    <row r="45" spans="1:17" x14ac:dyDescent="0.2">
      <c r="A45" s="545" t="s">
        <v>2363</v>
      </c>
      <c r="B45" s="716"/>
      <c r="C45" s="1820"/>
      <c r="D45" s="1820"/>
      <c r="E45" s="685"/>
      <c r="F45" s="1820"/>
      <c r="G45" s="1820"/>
      <c r="H45" s="1820"/>
      <c r="I45" s="689"/>
      <c r="J45" s="1684"/>
      <c r="K45" s="689"/>
      <c r="L45" s="1684"/>
      <c r="M45" s="1525"/>
      <c r="N45" s="1525"/>
      <c r="O45" s="1525"/>
      <c r="P45" s="1525"/>
      <c r="Q45" s="1525"/>
    </row>
    <row r="46" spans="1:17" x14ac:dyDescent="0.2">
      <c r="A46" s="545" t="s">
        <v>2364</v>
      </c>
      <c r="B46" s="716"/>
      <c r="C46" s="1820"/>
      <c r="D46" s="1820"/>
      <c r="E46" s="685"/>
      <c r="F46" s="1820"/>
      <c r="G46" s="1820"/>
      <c r="H46" s="1820"/>
      <c r="I46" s="689"/>
      <c r="J46" s="1684"/>
      <c r="K46" s="689"/>
      <c r="L46" s="1684"/>
      <c r="M46" s="1525"/>
      <c r="N46" s="1525"/>
      <c r="O46" s="1525"/>
      <c r="P46" s="1525"/>
      <c r="Q46" s="1525"/>
    </row>
    <row r="47" spans="1:17" x14ac:dyDescent="0.2">
      <c r="A47" s="545" t="s">
        <v>2427</v>
      </c>
      <c r="B47" s="716"/>
      <c r="C47" s="1819"/>
      <c r="D47" s="1819"/>
      <c r="E47" s="715"/>
      <c r="F47" s="1819"/>
      <c r="G47" s="1819"/>
      <c r="H47" s="1819"/>
      <c r="I47" s="702"/>
      <c r="J47" s="1730"/>
      <c r="K47" s="702"/>
      <c r="L47" s="1730"/>
      <c r="M47" s="1525"/>
      <c r="N47" s="1525"/>
      <c r="O47" s="1525"/>
      <c r="P47" s="1525"/>
      <c r="Q47" s="1525"/>
    </row>
    <row r="48" spans="1:17" x14ac:dyDescent="0.2">
      <c r="A48" s="545" t="s">
        <v>2365</v>
      </c>
      <c r="B48" s="716"/>
      <c r="C48" s="1820"/>
      <c r="D48" s="1820"/>
      <c r="E48" s="685"/>
      <c r="F48" s="1820"/>
      <c r="G48" s="1820"/>
      <c r="H48" s="1820"/>
      <c r="I48" s="689"/>
      <c r="J48" s="1684"/>
      <c r="K48" s="689"/>
      <c r="L48" s="1684"/>
      <c r="M48" s="1525"/>
      <c r="N48" s="1525"/>
      <c r="O48" s="1525"/>
      <c r="P48" s="1525"/>
      <c r="Q48" s="1525"/>
    </row>
    <row r="49" spans="1:17" x14ac:dyDescent="0.2">
      <c r="A49" s="545" t="s">
        <v>2366</v>
      </c>
      <c r="B49" s="716"/>
      <c r="C49" s="1820"/>
      <c r="D49" s="1820"/>
      <c r="E49" s="685"/>
      <c r="F49" s="1820"/>
      <c r="G49" s="1820"/>
      <c r="H49" s="1820"/>
      <c r="I49" s="689"/>
      <c r="J49" s="1684"/>
      <c r="K49" s="689"/>
      <c r="L49" s="1684"/>
      <c r="M49" s="1525"/>
      <c r="N49" s="1525"/>
      <c r="O49" s="1525"/>
      <c r="P49" s="1525"/>
      <c r="Q49" s="1525"/>
    </row>
    <row r="50" spans="1:17" x14ac:dyDescent="0.2">
      <c r="A50" s="545" t="s">
        <v>2423</v>
      </c>
      <c r="B50" s="716"/>
      <c r="C50" s="1819"/>
      <c r="D50" s="1819"/>
      <c r="E50" s="701"/>
      <c r="F50" s="1819"/>
      <c r="G50" s="1819"/>
      <c r="H50" s="1819"/>
      <c r="I50" s="702"/>
      <c r="J50" s="1730"/>
      <c r="K50" s="702"/>
      <c r="L50" s="1730"/>
      <c r="M50" s="1525"/>
      <c r="N50" s="1525"/>
      <c r="O50" s="1525"/>
      <c r="P50" s="1525"/>
      <c r="Q50" s="1525"/>
    </row>
    <row r="51" spans="1:17" x14ac:dyDescent="0.2">
      <c r="A51" s="545" t="s">
        <v>2367</v>
      </c>
      <c r="B51" s="716"/>
      <c r="C51" s="1819"/>
      <c r="D51" s="1819"/>
      <c r="E51" s="701"/>
      <c r="F51" s="1819"/>
      <c r="G51" s="1819"/>
      <c r="H51" s="1819"/>
      <c r="I51" s="702"/>
      <c r="J51" s="1730"/>
      <c r="K51" s="702"/>
      <c r="L51" s="1730"/>
      <c r="M51" s="1525"/>
      <c r="N51" s="1525"/>
      <c r="O51" s="1525"/>
      <c r="P51" s="1525"/>
      <c r="Q51" s="1525"/>
    </row>
    <row r="52" spans="1:17" x14ac:dyDescent="0.2">
      <c r="A52" s="545" t="s">
        <v>2409</v>
      </c>
      <c r="B52" s="716"/>
      <c r="C52" s="1819"/>
      <c r="D52" s="1819"/>
      <c r="E52" s="701"/>
      <c r="F52" s="1819"/>
      <c r="G52" s="1819"/>
      <c r="H52" s="1819"/>
      <c r="I52" s="702"/>
      <c r="J52" s="1730"/>
      <c r="K52" s="702"/>
      <c r="L52" s="1730"/>
      <c r="M52" s="1525"/>
      <c r="N52" s="1525"/>
      <c r="O52" s="1525"/>
      <c r="P52" s="1525"/>
      <c r="Q52" s="1525"/>
    </row>
    <row r="53" spans="1:17" x14ac:dyDescent="0.2">
      <c r="A53" s="545" t="s">
        <v>2394</v>
      </c>
      <c r="B53" s="922"/>
      <c r="C53" s="1820"/>
      <c r="D53" s="1820"/>
      <c r="E53" s="690"/>
      <c r="F53" s="1820"/>
      <c r="G53" s="1820"/>
      <c r="H53" s="1820"/>
      <c r="I53" s="689"/>
      <c r="J53" s="1684"/>
      <c r="K53" s="689"/>
      <c r="L53" s="1684"/>
      <c r="M53" s="1525"/>
      <c r="N53" s="1525"/>
      <c r="O53" s="1525"/>
      <c r="P53" s="1525"/>
      <c r="Q53" s="1525"/>
    </row>
    <row r="54" spans="1:17" x14ac:dyDescent="0.2">
      <c r="A54" s="545" t="s">
        <v>2395</v>
      </c>
      <c r="B54" s="922"/>
      <c r="C54" s="1820"/>
      <c r="D54" s="1820"/>
      <c r="E54" s="690"/>
      <c r="F54" s="1820"/>
      <c r="G54" s="1820"/>
      <c r="H54" s="1820"/>
      <c r="I54" s="689"/>
      <c r="J54" s="1684"/>
      <c r="K54" s="689"/>
      <c r="L54" s="1684"/>
      <c r="M54" s="1525"/>
      <c r="N54" s="1525"/>
      <c r="O54" s="1525"/>
      <c r="P54" s="1525"/>
      <c r="Q54" s="1525"/>
    </row>
    <row r="55" spans="1:17" x14ac:dyDescent="0.2">
      <c r="A55" s="545" t="s">
        <v>4570</v>
      </c>
      <c r="B55" s="922"/>
      <c r="C55" s="1820"/>
      <c r="D55" s="1820"/>
      <c r="E55" s="690"/>
      <c r="F55" s="1820"/>
      <c r="G55" s="1820"/>
      <c r="H55" s="1820"/>
      <c r="I55" s="689"/>
      <c r="J55" s="1684"/>
      <c r="K55" s="689"/>
      <c r="L55" s="1684"/>
      <c r="M55" s="1525"/>
      <c r="N55" s="1525"/>
      <c r="O55" s="1525"/>
      <c r="P55" s="1525"/>
      <c r="Q55" s="1525"/>
    </row>
    <row r="56" spans="1:17" x14ac:dyDescent="0.2">
      <c r="A56" s="545" t="s">
        <v>2396</v>
      </c>
      <c r="B56" s="922"/>
      <c r="C56" s="1820"/>
      <c r="D56" s="1820"/>
      <c r="E56" s="690"/>
      <c r="F56" s="1820"/>
      <c r="G56" s="1820"/>
      <c r="H56" s="1820"/>
      <c r="I56" s="689"/>
      <c r="J56" s="1684"/>
      <c r="K56" s="689"/>
      <c r="L56" s="1684"/>
      <c r="M56" s="1525"/>
      <c r="N56" s="1525"/>
      <c r="O56" s="1525"/>
      <c r="P56" s="1525"/>
      <c r="Q56" s="1525"/>
    </row>
    <row r="57" spans="1:17" x14ac:dyDescent="0.2">
      <c r="A57" s="545" t="s">
        <v>2368</v>
      </c>
      <c r="B57" s="716"/>
      <c r="C57" s="1819"/>
      <c r="D57" s="1819"/>
      <c r="E57" s="701"/>
      <c r="F57" s="1819"/>
      <c r="G57" s="1819"/>
      <c r="H57" s="1819"/>
      <c r="I57" s="702"/>
      <c r="J57" s="1730"/>
      <c r="K57" s="702"/>
      <c r="L57" s="1730"/>
      <c r="M57" s="1525"/>
      <c r="N57" s="1525"/>
      <c r="O57" s="1525"/>
      <c r="P57" s="1525"/>
      <c r="Q57" s="1525"/>
    </row>
    <row r="58" spans="1:17" x14ac:dyDescent="0.2">
      <c r="A58" s="545" t="s">
        <v>2369</v>
      </c>
      <c r="B58" s="716"/>
      <c r="C58" s="1819"/>
      <c r="D58" s="1819"/>
      <c r="E58" s="701"/>
      <c r="F58" s="1819"/>
      <c r="G58" s="1819"/>
      <c r="H58" s="1819"/>
      <c r="I58" s="702"/>
      <c r="J58" s="1730"/>
      <c r="K58" s="702"/>
      <c r="L58" s="1730"/>
      <c r="M58" s="1525"/>
      <c r="N58" s="1525"/>
      <c r="O58" s="1525"/>
      <c r="P58" s="1525"/>
      <c r="Q58" s="1525"/>
    </row>
    <row r="59" spans="1:17" x14ac:dyDescent="0.2">
      <c r="A59" s="920" t="s">
        <v>2375</v>
      </c>
      <c r="B59" s="719"/>
      <c r="C59" s="1684"/>
      <c r="D59" s="1684"/>
      <c r="E59" s="722"/>
      <c r="F59" s="681"/>
      <c r="G59" s="681"/>
      <c r="H59" s="1684"/>
      <c r="I59" s="723"/>
      <c r="J59" s="1684"/>
      <c r="K59" s="723"/>
      <c r="L59" s="1684"/>
      <c r="M59" s="1525"/>
      <c r="N59" s="1525"/>
      <c r="O59" s="1525"/>
      <c r="P59" s="1525"/>
      <c r="Q59" s="1525"/>
    </row>
    <row r="60" spans="1:17" ht="6" customHeight="1" x14ac:dyDescent="0.2">
      <c r="A60" s="1525"/>
      <c r="C60" s="1525"/>
      <c r="D60" s="1525"/>
      <c r="E60" s="1525"/>
      <c r="F60" s="1525"/>
      <c r="G60" s="1525"/>
      <c r="H60" s="1525"/>
      <c r="I60" s="1525"/>
      <c r="J60" s="1525"/>
      <c r="K60" s="1525"/>
      <c r="L60" s="1525"/>
      <c r="M60" s="1525"/>
      <c r="N60" s="1525"/>
      <c r="O60" s="1525"/>
      <c r="P60" s="1525"/>
      <c r="Q60" s="1525"/>
    </row>
    <row r="61" spans="1:17" x14ac:dyDescent="0.2">
      <c r="A61" s="924" t="s">
        <v>1787</v>
      </c>
      <c r="B61" s="735"/>
      <c r="C61" s="1892"/>
      <c r="D61" s="1525"/>
      <c r="E61" s="1525"/>
      <c r="F61" s="1525"/>
      <c r="G61" s="1525"/>
      <c r="H61" s="1525"/>
      <c r="I61" s="1525"/>
      <c r="J61" s="1525"/>
      <c r="K61" s="1525"/>
      <c r="L61" s="1525"/>
      <c r="M61" s="1525"/>
      <c r="N61" s="1525"/>
      <c r="O61" s="1525"/>
      <c r="P61" s="1525"/>
      <c r="Q61" s="1525"/>
    </row>
    <row r="62" spans="1:17" x14ac:dyDescent="0.2">
      <c r="A62" s="545" t="s">
        <v>2363</v>
      </c>
      <c r="B62" s="1685"/>
      <c r="C62" s="1820"/>
      <c r="D62" s="1820"/>
      <c r="E62" s="685"/>
      <c r="F62" s="1820"/>
      <c r="G62" s="1820"/>
      <c r="H62" s="1820"/>
      <c r="I62" s="689"/>
      <c r="J62" s="1684"/>
      <c r="K62" s="689"/>
      <c r="L62" s="1684"/>
      <c r="M62" s="1525"/>
      <c r="N62" s="1525"/>
      <c r="O62" s="1525"/>
      <c r="P62" s="1525"/>
      <c r="Q62" s="1525"/>
    </row>
    <row r="63" spans="1:17" x14ac:dyDescent="0.2">
      <c r="A63" s="545" t="s">
        <v>2364</v>
      </c>
      <c r="B63" s="1685"/>
      <c r="C63" s="1820"/>
      <c r="D63" s="1820"/>
      <c r="E63" s="685"/>
      <c r="F63" s="1820"/>
      <c r="G63" s="1820"/>
      <c r="H63" s="1820"/>
      <c r="I63" s="689"/>
      <c r="J63" s="1684"/>
      <c r="K63" s="689"/>
      <c r="L63" s="1684"/>
      <c r="M63" s="1525"/>
      <c r="N63" s="1525"/>
      <c r="O63" s="1525"/>
      <c r="P63" s="1525"/>
      <c r="Q63" s="1525"/>
    </row>
    <row r="64" spans="1:17" x14ac:dyDescent="0.2">
      <c r="A64" s="545" t="s">
        <v>2427</v>
      </c>
      <c r="B64" s="1729"/>
      <c r="C64" s="1819"/>
      <c r="D64" s="1819"/>
      <c r="E64" s="715"/>
      <c r="F64" s="1819"/>
      <c r="G64" s="1819"/>
      <c r="H64" s="1819"/>
      <c r="I64" s="702"/>
      <c r="J64" s="1730"/>
      <c r="K64" s="702"/>
      <c r="L64" s="1730"/>
      <c r="M64" s="1525"/>
      <c r="N64" s="1525"/>
      <c r="O64" s="1525"/>
      <c r="P64" s="1525"/>
      <c r="Q64" s="1525"/>
    </row>
    <row r="65" spans="1:17" x14ac:dyDescent="0.2">
      <c r="A65" s="545" t="s">
        <v>2365</v>
      </c>
      <c r="B65" s="1685"/>
      <c r="C65" s="1820"/>
      <c r="D65" s="1820"/>
      <c r="E65" s="685"/>
      <c r="F65" s="1820"/>
      <c r="G65" s="1820"/>
      <c r="H65" s="1820"/>
      <c r="I65" s="689"/>
      <c r="J65" s="1684"/>
      <c r="K65" s="689"/>
      <c r="L65" s="1684"/>
      <c r="M65" s="1525"/>
      <c r="N65" s="1525"/>
      <c r="O65" s="1525"/>
      <c r="P65" s="1525"/>
      <c r="Q65" s="1525"/>
    </row>
    <row r="66" spans="1:17" x14ac:dyDescent="0.2">
      <c r="A66" s="545" t="s">
        <v>2366</v>
      </c>
      <c r="B66" s="1685"/>
      <c r="C66" s="1820"/>
      <c r="D66" s="1820"/>
      <c r="E66" s="685"/>
      <c r="F66" s="1820"/>
      <c r="G66" s="1820"/>
      <c r="H66" s="1820"/>
      <c r="I66" s="689"/>
      <c r="J66" s="1684"/>
      <c r="K66" s="689"/>
      <c r="L66" s="1684"/>
      <c r="M66" s="1525"/>
      <c r="N66" s="1525"/>
      <c r="O66" s="1525"/>
      <c r="P66" s="1525"/>
      <c r="Q66" s="1525"/>
    </row>
    <row r="67" spans="1:17" x14ac:dyDescent="0.2">
      <c r="A67" s="545" t="s">
        <v>2423</v>
      </c>
      <c r="B67" s="1729"/>
      <c r="C67" s="1819"/>
      <c r="D67" s="1819"/>
      <c r="E67" s="701"/>
      <c r="F67" s="1819"/>
      <c r="G67" s="1819"/>
      <c r="H67" s="1819"/>
      <c r="I67" s="702"/>
      <c r="J67" s="1730"/>
      <c r="K67" s="702"/>
      <c r="L67" s="1730"/>
      <c r="M67" s="1525"/>
      <c r="N67" s="1525"/>
      <c r="O67" s="1525"/>
      <c r="P67" s="1525"/>
      <c r="Q67" s="1525"/>
    </row>
    <row r="68" spans="1:17" x14ac:dyDescent="0.2">
      <c r="A68" s="545" t="s">
        <v>2367</v>
      </c>
      <c r="B68" s="1729"/>
      <c r="C68" s="1819"/>
      <c r="D68" s="1819"/>
      <c r="E68" s="701"/>
      <c r="F68" s="1819"/>
      <c r="G68" s="1819"/>
      <c r="H68" s="1819"/>
      <c r="I68" s="702"/>
      <c r="J68" s="1730"/>
      <c r="K68" s="702"/>
      <c r="L68" s="1730"/>
      <c r="M68" s="1525"/>
      <c r="N68" s="1525"/>
      <c r="O68" s="1525"/>
      <c r="P68" s="1525"/>
      <c r="Q68" s="1525"/>
    </row>
    <row r="69" spans="1:17" x14ac:dyDescent="0.2">
      <c r="A69" s="545" t="s">
        <v>2409</v>
      </c>
      <c r="B69" s="1729"/>
      <c r="C69" s="1819"/>
      <c r="D69" s="1819"/>
      <c r="E69" s="701"/>
      <c r="F69" s="1819"/>
      <c r="G69" s="1819"/>
      <c r="H69" s="1819"/>
      <c r="I69" s="702"/>
      <c r="J69" s="1730"/>
      <c r="K69" s="702"/>
      <c r="L69" s="1730"/>
      <c r="M69" s="1525"/>
      <c r="N69" s="1525"/>
      <c r="O69" s="1525"/>
      <c r="P69" s="1525"/>
      <c r="Q69" s="1525"/>
    </row>
    <row r="70" spans="1:17" x14ac:dyDescent="0.2">
      <c r="A70" s="545" t="s">
        <v>2394</v>
      </c>
      <c r="B70" s="1893"/>
      <c r="C70" s="1820"/>
      <c r="D70" s="1820"/>
      <c r="E70" s="690"/>
      <c r="F70" s="1820"/>
      <c r="G70" s="1820"/>
      <c r="H70" s="1820"/>
      <c r="I70" s="689"/>
      <c r="J70" s="1684"/>
      <c r="K70" s="689"/>
      <c r="L70" s="1684"/>
      <c r="M70" s="1525"/>
      <c r="N70" s="1525"/>
      <c r="O70" s="1525"/>
      <c r="P70" s="1525"/>
      <c r="Q70" s="1525"/>
    </row>
    <row r="71" spans="1:17" x14ac:dyDescent="0.2">
      <c r="A71" s="545" t="s">
        <v>2395</v>
      </c>
      <c r="B71" s="1893"/>
      <c r="C71" s="1820"/>
      <c r="D71" s="1820"/>
      <c r="E71" s="690"/>
      <c r="F71" s="1820"/>
      <c r="G71" s="1820"/>
      <c r="H71" s="1820"/>
      <c r="I71" s="689"/>
      <c r="J71" s="1684"/>
      <c r="K71" s="689"/>
      <c r="L71" s="1684"/>
      <c r="M71" s="1525"/>
      <c r="N71" s="1525"/>
      <c r="O71" s="1525"/>
      <c r="P71" s="1525"/>
      <c r="Q71" s="1525"/>
    </row>
    <row r="72" spans="1:17" x14ac:dyDescent="0.2">
      <c r="A72" s="545" t="s">
        <v>4570</v>
      </c>
      <c r="B72" s="1893"/>
      <c r="C72" s="1820"/>
      <c r="D72" s="1820"/>
      <c r="E72" s="690"/>
      <c r="F72" s="1820"/>
      <c r="G72" s="1820"/>
      <c r="H72" s="1820"/>
      <c r="I72" s="689"/>
      <c r="J72" s="1684"/>
      <c r="K72" s="689"/>
      <c r="L72" s="1684"/>
      <c r="M72" s="1525"/>
      <c r="N72" s="1525"/>
      <c r="O72" s="1525"/>
      <c r="P72" s="1525"/>
      <c r="Q72" s="1525"/>
    </row>
    <row r="73" spans="1:17" x14ac:dyDescent="0.2">
      <c r="A73" s="545" t="s">
        <v>2396</v>
      </c>
      <c r="B73" s="1893"/>
      <c r="C73" s="1820"/>
      <c r="D73" s="1820"/>
      <c r="E73" s="690"/>
      <c r="F73" s="1820"/>
      <c r="G73" s="1820"/>
      <c r="H73" s="1820"/>
      <c r="I73" s="689"/>
      <c r="J73" s="1684"/>
      <c r="K73" s="689"/>
      <c r="L73" s="1684"/>
      <c r="M73" s="1525"/>
      <c r="N73" s="1525"/>
      <c r="O73" s="1525"/>
      <c r="P73" s="1525"/>
      <c r="Q73" s="1525"/>
    </row>
    <row r="74" spans="1:17" x14ac:dyDescent="0.2">
      <c r="A74" s="545" t="s">
        <v>2368</v>
      </c>
      <c r="B74" s="1819"/>
      <c r="C74" s="1819"/>
      <c r="D74" s="1819"/>
      <c r="E74" s="701"/>
      <c r="F74" s="1819"/>
      <c r="G74" s="1819"/>
      <c r="H74" s="1819"/>
      <c r="I74" s="702"/>
      <c r="J74" s="1730"/>
      <c r="K74" s="702"/>
      <c r="L74" s="1730"/>
      <c r="M74" s="1525"/>
      <c r="N74" s="1525"/>
      <c r="O74" s="1525"/>
      <c r="P74" s="1525"/>
      <c r="Q74" s="1525"/>
    </row>
    <row r="75" spans="1:17" x14ac:dyDescent="0.2">
      <c r="A75" s="545" t="s">
        <v>2369</v>
      </c>
      <c r="B75" s="1819"/>
      <c r="C75" s="1819"/>
      <c r="D75" s="1819"/>
      <c r="E75" s="701"/>
      <c r="F75" s="1819"/>
      <c r="G75" s="1819"/>
      <c r="H75" s="1819"/>
      <c r="I75" s="702"/>
      <c r="J75" s="1730"/>
      <c r="K75" s="702"/>
      <c r="L75" s="1730"/>
      <c r="M75" s="1525"/>
      <c r="N75" s="1525"/>
      <c r="O75" s="1525"/>
      <c r="P75" s="1525"/>
      <c r="Q75" s="1525"/>
    </row>
    <row r="76" spans="1:17" x14ac:dyDescent="0.2">
      <c r="A76" s="920" t="s">
        <v>2375</v>
      </c>
      <c r="B76" s="1684"/>
      <c r="C76" s="1684"/>
      <c r="D76" s="1684"/>
      <c r="E76" s="722"/>
      <c r="F76" s="681"/>
      <c r="G76" s="681"/>
      <c r="H76" s="1684"/>
      <c r="I76" s="723"/>
      <c r="J76" s="1684"/>
      <c r="K76" s="723"/>
      <c r="L76" s="1684"/>
      <c r="M76" s="1525"/>
      <c r="N76" s="1525"/>
      <c r="O76" s="1525"/>
      <c r="P76" s="1525"/>
      <c r="Q76" s="1525"/>
    </row>
    <row r="77" spans="1:17" ht="6" customHeight="1" x14ac:dyDescent="0.2">
      <c r="A77" s="1525"/>
      <c r="B77" s="1525"/>
      <c r="C77" s="1525"/>
      <c r="D77" s="1525"/>
      <c r="E77" s="1525"/>
      <c r="F77" s="1525"/>
      <c r="G77" s="1525"/>
      <c r="H77" s="1525"/>
      <c r="I77" s="1525"/>
      <c r="J77" s="1525"/>
      <c r="K77" s="1525"/>
      <c r="L77" s="1525"/>
      <c r="M77" s="1525"/>
      <c r="N77" s="1525"/>
      <c r="O77" s="1525"/>
      <c r="P77" s="1525"/>
      <c r="Q77" s="1525"/>
    </row>
    <row r="78" spans="1:17" x14ac:dyDescent="0.2">
      <c r="A78" s="921" t="s">
        <v>1788</v>
      </c>
      <c r="B78" s="1836"/>
      <c r="C78" s="1525"/>
      <c r="D78" s="1525"/>
      <c r="E78" s="1525"/>
      <c r="F78" s="1525"/>
      <c r="G78" s="1525"/>
      <c r="H78" s="1525"/>
      <c r="I78" s="1525"/>
      <c r="J78" s="1525"/>
      <c r="K78" s="1525"/>
      <c r="L78" s="1525"/>
      <c r="M78" s="1525"/>
      <c r="N78" s="1525"/>
      <c r="O78" s="1525"/>
      <c r="P78" s="1525"/>
      <c r="Q78" s="1525"/>
    </row>
    <row r="79" spans="1:17" x14ac:dyDescent="0.2">
      <c r="A79" s="545" t="s">
        <v>2363</v>
      </c>
      <c r="B79" s="1820"/>
      <c r="C79" s="1820"/>
      <c r="D79" s="1820"/>
      <c r="E79" s="685"/>
      <c r="F79" s="1820"/>
      <c r="G79" s="1820"/>
      <c r="H79" s="1820"/>
      <c r="I79" s="689"/>
      <c r="J79" s="1684"/>
      <c r="K79" s="689"/>
      <c r="L79" s="1684"/>
      <c r="M79" s="1525"/>
      <c r="N79" s="1525"/>
      <c r="O79" s="1525"/>
      <c r="P79" s="1525"/>
      <c r="Q79" s="1525"/>
    </row>
    <row r="80" spans="1:17" x14ac:dyDescent="0.2">
      <c r="A80" s="545" t="s">
        <v>2364</v>
      </c>
      <c r="B80" s="1820"/>
      <c r="C80" s="1820"/>
      <c r="D80" s="1820"/>
      <c r="E80" s="685"/>
      <c r="F80" s="1820"/>
      <c r="G80" s="1820"/>
      <c r="H80" s="1820"/>
      <c r="I80" s="689"/>
      <c r="J80" s="1684"/>
      <c r="K80" s="689"/>
      <c r="L80" s="1684"/>
      <c r="M80" s="1525"/>
      <c r="N80" s="1525"/>
      <c r="O80" s="1525"/>
      <c r="P80" s="1525"/>
      <c r="Q80" s="1525"/>
    </row>
    <row r="81" spans="1:17" x14ac:dyDescent="0.2">
      <c r="A81" s="545" t="s">
        <v>2427</v>
      </c>
      <c r="B81" s="1819"/>
      <c r="C81" s="1819"/>
      <c r="D81" s="1819"/>
      <c r="E81" s="715"/>
      <c r="F81" s="1819"/>
      <c r="G81" s="1819"/>
      <c r="H81" s="1819"/>
      <c r="I81" s="702"/>
      <c r="J81" s="1730"/>
      <c r="K81" s="702"/>
      <c r="L81" s="1730"/>
      <c r="M81" s="1525"/>
      <c r="N81" s="1525"/>
      <c r="O81" s="1525"/>
      <c r="P81" s="1525"/>
      <c r="Q81" s="1525"/>
    </row>
    <row r="82" spans="1:17" x14ac:dyDescent="0.2">
      <c r="A82" s="545" t="s">
        <v>2365</v>
      </c>
      <c r="B82" s="1820"/>
      <c r="C82" s="1820"/>
      <c r="D82" s="1820"/>
      <c r="E82" s="685"/>
      <c r="F82" s="1820"/>
      <c r="G82" s="1820"/>
      <c r="H82" s="1820"/>
      <c r="I82" s="689"/>
      <c r="J82" s="1684"/>
      <c r="K82" s="689"/>
      <c r="L82" s="1684"/>
      <c r="M82" s="1525"/>
      <c r="N82" s="1525"/>
      <c r="O82" s="1525"/>
      <c r="P82" s="1525"/>
      <c r="Q82" s="1525"/>
    </row>
    <row r="83" spans="1:17" x14ac:dyDescent="0.2">
      <c r="A83" s="545" t="s">
        <v>2366</v>
      </c>
      <c r="B83" s="1820"/>
      <c r="C83" s="1820"/>
      <c r="D83" s="1820"/>
      <c r="E83" s="685"/>
      <c r="F83" s="1820"/>
      <c r="G83" s="1820"/>
      <c r="H83" s="1820"/>
      <c r="I83" s="689"/>
      <c r="J83" s="1684"/>
      <c r="K83" s="689"/>
      <c r="L83" s="1684"/>
      <c r="M83" s="1525"/>
      <c r="N83" s="1525"/>
      <c r="O83" s="1525"/>
      <c r="P83" s="1525"/>
      <c r="Q83" s="1525"/>
    </row>
    <row r="84" spans="1:17" x14ac:dyDescent="0.2">
      <c r="A84" s="545" t="s">
        <v>2423</v>
      </c>
      <c r="B84" s="1819"/>
      <c r="C84" s="1819"/>
      <c r="D84" s="1819"/>
      <c r="E84" s="701"/>
      <c r="F84" s="1819"/>
      <c r="G84" s="1819"/>
      <c r="H84" s="1819"/>
      <c r="I84" s="702"/>
      <c r="J84" s="1730"/>
      <c r="K84" s="702"/>
      <c r="L84" s="1730"/>
      <c r="M84" s="1525"/>
      <c r="N84" s="1525"/>
      <c r="O84" s="1525"/>
      <c r="P84" s="1525"/>
      <c r="Q84" s="1525"/>
    </row>
    <row r="85" spans="1:17" x14ac:dyDescent="0.2">
      <c r="A85" s="545" t="s">
        <v>2367</v>
      </c>
      <c r="B85" s="1819"/>
      <c r="C85" s="1819"/>
      <c r="D85" s="1819"/>
      <c r="E85" s="701"/>
      <c r="F85" s="1819"/>
      <c r="G85" s="1819"/>
      <c r="H85" s="1819"/>
      <c r="I85" s="702"/>
      <c r="J85" s="1730"/>
      <c r="K85" s="702"/>
      <c r="L85" s="1730"/>
      <c r="M85" s="1525"/>
      <c r="N85" s="1525"/>
      <c r="O85" s="1525"/>
      <c r="P85" s="1525"/>
      <c r="Q85" s="1525"/>
    </row>
    <row r="86" spans="1:17" x14ac:dyDescent="0.2">
      <c r="A86" s="545" t="s">
        <v>2409</v>
      </c>
      <c r="B86" s="1819"/>
      <c r="C86" s="1819"/>
      <c r="D86" s="1819"/>
      <c r="E86" s="701"/>
      <c r="F86" s="1819"/>
      <c r="G86" s="1819"/>
      <c r="H86" s="1819"/>
      <c r="I86" s="702"/>
      <c r="J86" s="1730"/>
      <c r="K86" s="702"/>
      <c r="L86" s="1730"/>
      <c r="M86" s="1525"/>
      <c r="N86" s="1525"/>
      <c r="O86" s="1525"/>
      <c r="P86" s="1525"/>
      <c r="Q86" s="1525"/>
    </row>
    <row r="87" spans="1:17" x14ac:dyDescent="0.2">
      <c r="A87" s="545" t="s">
        <v>2394</v>
      </c>
      <c r="B87" s="1893"/>
      <c r="C87" s="1820"/>
      <c r="D87" s="1820"/>
      <c r="E87" s="690"/>
      <c r="F87" s="1820"/>
      <c r="G87" s="1820"/>
      <c r="H87" s="1820"/>
      <c r="I87" s="689"/>
      <c r="J87" s="1684"/>
      <c r="K87" s="689"/>
      <c r="L87" s="1684"/>
      <c r="M87" s="1525"/>
      <c r="N87" s="1525"/>
      <c r="O87" s="1525"/>
      <c r="P87" s="1525"/>
      <c r="Q87" s="1525"/>
    </row>
    <row r="88" spans="1:17" x14ac:dyDescent="0.2">
      <c r="A88" s="545" t="s">
        <v>2395</v>
      </c>
      <c r="B88" s="1893"/>
      <c r="C88" s="1820"/>
      <c r="D88" s="1820"/>
      <c r="E88" s="690"/>
      <c r="F88" s="1820"/>
      <c r="G88" s="1820"/>
      <c r="H88" s="1820"/>
      <c r="I88" s="689"/>
      <c r="J88" s="1684"/>
      <c r="K88" s="689"/>
      <c r="L88" s="1684"/>
      <c r="M88" s="1525"/>
      <c r="N88" s="1525"/>
      <c r="O88" s="1525"/>
      <c r="P88" s="1525"/>
      <c r="Q88" s="1525"/>
    </row>
    <row r="89" spans="1:17" x14ac:dyDescent="0.2">
      <c r="A89" s="545" t="s">
        <v>4570</v>
      </c>
      <c r="B89" s="1893"/>
      <c r="C89" s="1820"/>
      <c r="D89" s="1820"/>
      <c r="E89" s="690"/>
      <c r="F89" s="1820"/>
      <c r="G89" s="1820"/>
      <c r="H89" s="1820"/>
      <c r="I89" s="689"/>
      <c r="J89" s="1684"/>
      <c r="K89" s="689"/>
      <c r="L89" s="1684"/>
      <c r="M89" s="1525"/>
      <c r="N89" s="1525"/>
      <c r="O89" s="1525"/>
      <c r="P89" s="1525"/>
      <c r="Q89" s="1525"/>
    </row>
    <row r="90" spans="1:17" x14ac:dyDescent="0.2">
      <c r="A90" s="545" t="s">
        <v>2396</v>
      </c>
      <c r="B90" s="1893"/>
      <c r="C90" s="1820"/>
      <c r="D90" s="1820"/>
      <c r="E90" s="690"/>
      <c r="F90" s="1820"/>
      <c r="G90" s="1820"/>
      <c r="H90" s="1820"/>
      <c r="I90" s="689"/>
      <c r="J90" s="1684"/>
      <c r="K90" s="689"/>
      <c r="L90" s="1684"/>
      <c r="M90" s="1525"/>
      <c r="N90" s="1525"/>
      <c r="O90" s="1525"/>
      <c r="P90" s="1525"/>
      <c r="Q90" s="1525"/>
    </row>
    <row r="91" spans="1:17" x14ac:dyDescent="0.2">
      <c r="A91" s="545" t="s">
        <v>2368</v>
      </c>
      <c r="B91" s="1819"/>
      <c r="C91" s="1819"/>
      <c r="D91" s="1819"/>
      <c r="E91" s="701"/>
      <c r="F91" s="1819"/>
      <c r="G91" s="1819"/>
      <c r="H91" s="1819"/>
      <c r="I91" s="702"/>
      <c r="J91" s="1730"/>
      <c r="K91" s="702"/>
      <c r="L91" s="1730"/>
      <c r="M91" s="1525"/>
      <c r="N91" s="1525"/>
      <c r="O91" s="1525"/>
      <c r="P91" s="1525"/>
      <c r="Q91" s="1525"/>
    </row>
    <row r="92" spans="1:17" x14ac:dyDescent="0.2">
      <c r="A92" s="541" t="s">
        <v>2369</v>
      </c>
      <c r="B92" s="1819"/>
      <c r="C92" s="1819"/>
      <c r="D92" s="1819"/>
      <c r="E92" s="701"/>
      <c r="F92" s="1819"/>
      <c r="G92" s="1819"/>
      <c r="H92" s="1819"/>
      <c r="I92" s="702"/>
      <c r="J92" s="1730"/>
      <c r="K92" s="702"/>
      <c r="L92" s="1730"/>
      <c r="M92" s="1525"/>
      <c r="N92" s="1525"/>
      <c r="O92" s="1525"/>
      <c r="P92" s="1525"/>
      <c r="Q92" s="1525"/>
    </row>
    <row r="93" spans="1:17" x14ac:dyDescent="0.2">
      <c r="A93" s="905" t="s">
        <v>2375</v>
      </c>
      <c r="B93" s="1684"/>
      <c r="C93" s="1684"/>
      <c r="D93" s="1684"/>
      <c r="E93" s="722"/>
      <c r="F93" s="681"/>
      <c r="G93" s="681"/>
      <c r="H93" s="1684"/>
      <c r="I93" s="723"/>
      <c r="J93" s="1684"/>
      <c r="K93" s="723"/>
      <c r="L93" s="1684"/>
      <c r="M93" s="1525"/>
      <c r="N93" s="1525"/>
      <c r="O93" s="1525"/>
      <c r="P93" s="1525"/>
      <c r="Q93" s="1525"/>
    </row>
    <row r="94" spans="1:17" x14ac:dyDescent="0.2">
      <c r="A94" s="92"/>
      <c r="B94" s="693"/>
      <c r="C94" s="693"/>
      <c r="D94" s="693"/>
      <c r="E94" s="722"/>
      <c r="F94" s="694"/>
      <c r="G94" s="694"/>
      <c r="H94" s="693"/>
      <c r="I94" s="723"/>
      <c r="J94" s="693"/>
      <c r="K94" s="723"/>
      <c r="L94" s="693"/>
      <c r="M94" s="1525"/>
      <c r="N94" s="1525"/>
      <c r="O94" s="1525"/>
      <c r="P94" s="1525"/>
      <c r="Q94" s="1525"/>
    </row>
    <row r="95" spans="1:17" x14ac:dyDescent="0.2">
      <c r="A95" s="918" t="s">
        <v>746</v>
      </c>
      <c r="B95" s="693"/>
      <c r="C95" s="1684"/>
      <c r="D95" s="1684"/>
      <c r="E95" s="722"/>
      <c r="F95" s="694"/>
      <c r="G95" s="694"/>
      <c r="H95" s="693"/>
      <c r="I95" s="723"/>
      <c r="J95" s="693"/>
      <c r="K95" s="723"/>
      <c r="L95" s="1684"/>
      <c r="M95" s="1525"/>
      <c r="N95" s="1525"/>
      <c r="O95" s="1525"/>
      <c r="P95" s="1525"/>
      <c r="Q95" s="1525"/>
    </row>
    <row r="96" spans="1:17" x14ac:dyDescent="0.2">
      <c r="A96" s="92"/>
      <c r="B96" s="693"/>
      <c r="C96" s="693"/>
      <c r="D96" s="693"/>
      <c r="E96" s="722"/>
      <c r="F96" s="694"/>
      <c r="G96" s="694"/>
      <c r="H96" s="693"/>
      <c r="I96" s="723"/>
      <c r="J96" s="693"/>
      <c r="K96" s="723"/>
      <c r="L96" s="693"/>
      <c r="M96" s="1525"/>
      <c r="N96" s="1525"/>
      <c r="O96" s="1525"/>
      <c r="P96" s="1525"/>
      <c r="Q96" s="1525"/>
    </row>
    <row r="97" spans="1:17" x14ac:dyDescent="0.2">
      <c r="A97" s="85" t="s">
        <v>2401</v>
      </c>
      <c r="B97" s="44"/>
      <c r="C97" s="1841"/>
      <c r="D97" s="1525"/>
      <c r="E97" s="1525"/>
      <c r="F97" s="1525"/>
      <c r="G97" s="1525"/>
      <c r="H97" s="696"/>
      <c r="I97" s="1525"/>
      <c r="J97" s="1525"/>
      <c r="K97" s="1525"/>
      <c r="L97" s="1525"/>
      <c r="M97" s="1525"/>
      <c r="N97" s="1525"/>
      <c r="O97" s="1525"/>
      <c r="P97" s="1525"/>
      <c r="Q97" s="1525"/>
    </row>
    <row r="98" spans="1:17" x14ac:dyDescent="0.2">
      <c r="C98" s="1525"/>
      <c r="D98" s="1525"/>
      <c r="E98" s="1525"/>
      <c r="F98" s="1525"/>
      <c r="G98" s="1525"/>
      <c r="H98" s="1525"/>
      <c r="I98" s="1525"/>
      <c r="J98" s="1525"/>
      <c r="K98" s="1525"/>
      <c r="L98" s="1525"/>
      <c r="M98" s="1525"/>
      <c r="N98" s="1525"/>
      <c r="O98" s="1525"/>
      <c r="P98" s="1525"/>
      <c r="Q98" s="1525"/>
    </row>
    <row r="99" spans="1:17" x14ac:dyDescent="0.2">
      <c r="C99" s="1525"/>
      <c r="D99" s="1525"/>
      <c r="E99" s="1525"/>
      <c r="F99" s="1525"/>
      <c r="G99" s="1525"/>
      <c r="H99" s="1525"/>
      <c r="I99" s="1525"/>
      <c r="J99" s="1525"/>
      <c r="K99" s="1525"/>
      <c r="L99" s="1525"/>
      <c r="M99" s="1525"/>
      <c r="N99" s="1525"/>
      <c r="O99" s="1525"/>
      <c r="P99" s="1525"/>
      <c r="Q99" s="1525"/>
    </row>
    <row r="100" spans="1:17" x14ac:dyDescent="0.2">
      <c r="C100" s="1525"/>
      <c r="D100" s="1525"/>
      <c r="E100" s="1525"/>
      <c r="F100" s="1525"/>
      <c r="G100" s="1525"/>
      <c r="H100" s="1525"/>
      <c r="I100" s="1525"/>
      <c r="J100" s="1525"/>
      <c r="K100" s="1525"/>
      <c r="L100" s="1525"/>
      <c r="M100" s="1525"/>
      <c r="N100" s="1525"/>
      <c r="O100" s="1525"/>
      <c r="P100" s="1525"/>
      <c r="Q100" s="1525"/>
    </row>
    <row r="101" spans="1:17" x14ac:dyDescent="0.2">
      <c r="C101" s="1525"/>
      <c r="D101" s="1525"/>
      <c r="E101" s="1525"/>
      <c r="F101" s="1525"/>
      <c r="G101" s="1525"/>
      <c r="H101" s="1525"/>
      <c r="I101" s="1525"/>
      <c r="J101" s="1525"/>
      <c r="K101" s="1525"/>
      <c r="L101" s="1525"/>
      <c r="M101" s="1525"/>
      <c r="N101" s="1525"/>
      <c r="O101" s="1525"/>
      <c r="P101" s="1525"/>
      <c r="Q101" s="1525"/>
    </row>
    <row r="102" spans="1:17" x14ac:dyDescent="0.2">
      <c r="C102" s="1525"/>
      <c r="D102" s="1525"/>
      <c r="E102" s="1525"/>
      <c r="F102" s="1525"/>
      <c r="G102" s="1525"/>
      <c r="H102" s="1525"/>
      <c r="I102" s="1525"/>
      <c r="J102" s="1525"/>
      <c r="K102" s="1525"/>
      <c r="L102" s="1525"/>
      <c r="M102" s="1525"/>
      <c r="N102" s="1525"/>
      <c r="O102" s="1525"/>
      <c r="P102" s="1525"/>
      <c r="Q102" s="1525"/>
    </row>
    <row r="103" spans="1:17" x14ac:dyDescent="0.2">
      <c r="C103" s="1525"/>
      <c r="D103" s="1525"/>
      <c r="E103" s="1525"/>
      <c r="F103" s="1525"/>
      <c r="G103" s="1525"/>
      <c r="H103" s="1525"/>
      <c r="I103" s="1525"/>
      <c r="J103" s="1525"/>
      <c r="K103" s="1525"/>
      <c r="L103" s="1525"/>
      <c r="M103" s="1525"/>
      <c r="N103" s="1525"/>
      <c r="O103" s="1525"/>
      <c r="P103" s="1525"/>
      <c r="Q103" s="1525"/>
    </row>
    <row r="104" spans="1:17" x14ac:dyDescent="0.2">
      <c r="C104" s="1525"/>
      <c r="D104" s="1525"/>
      <c r="E104" s="1525"/>
      <c r="F104" s="1525"/>
      <c r="G104" s="1525"/>
      <c r="H104" s="1525"/>
      <c r="I104" s="1525"/>
      <c r="J104" s="1525"/>
      <c r="K104" s="1525"/>
      <c r="L104" s="1525"/>
      <c r="M104" s="1525"/>
      <c r="N104" s="1525"/>
      <c r="O104" s="1525"/>
      <c r="P104" s="1525"/>
      <c r="Q104" s="1525"/>
    </row>
    <row r="105" spans="1:17" x14ac:dyDescent="0.2">
      <c r="C105" s="1525"/>
      <c r="D105" s="1525"/>
      <c r="E105" s="1525"/>
      <c r="F105" s="1525"/>
      <c r="G105" s="1525"/>
      <c r="H105" s="1525"/>
      <c r="I105" s="1525"/>
      <c r="J105" s="1525"/>
      <c r="K105" s="1525"/>
      <c r="L105" s="1525"/>
      <c r="M105" s="1525"/>
      <c r="N105" s="1525"/>
      <c r="O105" s="1525"/>
      <c r="P105" s="1525"/>
      <c r="Q105" s="1525"/>
    </row>
    <row r="106" spans="1:17" x14ac:dyDescent="0.2">
      <c r="C106" s="1525"/>
      <c r="D106" s="1525"/>
      <c r="E106" s="1525"/>
      <c r="F106" s="1525"/>
      <c r="G106" s="1525"/>
      <c r="H106" s="1525"/>
      <c r="I106" s="1525"/>
      <c r="J106" s="1525"/>
      <c r="K106" s="1525"/>
      <c r="L106" s="1525"/>
      <c r="M106" s="1525"/>
      <c r="N106" s="1525"/>
      <c r="O106" s="1525"/>
      <c r="P106" s="1525"/>
      <c r="Q106" s="1525"/>
    </row>
    <row r="107" spans="1:17" x14ac:dyDescent="0.2">
      <c r="C107" s="1525"/>
      <c r="D107" s="1525"/>
      <c r="E107" s="1525"/>
      <c r="F107" s="1525"/>
      <c r="G107" s="1525"/>
      <c r="H107" s="1525"/>
      <c r="I107" s="1525"/>
      <c r="J107" s="1525"/>
      <c r="K107" s="1525"/>
      <c r="L107" s="1525"/>
      <c r="M107" s="1525"/>
      <c r="N107" s="1525"/>
      <c r="O107" s="1525"/>
      <c r="P107" s="1525"/>
      <c r="Q107" s="1525"/>
    </row>
    <row r="108" spans="1:17" x14ac:dyDescent="0.2">
      <c r="C108" s="1525"/>
      <c r="D108" s="1525"/>
      <c r="E108" s="1525"/>
      <c r="F108" s="1525"/>
      <c r="G108" s="1525"/>
      <c r="H108" s="1525"/>
      <c r="I108" s="1525"/>
      <c r="J108" s="1525"/>
      <c r="K108" s="1525"/>
      <c r="L108" s="1525"/>
      <c r="M108" s="1525"/>
      <c r="N108" s="1525"/>
      <c r="O108" s="1525"/>
      <c r="P108" s="1525"/>
      <c r="Q108" s="1525"/>
    </row>
    <row r="109" spans="1:17" x14ac:dyDescent="0.2">
      <c r="C109" s="1525"/>
      <c r="D109" s="1525"/>
      <c r="E109" s="1525"/>
      <c r="F109" s="1525"/>
      <c r="G109" s="1525"/>
      <c r="H109" s="1525"/>
      <c r="I109" s="1525"/>
      <c r="J109" s="1525"/>
      <c r="K109" s="1525"/>
      <c r="L109" s="1525"/>
      <c r="M109" s="1525"/>
      <c r="N109" s="1525"/>
      <c r="O109" s="1525"/>
      <c r="P109" s="1525"/>
      <c r="Q109" s="1525"/>
    </row>
    <row r="110" spans="1:17" x14ac:dyDescent="0.2">
      <c r="C110" s="1525"/>
      <c r="D110" s="1525"/>
      <c r="E110" s="1525"/>
      <c r="F110" s="1525"/>
      <c r="G110" s="1525"/>
      <c r="H110" s="1525"/>
      <c r="I110" s="1525"/>
      <c r="J110" s="1525"/>
      <c r="K110" s="1525"/>
      <c r="L110" s="1525"/>
      <c r="M110" s="1525"/>
      <c r="N110" s="1525"/>
      <c r="O110" s="1525"/>
      <c r="P110" s="1525"/>
      <c r="Q110" s="1525"/>
    </row>
    <row r="111" spans="1:17" x14ac:dyDescent="0.2">
      <c r="C111" s="1525"/>
      <c r="D111" s="1525"/>
      <c r="E111" s="1525"/>
      <c r="F111" s="1525"/>
      <c r="G111" s="1525"/>
      <c r="H111" s="1525"/>
      <c r="I111" s="1525"/>
      <c r="J111" s="1525"/>
      <c r="K111" s="1525"/>
      <c r="L111" s="1525"/>
      <c r="M111" s="1525"/>
      <c r="N111" s="1525"/>
      <c r="O111" s="1525"/>
      <c r="P111" s="1525"/>
      <c r="Q111" s="1525"/>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workbookViewId="0"/>
  </sheetViews>
  <sheetFormatPr defaultColWidth="9.140625" defaultRowHeight="12.75" x14ac:dyDescent="0.2"/>
  <cols>
    <col min="1" max="1" width="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2428</v>
      </c>
      <c r="B1" s="33"/>
      <c r="C1" s="33"/>
      <c r="D1" s="38"/>
      <c r="E1" s="733"/>
      <c r="F1" s="38"/>
      <c r="G1" s="38"/>
      <c r="L1" s="35">
        <v>5</v>
      </c>
    </row>
    <row r="2" spans="1:12" ht="15.75" x14ac:dyDescent="0.25">
      <c r="A2" s="1975" t="s">
        <v>94</v>
      </c>
      <c r="B2" s="1976"/>
      <c r="C2" s="1977"/>
      <c r="D2" s="70"/>
      <c r="E2" s="38"/>
      <c r="F2" s="38"/>
      <c r="G2" s="38"/>
    </row>
    <row r="3" spans="1:12" ht="33.75" customHeight="1" x14ac:dyDescent="0.2">
      <c r="A3" s="2079" t="s">
        <v>2429</v>
      </c>
      <c r="B3" s="2080"/>
      <c r="C3" s="2080"/>
      <c r="D3" s="2080"/>
      <c r="E3" s="2080"/>
      <c r="F3" s="2080"/>
      <c r="G3" s="2080"/>
      <c r="H3" s="2080"/>
      <c r="I3" s="2080"/>
      <c r="J3" s="2080"/>
      <c r="K3" s="2080"/>
      <c r="L3" s="2080"/>
    </row>
    <row r="4" spans="1:12" ht="15" customHeight="1" x14ac:dyDescent="0.2">
      <c r="A4" s="261" t="s">
        <v>2348</v>
      </c>
      <c r="B4" s="1670"/>
      <c r="C4" s="1670"/>
      <c r="D4" s="1670"/>
      <c r="E4" s="1670"/>
      <c r="F4" s="1670"/>
      <c r="G4" s="1670"/>
      <c r="H4" s="1670"/>
      <c r="I4" s="1670"/>
      <c r="J4" s="1670"/>
      <c r="K4" s="1670"/>
      <c r="L4" s="1670"/>
    </row>
    <row r="5" spans="1:12" ht="12.6" customHeight="1" x14ac:dyDescent="0.25">
      <c r="A5" s="131"/>
      <c r="B5" s="378"/>
      <c r="C5" s="378"/>
      <c r="D5" s="138"/>
      <c r="E5" s="138"/>
      <c r="F5" s="138"/>
      <c r="G5" s="138"/>
      <c r="H5" s="131"/>
      <c r="I5" s="131"/>
      <c r="J5" s="131"/>
      <c r="K5" s="131"/>
      <c r="L5" s="131"/>
    </row>
    <row r="6" spans="1:12" x14ac:dyDescent="0.2">
      <c r="A6" s="662"/>
      <c r="B6" s="2069" t="s">
        <v>2349</v>
      </c>
      <c r="C6" s="2003"/>
      <c r="D6" s="2004"/>
      <c r="E6" s="896"/>
      <c r="F6" s="2069" t="s">
        <v>2350</v>
      </c>
      <c r="G6" s="2075"/>
      <c r="H6" s="2076"/>
      <c r="I6" s="897"/>
      <c r="J6" s="1670"/>
      <c r="K6" s="897"/>
      <c r="L6" s="897"/>
    </row>
    <row r="7" spans="1:12" ht="56.25" customHeight="1" x14ac:dyDescent="0.2">
      <c r="A7" s="1666" t="s">
        <v>2351</v>
      </c>
      <c r="B7" s="664" t="s">
        <v>2352</v>
      </c>
      <c r="C7" s="664" t="s">
        <v>2353</v>
      </c>
      <c r="D7" s="664" t="s">
        <v>2354</v>
      </c>
      <c r="E7" s="882"/>
      <c r="F7" s="664" t="s">
        <v>2355</v>
      </c>
      <c r="G7" s="664" t="s">
        <v>2356</v>
      </c>
      <c r="H7" s="1734" t="s">
        <v>2357</v>
      </c>
      <c r="I7" s="188"/>
      <c r="J7" s="1666" t="s">
        <v>2358</v>
      </c>
      <c r="K7" s="188"/>
      <c r="L7" s="1666" t="s">
        <v>2359</v>
      </c>
    </row>
    <row r="8" spans="1:12" x14ac:dyDescent="0.2">
      <c r="A8" s="1703" t="s">
        <v>244</v>
      </c>
      <c r="B8" s="1703"/>
      <c r="C8" s="1703"/>
      <c r="D8" s="1703" t="s">
        <v>245</v>
      </c>
      <c r="E8" s="1703"/>
      <c r="F8" s="1703" t="s">
        <v>246</v>
      </c>
      <c r="G8" s="1703" t="s">
        <v>401</v>
      </c>
      <c r="H8" s="1703" t="s">
        <v>402</v>
      </c>
      <c r="I8" s="1703"/>
      <c r="J8" s="1703" t="s">
        <v>2360</v>
      </c>
      <c r="K8" s="1703"/>
      <c r="L8" s="1703" t="s">
        <v>2361</v>
      </c>
    </row>
    <row r="9" spans="1:12" ht="14.25" customHeight="1" x14ac:dyDescent="0.2">
      <c r="A9" s="2078" t="s">
        <v>1784</v>
      </c>
      <c r="B9" s="2078"/>
      <c r="C9" s="2078"/>
      <c r="D9" s="355"/>
      <c r="E9" s="323"/>
      <c r="F9" s="323"/>
      <c r="G9" s="323"/>
      <c r="H9" s="323"/>
      <c r="I9" s="323"/>
      <c r="J9" s="323"/>
      <c r="K9" s="323"/>
      <c r="L9" s="323"/>
    </row>
    <row r="10" spans="1:12" x14ac:dyDescent="0.2">
      <c r="A10" s="541" t="s">
        <v>2363</v>
      </c>
      <c r="B10" s="922"/>
      <c r="C10" s="1692"/>
      <c r="D10" s="1685"/>
      <c r="E10" s="672"/>
      <c r="F10" s="1685"/>
      <c r="G10" s="1685"/>
      <c r="H10" s="1685"/>
      <c r="I10" s="673"/>
      <c r="J10" s="1684"/>
      <c r="K10" s="673"/>
      <c r="L10" s="1684"/>
    </row>
    <row r="11" spans="1:12" x14ac:dyDescent="0.2">
      <c r="A11" s="541" t="s">
        <v>2364</v>
      </c>
      <c r="B11" s="922"/>
      <c r="C11" s="1692"/>
      <c r="D11" s="1685"/>
      <c r="E11" s="672"/>
      <c r="F11" s="1685"/>
      <c r="G11" s="1685"/>
      <c r="H11" s="1685"/>
      <c r="I11" s="673"/>
      <c r="J11" s="1684"/>
      <c r="K11" s="673"/>
      <c r="L11" s="1684"/>
    </row>
    <row r="12" spans="1:12" x14ac:dyDescent="0.2">
      <c r="A12" s="541" t="s">
        <v>2421</v>
      </c>
      <c r="B12" s="922"/>
      <c r="C12" s="1692"/>
      <c r="D12" s="1685"/>
      <c r="E12" s="672"/>
      <c r="F12" s="1685"/>
      <c r="G12" s="1685"/>
      <c r="H12" s="1685"/>
      <c r="I12" s="673"/>
      <c r="J12" s="1684"/>
      <c r="K12" s="673"/>
      <c r="L12" s="1684"/>
    </row>
    <row r="13" spans="1:12" x14ac:dyDescent="0.2">
      <c r="A13" s="541" t="s">
        <v>2365</v>
      </c>
      <c r="B13" s="922"/>
      <c r="C13" s="925"/>
      <c r="D13" s="737"/>
      <c r="E13" s="738"/>
      <c r="F13" s="737"/>
      <c r="G13" s="737"/>
      <c r="H13" s="737"/>
      <c r="I13" s="739"/>
      <c r="J13" s="740"/>
      <c r="K13" s="739"/>
      <c r="L13" s="740"/>
    </row>
    <row r="14" spans="1:12" x14ac:dyDescent="0.2">
      <c r="A14" s="541" t="s">
        <v>2366</v>
      </c>
      <c r="B14" s="922"/>
      <c r="C14" s="925"/>
      <c r="D14" s="737"/>
      <c r="E14" s="738"/>
      <c r="F14" s="737"/>
      <c r="G14" s="737"/>
      <c r="H14" s="737"/>
      <c r="I14" s="739"/>
      <c r="J14" s="740"/>
      <c r="K14" s="739"/>
      <c r="L14" s="740"/>
    </row>
    <row r="15" spans="1:12" s="24" customFormat="1" x14ac:dyDescent="0.2">
      <c r="A15" s="541" t="s">
        <v>2430</v>
      </c>
      <c r="B15" s="922"/>
      <c r="C15" s="925"/>
      <c r="D15" s="741"/>
      <c r="E15" s="742"/>
      <c r="F15" s="741"/>
      <c r="G15" s="741"/>
      <c r="H15" s="741"/>
      <c r="I15" s="743"/>
      <c r="J15" s="744"/>
      <c r="K15" s="743"/>
      <c r="L15" s="744"/>
    </row>
    <row r="16" spans="1:12" s="24" customFormat="1" x14ac:dyDescent="0.2">
      <c r="A16" s="545" t="s">
        <v>2394</v>
      </c>
      <c r="B16" s="922"/>
      <c r="C16" s="1820"/>
      <c r="D16" s="1820"/>
      <c r="E16" s="690"/>
      <c r="F16" s="1820"/>
      <c r="G16" s="1820"/>
      <c r="H16" s="1820"/>
      <c r="I16" s="689"/>
      <c r="J16" s="1684"/>
      <c r="K16" s="689"/>
      <c r="L16" s="1684"/>
    </row>
    <row r="17" spans="1:12" s="24" customFormat="1" x14ac:dyDescent="0.2">
      <c r="A17" s="545" t="s">
        <v>2395</v>
      </c>
      <c r="B17" s="922"/>
      <c r="C17" s="1820"/>
      <c r="D17" s="1820"/>
      <c r="E17" s="690"/>
      <c r="F17" s="1820"/>
      <c r="G17" s="1820"/>
      <c r="H17" s="1820"/>
      <c r="I17" s="689"/>
      <c r="J17" s="1684"/>
      <c r="K17" s="689"/>
      <c r="L17" s="1684"/>
    </row>
    <row r="18" spans="1:12" s="24" customFormat="1" x14ac:dyDescent="0.2">
      <c r="A18" s="545" t="s">
        <v>4570</v>
      </c>
      <c r="B18" s="922"/>
      <c r="C18" s="1820"/>
      <c r="D18" s="1820"/>
      <c r="E18" s="690"/>
      <c r="F18" s="1820"/>
      <c r="G18" s="1820"/>
      <c r="H18" s="1820"/>
      <c r="I18" s="689"/>
      <c r="J18" s="1684"/>
      <c r="K18" s="689"/>
      <c r="L18" s="1684"/>
    </row>
    <row r="19" spans="1:12" s="24" customFormat="1" x14ac:dyDescent="0.2">
      <c r="A19" s="545" t="s">
        <v>2396</v>
      </c>
      <c r="B19" s="922"/>
      <c r="C19" s="1820"/>
      <c r="D19" s="1820"/>
      <c r="E19" s="690"/>
      <c r="F19" s="1820"/>
      <c r="G19" s="1820"/>
      <c r="H19" s="1820"/>
      <c r="I19" s="689"/>
      <c r="J19" s="1684"/>
      <c r="K19" s="689"/>
      <c r="L19" s="1684"/>
    </row>
    <row r="20" spans="1:12" s="24" customFormat="1" x14ac:dyDescent="0.2">
      <c r="A20" s="545" t="s">
        <v>2368</v>
      </c>
      <c r="B20" s="922"/>
      <c r="C20" s="1818"/>
      <c r="D20" s="1819"/>
      <c r="E20" s="701"/>
      <c r="F20" s="1819"/>
      <c r="G20" s="1819"/>
      <c r="H20" s="1819"/>
      <c r="I20" s="702"/>
      <c r="J20" s="1730"/>
      <c r="K20" s="702"/>
      <c r="L20" s="1730"/>
    </row>
    <row r="21" spans="1:12" s="24" customFormat="1" x14ac:dyDescent="0.2">
      <c r="A21" s="545" t="s">
        <v>2369</v>
      </c>
      <c r="B21" s="922"/>
      <c r="C21" s="1818"/>
      <c r="D21" s="1819"/>
      <c r="E21" s="701"/>
      <c r="F21" s="1819"/>
      <c r="G21" s="1819"/>
      <c r="H21" s="1819"/>
      <c r="I21" s="702"/>
      <c r="J21" s="1730"/>
      <c r="K21" s="702"/>
      <c r="L21" s="1730"/>
    </row>
    <row r="22" spans="1:12" x14ac:dyDescent="0.2">
      <c r="A22" s="920" t="s">
        <v>2375</v>
      </c>
      <c r="B22" s="923"/>
      <c r="C22" s="1693"/>
      <c r="D22" s="1684"/>
      <c r="E22" s="722"/>
      <c r="F22" s="681"/>
      <c r="G22" s="681"/>
      <c r="H22" s="1684"/>
      <c r="I22" s="723"/>
      <c r="J22" s="1684"/>
      <c r="K22" s="723"/>
      <c r="L22" s="1684"/>
    </row>
    <row r="23" spans="1:12" ht="6" customHeight="1" x14ac:dyDescent="0.2">
      <c r="A23" s="1891"/>
      <c r="B23" s="5"/>
      <c r="C23" s="1525"/>
      <c r="D23" s="1525"/>
      <c r="E23" s="1525"/>
      <c r="F23" s="1525"/>
      <c r="G23" s="1525"/>
      <c r="H23" s="1525"/>
      <c r="I23" s="1525"/>
      <c r="J23" s="645"/>
      <c r="K23" s="1525"/>
      <c r="L23" s="1525" t="s">
        <v>2424</v>
      </c>
    </row>
    <row r="24" spans="1:12" x14ac:dyDescent="0.2">
      <c r="A24" s="921" t="s">
        <v>1785</v>
      </c>
      <c r="B24" s="38"/>
      <c r="C24" s="1525"/>
      <c r="D24" s="1525"/>
      <c r="E24" s="1525"/>
      <c r="F24" s="1525"/>
      <c r="G24" s="1525"/>
      <c r="H24" s="1525"/>
      <c r="I24" s="1525"/>
      <c r="J24" s="645"/>
      <c r="K24" s="1525"/>
      <c r="L24" s="1525"/>
    </row>
    <row r="25" spans="1:12" x14ac:dyDescent="0.2">
      <c r="A25" s="545" t="s">
        <v>2363</v>
      </c>
      <c r="B25" s="1685"/>
      <c r="C25" s="1820"/>
      <c r="D25" s="1820"/>
      <c r="E25" s="685"/>
      <c r="F25" s="1820"/>
      <c r="G25" s="1820"/>
      <c r="H25" s="1820"/>
      <c r="I25" s="689"/>
      <c r="J25" s="1684"/>
      <c r="K25" s="689"/>
      <c r="L25" s="1684"/>
    </row>
    <row r="26" spans="1:12" x14ac:dyDescent="0.2">
      <c r="A26" s="545" t="s">
        <v>2364</v>
      </c>
      <c r="B26" s="1685"/>
      <c r="C26" s="1820"/>
      <c r="D26" s="1820"/>
      <c r="E26" s="685"/>
      <c r="F26" s="1820"/>
      <c r="G26" s="1820"/>
      <c r="H26" s="1820"/>
      <c r="I26" s="689"/>
      <c r="J26" s="1684"/>
      <c r="K26" s="689"/>
      <c r="L26" s="1684"/>
    </row>
    <row r="27" spans="1:12" x14ac:dyDescent="0.2">
      <c r="A27" s="545" t="s">
        <v>2421</v>
      </c>
      <c r="B27" s="1729"/>
      <c r="C27" s="1819"/>
      <c r="D27" s="1819"/>
      <c r="E27" s="715"/>
      <c r="F27" s="1819"/>
      <c r="G27" s="1819"/>
      <c r="H27" s="1819"/>
      <c r="I27" s="702"/>
      <c r="J27" s="1730"/>
      <c r="K27" s="702"/>
      <c r="L27" s="1730"/>
    </row>
    <row r="28" spans="1:12" x14ac:dyDescent="0.2">
      <c r="A28" s="545" t="s">
        <v>2365</v>
      </c>
      <c r="B28" s="1685"/>
      <c r="C28" s="1820"/>
      <c r="D28" s="1820"/>
      <c r="E28" s="685"/>
      <c r="F28" s="1820"/>
      <c r="G28" s="1820"/>
      <c r="H28" s="1820"/>
      <c r="I28" s="689"/>
      <c r="J28" s="1684"/>
      <c r="K28" s="689"/>
      <c r="L28" s="1684"/>
    </row>
    <row r="29" spans="1:12" x14ac:dyDescent="0.2">
      <c r="A29" s="545" t="s">
        <v>2366</v>
      </c>
      <c r="B29" s="1685"/>
      <c r="C29" s="1820"/>
      <c r="D29" s="1820"/>
      <c r="E29" s="685"/>
      <c r="F29" s="1820"/>
      <c r="G29" s="1820"/>
      <c r="H29" s="1820"/>
      <c r="I29" s="689"/>
      <c r="J29" s="1684"/>
      <c r="K29" s="689"/>
      <c r="L29" s="1684"/>
    </row>
    <row r="30" spans="1:12" x14ac:dyDescent="0.2">
      <c r="A30" s="545" t="s">
        <v>2430</v>
      </c>
      <c r="B30" s="1685"/>
      <c r="C30" s="1820"/>
      <c r="D30" s="1820"/>
      <c r="E30" s="676"/>
      <c r="F30" s="1820"/>
      <c r="G30" s="1820"/>
      <c r="H30" s="1820"/>
      <c r="I30" s="677"/>
      <c r="J30" s="1684"/>
      <c r="K30" s="677"/>
      <c r="L30" s="1684"/>
    </row>
    <row r="31" spans="1:12" x14ac:dyDescent="0.2">
      <c r="A31" s="545" t="s">
        <v>2394</v>
      </c>
      <c r="B31" s="1821"/>
      <c r="C31" s="1820"/>
      <c r="D31" s="1820"/>
      <c r="E31" s="690"/>
      <c r="F31" s="1820"/>
      <c r="G31" s="1820"/>
      <c r="H31" s="1820"/>
      <c r="I31" s="689"/>
      <c r="J31" s="1684"/>
      <c r="K31" s="689"/>
      <c r="L31" s="1684"/>
    </row>
    <row r="32" spans="1:12" x14ac:dyDescent="0.2">
      <c r="A32" s="545" t="s">
        <v>2395</v>
      </c>
      <c r="B32" s="1821"/>
      <c r="C32" s="1820"/>
      <c r="D32" s="1820"/>
      <c r="E32" s="690"/>
      <c r="F32" s="1820"/>
      <c r="G32" s="1820"/>
      <c r="H32" s="1820"/>
      <c r="I32" s="689"/>
      <c r="J32" s="1684"/>
      <c r="K32" s="689"/>
      <c r="L32" s="1684"/>
    </row>
    <row r="33" spans="1:12" x14ac:dyDescent="0.2">
      <c r="A33" s="545" t="s">
        <v>4570</v>
      </c>
      <c r="B33" s="1821"/>
      <c r="C33" s="1820"/>
      <c r="D33" s="1820"/>
      <c r="E33" s="690"/>
      <c r="F33" s="1820"/>
      <c r="G33" s="1820"/>
      <c r="H33" s="1820"/>
      <c r="I33" s="689"/>
      <c r="J33" s="1684"/>
      <c r="K33" s="689"/>
      <c r="L33" s="1684"/>
    </row>
    <row r="34" spans="1:12" x14ac:dyDescent="0.2">
      <c r="A34" s="545" t="s">
        <v>2396</v>
      </c>
      <c r="B34" s="1821"/>
      <c r="C34" s="1820"/>
      <c r="D34" s="1820"/>
      <c r="E34" s="690"/>
      <c r="F34" s="1820"/>
      <c r="G34" s="1820"/>
      <c r="H34" s="1820"/>
      <c r="I34" s="689"/>
      <c r="J34" s="1684"/>
      <c r="K34" s="689"/>
      <c r="L34" s="1684"/>
    </row>
    <row r="35" spans="1:12" x14ac:dyDescent="0.2">
      <c r="A35" s="545" t="s">
        <v>2368</v>
      </c>
      <c r="B35" s="1820"/>
      <c r="C35" s="1820"/>
      <c r="D35" s="1820"/>
      <c r="E35" s="676"/>
      <c r="F35" s="1820"/>
      <c r="G35" s="1820"/>
      <c r="H35" s="1820"/>
      <c r="I35" s="677"/>
      <c r="J35" s="1684"/>
      <c r="K35" s="677"/>
      <c r="L35" s="1684"/>
    </row>
    <row r="36" spans="1:12" x14ac:dyDescent="0.2">
      <c r="A36" s="545" t="s">
        <v>2369</v>
      </c>
      <c r="B36" s="1685"/>
      <c r="C36" s="1820"/>
      <c r="D36" s="1820"/>
      <c r="E36" s="676"/>
      <c r="F36" s="1820"/>
      <c r="G36" s="1820"/>
      <c r="H36" s="1820"/>
      <c r="I36" s="677"/>
      <c r="J36" s="1684"/>
      <c r="K36" s="677"/>
      <c r="L36" s="1684"/>
    </row>
    <row r="37" spans="1:12" x14ac:dyDescent="0.2">
      <c r="A37" s="920" t="s">
        <v>2375</v>
      </c>
      <c r="B37" s="1684"/>
      <c r="C37" s="1684"/>
      <c r="D37" s="1684"/>
      <c r="E37" s="722"/>
      <c r="F37" s="681"/>
      <c r="G37" s="681"/>
      <c r="H37" s="1684"/>
      <c r="I37" s="723"/>
      <c r="J37" s="1684"/>
      <c r="K37" s="723"/>
      <c r="L37" s="1684"/>
    </row>
    <row r="38" spans="1:12" ht="6" customHeight="1" x14ac:dyDescent="0.2">
      <c r="A38" s="1525"/>
      <c r="C38" s="1525"/>
      <c r="D38" s="1525"/>
      <c r="E38" s="1525"/>
      <c r="F38" s="1525"/>
      <c r="G38" s="1525"/>
      <c r="H38" s="1525"/>
      <c r="I38" s="1525"/>
      <c r="J38" s="1525"/>
      <c r="K38" s="1525"/>
      <c r="L38" s="1525"/>
    </row>
    <row r="39" spans="1:12" x14ac:dyDescent="0.2">
      <c r="A39" s="921" t="s">
        <v>1786</v>
      </c>
      <c r="B39" s="38"/>
      <c r="C39" s="1525"/>
      <c r="D39" s="1525"/>
      <c r="E39" s="1525"/>
      <c r="F39" s="1525"/>
      <c r="G39" s="1525"/>
      <c r="H39" s="1525"/>
      <c r="I39" s="1525"/>
      <c r="J39" s="1525"/>
      <c r="K39" s="1525"/>
      <c r="L39" s="1525"/>
    </row>
    <row r="40" spans="1:12" x14ac:dyDescent="0.2">
      <c r="A40" s="545" t="s">
        <v>2371</v>
      </c>
      <c r="B40" s="716"/>
      <c r="C40" s="717"/>
      <c r="D40" s="718"/>
      <c r="E40" s="685"/>
      <c r="F40" s="684"/>
      <c r="G40" s="1820"/>
      <c r="H40" s="684"/>
      <c r="I40" s="689"/>
      <c r="J40" s="1684"/>
      <c r="K40" s="689"/>
      <c r="L40" s="1684"/>
    </row>
    <row r="41" spans="1:12" x14ac:dyDescent="0.2">
      <c r="A41" s="545" t="s">
        <v>2363</v>
      </c>
      <c r="B41" s="716"/>
      <c r="C41" s="1820"/>
      <c r="D41" s="1820"/>
      <c r="E41" s="685"/>
      <c r="F41" s="1820"/>
      <c r="G41" s="1820"/>
      <c r="H41" s="1820"/>
      <c r="I41" s="689"/>
      <c r="J41" s="1684"/>
      <c r="K41" s="689"/>
      <c r="L41" s="1684"/>
    </row>
    <row r="42" spans="1:12" x14ac:dyDescent="0.2">
      <c r="A42" s="545" t="s">
        <v>2364</v>
      </c>
      <c r="B42" s="716"/>
      <c r="C42" s="1820"/>
      <c r="D42" s="1820"/>
      <c r="E42" s="685"/>
      <c r="F42" s="1820"/>
      <c r="G42" s="1820"/>
      <c r="H42" s="1820"/>
      <c r="I42" s="689"/>
      <c r="J42" s="1684"/>
      <c r="K42" s="689"/>
      <c r="L42" s="1684"/>
    </row>
    <row r="43" spans="1:12" x14ac:dyDescent="0.2">
      <c r="A43" s="545" t="s">
        <v>2421</v>
      </c>
      <c r="B43" s="716"/>
      <c r="C43" s="1819"/>
      <c r="D43" s="1819"/>
      <c r="E43" s="715"/>
      <c r="F43" s="1819"/>
      <c r="G43" s="1819"/>
      <c r="H43" s="1819"/>
      <c r="I43" s="702"/>
      <c r="J43" s="1730"/>
      <c r="K43" s="702"/>
      <c r="L43" s="1730"/>
    </row>
    <row r="44" spans="1:12" x14ac:dyDescent="0.2">
      <c r="A44" s="545" t="s">
        <v>2365</v>
      </c>
      <c r="B44" s="716"/>
      <c r="C44" s="1820"/>
      <c r="D44" s="1820"/>
      <c r="E44" s="685"/>
      <c r="F44" s="1820"/>
      <c r="G44" s="1820"/>
      <c r="H44" s="1820"/>
      <c r="I44" s="689"/>
      <c r="J44" s="1684"/>
      <c r="K44" s="689"/>
      <c r="L44" s="1684"/>
    </row>
    <row r="45" spans="1:12" x14ac:dyDescent="0.2">
      <c r="A45" s="545" t="s">
        <v>2366</v>
      </c>
      <c r="B45" s="716"/>
      <c r="C45" s="1820"/>
      <c r="D45" s="1820"/>
      <c r="E45" s="685"/>
      <c r="F45" s="1820"/>
      <c r="G45" s="1820"/>
      <c r="H45" s="1820"/>
      <c r="I45" s="689"/>
      <c r="J45" s="1684"/>
      <c r="K45" s="689"/>
      <c r="L45" s="1684"/>
    </row>
    <row r="46" spans="1:12" x14ac:dyDescent="0.2">
      <c r="A46" s="545" t="s">
        <v>2430</v>
      </c>
      <c r="B46" s="716"/>
      <c r="C46" s="1820"/>
      <c r="D46" s="1820"/>
      <c r="E46" s="676"/>
      <c r="F46" s="1820"/>
      <c r="G46" s="1820"/>
      <c r="H46" s="1820"/>
      <c r="I46" s="677"/>
      <c r="J46" s="1684"/>
      <c r="K46" s="677"/>
      <c r="L46" s="1684"/>
    </row>
    <row r="47" spans="1:12" x14ac:dyDescent="0.2">
      <c r="A47" s="545" t="s">
        <v>2394</v>
      </c>
      <c r="B47" s="922"/>
      <c r="C47" s="1820"/>
      <c r="D47" s="1820"/>
      <c r="E47" s="690"/>
      <c r="F47" s="1820"/>
      <c r="G47" s="1820"/>
      <c r="H47" s="1820"/>
      <c r="I47" s="689"/>
      <c r="J47" s="1684"/>
      <c r="K47" s="689"/>
      <c r="L47" s="1684"/>
    </row>
    <row r="48" spans="1:12" x14ac:dyDescent="0.2">
      <c r="A48" s="545" t="s">
        <v>2395</v>
      </c>
      <c r="B48" s="922"/>
      <c r="C48" s="1820"/>
      <c r="D48" s="1820"/>
      <c r="E48" s="690"/>
      <c r="F48" s="1820"/>
      <c r="G48" s="1820"/>
      <c r="H48" s="1820"/>
      <c r="I48" s="689"/>
      <c r="J48" s="1684"/>
      <c r="K48" s="689"/>
      <c r="L48" s="1684"/>
    </row>
    <row r="49" spans="1:12" x14ac:dyDescent="0.2">
      <c r="A49" s="545" t="s">
        <v>4570</v>
      </c>
      <c r="B49" s="922"/>
      <c r="C49" s="1820"/>
      <c r="D49" s="1820"/>
      <c r="E49" s="690"/>
      <c r="F49" s="1820"/>
      <c r="G49" s="1820"/>
      <c r="H49" s="1820"/>
      <c r="I49" s="689"/>
      <c r="J49" s="1684"/>
      <c r="K49" s="689"/>
      <c r="L49" s="1684"/>
    </row>
    <row r="50" spans="1:12" x14ac:dyDescent="0.2">
      <c r="A50" s="545" t="s">
        <v>2396</v>
      </c>
      <c r="B50" s="922"/>
      <c r="C50" s="1820"/>
      <c r="D50" s="1820"/>
      <c r="E50" s="690"/>
      <c r="F50" s="1820"/>
      <c r="G50" s="1820"/>
      <c r="H50" s="1820"/>
      <c r="I50" s="689"/>
      <c r="J50" s="1684"/>
      <c r="K50" s="689"/>
      <c r="L50" s="1684"/>
    </row>
    <row r="51" spans="1:12" x14ac:dyDescent="0.2">
      <c r="A51" s="545" t="s">
        <v>2368</v>
      </c>
      <c r="B51" s="716"/>
      <c r="C51" s="1820"/>
      <c r="D51" s="1820"/>
      <c r="E51" s="676"/>
      <c r="F51" s="1820"/>
      <c r="G51" s="1820"/>
      <c r="H51" s="1820"/>
      <c r="I51" s="677"/>
      <c r="J51" s="1684"/>
      <c r="K51" s="677"/>
      <c r="L51" s="1684"/>
    </row>
    <row r="52" spans="1:12" x14ac:dyDescent="0.2">
      <c r="A52" s="545" t="s">
        <v>2369</v>
      </c>
      <c r="B52" s="716"/>
      <c r="C52" s="1820"/>
      <c r="D52" s="1820"/>
      <c r="E52" s="676"/>
      <c r="F52" s="1820"/>
      <c r="G52" s="1820"/>
      <c r="H52" s="1820"/>
      <c r="I52" s="677"/>
      <c r="J52" s="1684"/>
      <c r="K52" s="677"/>
      <c r="L52" s="1684"/>
    </row>
    <row r="53" spans="1:12" x14ac:dyDescent="0.2">
      <c r="A53" s="920" t="s">
        <v>2375</v>
      </c>
      <c r="B53" s="719"/>
      <c r="C53" s="1684"/>
      <c r="D53" s="1684"/>
      <c r="E53" s="722"/>
      <c r="F53" s="681"/>
      <c r="G53" s="681"/>
      <c r="H53" s="1684"/>
      <c r="I53" s="723"/>
      <c r="J53" s="1684"/>
      <c r="K53" s="723"/>
      <c r="L53" s="1684"/>
    </row>
    <row r="54" spans="1:12" ht="6" customHeight="1" x14ac:dyDescent="0.2">
      <c r="A54" s="1525"/>
      <c r="C54" s="1525"/>
      <c r="D54" s="1525"/>
      <c r="E54" s="1525"/>
      <c r="F54" s="1525"/>
      <c r="G54" s="1525"/>
      <c r="H54" s="1525"/>
      <c r="I54" s="1525"/>
      <c r="J54" s="1525"/>
      <c r="K54" s="1525"/>
      <c r="L54" s="1525"/>
    </row>
    <row r="55" spans="1:12" x14ac:dyDescent="0.2">
      <c r="A55" s="924" t="s">
        <v>1787</v>
      </c>
      <c r="B55" s="735"/>
      <c r="C55" s="1892"/>
      <c r="D55" s="1525"/>
      <c r="E55" s="1525"/>
      <c r="F55" s="1525"/>
      <c r="G55" s="1525"/>
      <c r="H55" s="1525"/>
      <c r="I55" s="1525"/>
      <c r="J55" s="1525"/>
      <c r="K55" s="1525"/>
      <c r="L55" s="1525"/>
    </row>
    <row r="56" spans="1:12" x14ac:dyDescent="0.2">
      <c r="A56" s="545" t="s">
        <v>2363</v>
      </c>
      <c r="B56" s="1685"/>
      <c r="C56" s="1820"/>
      <c r="D56" s="1820"/>
      <c r="E56" s="685"/>
      <c r="F56" s="1820"/>
      <c r="G56" s="1820"/>
      <c r="H56" s="1820"/>
      <c r="I56" s="689"/>
      <c r="J56" s="1684"/>
      <c r="K56" s="689"/>
      <c r="L56" s="1684"/>
    </row>
    <row r="57" spans="1:12" x14ac:dyDescent="0.2">
      <c r="A57" s="545" t="s">
        <v>2364</v>
      </c>
      <c r="B57" s="1685"/>
      <c r="C57" s="1820"/>
      <c r="D57" s="1820"/>
      <c r="E57" s="685"/>
      <c r="F57" s="1820"/>
      <c r="G57" s="1820"/>
      <c r="H57" s="1820"/>
      <c r="I57" s="689"/>
      <c r="J57" s="1684"/>
      <c r="K57" s="689"/>
      <c r="L57" s="1684"/>
    </row>
    <row r="58" spans="1:12" x14ac:dyDescent="0.2">
      <c r="A58" s="545" t="s">
        <v>2421</v>
      </c>
      <c r="B58" s="1729"/>
      <c r="C58" s="1819"/>
      <c r="D58" s="1819"/>
      <c r="E58" s="715"/>
      <c r="F58" s="1819"/>
      <c r="G58" s="1819"/>
      <c r="H58" s="1819"/>
      <c r="I58" s="702"/>
      <c r="J58" s="1730"/>
      <c r="K58" s="702"/>
      <c r="L58" s="1730"/>
    </row>
    <row r="59" spans="1:12" x14ac:dyDescent="0.2">
      <c r="A59" s="545" t="s">
        <v>2365</v>
      </c>
      <c r="B59" s="1685"/>
      <c r="C59" s="1820"/>
      <c r="D59" s="1820"/>
      <c r="E59" s="685"/>
      <c r="F59" s="1820"/>
      <c r="G59" s="1820"/>
      <c r="H59" s="1820"/>
      <c r="I59" s="689"/>
      <c r="J59" s="1684"/>
      <c r="K59" s="689"/>
      <c r="L59" s="1684"/>
    </row>
    <row r="60" spans="1:12" x14ac:dyDescent="0.2">
      <c r="A60" s="545" t="s">
        <v>2366</v>
      </c>
      <c r="B60" s="1685"/>
      <c r="C60" s="1820"/>
      <c r="D60" s="1820"/>
      <c r="E60" s="685"/>
      <c r="F60" s="1820"/>
      <c r="G60" s="1820"/>
      <c r="H60" s="1820"/>
      <c r="I60" s="689"/>
      <c r="J60" s="1684"/>
      <c r="K60" s="689"/>
      <c r="L60" s="1684"/>
    </row>
    <row r="61" spans="1:12" x14ac:dyDescent="0.2">
      <c r="A61" s="545" t="s">
        <v>2430</v>
      </c>
      <c r="B61" s="737"/>
      <c r="C61" s="1820"/>
      <c r="D61" s="1820"/>
      <c r="E61" s="676"/>
      <c r="F61" s="1820"/>
      <c r="G61" s="1820"/>
      <c r="H61" s="1820"/>
      <c r="I61" s="677"/>
      <c r="J61" s="1684"/>
      <c r="K61" s="677"/>
      <c r="L61" s="1684"/>
    </row>
    <row r="62" spans="1:12" x14ac:dyDescent="0.2">
      <c r="A62" s="545" t="s">
        <v>2394</v>
      </c>
      <c r="B62" s="1821"/>
      <c r="C62" s="1820"/>
      <c r="D62" s="1820"/>
      <c r="E62" s="690"/>
      <c r="F62" s="1820"/>
      <c r="G62" s="1820"/>
      <c r="H62" s="1820"/>
      <c r="I62" s="689"/>
      <c r="J62" s="1684"/>
      <c r="K62" s="689"/>
      <c r="L62" s="1684"/>
    </row>
    <row r="63" spans="1:12" x14ac:dyDescent="0.2">
      <c r="A63" s="545" t="s">
        <v>2395</v>
      </c>
      <c r="B63" s="1821"/>
      <c r="C63" s="1820"/>
      <c r="D63" s="1820"/>
      <c r="E63" s="690"/>
      <c r="F63" s="1820"/>
      <c r="G63" s="1820"/>
      <c r="H63" s="1820"/>
      <c r="I63" s="689"/>
      <c r="J63" s="1684"/>
      <c r="K63" s="689"/>
      <c r="L63" s="1684"/>
    </row>
    <row r="64" spans="1:12" x14ac:dyDescent="0.2">
      <c r="A64" s="545" t="s">
        <v>4570</v>
      </c>
      <c r="B64" s="1821"/>
      <c r="C64" s="1820"/>
      <c r="D64" s="1820"/>
      <c r="E64" s="690"/>
      <c r="F64" s="1820"/>
      <c r="G64" s="1820"/>
      <c r="H64" s="1820"/>
      <c r="I64" s="689"/>
      <c r="J64" s="1684"/>
      <c r="K64" s="689"/>
      <c r="L64" s="1684"/>
    </row>
    <row r="65" spans="1:12" x14ac:dyDescent="0.2">
      <c r="A65" s="545" t="s">
        <v>2396</v>
      </c>
      <c r="B65" s="1821"/>
      <c r="C65" s="1820"/>
      <c r="D65" s="1820"/>
      <c r="E65" s="690"/>
      <c r="F65" s="1820"/>
      <c r="G65" s="1820"/>
      <c r="H65" s="1820"/>
      <c r="I65" s="689"/>
      <c r="J65" s="1684"/>
      <c r="K65" s="689"/>
      <c r="L65" s="1684"/>
    </row>
    <row r="66" spans="1:12" x14ac:dyDescent="0.2">
      <c r="A66" s="545" t="s">
        <v>2368</v>
      </c>
      <c r="B66" s="1820"/>
      <c r="C66" s="1820"/>
      <c r="D66" s="1820"/>
      <c r="E66" s="676"/>
      <c r="F66" s="1820"/>
      <c r="G66" s="1820"/>
      <c r="H66" s="1820"/>
      <c r="I66" s="677"/>
      <c r="J66" s="1684"/>
      <c r="K66" s="677"/>
      <c r="L66" s="1684"/>
    </row>
    <row r="67" spans="1:12" x14ac:dyDescent="0.2">
      <c r="A67" s="545" t="s">
        <v>2369</v>
      </c>
      <c r="B67" s="1820"/>
      <c r="C67" s="1820"/>
      <c r="D67" s="1820"/>
      <c r="E67" s="676"/>
      <c r="F67" s="1820"/>
      <c r="G67" s="1820"/>
      <c r="H67" s="1820"/>
      <c r="I67" s="677"/>
      <c r="J67" s="1684"/>
      <c r="K67" s="677"/>
      <c r="L67" s="1684"/>
    </row>
    <row r="68" spans="1:12" x14ac:dyDescent="0.2">
      <c r="A68" s="920" t="s">
        <v>2375</v>
      </c>
      <c r="B68" s="1684"/>
      <c r="C68" s="1684"/>
      <c r="D68" s="1684"/>
      <c r="E68" s="722"/>
      <c r="F68" s="681"/>
      <c r="G68" s="681"/>
      <c r="H68" s="1684"/>
      <c r="I68" s="723"/>
      <c r="J68" s="1684"/>
      <c r="K68" s="723"/>
      <c r="L68" s="1684"/>
    </row>
    <row r="69" spans="1:12" ht="6" customHeight="1" x14ac:dyDescent="0.2">
      <c r="A69" s="1525"/>
      <c r="B69" s="1525"/>
      <c r="C69" s="1525"/>
      <c r="D69" s="1525"/>
      <c r="E69" s="1525"/>
      <c r="F69" s="1525"/>
      <c r="G69" s="1525"/>
      <c r="H69" s="1525"/>
      <c r="I69" s="1525"/>
      <c r="J69" s="1525"/>
      <c r="K69" s="1525"/>
      <c r="L69" s="1525"/>
    </row>
    <row r="70" spans="1:12" x14ac:dyDescent="0.2">
      <c r="A70" s="921" t="s">
        <v>1788</v>
      </c>
      <c r="B70" s="1836"/>
      <c r="C70" s="1525"/>
      <c r="D70" s="1525"/>
      <c r="E70" s="1525"/>
      <c r="F70" s="1525"/>
      <c r="G70" s="1525"/>
      <c r="H70" s="1525"/>
      <c r="I70" s="1525"/>
      <c r="J70" s="1525"/>
      <c r="K70" s="1525"/>
      <c r="L70" s="1525"/>
    </row>
    <row r="71" spans="1:12" x14ac:dyDescent="0.2">
      <c r="A71" s="545" t="s">
        <v>2363</v>
      </c>
      <c r="B71" s="1820"/>
      <c r="C71" s="1820"/>
      <c r="D71" s="1820"/>
      <c r="E71" s="685"/>
      <c r="F71" s="1820"/>
      <c r="G71" s="1820"/>
      <c r="H71" s="1820"/>
      <c r="I71" s="689"/>
      <c r="J71" s="1684"/>
      <c r="K71" s="689"/>
      <c r="L71" s="1684"/>
    </row>
    <row r="72" spans="1:12" x14ac:dyDescent="0.2">
      <c r="A72" s="545" t="s">
        <v>2364</v>
      </c>
      <c r="B72" s="1820"/>
      <c r="C72" s="1820"/>
      <c r="D72" s="1820"/>
      <c r="E72" s="685"/>
      <c r="F72" s="1820"/>
      <c r="G72" s="1820"/>
      <c r="H72" s="1820"/>
      <c r="I72" s="689"/>
      <c r="J72" s="1684"/>
      <c r="K72" s="689"/>
      <c r="L72" s="1684"/>
    </row>
    <row r="73" spans="1:12" x14ac:dyDescent="0.2">
      <c r="A73" s="545" t="s">
        <v>2421</v>
      </c>
      <c r="B73" s="1819"/>
      <c r="C73" s="1819"/>
      <c r="D73" s="1819"/>
      <c r="E73" s="715"/>
      <c r="F73" s="1819"/>
      <c r="G73" s="1819"/>
      <c r="H73" s="1819"/>
      <c r="I73" s="702"/>
      <c r="J73" s="1730"/>
      <c r="K73" s="702"/>
      <c r="L73" s="1730"/>
    </row>
    <row r="74" spans="1:12" x14ac:dyDescent="0.2">
      <c r="A74" s="545" t="s">
        <v>2365</v>
      </c>
      <c r="B74" s="1820"/>
      <c r="C74" s="1820"/>
      <c r="D74" s="1820"/>
      <c r="E74" s="685"/>
      <c r="F74" s="1820"/>
      <c r="G74" s="1820"/>
      <c r="H74" s="1820"/>
      <c r="I74" s="689"/>
      <c r="J74" s="1684"/>
      <c r="K74" s="689"/>
      <c r="L74" s="1684"/>
    </row>
    <row r="75" spans="1:12" x14ac:dyDescent="0.2">
      <c r="A75" s="545" t="s">
        <v>2366</v>
      </c>
      <c r="B75" s="1820"/>
      <c r="C75" s="1820"/>
      <c r="D75" s="1820"/>
      <c r="E75" s="685"/>
      <c r="F75" s="1820"/>
      <c r="G75" s="1820"/>
      <c r="H75" s="1820"/>
      <c r="I75" s="689"/>
      <c r="J75" s="1684"/>
      <c r="K75" s="689"/>
      <c r="L75" s="1684"/>
    </row>
    <row r="76" spans="1:12" x14ac:dyDescent="0.2">
      <c r="A76" s="545" t="s">
        <v>2430</v>
      </c>
      <c r="B76" s="1820"/>
      <c r="C76" s="1820"/>
      <c r="D76" s="1820"/>
      <c r="E76" s="676"/>
      <c r="F76" s="1820"/>
      <c r="G76" s="1820"/>
      <c r="H76" s="1820"/>
      <c r="I76" s="677"/>
      <c r="J76" s="1684"/>
      <c r="K76" s="677"/>
      <c r="L76" s="1684"/>
    </row>
    <row r="77" spans="1:12" x14ac:dyDescent="0.2">
      <c r="A77" s="545" t="s">
        <v>2394</v>
      </c>
      <c r="B77" s="1821"/>
      <c r="C77" s="1820"/>
      <c r="D77" s="1820"/>
      <c r="E77" s="690"/>
      <c r="F77" s="1820"/>
      <c r="G77" s="1820"/>
      <c r="H77" s="1820"/>
      <c r="I77" s="689"/>
      <c r="J77" s="1684"/>
      <c r="K77" s="689"/>
      <c r="L77" s="1684"/>
    </row>
    <row r="78" spans="1:12" x14ac:dyDescent="0.2">
      <c r="A78" s="545" t="s">
        <v>2395</v>
      </c>
      <c r="B78" s="1821"/>
      <c r="C78" s="1820"/>
      <c r="D78" s="1820"/>
      <c r="E78" s="690"/>
      <c r="F78" s="1820"/>
      <c r="G78" s="1820"/>
      <c r="H78" s="1820"/>
      <c r="I78" s="689"/>
      <c r="J78" s="1684"/>
      <c r="K78" s="689"/>
      <c r="L78" s="1684"/>
    </row>
    <row r="79" spans="1:12" x14ac:dyDescent="0.2">
      <c r="A79" s="545" t="s">
        <v>4570</v>
      </c>
      <c r="B79" s="1821"/>
      <c r="C79" s="1820"/>
      <c r="D79" s="1820"/>
      <c r="E79" s="690"/>
      <c r="F79" s="1820"/>
      <c r="G79" s="1820"/>
      <c r="H79" s="1820"/>
      <c r="I79" s="689"/>
      <c r="J79" s="1684"/>
      <c r="K79" s="689"/>
      <c r="L79" s="1684"/>
    </row>
    <row r="80" spans="1:12" x14ac:dyDescent="0.2">
      <c r="A80" s="545" t="s">
        <v>2396</v>
      </c>
      <c r="B80" s="1821"/>
      <c r="C80" s="1820"/>
      <c r="D80" s="1820"/>
      <c r="E80" s="690"/>
      <c r="F80" s="1820"/>
      <c r="G80" s="1820"/>
      <c r="H80" s="1820"/>
      <c r="I80" s="689"/>
      <c r="J80" s="1684"/>
      <c r="K80" s="689"/>
      <c r="L80" s="1684"/>
    </row>
    <row r="81" spans="1:12" x14ac:dyDescent="0.2">
      <c r="A81" s="545" t="s">
        <v>2368</v>
      </c>
      <c r="B81" s="1820"/>
      <c r="C81" s="1820"/>
      <c r="D81" s="1820"/>
      <c r="E81" s="676"/>
      <c r="F81" s="1820"/>
      <c r="G81" s="1820"/>
      <c r="H81" s="1820"/>
      <c r="I81" s="677"/>
      <c r="J81" s="1684"/>
      <c r="K81" s="677"/>
      <c r="L81" s="1684"/>
    </row>
    <row r="82" spans="1:12" x14ac:dyDescent="0.2">
      <c r="A82" s="541" t="s">
        <v>2369</v>
      </c>
      <c r="B82" s="1820"/>
      <c r="C82" s="1820"/>
      <c r="D82" s="1820"/>
      <c r="E82" s="676"/>
      <c r="F82" s="1820"/>
      <c r="G82" s="1820"/>
      <c r="H82" s="1820"/>
      <c r="I82" s="677"/>
      <c r="J82" s="1684"/>
      <c r="K82" s="677"/>
      <c r="L82" s="1684"/>
    </row>
    <row r="83" spans="1:12" x14ac:dyDescent="0.2">
      <c r="A83" s="905" t="s">
        <v>2375</v>
      </c>
      <c r="B83" s="1684"/>
      <c r="C83" s="1684"/>
      <c r="D83" s="1684"/>
      <c r="E83" s="722"/>
      <c r="F83" s="681"/>
      <c r="G83" s="681"/>
      <c r="H83" s="1684"/>
      <c r="I83" s="723"/>
      <c r="J83" s="1684"/>
      <c r="K83" s="723"/>
      <c r="L83" s="1684"/>
    </row>
    <row r="84" spans="1:12" x14ac:dyDescent="0.2">
      <c r="A84" s="92"/>
      <c r="B84" s="693"/>
      <c r="C84" s="693"/>
      <c r="D84" s="693"/>
      <c r="E84" s="722"/>
      <c r="F84" s="694"/>
      <c r="G84" s="694"/>
      <c r="H84" s="693"/>
      <c r="I84" s="723"/>
      <c r="J84" s="693"/>
      <c r="K84" s="723"/>
      <c r="L84" s="693"/>
    </row>
    <row r="85" spans="1:12" x14ac:dyDescent="0.2">
      <c r="A85" s="918" t="s">
        <v>746</v>
      </c>
      <c r="B85" s="693"/>
      <c r="C85" s="1684"/>
      <c r="D85" s="1684"/>
      <c r="E85" s="722"/>
      <c r="F85" s="694"/>
      <c r="G85" s="694"/>
      <c r="H85" s="693"/>
      <c r="I85" s="723"/>
      <c r="J85" s="693"/>
      <c r="K85" s="723"/>
      <c r="L85" s="1684"/>
    </row>
    <row r="86" spans="1:12" x14ac:dyDescent="0.2">
      <c r="A86" s="92"/>
      <c r="B86" s="693"/>
      <c r="C86" s="693"/>
      <c r="D86" s="693"/>
      <c r="E86" s="722"/>
      <c r="F86" s="694"/>
      <c r="G86" s="694"/>
      <c r="H86" s="693"/>
      <c r="I86" s="723"/>
      <c r="J86" s="693"/>
      <c r="K86" s="723"/>
      <c r="L86" s="693"/>
    </row>
    <row r="87" spans="1:12" x14ac:dyDescent="0.2">
      <c r="A87" s="85" t="s">
        <v>2401</v>
      </c>
      <c r="B87" s="44"/>
      <c r="C87" s="44"/>
      <c r="H87" s="696"/>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M102"/>
  <sheetViews>
    <sheetView showGridLines="0" workbookViewId="0"/>
  </sheetViews>
  <sheetFormatPr defaultColWidth="9.140625" defaultRowHeight="12.75" x14ac:dyDescent="0.2"/>
  <cols>
    <col min="1" max="1" width="24.285156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2431</v>
      </c>
      <c r="B1" s="33"/>
      <c r="C1" s="33"/>
      <c r="D1" s="38"/>
      <c r="E1" s="733"/>
      <c r="F1" s="38"/>
      <c r="G1" s="38"/>
      <c r="L1" s="35">
        <v>5</v>
      </c>
    </row>
    <row r="2" spans="1:12" ht="15.75" x14ac:dyDescent="0.25">
      <c r="A2" s="1975" t="s">
        <v>94</v>
      </c>
      <c r="B2" s="1976"/>
      <c r="C2" s="1977"/>
      <c r="D2" s="70"/>
      <c r="E2" s="38"/>
      <c r="F2" s="38"/>
      <c r="G2" s="38"/>
    </row>
    <row r="3" spans="1:12" ht="30.75" customHeight="1" x14ac:dyDescent="0.2">
      <c r="A3" s="2079" t="s">
        <v>2432</v>
      </c>
      <c r="B3" s="2080"/>
      <c r="C3" s="2080"/>
      <c r="D3" s="2080"/>
      <c r="E3" s="2080"/>
      <c r="F3" s="2080"/>
      <c r="G3" s="2080"/>
      <c r="H3" s="2080"/>
      <c r="I3" s="2080"/>
      <c r="J3" s="2080"/>
      <c r="K3" s="2080"/>
      <c r="L3" s="2080"/>
    </row>
    <row r="4" spans="1:12" ht="15" customHeight="1" x14ac:dyDescent="0.2">
      <c r="A4" s="261" t="s">
        <v>2348</v>
      </c>
      <c r="B4" s="1678"/>
      <c r="C4" s="1678"/>
      <c r="D4" s="1678"/>
      <c r="E4" s="1678"/>
      <c r="F4" s="1678"/>
      <c r="G4" s="1678"/>
      <c r="H4" s="1678"/>
      <c r="I4" s="1678"/>
      <c r="J4" s="1678"/>
      <c r="K4" s="1678"/>
      <c r="L4" s="1678"/>
    </row>
    <row r="5" spans="1:12" ht="12.6" customHeight="1" x14ac:dyDescent="0.25">
      <c r="B5" s="33"/>
      <c r="C5" s="33"/>
      <c r="D5" s="38"/>
      <c r="E5" s="38"/>
      <c r="F5" s="38"/>
      <c r="G5" s="38"/>
    </row>
    <row r="6" spans="1:12" x14ac:dyDescent="0.2">
      <c r="A6" s="662"/>
      <c r="B6" s="2069" t="s">
        <v>2349</v>
      </c>
      <c r="C6" s="2003"/>
      <c r="D6" s="2004"/>
      <c r="E6" s="896"/>
      <c r="F6" s="2069" t="s">
        <v>2350</v>
      </c>
      <c r="G6" s="2075"/>
      <c r="H6" s="2076"/>
      <c r="I6" s="897"/>
      <c r="J6" s="898"/>
      <c r="K6" s="897"/>
      <c r="L6" s="897"/>
    </row>
    <row r="7" spans="1:12" ht="56.25" customHeight="1" x14ac:dyDescent="0.2">
      <c r="A7" s="1666" t="s">
        <v>2351</v>
      </c>
      <c r="B7" s="664" t="s">
        <v>2352</v>
      </c>
      <c r="C7" s="664" t="s">
        <v>2353</v>
      </c>
      <c r="D7" s="664" t="s">
        <v>2354</v>
      </c>
      <c r="E7" s="882"/>
      <c r="F7" s="890" t="s">
        <v>2355</v>
      </c>
      <c r="G7" s="664" t="s">
        <v>2356</v>
      </c>
      <c r="H7" s="1734" t="s">
        <v>2357</v>
      </c>
      <c r="I7" s="188"/>
      <c r="J7" s="1666" t="s">
        <v>2358</v>
      </c>
      <c r="K7" s="188"/>
      <c r="L7" s="1666" t="s">
        <v>2359</v>
      </c>
    </row>
    <row r="8" spans="1:12" x14ac:dyDescent="0.2">
      <c r="A8" s="1703" t="s">
        <v>244</v>
      </c>
      <c r="B8" s="1703"/>
      <c r="C8" s="1703"/>
      <c r="D8" s="1703" t="s">
        <v>245</v>
      </c>
      <c r="E8" s="1703"/>
      <c r="F8" s="1703" t="s">
        <v>246</v>
      </c>
      <c r="G8" s="1703" t="s">
        <v>401</v>
      </c>
      <c r="H8" s="1703" t="s">
        <v>402</v>
      </c>
      <c r="I8" s="1703"/>
      <c r="J8" s="1703" t="s">
        <v>2360</v>
      </c>
      <c r="K8" s="1703"/>
      <c r="L8" s="1703" t="s">
        <v>2361</v>
      </c>
    </row>
    <row r="9" spans="1:12" ht="14.25" customHeight="1" x14ac:dyDescent="0.2">
      <c r="A9" s="2078" t="s">
        <v>1784</v>
      </c>
      <c r="B9" s="2078"/>
      <c r="C9" s="2078"/>
      <c r="D9" s="355"/>
      <c r="E9" s="323"/>
      <c r="F9" s="323"/>
      <c r="G9" s="323"/>
      <c r="H9" s="323"/>
      <c r="I9" s="323"/>
      <c r="J9" s="323"/>
      <c r="K9" s="323"/>
      <c r="L9" s="323"/>
    </row>
    <row r="10" spans="1:12" x14ac:dyDescent="0.2">
      <c r="A10" s="541" t="s">
        <v>2363</v>
      </c>
      <c r="B10" s="926"/>
      <c r="C10" s="1692"/>
      <c r="D10" s="1729"/>
      <c r="E10" s="685"/>
      <c r="F10" s="1685"/>
      <c r="G10" s="1685"/>
      <c r="H10" s="1685"/>
      <c r="I10" s="689"/>
      <c r="J10" s="1684"/>
      <c r="K10" s="689"/>
      <c r="L10" s="1684"/>
    </row>
    <row r="11" spans="1:12" x14ac:dyDescent="0.2">
      <c r="A11" s="541" t="s">
        <v>2364</v>
      </c>
      <c r="B11" s="926"/>
      <c r="C11" s="1692"/>
      <c r="D11" s="1729"/>
      <c r="E11" s="685"/>
      <c r="F11" s="1685"/>
      <c r="G11" s="1685"/>
      <c r="H11" s="1685"/>
      <c r="I11" s="689"/>
      <c r="J11" s="1684"/>
      <c r="K11" s="689"/>
      <c r="L11" s="1684"/>
    </row>
    <row r="12" spans="1:12" x14ac:dyDescent="0.2">
      <c r="A12" s="541" t="s">
        <v>2421</v>
      </c>
      <c r="B12" s="926"/>
      <c r="C12" s="1692"/>
      <c r="D12" s="1729"/>
      <c r="E12" s="715"/>
      <c r="F12" s="1729"/>
      <c r="G12" s="1729"/>
      <c r="H12" s="1729"/>
      <c r="I12" s="702"/>
      <c r="J12" s="1730"/>
      <c r="K12" s="702"/>
      <c r="L12" s="1730"/>
    </row>
    <row r="13" spans="1:12" x14ac:dyDescent="0.2">
      <c r="A13" s="541" t="s">
        <v>2365</v>
      </c>
      <c r="B13" s="926"/>
      <c r="C13" s="1692"/>
      <c r="D13" s="1729"/>
      <c r="E13" s="685"/>
      <c r="F13" s="1685"/>
      <c r="G13" s="1685"/>
      <c r="H13" s="1685"/>
      <c r="I13" s="689"/>
      <c r="J13" s="1684"/>
      <c r="K13" s="689"/>
      <c r="L13" s="1684"/>
    </row>
    <row r="14" spans="1:12" x14ac:dyDescent="0.2">
      <c r="A14" s="541" t="s">
        <v>2366</v>
      </c>
      <c r="B14" s="926"/>
      <c r="C14" s="1692"/>
      <c r="D14" s="1729"/>
      <c r="E14" s="685"/>
      <c r="F14" s="1685"/>
      <c r="G14" s="1685"/>
      <c r="H14" s="1685"/>
      <c r="I14" s="689"/>
      <c r="J14" s="1684"/>
      <c r="K14" s="689"/>
      <c r="L14" s="1684"/>
    </row>
    <row r="15" spans="1:12" x14ac:dyDescent="0.2">
      <c r="A15" s="541" t="s">
        <v>2423</v>
      </c>
      <c r="B15" s="926"/>
      <c r="C15" s="1692"/>
      <c r="D15" s="1729"/>
      <c r="E15" s="701"/>
      <c r="F15" s="1729"/>
      <c r="G15" s="1729"/>
      <c r="H15" s="1729"/>
      <c r="I15" s="702"/>
      <c r="J15" s="1730"/>
      <c r="K15" s="702"/>
      <c r="L15" s="1730"/>
    </row>
    <row r="16" spans="1:12" x14ac:dyDescent="0.2">
      <c r="A16" s="545" t="s">
        <v>2433</v>
      </c>
      <c r="B16" s="926"/>
      <c r="C16" s="1818"/>
      <c r="D16" s="1819"/>
      <c r="E16" s="701"/>
      <c r="F16" s="1819"/>
      <c r="G16" s="1819"/>
      <c r="H16" s="1819"/>
      <c r="I16" s="702"/>
      <c r="J16" s="1730"/>
      <c r="K16" s="702"/>
      <c r="L16" s="1730"/>
    </row>
    <row r="17" spans="1:13" x14ac:dyDescent="0.2">
      <c r="A17" s="545" t="s">
        <v>2367</v>
      </c>
      <c r="B17" s="926"/>
      <c r="C17" s="1818"/>
      <c r="D17" s="1819"/>
      <c r="E17" s="701"/>
      <c r="F17" s="1819"/>
      <c r="G17" s="1819"/>
      <c r="H17" s="1819"/>
      <c r="I17" s="702"/>
      <c r="J17" s="1730"/>
      <c r="K17" s="702"/>
      <c r="L17" s="1730"/>
    </row>
    <row r="18" spans="1:13" x14ac:dyDescent="0.2">
      <c r="A18" s="545" t="s">
        <v>2409</v>
      </c>
      <c r="B18" s="926"/>
      <c r="C18" s="1818"/>
      <c r="D18" s="1819"/>
      <c r="E18" s="701"/>
      <c r="F18" s="1819"/>
      <c r="G18" s="1819"/>
      <c r="H18" s="1819"/>
      <c r="I18" s="702"/>
      <c r="J18" s="1730"/>
      <c r="K18" s="702"/>
      <c r="L18" s="1730"/>
    </row>
    <row r="19" spans="1:13" x14ac:dyDescent="0.2">
      <c r="A19" s="545" t="s">
        <v>2394</v>
      </c>
      <c r="B19" s="922"/>
      <c r="C19" s="1820"/>
      <c r="D19" s="1820"/>
      <c r="E19" s="690"/>
      <c r="F19" s="1820"/>
      <c r="G19" s="1820"/>
      <c r="H19" s="1820"/>
      <c r="I19" s="689"/>
      <c r="J19" s="1684"/>
      <c r="K19" s="689"/>
      <c r="L19" s="1684"/>
      <c r="M19" s="1525"/>
    </row>
    <row r="20" spans="1:13" x14ac:dyDescent="0.2">
      <c r="A20" s="545" t="s">
        <v>2395</v>
      </c>
      <c r="B20" s="922"/>
      <c r="C20" s="1820"/>
      <c r="D20" s="1820"/>
      <c r="E20" s="690"/>
      <c r="F20" s="1820"/>
      <c r="G20" s="1820"/>
      <c r="H20" s="1820"/>
      <c r="I20" s="689"/>
      <c r="J20" s="1684"/>
      <c r="K20" s="689"/>
      <c r="L20" s="1684"/>
      <c r="M20" s="1525"/>
    </row>
    <row r="21" spans="1:13" x14ac:dyDescent="0.2">
      <c r="A21" s="545" t="s">
        <v>4570</v>
      </c>
      <c r="B21" s="922"/>
      <c r="C21" s="1820"/>
      <c r="D21" s="1820"/>
      <c r="E21" s="690"/>
      <c r="F21" s="1820"/>
      <c r="G21" s="1820"/>
      <c r="H21" s="1820"/>
      <c r="I21" s="689"/>
      <c r="J21" s="1684"/>
      <c r="K21" s="689"/>
      <c r="L21" s="1684"/>
      <c r="M21" s="1525"/>
    </row>
    <row r="22" spans="1:13" x14ac:dyDescent="0.2">
      <c r="A22" s="545" t="s">
        <v>2396</v>
      </c>
      <c r="B22" s="922"/>
      <c r="C22" s="1820"/>
      <c r="D22" s="1820"/>
      <c r="E22" s="690"/>
      <c r="F22" s="1820"/>
      <c r="G22" s="1820"/>
      <c r="H22" s="1820"/>
      <c r="I22" s="689"/>
      <c r="J22" s="1684"/>
      <c r="K22" s="689"/>
      <c r="L22" s="1684"/>
      <c r="M22" s="1525"/>
    </row>
    <row r="23" spans="1:13" x14ac:dyDescent="0.2">
      <c r="A23" s="545" t="s">
        <v>2368</v>
      </c>
      <c r="B23" s="926"/>
      <c r="C23" s="1818"/>
      <c r="D23" s="1819"/>
      <c r="E23" s="701"/>
      <c r="F23" s="1819"/>
      <c r="G23" s="1819"/>
      <c r="H23" s="1819"/>
      <c r="I23" s="702"/>
      <c r="J23" s="1730"/>
      <c r="K23" s="702"/>
      <c r="L23" s="1730"/>
      <c r="M23" s="1525"/>
    </row>
    <row r="24" spans="1:13" x14ac:dyDescent="0.2">
      <c r="A24" s="545" t="s">
        <v>2369</v>
      </c>
      <c r="B24" s="926"/>
      <c r="C24" s="1818"/>
      <c r="D24" s="1819"/>
      <c r="E24" s="701"/>
      <c r="F24" s="1819"/>
      <c r="G24" s="1819"/>
      <c r="H24" s="1819"/>
      <c r="I24" s="702"/>
      <c r="J24" s="1730"/>
      <c r="K24" s="702"/>
      <c r="L24" s="1730"/>
      <c r="M24" s="1525"/>
    </row>
    <row r="25" spans="1:13" x14ac:dyDescent="0.2">
      <c r="A25" s="920" t="s">
        <v>2375</v>
      </c>
      <c r="B25" s="927"/>
      <c r="C25" s="1693"/>
      <c r="D25" s="1730"/>
      <c r="E25" s="722"/>
      <c r="F25" s="681"/>
      <c r="G25" s="681"/>
      <c r="H25" s="1684"/>
      <c r="I25" s="723"/>
      <c r="J25" s="1684"/>
      <c r="K25" s="723"/>
      <c r="L25" s="1684"/>
      <c r="M25" s="1525"/>
    </row>
    <row r="26" spans="1:13" ht="6" customHeight="1" x14ac:dyDescent="0.2">
      <c r="A26" s="970"/>
      <c r="B26" s="92"/>
      <c r="C26" s="396"/>
      <c r="D26" s="1750"/>
      <c r="E26" s="1525"/>
      <c r="F26" s="1525"/>
      <c r="G26" s="1525"/>
      <c r="H26" s="1525"/>
      <c r="I26" s="1525"/>
      <c r="J26" s="645"/>
      <c r="K26" s="1525"/>
      <c r="L26" s="1525" t="s">
        <v>2424</v>
      </c>
      <c r="M26" s="1525"/>
    </row>
    <row r="27" spans="1:13" x14ac:dyDescent="0.2">
      <c r="A27" s="921" t="s">
        <v>1785</v>
      </c>
      <c r="B27" s="138"/>
      <c r="C27" s="396"/>
      <c r="D27" s="1750"/>
      <c r="E27" s="1525"/>
      <c r="F27" s="1525"/>
      <c r="G27" s="1525"/>
      <c r="H27" s="1525"/>
      <c r="I27" s="1525"/>
      <c r="J27" s="645"/>
      <c r="K27" s="1525"/>
      <c r="L27" s="1525"/>
      <c r="M27" s="1525"/>
    </row>
    <row r="28" spans="1:13" x14ac:dyDescent="0.2">
      <c r="A28" s="545" t="s">
        <v>2363</v>
      </c>
      <c r="B28" s="1692"/>
      <c r="C28" s="1818"/>
      <c r="D28" s="1819"/>
      <c r="E28" s="685"/>
      <c r="F28" s="1820"/>
      <c r="G28" s="1820"/>
      <c r="H28" s="1820"/>
      <c r="I28" s="689"/>
      <c r="J28" s="1684"/>
      <c r="K28" s="689"/>
      <c r="L28" s="1684"/>
      <c r="M28" s="1525"/>
    </row>
    <row r="29" spans="1:13" x14ac:dyDescent="0.2">
      <c r="A29" s="545" t="s">
        <v>2364</v>
      </c>
      <c r="B29" s="1692"/>
      <c r="C29" s="1818"/>
      <c r="D29" s="1819"/>
      <c r="E29" s="685"/>
      <c r="F29" s="1820"/>
      <c r="G29" s="1820"/>
      <c r="H29" s="1820"/>
      <c r="I29" s="689"/>
      <c r="J29" s="1684"/>
      <c r="K29" s="689"/>
      <c r="L29" s="1684"/>
      <c r="M29" s="1525"/>
    </row>
    <row r="30" spans="1:13" x14ac:dyDescent="0.2">
      <c r="A30" s="545" t="s">
        <v>2421</v>
      </c>
      <c r="B30" s="1692"/>
      <c r="C30" s="1818"/>
      <c r="D30" s="1819"/>
      <c r="E30" s="715"/>
      <c r="F30" s="1819"/>
      <c r="G30" s="1819"/>
      <c r="H30" s="1819"/>
      <c r="I30" s="702"/>
      <c r="J30" s="1730"/>
      <c r="K30" s="702"/>
      <c r="L30" s="1730"/>
      <c r="M30" s="1525"/>
    </row>
    <row r="31" spans="1:13" x14ac:dyDescent="0.2">
      <c r="A31" s="545" t="s">
        <v>2365</v>
      </c>
      <c r="B31" s="1692"/>
      <c r="C31" s="1818"/>
      <c r="D31" s="1819"/>
      <c r="E31" s="685"/>
      <c r="F31" s="1820"/>
      <c r="G31" s="1820"/>
      <c r="H31" s="1820"/>
      <c r="I31" s="689"/>
      <c r="J31" s="1684"/>
      <c r="K31" s="689"/>
      <c r="L31" s="1684"/>
      <c r="M31" s="1525"/>
    </row>
    <row r="32" spans="1:13" x14ac:dyDescent="0.2">
      <c r="A32" s="545" t="s">
        <v>2366</v>
      </c>
      <c r="B32" s="1692"/>
      <c r="C32" s="1818"/>
      <c r="D32" s="1819"/>
      <c r="E32" s="685"/>
      <c r="F32" s="1820"/>
      <c r="G32" s="1820"/>
      <c r="H32" s="1820"/>
      <c r="I32" s="689"/>
      <c r="J32" s="1684"/>
      <c r="K32" s="689"/>
      <c r="L32" s="1684"/>
      <c r="M32" s="1525"/>
    </row>
    <row r="33" spans="1:13" x14ac:dyDescent="0.2">
      <c r="A33" s="545" t="s">
        <v>2423</v>
      </c>
      <c r="B33" s="1692"/>
      <c r="C33" s="1818"/>
      <c r="D33" s="1819"/>
      <c r="E33" s="676"/>
      <c r="F33" s="1820"/>
      <c r="G33" s="1820"/>
      <c r="H33" s="1820"/>
      <c r="I33" s="677"/>
      <c r="J33" s="1684"/>
      <c r="K33" s="677"/>
      <c r="L33" s="1684"/>
      <c r="M33" s="1525"/>
    </row>
    <row r="34" spans="1:13" x14ac:dyDescent="0.2">
      <c r="A34" s="545" t="s">
        <v>2433</v>
      </c>
      <c r="B34" s="1821"/>
      <c r="C34" s="1818"/>
      <c r="D34" s="1819"/>
      <c r="E34" s="701"/>
      <c r="F34" s="1819"/>
      <c r="G34" s="1819"/>
      <c r="H34" s="1819"/>
      <c r="I34" s="702"/>
      <c r="J34" s="1730"/>
      <c r="K34" s="702"/>
      <c r="L34" s="1730"/>
      <c r="M34" s="1525"/>
    </row>
    <row r="35" spans="1:13" x14ac:dyDescent="0.2">
      <c r="A35" s="545" t="s">
        <v>2367</v>
      </c>
      <c r="B35" s="1692"/>
      <c r="C35" s="1818"/>
      <c r="D35" s="1819"/>
      <c r="E35" s="676"/>
      <c r="F35" s="1820"/>
      <c r="G35" s="1820"/>
      <c r="H35" s="1820"/>
      <c r="I35" s="677"/>
      <c r="J35" s="1684"/>
      <c r="K35" s="677"/>
      <c r="L35" s="1684"/>
      <c r="M35" s="1525"/>
    </row>
    <row r="36" spans="1:13" x14ac:dyDescent="0.2">
      <c r="A36" s="545" t="s">
        <v>2409</v>
      </c>
      <c r="B36" s="1692"/>
      <c r="C36" s="1818"/>
      <c r="D36" s="1819"/>
      <c r="E36" s="676"/>
      <c r="F36" s="1820"/>
      <c r="G36" s="1820"/>
      <c r="H36" s="1820"/>
      <c r="I36" s="677"/>
      <c r="J36" s="1684"/>
      <c r="K36" s="677"/>
      <c r="L36" s="1684"/>
      <c r="M36" s="1525"/>
    </row>
    <row r="37" spans="1:13" x14ac:dyDescent="0.2">
      <c r="A37" s="545" t="s">
        <v>2394</v>
      </c>
      <c r="B37" s="1821"/>
      <c r="C37" s="1820"/>
      <c r="D37" s="1820"/>
      <c r="E37" s="690"/>
      <c r="F37" s="1820"/>
      <c r="G37" s="1820"/>
      <c r="H37" s="1820"/>
      <c r="I37" s="689"/>
      <c r="J37" s="1684"/>
      <c r="K37" s="689"/>
      <c r="L37" s="1684"/>
      <c r="M37" s="1525"/>
    </row>
    <row r="38" spans="1:13" x14ac:dyDescent="0.2">
      <c r="A38" s="545" t="s">
        <v>2395</v>
      </c>
      <c r="B38" s="1821"/>
      <c r="C38" s="1820"/>
      <c r="D38" s="1820"/>
      <c r="E38" s="690"/>
      <c r="F38" s="1820"/>
      <c r="G38" s="1820"/>
      <c r="H38" s="1820"/>
      <c r="I38" s="689"/>
      <c r="J38" s="1684"/>
      <c r="K38" s="689"/>
      <c r="L38" s="1684"/>
      <c r="M38" s="1525"/>
    </row>
    <row r="39" spans="1:13" x14ac:dyDescent="0.2">
      <c r="A39" s="545" t="s">
        <v>4570</v>
      </c>
      <c r="B39" s="1821"/>
      <c r="C39" s="1820"/>
      <c r="D39" s="1820"/>
      <c r="E39" s="690"/>
      <c r="F39" s="1820"/>
      <c r="G39" s="1820"/>
      <c r="H39" s="1820"/>
      <c r="I39" s="689"/>
      <c r="J39" s="1684"/>
      <c r="K39" s="689"/>
      <c r="L39" s="1684"/>
      <c r="M39" s="1525"/>
    </row>
    <row r="40" spans="1:13" x14ac:dyDescent="0.2">
      <c r="A40" s="545" t="s">
        <v>2396</v>
      </c>
      <c r="B40" s="1821"/>
      <c r="C40" s="1820"/>
      <c r="D40" s="1820"/>
      <c r="E40" s="690"/>
      <c r="F40" s="1820"/>
      <c r="G40" s="1820"/>
      <c r="H40" s="1820"/>
      <c r="I40" s="689"/>
      <c r="J40" s="1684"/>
      <c r="K40" s="689"/>
      <c r="L40" s="1684"/>
      <c r="M40" s="1525"/>
    </row>
    <row r="41" spans="1:13" x14ac:dyDescent="0.2">
      <c r="A41" s="545" t="s">
        <v>2368</v>
      </c>
      <c r="B41" s="1692"/>
      <c r="C41" s="1818"/>
      <c r="D41" s="1819"/>
      <c r="E41" s="676"/>
      <c r="F41" s="1820"/>
      <c r="G41" s="1820"/>
      <c r="H41" s="1820"/>
      <c r="I41" s="677"/>
      <c r="J41" s="1684"/>
      <c r="K41" s="677"/>
      <c r="L41" s="1684"/>
      <c r="M41" s="1525"/>
    </row>
    <row r="42" spans="1:13" x14ac:dyDescent="0.2">
      <c r="A42" s="545" t="s">
        <v>2369</v>
      </c>
      <c r="B42" s="1692"/>
      <c r="C42" s="1818"/>
      <c r="D42" s="1819"/>
      <c r="E42" s="676"/>
      <c r="F42" s="1820"/>
      <c r="G42" s="1820"/>
      <c r="H42" s="1820"/>
      <c r="I42" s="677"/>
      <c r="J42" s="1684"/>
      <c r="K42" s="677"/>
      <c r="L42" s="1684"/>
      <c r="M42" s="1525"/>
    </row>
    <row r="43" spans="1:13" x14ac:dyDescent="0.2">
      <c r="A43" s="920" t="s">
        <v>2375</v>
      </c>
      <c r="B43" s="1693"/>
      <c r="C43" s="1693"/>
      <c r="D43" s="1730"/>
      <c r="E43" s="722"/>
      <c r="F43" s="681"/>
      <c r="G43" s="681"/>
      <c r="H43" s="1684"/>
      <c r="I43" s="723"/>
      <c r="J43" s="1684"/>
      <c r="K43" s="723"/>
      <c r="L43" s="1684"/>
      <c r="M43" s="1525"/>
    </row>
    <row r="44" spans="1:13" ht="6" customHeight="1" x14ac:dyDescent="0.2">
      <c r="A44" s="396"/>
      <c r="B44" s="131"/>
      <c r="C44" s="396"/>
      <c r="D44" s="1750"/>
      <c r="E44" s="1525"/>
      <c r="F44" s="1525"/>
      <c r="G44" s="1525"/>
      <c r="H44" s="1525"/>
      <c r="I44" s="1525"/>
      <c r="J44" s="1525"/>
      <c r="K44" s="1525"/>
      <c r="L44" s="1525"/>
      <c r="M44" s="1525"/>
    </row>
    <row r="45" spans="1:13" x14ac:dyDescent="0.2">
      <c r="A45" s="921" t="s">
        <v>1786</v>
      </c>
      <c r="B45" s="138"/>
      <c r="C45" s="396"/>
      <c r="D45" s="1750"/>
      <c r="E45" s="1525"/>
      <c r="F45" s="1525"/>
      <c r="G45" s="1525"/>
      <c r="H45" s="1525"/>
      <c r="I45" s="1525"/>
      <c r="J45" s="1525"/>
      <c r="K45" s="1525"/>
      <c r="L45" s="1525"/>
      <c r="M45" s="1525"/>
    </row>
    <row r="46" spans="1:13" x14ac:dyDescent="0.2">
      <c r="A46" s="545" t="s">
        <v>2371</v>
      </c>
      <c r="B46" s="926"/>
      <c r="C46" s="928"/>
      <c r="D46" s="745"/>
      <c r="E46" s="685"/>
      <c r="F46" s="684"/>
      <c r="G46" s="1820"/>
      <c r="H46" s="684"/>
      <c r="I46" s="689"/>
      <c r="J46" s="1684"/>
      <c r="K46" s="689"/>
      <c r="L46" s="1684"/>
      <c r="M46" s="1525"/>
    </row>
    <row r="47" spans="1:13" x14ac:dyDescent="0.2">
      <c r="A47" s="545" t="s">
        <v>2363</v>
      </c>
      <c r="B47" s="926"/>
      <c r="C47" s="1818"/>
      <c r="D47" s="1820"/>
      <c r="E47" s="685"/>
      <c r="F47" s="1820"/>
      <c r="G47" s="1820"/>
      <c r="H47" s="1820"/>
      <c r="I47" s="689"/>
      <c r="J47" s="1684"/>
      <c r="K47" s="689"/>
      <c r="L47" s="1684"/>
      <c r="M47" s="1525"/>
    </row>
    <row r="48" spans="1:13" x14ac:dyDescent="0.2">
      <c r="A48" s="545" t="s">
        <v>2364</v>
      </c>
      <c r="B48" s="926"/>
      <c r="C48" s="1818"/>
      <c r="D48" s="1820"/>
      <c r="E48" s="685"/>
      <c r="F48" s="1820"/>
      <c r="G48" s="1820"/>
      <c r="H48" s="1820"/>
      <c r="I48" s="689"/>
      <c r="J48" s="1684"/>
      <c r="K48" s="689"/>
      <c r="L48" s="1684"/>
      <c r="M48" s="1525"/>
    </row>
    <row r="49" spans="1:13" x14ac:dyDescent="0.2">
      <c r="A49" s="545" t="s">
        <v>2421</v>
      </c>
      <c r="B49" s="926"/>
      <c r="C49" s="1818"/>
      <c r="D49" s="1819"/>
      <c r="E49" s="715"/>
      <c r="F49" s="1819"/>
      <c r="G49" s="1819"/>
      <c r="H49" s="1819"/>
      <c r="I49" s="702"/>
      <c r="J49" s="1730"/>
      <c r="K49" s="702"/>
      <c r="L49" s="1730"/>
      <c r="M49" s="1525"/>
    </row>
    <row r="50" spans="1:13" x14ac:dyDescent="0.2">
      <c r="A50" s="545" t="s">
        <v>2365</v>
      </c>
      <c r="B50" s="926"/>
      <c r="C50" s="1818"/>
      <c r="D50" s="1820"/>
      <c r="E50" s="685"/>
      <c r="F50" s="1820"/>
      <c r="G50" s="1820"/>
      <c r="H50" s="1820"/>
      <c r="I50" s="689"/>
      <c r="J50" s="1684"/>
      <c r="K50" s="689"/>
      <c r="L50" s="1684"/>
      <c r="M50" s="1525"/>
    </row>
    <row r="51" spans="1:13" x14ac:dyDescent="0.2">
      <c r="A51" s="545" t="s">
        <v>2366</v>
      </c>
      <c r="B51" s="926"/>
      <c r="C51" s="1818"/>
      <c r="D51" s="1820"/>
      <c r="E51" s="685"/>
      <c r="F51" s="1820"/>
      <c r="G51" s="1820"/>
      <c r="H51" s="1820"/>
      <c r="I51" s="689"/>
      <c r="J51" s="1684"/>
      <c r="K51" s="689"/>
      <c r="L51" s="1684"/>
      <c r="M51" s="1525"/>
    </row>
    <row r="52" spans="1:13" x14ac:dyDescent="0.2">
      <c r="A52" s="545" t="s">
        <v>2423</v>
      </c>
      <c r="B52" s="926"/>
      <c r="C52" s="1818"/>
      <c r="D52" s="1819"/>
      <c r="E52" s="701"/>
      <c r="F52" s="1819"/>
      <c r="G52" s="1819"/>
      <c r="H52" s="1819"/>
      <c r="I52" s="702"/>
      <c r="J52" s="1730"/>
      <c r="K52" s="702"/>
      <c r="L52" s="1730"/>
      <c r="M52" s="1525"/>
    </row>
    <row r="53" spans="1:13" x14ac:dyDescent="0.2">
      <c r="A53" s="545" t="s">
        <v>2433</v>
      </c>
      <c r="B53" s="926"/>
      <c r="C53" s="1818"/>
      <c r="D53" s="1819"/>
      <c r="E53" s="701"/>
      <c r="F53" s="1819"/>
      <c r="G53" s="1819"/>
      <c r="H53" s="1819"/>
      <c r="I53" s="702"/>
      <c r="J53" s="1730"/>
      <c r="K53" s="702"/>
      <c r="L53" s="1730"/>
      <c r="M53" s="1525"/>
    </row>
    <row r="54" spans="1:13" x14ac:dyDescent="0.2">
      <c r="A54" s="545" t="s">
        <v>2367</v>
      </c>
      <c r="B54" s="926"/>
      <c r="C54" s="1818"/>
      <c r="D54" s="1819"/>
      <c r="E54" s="701"/>
      <c r="F54" s="1819"/>
      <c r="G54" s="1819"/>
      <c r="H54" s="1819"/>
      <c r="I54" s="702"/>
      <c r="J54" s="1730"/>
      <c r="K54" s="702"/>
      <c r="L54" s="1730"/>
      <c r="M54" s="1525"/>
    </row>
    <row r="55" spans="1:13" x14ac:dyDescent="0.2">
      <c r="A55" s="545" t="s">
        <v>2409</v>
      </c>
      <c r="B55" s="926"/>
      <c r="C55" s="1818"/>
      <c r="D55" s="1819"/>
      <c r="E55" s="701"/>
      <c r="F55" s="1819"/>
      <c r="G55" s="1819"/>
      <c r="H55" s="1819"/>
      <c r="I55" s="702"/>
      <c r="J55" s="1730"/>
      <c r="K55" s="702"/>
      <c r="L55" s="1730"/>
      <c r="M55" s="1525"/>
    </row>
    <row r="56" spans="1:13" x14ac:dyDescent="0.2">
      <c r="A56" s="545" t="s">
        <v>2394</v>
      </c>
      <c r="B56" s="922"/>
      <c r="C56" s="1820"/>
      <c r="D56" s="1820"/>
      <c r="E56" s="690"/>
      <c r="F56" s="1820"/>
      <c r="G56" s="1820"/>
      <c r="H56" s="1820"/>
      <c r="I56" s="689"/>
      <c r="J56" s="1684"/>
      <c r="K56" s="689"/>
      <c r="L56" s="1684"/>
      <c r="M56" s="1525"/>
    </row>
    <row r="57" spans="1:13" x14ac:dyDescent="0.2">
      <c r="A57" s="545" t="s">
        <v>2395</v>
      </c>
      <c r="B57" s="922"/>
      <c r="C57" s="1820"/>
      <c r="D57" s="1820"/>
      <c r="E57" s="690"/>
      <c r="F57" s="1820"/>
      <c r="G57" s="1820"/>
      <c r="H57" s="1820"/>
      <c r="I57" s="689"/>
      <c r="J57" s="1684"/>
      <c r="K57" s="689"/>
      <c r="L57" s="1684"/>
      <c r="M57" s="1525"/>
    </row>
    <row r="58" spans="1:13" x14ac:dyDescent="0.2">
      <c r="A58" s="545" t="s">
        <v>4570</v>
      </c>
      <c r="B58" s="922"/>
      <c r="C58" s="1820"/>
      <c r="D58" s="1820"/>
      <c r="E58" s="690"/>
      <c r="F58" s="1820"/>
      <c r="G58" s="1820"/>
      <c r="H58" s="1820"/>
      <c r="I58" s="689"/>
      <c r="J58" s="1684"/>
      <c r="K58" s="689"/>
      <c r="L58" s="1684"/>
      <c r="M58" s="1525"/>
    </row>
    <row r="59" spans="1:13" x14ac:dyDescent="0.2">
      <c r="A59" s="545" t="s">
        <v>2396</v>
      </c>
      <c r="B59" s="922"/>
      <c r="C59" s="1820"/>
      <c r="D59" s="1820"/>
      <c r="E59" s="690"/>
      <c r="F59" s="1820"/>
      <c r="G59" s="1820"/>
      <c r="H59" s="1820"/>
      <c r="I59" s="689"/>
      <c r="J59" s="1684"/>
      <c r="K59" s="689"/>
      <c r="L59" s="1684"/>
      <c r="M59" s="1525"/>
    </row>
    <row r="60" spans="1:13" x14ac:dyDescent="0.2">
      <c r="A60" s="545" t="s">
        <v>2368</v>
      </c>
      <c r="B60" s="926"/>
      <c r="C60" s="1818"/>
      <c r="D60" s="1819"/>
      <c r="E60" s="701"/>
      <c r="F60" s="1819"/>
      <c r="G60" s="1819"/>
      <c r="H60" s="1819"/>
      <c r="I60" s="702"/>
      <c r="J60" s="1730"/>
      <c r="K60" s="702"/>
      <c r="L60" s="1730"/>
      <c r="M60" s="1525"/>
    </row>
    <row r="61" spans="1:13" x14ac:dyDescent="0.2">
      <c r="A61" s="545" t="s">
        <v>2369</v>
      </c>
      <c r="B61" s="926"/>
      <c r="C61" s="1818"/>
      <c r="D61" s="1819"/>
      <c r="E61" s="701"/>
      <c r="F61" s="1819"/>
      <c r="G61" s="1819"/>
      <c r="H61" s="1819"/>
      <c r="I61" s="702"/>
      <c r="J61" s="1730"/>
      <c r="K61" s="702"/>
      <c r="L61" s="1730"/>
      <c r="M61" s="1525"/>
    </row>
    <row r="62" spans="1:13" x14ac:dyDescent="0.2">
      <c r="A62" s="920" t="s">
        <v>2375</v>
      </c>
      <c r="B62" s="927"/>
      <c r="C62" s="1693"/>
      <c r="D62" s="1684"/>
      <c r="E62" s="722"/>
      <c r="F62" s="681"/>
      <c r="G62" s="681"/>
      <c r="H62" s="1684"/>
      <c r="I62" s="723"/>
      <c r="J62" s="1684"/>
      <c r="K62" s="723"/>
      <c r="L62" s="1684"/>
      <c r="M62" s="1525"/>
    </row>
    <row r="63" spans="1:13" ht="6" customHeight="1" x14ac:dyDescent="0.2">
      <c r="A63" s="396"/>
      <c r="B63" s="131"/>
      <c r="C63" s="396"/>
      <c r="D63" s="1525"/>
      <c r="E63" s="1525"/>
      <c r="F63" s="1525"/>
      <c r="G63" s="1525"/>
      <c r="H63" s="1525"/>
      <c r="I63" s="1525"/>
      <c r="J63" s="1525"/>
      <c r="K63" s="1525"/>
      <c r="L63" s="1525"/>
      <c r="M63" s="1525"/>
    </row>
    <row r="64" spans="1:13" x14ac:dyDescent="0.2">
      <c r="A64" s="924" t="s">
        <v>1787</v>
      </c>
      <c r="B64" s="1656"/>
      <c r="C64" s="924"/>
      <c r="D64" s="1525"/>
      <c r="E64" s="1525"/>
      <c r="F64" s="1525"/>
      <c r="G64" s="1525"/>
      <c r="H64" s="1525"/>
      <c r="I64" s="1525"/>
      <c r="J64" s="1525"/>
      <c r="K64" s="1525"/>
      <c r="L64" s="1525"/>
      <c r="M64" s="1525"/>
    </row>
    <row r="65" spans="1:13" x14ac:dyDescent="0.2">
      <c r="A65" s="545" t="s">
        <v>2363</v>
      </c>
      <c r="B65" s="1692"/>
      <c r="C65" s="1818"/>
      <c r="D65" s="1820"/>
      <c r="E65" s="685"/>
      <c r="F65" s="1820"/>
      <c r="G65" s="1820"/>
      <c r="H65" s="1820"/>
      <c r="I65" s="689"/>
      <c r="J65" s="1684"/>
      <c r="K65" s="689"/>
      <c r="L65" s="1684"/>
      <c r="M65" s="1525"/>
    </row>
    <row r="66" spans="1:13" x14ac:dyDescent="0.2">
      <c r="A66" s="545" t="s">
        <v>2364</v>
      </c>
      <c r="B66" s="1692"/>
      <c r="C66" s="1818"/>
      <c r="D66" s="1820"/>
      <c r="E66" s="685"/>
      <c r="F66" s="1820"/>
      <c r="G66" s="1820"/>
      <c r="H66" s="1820"/>
      <c r="I66" s="689"/>
      <c r="J66" s="1684"/>
      <c r="K66" s="689"/>
      <c r="L66" s="1684"/>
      <c r="M66" s="1525"/>
    </row>
    <row r="67" spans="1:13" x14ac:dyDescent="0.2">
      <c r="A67" s="545" t="s">
        <v>2421</v>
      </c>
      <c r="B67" s="1692"/>
      <c r="C67" s="1818"/>
      <c r="D67" s="1819"/>
      <c r="E67" s="715"/>
      <c r="F67" s="1819"/>
      <c r="G67" s="1819"/>
      <c r="H67" s="1819"/>
      <c r="I67" s="702"/>
      <c r="J67" s="1730"/>
      <c r="K67" s="702"/>
      <c r="L67" s="1730"/>
      <c r="M67" s="1525"/>
    </row>
    <row r="68" spans="1:13" x14ac:dyDescent="0.2">
      <c r="A68" s="545" t="s">
        <v>2365</v>
      </c>
      <c r="B68" s="1692"/>
      <c r="C68" s="1818"/>
      <c r="D68" s="1820"/>
      <c r="E68" s="685"/>
      <c r="F68" s="1820"/>
      <c r="G68" s="1820"/>
      <c r="H68" s="1820"/>
      <c r="I68" s="689"/>
      <c r="J68" s="1684"/>
      <c r="K68" s="689"/>
      <c r="L68" s="1684"/>
      <c r="M68" s="1525"/>
    </row>
    <row r="69" spans="1:13" x14ac:dyDescent="0.2">
      <c r="A69" s="545" t="s">
        <v>2366</v>
      </c>
      <c r="B69" s="1692"/>
      <c r="C69" s="1818"/>
      <c r="D69" s="1820"/>
      <c r="E69" s="685"/>
      <c r="F69" s="1820"/>
      <c r="G69" s="1820"/>
      <c r="H69" s="1820"/>
      <c r="I69" s="689"/>
      <c r="J69" s="1684"/>
      <c r="K69" s="689"/>
      <c r="L69" s="1684"/>
      <c r="M69" s="1525"/>
    </row>
    <row r="70" spans="1:13" x14ac:dyDescent="0.2">
      <c r="A70" s="545" t="s">
        <v>2423</v>
      </c>
      <c r="B70" s="1692"/>
      <c r="C70" s="1818"/>
      <c r="D70" s="1819"/>
      <c r="E70" s="701"/>
      <c r="F70" s="1819"/>
      <c r="G70" s="1819"/>
      <c r="H70" s="1819"/>
      <c r="I70" s="702"/>
      <c r="J70" s="1730"/>
      <c r="K70" s="702"/>
      <c r="L70" s="1730"/>
      <c r="M70" s="1525"/>
    </row>
    <row r="71" spans="1:13" x14ac:dyDescent="0.2">
      <c r="A71" s="545" t="s">
        <v>2433</v>
      </c>
      <c r="B71" s="1821"/>
      <c r="C71" s="1818"/>
      <c r="D71" s="1819"/>
      <c r="E71" s="701"/>
      <c r="F71" s="1819"/>
      <c r="G71" s="1819"/>
      <c r="H71" s="1819"/>
      <c r="I71" s="702"/>
      <c r="J71" s="1730"/>
      <c r="K71" s="702"/>
      <c r="L71" s="1730"/>
      <c r="M71" s="1525"/>
    </row>
    <row r="72" spans="1:13" x14ac:dyDescent="0.2">
      <c r="A72" s="545" t="s">
        <v>2367</v>
      </c>
      <c r="B72" s="1818"/>
      <c r="C72" s="1818"/>
      <c r="D72" s="1819"/>
      <c r="E72" s="701"/>
      <c r="F72" s="1819"/>
      <c r="G72" s="1819"/>
      <c r="H72" s="1819"/>
      <c r="I72" s="702"/>
      <c r="J72" s="1730"/>
      <c r="K72" s="702"/>
      <c r="L72" s="1730"/>
      <c r="M72" s="1525"/>
    </row>
    <row r="73" spans="1:13" x14ac:dyDescent="0.2">
      <c r="A73" s="545" t="s">
        <v>2409</v>
      </c>
      <c r="B73" s="1692"/>
      <c r="C73" s="1818"/>
      <c r="D73" s="1819"/>
      <c r="E73" s="701"/>
      <c r="F73" s="1819"/>
      <c r="G73" s="1819"/>
      <c r="H73" s="1819"/>
      <c r="I73" s="702"/>
      <c r="J73" s="1730"/>
      <c r="K73" s="702"/>
      <c r="L73" s="1730"/>
      <c r="M73" s="1525"/>
    </row>
    <row r="74" spans="1:13" x14ac:dyDescent="0.2">
      <c r="A74" s="545" t="s">
        <v>2394</v>
      </c>
      <c r="B74" s="1821"/>
      <c r="C74" s="1820"/>
      <c r="D74" s="1820"/>
      <c r="E74" s="690"/>
      <c r="F74" s="1820"/>
      <c r="G74" s="1820"/>
      <c r="H74" s="1820"/>
      <c r="I74" s="689"/>
      <c r="J74" s="1684"/>
      <c r="K74" s="689"/>
      <c r="L74" s="1684"/>
      <c r="M74" s="1525"/>
    </row>
    <row r="75" spans="1:13" x14ac:dyDescent="0.2">
      <c r="A75" s="545" t="s">
        <v>2395</v>
      </c>
      <c r="B75" s="1821"/>
      <c r="C75" s="1820"/>
      <c r="D75" s="1820"/>
      <c r="E75" s="690"/>
      <c r="F75" s="1820"/>
      <c r="G75" s="1820"/>
      <c r="H75" s="1820"/>
      <c r="I75" s="689"/>
      <c r="J75" s="1684"/>
      <c r="K75" s="689"/>
      <c r="L75" s="1684"/>
      <c r="M75" s="1525"/>
    </row>
    <row r="76" spans="1:13" x14ac:dyDescent="0.2">
      <c r="A76" s="545" t="s">
        <v>4570</v>
      </c>
      <c r="B76" s="1821"/>
      <c r="C76" s="1820"/>
      <c r="D76" s="1820"/>
      <c r="E76" s="690"/>
      <c r="F76" s="1820"/>
      <c r="G76" s="1820"/>
      <c r="H76" s="1820"/>
      <c r="I76" s="689"/>
      <c r="J76" s="1684"/>
      <c r="K76" s="689"/>
      <c r="L76" s="1684"/>
      <c r="M76" s="1525"/>
    </row>
    <row r="77" spans="1:13" x14ac:dyDescent="0.2">
      <c r="A77" s="545" t="s">
        <v>2396</v>
      </c>
      <c r="B77" s="1821"/>
      <c r="C77" s="1820"/>
      <c r="D77" s="1820"/>
      <c r="E77" s="690"/>
      <c r="F77" s="1820"/>
      <c r="G77" s="1820"/>
      <c r="H77" s="1820"/>
      <c r="I77" s="689"/>
      <c r="J77" s="1684"/>
      <c r="K77" s="689"/>
      <c r="L77" s="1684"/>
      <c r="M77" s="1525"/>
    </row>
    <row r="78" spans="1:13" x14ac:dyDescent="0.2">
      <c r="A78" s="545" t="s">
        <v>2368</v>
      </c>
      <c r="B78" s="1818"/>
      <c r="C78" s="1818"/>
      <c r="D78" s="1819"/>
      <c r="E78" s="701"/>
      <c r="F78" s="1819"/>
      <c r="G78" s="1819"/>
      <c r="H78" s="1819"/>
      <c r="I78" s="702"/>
      <c r="J78" s="1730"/>
      <c r="K78" s="702"/>
      <c r="L78" s="1730"/>
      <c r="M78" s="1525"/>
    </row>
    <row r="79" spans="1:13" x14ac:dyDescent="0.2">
      <c r="A79" s="545" t="s">
        <v>2369</v>
      </c>
      <c r="B79" s="1818"/>
      <c r="C79" s="1818"/>
      <c r="D79" s="1819"/>
      <c r="E79" s="701"/>
      <c r="F79" s="1819"/>
      <c r="G79" s="1819"/>
      <c r="H79" s="1819"/>
      <c r="I79" s="702"/>
      <c r="J79" s="1730"/>
      <c r="K79" s="702"/>
      <c r="L79" s="1730"/>
      <c r="M79" s="1525"/>
    </row>
    <row r="80" spans="1:13" x14ac:dyDescent="0.2">
      <c r="A80" s="920" t="s">
        <v>2375</v>
      </c>
      <c r="B80" s="1693"/>
      <c r="C80" s="1693"/>
      <c r="D80" s="1684"/>
      <c r="E80" s="722"/>
      <c r="F80" s="681"/>
      <c r="G80" s="681"/>
      <c r="H80" s="1684"/>
      <c r="I80" s="723"/>
      <c r="J80" s="1684"/>
      <c r="K80" s="723"/>
      <c r="L80" s="1684"/>
      <c r="M80" s="1525"/>
    </row>
    <row r="81" spans="1:13" ht="6" customHeight="1" x14ac:dyDescent="0.2">
      <c r="A81" s="396"/>
      <c r="B81" s="396"/>
      <c r="C81" s="396"/>
      <c r="D81" s="1525"/>
      <c r="E81" s="1525"/>
      <c r="F81" s="1525"/>
      <c r="G81" s="1525"/>
      <c r="H81" s="1525"/>
      <c r="I81" s="1525"/>
      <c r="J81" s="1525"/>
      <c r="K81" s="1525"/>
      <c r="L81" s="1525"/>
      <c r="M81" s="1525"/>
    </row>
    <row r="82" spans="1:13" x14ac:dyDescent="0.2">
      <c r="A82" s="921" t="s">
        <v>1788</v>
      </c>
      <c r="B82" s="921"/>
      <c r="C82" s="396"/>
      <c r="D82" s="1525"/>
      <c r="E82" s="1525"/>
      <c r="F82" s="1525"/>
      <c r="G82" s="1525"/>
      <c r="H82" s="1525"/>
      <c r="I82" s="1525"/>
      <c r="J82" s="1525"/>
      <c r="K82" s="1525"/>
      <c r="L82" s="1525"/>
      <c r="M82" s="1525"/>
    </row>
    <row r="83" spans="1:13" x14ac:dyDescent="0.2">
      <c r="A83" s="545" t="s">
        <v>2363</v>
      </c>
      <c r="B83" s="1818"/>
      <c r="C83" s="1818"/>
      <c r="D83" s="1820"/>
      <c r="E83" s="685"/>
      <c r="F83" s="1820"/>
      <c r="G83" s="1820"/>
      <c r="H83" s="1820"/>
      <c r="I83" s="689"/>
      <c r="J83" s="1684"/>
      <c r="K83" s="689"/>
      <c r="L83" s="1684"/>
      <c r="M83" s="1525"/>
    </row>
    <row r="84" spans="1:13" x14ac:dyDescent="0.2">
      <c r="A84" s="545" t="s">
        <v>2364</v>
      </c>
      <c r="B84" s="1818"/>
      <c r="C84" s="1818"/>
      <c r="D84" s="1820"/>
      <c r="E84" s="685"/>
      <c r="F84" s="1820"/>
      <c r="G84" s="1820"/>
      <c r="H84" s="1820"/>
      <c r="I84" s="689"/>
      <c r="J84" s="1684"/>
      <c r="K84" s="689"/>
      <c r="L84" s="1684"/>
      <c r="M84" s="1525"/>
    </row>
    <row r="85" spans="1:13" x14ac:dyDescent="0.2">
      <c r="A85" s="545" t="s">
        <v>2421</v>
      </c>
      <c r="B85" s="1818"/>
      <c r="C85" s="1818"/>
      <c r="D85" s="1819"/>
      <c r="E85" s="715"/>
      <c r="F85" s="1819"/>
      <c r="G85" s="1819"/>
      <c r="H85" s="1819"/>
      <c r="I85" s="702"/>
      <c r="J85" s="1730"/>
      <c r="K85" s="702"/>
      <c r="L85" s="1730"/>
      <c r="M85" s="1525"/>
    </row>
    <row r="86" spans="1:13" x14ac:dyDescent="0.2">
      <c r="A86" s="545" t="s">
        <v>2365</v>
      </c>
      <c r="B86" s="1818"/>
      <c r="C86" s="1818"/>
      <c r="D86" s="1820"/>
      <c r="E86" s="685"/>
      <c r="F86" s="1820"/>
      <c r="G86" s="1820"/>
      <c r="H86" s="1820"/>
      <c r="I86" s="689"/>
      <c r="J86" s="1684"/>
      <c r="K86" s="689"/>
      <c r="L86" s="1684"/>
      <c r="M86" s="1525"/>
    </row>
    <row r="87" spans="1:13" x14ac:dyDescent="0.2">
      <c r="A87" s="545" t="s">
        <v>2366</v>
      </c>
      <c r="B87" s="1818"/>
      <c r="C87" s="1818"/>
      <c r="D87" s="1820"/>
      <c r="E87" s="685"/>
      <c r="F87" s="1820"/>
      <c r="G87" s="1820"/>
      <c r="H87" s="1820"/>
      <c r="I87" s="689"/>
      <c r="J87" s="1684"/>
      <c r="K87" s="689"/>
      <c r="L87" s="1684"/>
      <c r="M87" s="1525"/>
    </row>
    <row r="88" spans="1:13" x14ac:dyDescent="0.2">
      <c r="A88" s="545" t="s">
        <v>2423</v>
      </c>
      <c r="B88" s="1818"/>
      <c r="C88" s="1818"/>
      <c r="D88" s="1819"/>
      <c r="E88" s="701"/>
      <c r="F88" s="1819"/>
      <c r="G88" s="1819"/>
      <c r="H88" s="1819"/>
      <c r="I88" s="702"/>
      <c r="J88" s="1730"/>
      <c r="K88" s="702"/>
      <c r="L88" s="1730"/>
      <c r="M88" s="1525"/>
    </row>
    <row r="89" spans="1:13" x14ac:dyDescent="0.2">
      <c r="A89" s="545" t="s">
        <v>2433</v>
      </c>
      <c r="B89" s="1821"/>
      <c r="C89" s="1818"/>
      <c r="D89" s="1819"/>
      <c r="E89" s="701"/>
      <c r="F89" s="1819"/>
      <c r="G89" s="1819"/>
      <c r="H89" s="1819"/>
      <c r="I89" s="702"/>
      <c r="J89" s="1730"/>
      <c r="K89" s="702"/>
      <c r="L89" s="1730"/>
      <c r="M89" s="1525"/>
    </row>
    <row r="90" spans="1:13" x14ac:dyDescent="0.2">
      <c r="A90" s="545" t="s">
        <v>2367</v>
      </c>
      <c r="B90" s="1818"/>
      <c r="C90" s="1818"/>
      <c r="D90" s="1819"/>
      <c r="E90" s="701"/>
      <c r="F90" s="1819"/>
      <c r="G90" s="1819"/>
      <c r="H90" s="1819"/>
      <c r="I90" s="702"/>
      <c r="J90" s="1730"/>
      <c r="K90" s="702"/>
      <c r="L90" s="1730"/>
      <c r="M90" s="1525"/>
    </row>
    <row r="91" spans="1:13" x14ac:dyDescent="0.2">
      <c r="A91" s="545" t="s">
        <v>2409</v>
      </c>
      <c r="B91" s="1818"/>
      <c r="C91" s="1818"/>
      <c r="D91" s="1819"/>
      <c r="E91" s="701"/>
      <c r="F91" s="1819"/>
      <c r="G91" s="1819"/>
      <c r="H91" s="1819"/>
      <c r="I91" s="702"/>
      <c r="J91" s="1730"/>
      <c r="K91" s="702"/>
      <c r="L91" s="1730"/>
      <c r="M91" s="1525"/>
    </row>
    <row r="92" spans="1:13" x14ac:dyDescent="0.2">
      <c r="A92" s="545" t="s">
        <v>2394</v>
      </c>
      <c r="B92" s="1821"/>
      <c r="C92" s="1820"/>
      <c r="D92" s="1820"/>
      <c r="E92" s="690"/>
      <c r="F92" s="1820"/>
      <c r="G92" s="1820"/>
      <c r="H92" s="1820"/>
      <c r="I92" s="689"/>
      <c r="J92" s="1684"/>
      <c r="K92" s="689"/>
      <c r="L92" s="1684"/>
      <c r="M92" s="1525"/>
    </row>
    <row r="93" spans="1:13" x14ac:dyDescent="0.2">
      <c r="A93" s="545" t="s">
        <v>2395</v>
      </c>
      <c r="B93" s="1821"/>
      <c r="C93" s="1820"/>
      <c r="D93" s="1820"/>
      <c r="E93" s="690"/>
      <c r="F93" s="1820"/>
      <c r="G93" s="1820"/>
      <c r="H93" s="1820"/>
      <c r="I93" s="689"/>
      <c r="J93" s="1684"/>
      <c r="K93" s="689"/>
      <c r="L93" s="1684"/>
      <c r="M93" s="1525"/>
    </row>
    <row r="94" spans="1:13" x14ac:dyDescent="0.2">
      <c r="A94" s="545" t="s">
        <v>4570</v>
      </c>
      <c r="B94" s="1821"/>
      <c r="C94" s="1820"/>
      <c r="D94" s="1820"/>
      <c r="E94" s="690"/>
      <c r="F94" s="1820"/>
      <c r="G94" s="1820"/>
      <c r="H94" s="1820"/>
      <c r="I94" s="689"/>
      <c r="J94" s="1684"/>
      <c r="K94" s="689"/>
      <c r="L94" s="1684"/>
      <c r="M94" s="1525"/>
    </row>
    <row r="95" spans="1:13" x14ac:dyDescent="0.2">
      <c r="A95" s="545" t="s">
        <v>2396</v>
      </c>
      <c r="B95" s="1821"/>
      <c r="C95" s="1820"/>
      <c r="D95" s="1820"/>
      <c r="E95" s="690"/>
      <c r="F95" s="1820"/>
      <c r="G95" s="1820"/>
      <c r="H95" s="1820"/>
      <c r="I95" s="689"/>
      <c r="J95" s="1684"/>
      <c r="K95" s="689"/>
      <c r="L95" s="1684"/>
      <c r="M95" s="1525"/>
    </row>
    <row r="96" spans="1:13" x14ac:dyDescent="0.2">
      <c r="A96" s="545" t="s">
        <v>2368</v>
      </c>
      <c r="B96" s="1818"/>
      <c r="C96" s="1818"/>
      <c r="D96" s="1819"/>
      <c r="E96" s="701"/>
      <c r="F96" s="1819"/>
      <c r="G96" s="1819"/>
      <c r="H96" s="1819"/>
      <c r="I96" s="702"/>
      <c r="J96" s="1730"/>
      <c r="K96" s="702"/>
      <c r="L96" s="1730"/>
      <c r="M96" s="1525"/>
    </row>
    <row r="97" spans="1:13" x14ac:dyDescent="0.2">
      <c r="A97" s="545" t="s">
        <v>2369</v>
      </c>
      <c r="B97" s="1818"/>
      <c r="C97" s="1818"/>
      <c r="D97" s="1819"/>
      <c r="E97" s="701"/>
      <c r="F97" s="1819"/>
      <c r="G97" s="1819"/>
      <c r="H97" s="1819"/>
      <c r="I97" s="702"/>
      <c r="J97" s="1730"/>
      <c r="K97" s="702"/>
      <c r="L97" s="1730"/>
      <c r="M97" s="1525"/>
    </row>
    <row r="98" spans="1:13" x14ac:dyDescent="0.2">
      <c r="A98" s="920" t="s">
        <v>2375</v>
      </c>
      <c r="B98" s="1693"/>
      <c r="C98" s="1693"/>
      <c r="D98" s="1684"/>
      <c r="E98" s="722"/>
      <c r="F98" s="681"/>
      <c r="G98" s="681"/>
      <c r="H98" s="1684"/>
      <c r="I98" s="723"/>
      <c r="J98" s="1684"/>
      <c r="K98" s="723"/>
      <c r="L98" s="1684"/>
      <c r="M98" s="1525"/>
    </row>
    <row r="99" spans="1:13" x14ac:dyDescent="0.2">
      <c r="A99" s="970"/>
      <c r="B99" s="914"/>
      <c r="C99" s="914"/>
      <c r="D99" s="693"/>
      <c r="E99" s="722"/>
      <c r="F99" s="694"/>
      <c r="G99" s="694"/>
      <c r="H99" s="693"/>
      <c r="I99" s="723"/>
      <c r="J99" s="693"/>
      <c r="K99" s="723"/>
      <c r="L99" s="693"/>
      <c r="M99" s="1525"/>
    </row>
    <row r="100" spans="1:13" x14ac:dyDescent="0.2">
      <c r="A100" s="918" t="s">
        <v>746</v>
      </c>
      <c r="B100" s="914"/>
      <c r="C100" s="1693"/>
      <c r="D100" s="1684"/>
      <c r="E100" s="722"/>
      <c r="F100" s="694"/>
      <c r="G100" s="694"/>
      <c r="H100" s="693"/>
      <c r="I100" s="723"/>
      <c r="J100" s="693"/>
      <c r="K100" s="723"/>
      <c r="L100" s="1684"/>
    </row>
    <row r="101" spans="1:13" x14ac:dyDescent="0.2">
      <c r="A101" s="92"/>
      <c r="B101" s="914"/>
      <c r="C101" s="914"/>
      <c r="D101" s="693"/>
      <c r="E101" s="722"/>
      <c r="F101" s="694"/>
      <c r="G101" s="694"/>
      <c r="H101" s="693"/>
      <c r="I101" s="723"/>
      <c r="J101" s="693"/>
      <c r="K101" s="723"/>
      <c r="L101" s="693"/>
    </row>
    <row r="102" spans="1:13" x14ac:dyDescent="0.2">
      <c r="A102" s="85" t="s">
        <v>2401</v>
      </c>
      <c r="B102" s="85"/>
      <c r="C102" s="85"/>
      <c r="H102" s="696"/>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heetViews>
  <sheetFormatPr defaultColWidth="9.140625" defaultRowHeight="12.75" x14ac:dyDescent="0.2"/>
  <cols>
    <col min="1" max="1" width="43.1406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2434</v>
      </c>
      <c r="B1" s="63"/>
      <c r="C1" s="63"/>
      <c r="D1" s="354"/>
      <c r="E1" s="746"/>
      <c r="F1" s="354"/>
      <c r="G1" s="354"/>
      <c r="H1" s="24"/>
      <c r="I1" s="24"/>
      <c r="J1" s="24"/>
      <c r="K1" s="24"/>
      <c r="L1" s="352">
        <v>5</v>
      </c>
    </row>
    <row r="2" spans="1:12" ht="15.75" x14ac:dyDescent="0.25">
      <c r="A2" s="1975" t="s">
        <v>94</v>
      </c>
      <c r="B2" s="1976"/>
      <c r="C2" s="1977"/>
      <c r="D2" s="177"/>
      <c r="E2" s="354"/>
      <c r="F2" s="354"/>
      <c r="G2" s="354"/>
      <c r="H2" s="24"/>
      <c r="I2" s="24"/>
      <c r="J2" s="24"/>
      <c r="K2" s="24"/>
      <c r="L2" s="24"/>
    </row>
    <row r="3" spans="1:12" ht="15.75" customHeight="1" x14ac:dyDescent="0.2">
      <c r="A3" s="2079" t="s">
        <v>2435</v>
      </c>
      <c r="B3" s="2080"/>
      <c r="C3" s="2080"/>
      <c r="D3" s="2080"/>
      <c r="E3" s="2080"/>
      <c r="F3" s="2080"/>
      <c r="G3" s="2080"/>
      <c r="H3" s="2080"/>
      <c r="I3" s="2080"/>
      <c r="J3" s="2080"/>
      <c r="K3" s="2080"/>
      <c r="L3" s="2080"/>
    </row>
    <row r="4" spans="1:12" ht="15" customHeight="1" x14ac:dyDescent="0.2">
      <c r="A4" s="261" t="s">
        <v>2348</v>
      </c>
      <c r="B4" s="1670"/>
      <c r="C4" s="1670"/>
      <c r="D4" s="1670"/>
      <c r="E4" s="1670"/>
      <c r="F4" s="1670"/>
      <c r="G4" s="1670"/>
      <c r="H4" s="1670"/>
      <c r="I4" s="1670"/>
      <c r="J4" s="1670"/>
      <c r="K4" s="1670"/>
      <c r="L4" s="1670"/>
    </row>
    <row r="5" spans="1:12" ht="12.75" customHeight="1" x14ac:dyDescent="0.25">
      <c r="A5" s="24"/>
      <c r="B5" s="63"/>
      <c r="C5" s="63"/>
      <c r="D5" s="354"/>
      <c r="E5" s="354"/>
      <c r="F5" s="354"/>
      <c r="G5" s="354"/>
      <c r="H5" s="24"/>
      <c r="I5" s="24"/>
      <c r="J5" s="24"/>
      <c r="K5" s="24"/>
      <c r="L5" s="24"/>
    </row>
    <row r="6" spans="1:12" ht="21.75" customHeight="1" x14ac:dyDescent="0.2">
      <c r="A6" s="929"/>
      <c r="B6" s="2070" t="s">
        <v>2349</v>
      </c>
      <c r="C6" s="2082"/>
      <c r="D6" s="2083"/>
      <c r="E6" s="930"/>
      <c r="F6" s="2084" t="s">
        <v>2350</v>
      </c>
      <c r="G6" s="2082"/>
      <c r="H6" s="2083"/>
      <c r="I6" s="892"/>
      <c r="J6" s="1670"/>
      <c r="K6" s="892"/>
      <c r="L6" s="892"/>
    </row>
    <row r="7" spans="1:12" ht="36.950000000000003" customHeight="1" x14ac:dyDescent="0.2">
      <c r="A7" s="1660" t="s">
        <v>2351</v>
      </c>
      <c r="B7" s="890" t="s">
        <v>2352</v>
      </c>
      <c r="C7" s="890" t="s">
        <v>2353</v>
      </c>
      <c r="D7" s="890" t="s">
        <v>2354</v>
      </c>
      <c r="E7" s="931"/>
      <c r="F7" s="890" t="s">
        <v>2355</v>
      </c>
      <c r="G7" s="890" t="s">
        <v>2356</v>
      </c>
      <c r="H7" s="893" t="s">
        <v>2357</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ht="14.25" customHeight="1" x14ac:dyDescent="0.2">
      <c r="A9" s="2078" t="s">
        <v>1784</v>
      </c>
      <c r="B9" s="2078"/>
      <c r="C9" s="2078"/>
      <c r="D9" s="669"/>
      <c r="E9" s="355"/>
      <c r="F9" s="355"/>
      <c r="G9" s="355"/>
      <c r="H9" s="355"/>
      <c r="I9" s="355"/>
      <c r="J9" s="355"/>
      <c r="K9" s="355"/>
      <c r="L9" s="355"/>
    </row>
    <row r="10" spans="1:12" x14ac:dyDescent="0.2">
      <c r="A10" s="541" t="s">
        <v>2363</v>
      </c>
      <c r="B10" s="922"/>
      <c r="C10" s="1692"/>
      <c r="D10" s="1692"/>
      <c r="E10" s="715"/>
      <c r="F10" s="1729"/>
      <c r="G10" s="1729"/>
      <c r="H10" s="1729"/>
      <c r="I10" s="702"/>
      <c r="J10" s="1730"/>
      <c r="K10" s="702"/>
      <c r="L10" s="1730"/>
    </row>
    <row r="11" spans="1:12" x14ac:dyDescent="0.2">
      <c r="A11" s="541" t="s">
        <v>2364</v>
      </c>
      <c r="B11" s="922"/>
      <c r="C11" s="1692"/>
      <c r="D11" s="1692"/>
      <c r="E11" s="715"/>
      <c r="F11" s="1729"/>
      <c r="G11" s="1729"/>
      <c r="H11" s="1729"/>
      <c r="I11" s="702"/>
      <c r="J11" s="1730"/>
      <c r="K11" s="702"/>
      <c r="L11" s="1730"/>
    </row>
    <row r="12" spans="1:12" s="24" customFormat="1" x14ac:dyDescent="0.2">
      <c r="A12" s="541" t="s">
        <v>2421</v>
      </c>
      <c r="B12" s="922"/>
      <c r="C12" s="1692"/>
      <c r="D12" s="1692"/>
      <c r="E12" s="715"/>
      <c r="F12" s="1729"/>
      <c r="G12" s="1729"/>
      <c r="H12" s="1729"/>
      <c r="I12" s="702"/>
      <c r="J12" s="1730"/>
      <c r="K12" s="702"/>
      <c r="L12" s="1730"/>
    </row>
    <row r="13" spans="1:12" x14ac:dyDescent="0.2">
      <c r="A13" s="541" t="s">
        <v>2365</v>
      </c>
      <c r="B13" s="922"/>
      <c r="C13" s="1692"/>
      <c r="D13" s="1692"/>
      <c r="E13" s="715"/>
      <c r="F13" s="1729"/>
      <c r="G13" s="1729"/>
      <c r="H13" s="1729"/>
      <c r="I13" s="702"/>
      <c r="J13" s="1730"/>
      <c r="K13" s="702"/>
      <c r="L13" s="1730"/>
    </row>
    <row r="14" spans="1:12" x14ac:dyDescent="0.2">
      <c r="A14" s="541" t="s">
        <v>2366</v>
      </c>
      <c r="B14" s="922"/>
      <c r="C14" s="1692"/>
      <c r="D14" s="1692"/>
      <c r="E14" s="715"/>
      <c r="F14" s="1729"/>
      <c r="G14" s="1729"/>
      <c r="H14" s="1729"/>
      <c r="I14" s="702"/>
      <c r="J14" s="1730"/>
      <c r="K14" s="702"/>
      <c r="L14" s="1730"/>
    </row>
    <row r="15" spans="1:12" x14ac:dyDescent="0.2">
      <c r="A15" s="541" t="s">
        <v>2436</v>
      </c>
      <c r="B15" s="922"/>
      <c r="C15" s="1692"/>
      <c r="D15" s="1692"/>
      <c r="E15" s="701"/>
      <c r="F15" s="1729"/>
      <c r="G15" s="1729"/>
      <c r="H15" s="1729"/>
      <c r="I15" s="702"/>
      <c r="J15" s="1730"/>
      <c r="K15" s="702"/>
      <c r="L15" s="1730"/>
    </row>
    <row r="16" spans="1:12" x14ac:dyDescent="0.2">
      <c r="A16" s="541" t="s">
        <v>2437</v>
      </c>
      <c r="B16" s="922"/>
      <c r="C16" s="1692"/>
      <c r="D16" s="1692"/>
      <c r="E16" s="701"/>
      <c r="F16" s="1729"/>
      <c r="G16" s="1729"/>
      <c r="H16" s="1729"/>
      <c r="I16" s="702"/>
      <c r="J16" s="1730"/>
      <c r="K16" s="702"/>
      <c r="L16" s="1730"/>
    </row>
    <row r="17" spans="1:12" x14ac:dyDescent="0.2">
      <c r="A17" s="541" t="s">
        <v>2438</v>
      </c>
      <c r="B17" s="922"/>
      <c r="C17" s="1692"/>
      <c r="D17" s="1692"/>
      <c r="E17" s="701"/>
      <c r="F17" s="1729"/>
      <c r="G17" s="1729"/>
      <c r="H17" s="1729"/>
      <c r="I17" s="702"/>
      <c r="J17" s="1730"/>
      <c r="K17" s="702"/>
      <c r="L17" s="1730"/>
    </row>
    <row r="18" spans="1:12" x14ac:dyDescent="0.2">
      <c r="A18" s="541" t="s">
        <v>2439</v>
      </c>
      <c r="B18" s="922"/>
      <c r="C18" s="1692"/>
      <c r="D18" s="1692"/>
      <c r="E18" s="701"/>
      <c r="F18" s="1729"/>
      <c r="G18" s="1729"/>
      <c r="H18" s="1729"/>
      <c r="I18" s="702"/>
      <c r="J18" s="1730"/>
      <c r="K18" s="702"/>
      <c r="L18" s="1730"/>
    </row>
    <row r="19" spans="1:12" x14ac:dyDescent="0.2">
      <c r="A19" s="541" t="s">
        <v>2440</v>
      </c>
      <c r="B19" s="922"/>
      <c r="C19" s="1692"/>
      <c r="D19" s="1692"/>
      <c r="E19" s="701"/>
      <c r="F19" s="1729"/>
      <c r="G19" s="1729"/>
      <c r="H19" s="1729"/>
      <c r="I19" s="702"/>
      <c r="J19" s="1730"/>
      <c r="K19" s="702"/>
      <c r="L19" s="1730"/>
    </row>
    <row r="20" spans="1:12" x14ac:dyDescent="0.2">
      <c r="A20" s="541" t="s">
        <v>2368</v>
      </c>
      <c r="B20" s="922"/>
      <c r="C20" s="1692"/>
      <c r="D20" s="1692"/>
      <c r="E20" s="701"/>
      <c r="F20" s="1729"/>
      <c r="G20" s="1729"/>
      <c r="H20" s="1729"/>
      <c r="I20" s="702"/>
      <c r="J20" s="1730"/>
      <c r="K20" s="702"/>
      <c r="L20" s="1730"/>
    </row>
    <row r="21" spans="1:12" x14ac:dyDescent="0.2">
      <c r="A21" s="541" t="s">
        <v>2369</v>
      </c>
      <c r="B21" s="922"/>
      <c r="C21" s="1692"/>
      <c r="D21" s="1692"/>
      <c r="E21" s="701"/>
      <c r="F21" s="1729"/>
      <c r="G21" s="1729"/>
      <c r="H21" s="1729"/>
      <c r="I21" s="702"/>
      <c r="J21" s="1730"/>
      <c r="K21" s="702"/>
      <c r="L21" s="1730"/>
    </row>
    <row r="22" spans="1:12" x14ac:dyDescent="0.2">
      <c r="A22" s="905" t="s">
        <v>2375</v>
      </c>
      <c r="B22" s="922"/>
      <c r="C22" s="1693"/>
      <c r="D22" s="1693"/>
      <c r="E22" s="750"/>
      <c r="F22" s="734"/>
      <c r="G22" s="734"/>
      <c r="H22" s="1730"/>
      <c r="I22" s="751"/>
      <c r="J22" s="1730"/>
      <c r="K22" s="751"/>
      <c r="L22" s="1730"/>
    </row>
    <row r="23" spans="1:12" ht="6" customHeight="1" x14ac:dyDescent="0.2">
      <c r="A23" s="92"/>
      <c r="B23" s="92"/>
      <c r="C23" s="131"/>
      <c r="D23" s="131"/>
      <c r="E23" s="24"/>
      <c r="F23" s="24"/>
      <c r="G23" s="24"/>
      <c r="H23" s="24"/>
      <c r="I23" s="24"/>
      <c r="J23" s="30"/>
      <c r="K23" s="24"/>
      <c r="L23" s="24" t="s">
        <v>2424</v>
      </c>
    </row>
    <row r="24" spans="1:12" x14ac:dyDescent="0.2">
      <c r="A24" s="138" t="s">
        <v>1785</v>
      </c>
      <c r="B24" s="138"/>
      <c r="C24" s="131"/>
      <c r="D24" s="131"/>
      <c r="E24" s="24"/>
      <c r="F24" s="24"/>
      <c r="G24" s="24"/>
      <c r="H24" s="24"/>
      <c r="I24" s="24"/>
      <c r="J24" s="30"/>
      <c r="K24" s="24"/>
      <c r="L24" s="24"/>
    </row>
    <row r="25" spans="1:12" x14ac:dyDescent="0.2">
      <c r="A25" s="541" t="s">
        <v>2363</v>
      </c>
      <c r="B25" s="1692"/>
      <c r="C25" s="1692"/>
      <c r="D25" s="1692"/>
      <c r="E25" s="715"/>
      <c r="F25" s="1729"/>
      <c r="G25" s="1729"/>
      <c r="H25" s="1729"/>
      <c r="I25" s="702"/>
      <c r="J25" s="1730"/>
      <c r="K25" s="702"/>
      <c r="L25" s="1730"/>
    </row>
    <row r="26" spans="1:12" x14ac:dyDescent="0.2">
      <c r="A26" s="541" t="s">
        <v>2364</v>
      </c>
      <c r="B26" s="1692"/>
      <c r="C26" s="1692"/>
      <c r="D26" s="1692"/>
      <c r="E26" s="715"/>
      <c r="F26" s="1729"/>
      <c r="G26" s="1729"/>
      <c r="H26" s="1729"/>
      <c r="I26" s="702"/>
      <c r="J26" s="1730"/>
      <c r="K26" s="702"/>
      <c r="L26" s="1730"/>
    </row>
    <row r="27" spans="1:12" s="24" customFormat="1" x14ac:dyDescent="0.2">
      <c r="A27" s="541" t="s">
        <v>2421</v>
      </c>
      <c r="B27" s="1692"/>
      <c r="C27" s="1692"/>
      <c r="D27" s="1692"/>
      <c r="E27" s="715"/>
      <c r="F27" s="1729"/>
      <c r="G27" s="1729"/>
      <c r="H27" s="1729"/>
      <c r="I27" s="702"/>
      <c r="J27" s="1730"/>
      <c r="K27" s="702"/>
      <c r="L27" s="1730"/>
    </row>
    <row r="28" spans="1:12" x14ac:dyDescent="0.2">
      <c r="A28" s="541" t="s">
        <v>2365</v>
      </c>
      <c r="B28" s="1692"/>
      <c r="C28" s="1692"/>
      <c r="D28" s="1692"/>
      <c r="E28" s="715"/>
      <c r="F28" s="1729"/>
      <c r="G28" s="1729"/>
      <c r="H28" s="1729"/>
      <c r="I28" s="702"/>
      <c r="J28" s="1730"/>
      <c r="K28" s="702"/>
      <c r="L28" s="1730"/>
    </row>
    <row r="29" spans="1:12" x14ac:dyDescent="0.2">
      <c r="A29" s="541" t="s">
        <v>2366</v>
      </c>
      <c r="B29" s="1692"/>
      <c r="C29" s="1692"/>
      <c r="D29" s="1692"/>
      <c r="E29" s="715"/>
      <c r="F29" s="1729"/>
      <c r="G29" s="1729"/>
      <c r="H29" s="1729"/>
      <c r="I29" s="702"/>
      <c r="J29" s="1730"/>
      <c r="K29" s="702"/>
      <c r="L29" s="1730"/>
    </row>
    <row r="30" spans="1:12" x14ac:dyDescent="0.2">
      <c r="A30" s="541" t="s">
        <v>2436</v>
      </c>
      <c r="B30" s="1692"/>
      <c r="C30" s="1692"/>
      <c r="D30" s="1692"/>
      <c r="E30" s="701"/>
      <c r="F30" s="1729"/>
      <c r="G30" s="1729"/>
      <c r="H30" s="1729"/>
      <c r="I30" s="702"/>
      <c r="J30" s="1730"/>
      <c r="K30" s="702"/>
      <c r="L30" s="1730"/>
    </row>
    <row r="31" spans="1:12" x14ac:dyDescent="0.2">
      <c r="A31" s="541" t="s">
        <v>2437</v>
      </c>
      <c r="B31" s="1692"/>
      <c r="C31" s="1692"/>
      <c r="D31" s="1692"/>
      <c r="E31" s="701"/>
      <c r="F31" s="1729"/>
      <c r="G31" s="1729"/>
      <c r="H31" s="1729"/>
      <c r="I31" s="702"/>
      <c r="J31" s="1730"/>
      <c r="K31" s="702"/>
      <c r="L31" s="1730"/>
    </row>
    <row r="32" spans="1:12" x14ac:dyDescent="0.2">
      <c r="A32" s="541" t="s">
        <v>2438</v>
      </c>
      <c r="B32" s="1692"/>
      <c r="C32" s="1692"/>
      <c r="D32" s="1692"/>
      <c r="E32" s="701"/>
      <c r="F32" s="1729"/>
      <c r="G32" s="1729"/>
      <c r="H32" s="1729"/>
      <c r="I32" s="702"/>
      <c r="J32" s="1730"/>
      <c r="K32" s="702"/>
      <c r="L32" s="1730"/>
    </row>
    <row r="33" spans="1:12" x14ac:dyDescent="0.2">
      <c r="A33" s="541" t="s">
        <v>2439</v>
      </c>
      <c r="B33" s="1692"/>
      <c r="C33" s="1692"/>
      <c r="D33" s="1692"/>
      <c r="E33" s="701"/>
      <c r="F33" s="1729"/>
      <c r="G33" s="1729"/>
      <c r="H33" s="1729"/>
      <c r="I33" s="702"/>
      <c r="J33" s="1730"/>
      <c r="K33" s="702"/>
      <c r="L33" s="1730"/>
    </row>
    <row r="34" spans="1:12" x14ac:dyDescent="0.2">
      <c r="A34" s="541" t="s">
        <v>2440</v>
      </c>
      <c r="B34" s="1692"/>
      <c r="C34" s="1692"/>
      <c r="D34" s="1692"/>
      <c r="E34" s="701"/>
      <c r="F34" s="1729"/>
      <c r="G34" s="1729"/>
      <c r="H34" s="1729"/>
      <c r="I34" s="702"/>
      <c r="J34" s="1730"/>
      <c r="K34" s="702"/>
      <c r="L34" s="1730"/>
    </row>
    <row r="35" spans="1:12" x14ac:dyDescent="0.2">
      <c r="A35" s="541" t="s">
        <v>2368</v>
      </c>
      <c r="B35" s="1692"/>
      <c r="C35" s="1692"/>
      <c r="D35" s="1692"/>
      <c r="E35" s="701"/>
      <c r="F35" s="1729"/>
      <c r="G35" s="1729"/>
      <c r="H35" s="1729"/>
      <c r="I35" s="702"/>
      <c r="J35" s="1730"/>
      <c r="K35" s="702"/>
      <c r="L35" s="1730"/>
    </row>
    <row r="36" spans="1:12" x14ac:dyDescent="0.2">
      <c r="A36" s="541" t="s">
        <v>2369</v>
      </c>
      <c r="B36" s="1692"/>
      <c r="C36" s="1692"/>
      <c r="D36" s="1692"/>
      <c r="E36" s="701"/>
      <c r="F36" s="1729"/>
      <c r="G36" s="1729"/>
      <c r="H36" s="1729"/>
      <c r="I36" s="702"/>
      <c r="J36" s="1730"/>
      <c r="K36" s="702"/>
      <c r="L36" s="1730"/>
    </row>
    <row r="37" spans="1:12" x14ac:dyDescent="0.2">
      <c r="A37" s="905" t="s">
        <v>2375</v>
      </c>
      <c r="B37" s="1693"/>
      <c r="C37" s="1693"/>
      <c r="D37" s="1693"/>
      <c r="E37" s="750"/>
      <c r="F37" s="734"/>
      <c r="G37" s="734"/>
      <c r="H37" s="1730"/>
      <c r="I37" s="751"/>
      <c r="J37" s="1730"/>
      <c r="K37" s="751"/>
      <c r="L37" s="1730"/>
    </row>
    <row r="38" spans="1:12" ht="6" customHeight="1" x14ac:dyDescent="0.2">
      <c r="A38" s="131"/>
      <c r="B38" s="131"/>
      <c r="C38" s="131"/>
      <c r="D38" s="131"/>
      <c r="E38" s="24"/>
      <c r="F38" s="24"/>
      <c r="G38" s="24"/>
      <c r="H38" s="24"/>
      <c r="I38" s="24"/>
      <c r="J38" s="24"/>
      <c r="K38" s="24"/>
      <c r="L38" s="24"/>
    </row>
    <row r="39" spans="1:12" x14ac:dyDescent="0.2">
      <c r="A39" s="138" t="s">
        <v>1786</v>
      </c>
      <c r="B39" s="138"/>
      <c r="C39" s="131"/>
      <c r="D39" s="131"/>
      <c r="E39" s="24"/>
      <c r="F39" s="24"/>
      <c r="G39" s="24"/>
      <c r="H39" s="24"/>
      <c r="I39" s="24"/>
      <c r="J39" s="24"/>
      <c r="K39" s="24"/>
      <c r="L39" s="24"/>
    </row>
    <row r="40" spans="1:12" x14ac:dyDescent="0.2">
      <c r="A40" s="541" t="s">
        <v>2371</v>
      </c>
      <c r="B40" s="922"/>
      <c r="C40" s="1692"/>
      <c r="D40" s="1692"/>
      <c r="E40" s="715"/>
      <c r="F40" s="1729"/>
      <c r="G40" s="1729"/>
      <c r="H40" s="1729"/>
      <c r="I40" s="752"/>
      <c r="J40" s="1730"/>
      <c r="K40" s="752"/>
      <c r="L40" s="1730"/>
    </row>
    <row r="41" spans="1:12" x14ac:dyDescent="0.2">
      <c r="A41" s="541" t="s">
        <v>2363</v>
      </c>
      <c r="B41" s="922"/>
      <c r="C41" s="1692"/>
      <c r="D41" s="1692"/>
      <c r="E41" s="715"/>
      <c r="F41" s="1729"/>
      <c r="G41" s="1729"/>
      <c r="H41" s="1729"/>
      <c r="I41" s="702"/>
      <c r="J41" s="1730"/>
      <c r="K41" s="702"/>
      <c r="L41" s="1730"/>
    </row>
    <row r="42" spans="1:12" x14ac:dyDescent="0.2">
      <c r="A42" s="541" t="s">
        <v>2364</v>
      </c>
      <c r="B42" s="922"/>
      <c r="C42" s="1692"/>
      <c r="D42" s="1692"/>
      <c r="E42" s="715"/>
      <c r="F42" s="1729"/>
      <c r="G42" s="1729"/>
      <c r="H42" s="1729"/>
      <c r="I42" s="702"/>
      <c r="J42" s="1730"/>
      <c r="K42" s="702"/>
      <c r="L42" s="1730"/>
    </row>
    <row r="43" spans="1:12" s="24" customFormat="1" x14ac:dyDescent="0.2">
      <c r="A43" s="541" t="s">
        <v>2421</v>
      </c>
      <c r="B43" s="922"/>
      <c r="C43" s="1692"/>
      <c r="D43" s="1692"/>
      <c r="E43" s="715"/>
      <c r="F43" s="1729"/>
      <c r="G43" s="1729"/>
      <c r="H43" s="1729"/>
      <c r="I43" s="702"/>
      <c r="J43" s="1730"/>
      <c r="K43" s="702"/>
      <c r="L43" s="1730"/>
    </row>
    <row r="44" spans="1:12" x14ac:dyDescent="0.2">
      <c r="A44" s="541" t="s">
        <v>2365</v>
      </c>
      <c r="B44" s="922"/>
      <c r="C44" s="1692"/>
      <c r="D44" s="1692"/>
      <c r="E44" s="715"/>
      <c r="F44" s="1729"/>
      <c r="G44" s="1729"/>
      <c r="H44" s="1729"/>
      <c r="I44" s="702"/>
      <c r="J44" s="1730"/>
      <c r="K44" s="702"/>
      <c r="L44" s="1730"/>
    </row>
    <row r="45" spans="1:12" x14ac:dyDescent="0.2">
      <c r="A45" s="541" t="s">
        <v>2366</v>
      </c>
      <c r="B45" s="922"/>
      <c r="C45" s="1692"/>
      <c r="D45" s="1692"/>
      <c r="E45" s="715"/>
      <c r="F45" s="1729"/>
      <c r="G45" s="1729"/>
      <c r="H45" s="1729"/>
      <c r="I45" s="702"/>
      <c r="J45" s="1730"/>
      <c r="K45" s="702"/>
      <c r="L45" s="1730"/>
    </row>
    <row r="46" spans="1:12" x14ac:dyDescent="0.2">
      <c r="A46" s="541" t="s">
        <v>2436</v>
      </c>
      <c r="B46" s="922"/>
      <c r="C46" s="1692"/>
      <c r="D46" s="1692"/>
      <c r="E46" s="701"/>
      <c r="F46" s="1729"/>
      <c r="G46" s="1729"/>
      <c r="H46" s="1729"/>
      <c r="I46" s="702"/>
      <c r="J46" s="1730"/>
      <c r="K46" s="702"/>
      <c r="L46" s="1730"/>
    </row>
    <row r="47" spans="1:12" x14ac:dyDescent="0.2">
      <c r="A47" s="541" t="s">
        <v>2437</v>
      </c>
      <c r="B47" s="922"/>
      <c r="C47" s="1692"/>
      <c r="D47" s="1692"/>
      <c r="E47" s="701"/>
      <c r="F47" s="1729"/>
      <c r="G47" s="1729"/>
      <c r="H47" s="1729"/>
      <c r="I47" s="702"/>
      <c r="J47" s="1730"/>
      <c r="K47" s="702"/>
      <c r="L47" s="1730"/>
    </row>
    <row r="48" spans="1:12" x14ac:dyDescent="0.2">
      <c r="A48" s="541" t="s">
        <v>2438</v>
      </c>
      <c r="B48" s="922"/>
      <c r="C48" s="1692"/>
      <c r="D48" s="1692"/>
      <c r="E48" s="701"/>
      <c r="F48" s="1729"/>
      <c r="G48" s="1729"/>
      <c r="H48" s="1729"/>
      <c r="I48" s="702"/>
      <c r="J48" s="1730"/>
      <c r="K48" s="702"/>
      <c r="L48" s="1730"/>
    </row>
    <row r="49" spans="1:12" x14ac:dyDescent="0.2">
      <c r="A49" s="541" t="s">
        <v>2439</v>
      </c>
      <c r="B49" s="922"/>
      <c r="C49" s="1692"/>
      <c r="D49" s="1692"/>
      <c r="E49" s="701"/>
      <c r="F49" s="1729"/>
      <c r="G49" s="1729"/>
      <c r="H49" s="1729"/>
      <c r="I49" s="702"/>
      <c r="J49" s="1730"/>
      <c r="K49" s="702"/>
      <c r="L49" s="1730"/>
    </row>
    <row r="50" spans="1:12" x14ac:dyDescent="0.2">
      <c r="A50" s="541" t="s">
        <v>2440</v>
      </c>
      <c r="B50" s="922"/>
      <c r="C50" s="1692"/>
      <c r="D50" s="1692"/>
      <c r="E50" s="701"/>
      <c r="F50" s="1729"/>
      <c r="G50" s="1729"/>
      <c r="H50" s="1729"/>
      <c r="I50" s="702"/>
      <c r="J50" s="1730"/>
      <c r="K50" s="702"/>
      <c r="L50" s="1730"/>
    </row>
    <row r="51" spans="1:12" x14ac:dyDescent="0.2">
      <c r="A51" s="541" t="s">
        <v>2368</v>
      </c>
      <c r="B51" s="922"/>
      <c r="C51" s="1692"/>
      <c r="D51" s="1692"/>
      <c r="E51" s="701"/>
      <c r="F51" s="1729"/>
      <c r="G51" s="1729"/>
      <c r="H51" s="1729"/>
      <c r="I51" s="702"/>
      <c r="J51" s="1730"/>
      <c r="K51" s="702"/>
      <c r="L51" s="1730"/>
    </row>
    <row r="52" spans="1:12" x14ac:dyDescent="0.2">
      <c r="A52" s="541" t="s">
        <v>2369</v>
      </c>
      <c r="B52" s="922"/>
      <c r="C52" s="1692"/>
      <c r="D52" s="1692"/>
      <c r="E52" s="701"/>
      <c r="F52" s="1729"/>
      <c r="G52" s="1729"/>
      <c r="H52" s="1729"/>
      <c r="I52" s="702"/>
      <c r="J52" s="1730"/>
      <c r="K52" s="702"/>
      <c r="L52" s="1730"/>
    </row>
    <row r="53" spans="1:12" x14ac:dyDescent="0.2">
      <c r="A53" s="905" t="s">
        <v>2375</v>
      </c>
      <c r="B53" s="922"/>
      <c r="C53" s="1693"/>
      <c r="D53" s="1693"/>
      <c r="E53" s="750"/>
      <c r="F53" s="734"/>
      <c r="G53" s="734"/>
      <c r="H53" s="1730"/>
      <c r="I53" s="751"/>
      <c r="J53" s="1730"/>
      <c r="K53" s="751"/>
      <c r="L53" s="1730"/>
    </row>
    <row r="54" spans="1:12" ht="6" customHeight="1" x14ac:dyDescent="0.2">
      <c r="A54" s="131"/>
      <c r="B54" s="131"/>
      <c r="C54" s="131"/>
      <c r="D54" s="131"/>
      <c r="E54" s="24"/>
      <c r="F54" s="24"/>
      <c r="G54" s="24"/>
      <c r="H54" s="24"/>
      <c r="I54" s="24"/>
      <c r="J54" s="24"/>
      <c r="K54" s="24"/>
      <c r="L54" s="24"/>
    </row>
    <row r="55" spans="1:12" x14ac:dyDescent="0.2">
      <c r="A55" s="1656" t="s">
        <v>1787</v>
      </c>
      <c r="B55" s="1656"/>
      <c r="C55" s="1656"/>
      <c r="D55" s="131"/>
      <c r="E55" s="24"/>
      <c r="F55" s="24"/>
      <c r="G55" s="24"/>
      <c r="H55" s="24"/>
      <c r="I55" s="24"/>
      <c r="J55" s="24"/>
      <c r="K55" s="24"/>
      <c r="L55" s="24"/>
    </row>
    <row r="56" spans="1:12" x14ac:dyDescent="0.2">
      <c r="A56" s="541" t="s">
        <v>2371</v>
      </c>
      <c r="B56" s="1692"/>
      <c r="C56" s="1692"/>
      <c r="D56" s="1692"/>
      <c r="E56" s="753"/>
      <c r="F56" s="1729"/>
      <c r="G56" s="1729"/>
      <c r="H56" s="1729"/>
      <c r="I56" s="752"/>
      <c r="J56" s="1730"/>
      <c r="K56" s="752"/>
      <c r="L56" s="1730"/>
    </row>
    <row r="57" spans="1:12" x14ac:dyDescent="0.2">
      <c r="A57" s="541" t="s">
        <v>2363</v>
      </c>
      <c r="B57" s="1692"/>
      <c r="C57" s="1692"/>
      <c r="D57" s="1692"/>
      <c r="E57" s="753"/>
      <c r="F57" s="1729"/>
      <c r="G57" s="1729"/>
      <c r="H57" s="1729"/>
      <c r="I57" s="752"/>
      <c r="J57" s="1730"/>
      <c r="K57" s="752"/>
      <c r="L57" s="1730"/>
    </row>
    <row r="58" spans="1:12" x14ac:dyDescent="0.2">
      <c r="A58" s="541" t="s">
        <v>2364</v>
      </c>
      <c r="B58" s="1692"/>
      <c r="C58" s="1692"/>
      <c r="D58" s="1692"/>
      <c r="E58" s="715"/>
      <c r="F58" s="1729"/>
      <c r="G58" s="1729"/>
      <c r="H58" s="1729"/>
      <c r="I58" s="702"/>
      <c r="J58" s="1730"/>
      <c r="K58" s="702"/>
      <c r="L58" s="1730"/>
    </row>
    <row r="59" spans="1:12" x14ac:dyDescent="0.2">
      <c r="A59" s="541" t="s">
        <v>2421</v>
      </c>
      <c r="B59" s="1692"/>
      <c r="C59" s="1692"/>
      <c r="D59" s="1692"/>
      <c r="E59" s="715"/>
      <c r="F59" s="1729"/>
      <c r="G59" s="1729"/>
      <c r="H59" s="1729"/>
      <c r="I59" s="702"/>
      <c r="J59" s="1730"/>
      <c r="K59" s="702"/>
      <c r="L59" s="1730"/>
    </row>
    <row r="60" spans="1:12" x14ac:dyDescent="0.2">
      <c r="A60" s="541" t="s">
        <v>2365</v>
      </c>
      <c r="B60" s="1692"/>
      <c r="C60" s="1692"/>
      <c r="D60" s="1692"/>
      <c r="E60" s="715"/>
      <c r="F60" s="1729"/>
      <c r="G60" s="1729"/>
      <c r="H60" s="1729"/>
      <c r="I60" s="702"/>
      <c r="J60" s="1730"/>
      <c r="K60" s="702"/>
      <c r="L60" s="1730"/>
    </row>
    <row r="61" spans="1:12" x14ac:dyDescent="0.2">
      <c r="A61" s="541" t="s">
        <v>2366</v>
      </c>
      <c r="B61" s="1692"/>
      <c r="C61" s="1692"/>
      <c r="D61" s="1692"/>
      <c r="E61" s="715"/>
      <c r="F61" s="1729"/>
      <c r="G61" s="1729"/>
      <c r="H61" s="1729"/>
      <c r="I61" s="702"/>
      <c r="J61" s="1730"/>
      <c r="K61" s="702"/>
      <c r="L61" s="1730"/>
    </row>
    <row r="62" spans="1:12" x14ac:dyDescent="0.2">
      <c r="A62" s="541" t="s">
        <v>2436</v>
      </c>
      <c r="B62" s="1692"/>
      <c r="C62" s="1692"/>
      <c r="D62" s="1692"/>
      <c r="E62" s="701"/>
      <c r="F62" s="1729"/>
      <c r="G62" s="1729"/>
      <c r="H62" s="1729"/>
      <c r="I62" s="702"/>
      <c r="J62" s="1730"/>
      <c r="K62" s="702"/>
      <c r="L62" s="1730"/>
    </row>
    <row r="63" spans="1:12" x14ac:dyDescent="0.2">
      <c r="A63" s="541" t="s">
        <v>2437</v>
      </c>
      <c r="B63" s="1692"/>
      <c r="C63" s="1692"/>
      <c r="D63" s="1692"/>
      <c r="E63" s="701"/>
      <c r="F63" s="1729"/>
      <c r="G63" s="1729"/>
      <c r="H63" s="1729"/>
      <c r="I63" s="702"/>
      <c r="J63" s="1730"/>
      <c r="K63" s="702"/>
      <c r="L63" s="1730"/>
    </row>
    <row r="64" spans="1:12" x14ac:dyDescent="0.2">
      <c r="A64" s="541" t="s">
        <v>2438</v>
      </c>
      <c r="B64" s="1692"/>
      <c r="C64" s="1692"/>
      <c r="D64" s="1692"/>
      <c r="E64" s="701"/>
      <c r="F64" s="1729"/>
      <c r="G64" s="1729"/>
      <c r="H64" s="1729"/>
      <c r="I64" s="702"/>
      <c r="J64" s="1730"/>
      <c r="K64" s="702"/>
      <c r="L64" s="1730"/>
    </row>
    <row r="65" spans="1:12" x14ac:dyDescent="0.2">
      <c r="A65" s="541" t="s">
        <v>2439</v>
      </c>
      <c r="B65" s="1692"/>
      <c r="C65" s="1692"/>
      <c r="D65" s="1692"/>
      <c r="E65" s="701"/>
      <c r="F65" s="1729"/>
      <c r="G65" s="1729"/>
      <c r="H65" s="1729"/>
      <c r="I65" s="702"/>
      <c r="J65" s="1730"/>
      <c r="K65" s="702"/>
      <c r="L65" s="1730"/>
    </row>
    <row r="66" spans="1:12" x14ac:dyDescent="0.2">
      <c r="A66" s="541" t="s">
        <v>2440</v>
      </c>
      <c r="B66" s="1692"/>
      <c r="C66" s="1692"/>
      <c r="D66" s="1692"/>
      <c r="E66" s="701"/>
      <c r="F66" s="1729"/>
      <c r="G66" s="1729"/>
      <c r="H66" s="1729"/>
      <c r="I66" s="702"/>
      <c r="J66" s="1730"/>
      <c r="K66" s="702"/>
      <c r="L66" s="1730"/>
    </row>
    <row r="67" spans="1:12" x14ac:dyDescent="0.2">
      <c r="A67" s="541" t="s">
        <v>2368</v>
      </c>
      <c r="B67" s="1692"/>
      <c r="C67" s="1692"/>
      <c r="D67" s="1692"/>
      <c r="E67" s="701"/>
      <c r="F67" s="1729"/>
      <c r="G67" s="1729"/>
      <c r="H67" s="1729"/>
      <c r="I67" s="702"/>
      <c r="J67" s="1730"/>
      <c r="K67" s="702"/>
      <c r="L67" s="1730"/>
    </row>
    <row r="68" spans="1:12" x14ac:dyDescent="0.2">
      <c r="A68" s="541" t="s">
        <v>2369</v>
      </c>
      <c r="B68" s="1692"/>
      <c r="C68" s="1692"/>
      <c r="D68" s="1692"/>
      <c r="E68" s="701"/>
      <c r="F68" s="1729"/>
      <c r="G68" s="1729"/>
      <c r="H68" s="1729"/>
      <c r="I68" s="702"/>
      <c r="J68" s="1730"/>
      <c r="K68" s="702"/>
      <c r="L68" s="1730"/>
    </row>
    <row r="69" spans="1:12" x14ac:dyDescent="0.2">
      <c r="A69" s="905" t="s">
        <v>2375</v>
      </c>
      <c r="B69" s="1693"/>
      <c r="C69" s="1693"/>
      <c r="D69" s="1693"/>
      <c r="E69" s="750"/>
      <c r="F69" s="734"/>
      <c r="G69" s="734"/>
      <c r="H69" s="1730"/>
      <c r="I69" s="751"/>
      <c r="J69" s="1730"/>
      <c r="K69" s="751"/>
      <c r="L69" s="1730"/>
    </row>
    <row r="70" spans="1:12" ht="6" customHeight="1" x14ac:dyDescent="0.2">
      <c r="A70" s="131"/>
      <c r="B70" s="131"/>
      <c r="C70" s="131"/>
      <c r="D70" s="131"/>
      <c r="E70" s="24"/>
      <c r="F70" s="24"/>
      <c r="G70" s="24"/>
      <c r="H70" s="24"/>
      <c r="I70" s="24"/>
      <c r="J70" s="24"/>
      <c r="K70" s="24"/>
      <c r="L70" s="24"/>
    </row>
    <row r="71" spans="1:12" x14ac:dyDescent="0.2">
      <c r="A71" s="138" t="s">
        <v>1788</v>
      </c>
      <c r="B71" s="138"/>
      <c r="C71" s="131"/>
      <c r="D71" s="131"/>
      <c r="E71" s="24"/>
      <c r="F71" s="24"/>
      <c r="G71" s="24"/>
      <c r="H71" s="24"/>
      <c r="I71" s="24"/>
      <c r="J71" s="24"/>
      <c r="K71" s="24"/>
      <c r="L71" s="24"/>
    </row>
    <row r="72" spans="1:12" x14ac:dyDescent="0.2">
      <c r="A72" s="541" t="s">
        <v>2363</v>
      </c>
      <c r="B72" s="1692"/>
      <c r="C72" s="1692"/>
      <c r="D72" s="1692"/>
      <c r="E72" s="715"/>
      <c r="F72" s="1729"/>
      <c r="G72" s="1729"/>
      <c r="H72" s="1729"/>
      <c r="I72" s="702"/>
      <c r="J72" s="1730"/>
      <c r="K72" s="702"/>
      <c r="L72" s="1730"/>
    </row>
    <row r="73" spans="1:12" x14ac:dyDescent="0.2">
      <c r="A73" s="541" t="s">
        <v>2364</v>
      </c>
      <c r="B73" s="1692"/>
      <c r="C73" s="1692"/>
      <c r="D73" s="1692"/>
      <c r="E73" s="715"/>
      <c r="F73" s="1729"/>
      <c r="G73" s="1729"/>
      <c r="H73" s="1729"/>
      <c r="I73" s="702"/>
      <c r="J73" s="1730"/>
      <c r="K73" s="702"/>
      <c r="L73" s="1730"/>
    </row>
    <row r="74" spans="1:12" x14ac:dyDescent="0.2">
      <c r="A74" s="541" t="s">
        <v>2421</v>
      </c>
      <c r="B74" s="1692"/>
      <c r="C74" s="1692"/>
      <c r="D74" s="1692"/>
      <c r="E74" s="715"/>
      <c r="F74" s="1729"/>
      <c r="G74" s="1729"/>
      <c r="H74" s="1729"/>
      <c r="I74" s="702"/>
      <c r="J74" s="1730"/>
      <c r="K74" s="702"/>
      <c r="L74" s="1730"/>
    </row>
    <row r="75" spans="1:12" x14ac:dyDescent="0.2">
      <c r="A75" s="541" t="s">
        <v>2365</v>
      </c>
      <c r="B75" s="1692"/>
      <c r="C75" s="1692"/>
      <c r="D75" s="1692"/>
      <c r="E75" s="715"/>
      <c r="F75" s="1729"/>
      <c r="G75" s="1729"/>
      <c r="H75" s="1729"/>
      <c r="I75" s="702"/>
      <c r="J75" s="1730"/>
      <c r="K75" s="702"/>
      <c r="L75" s="1730"/>
    </row>
    <row r="76" spans="1:12" x14ac:dyDescent="0.2">
      <c r="A76" s="541" t="s">
        <v>2366</v>
      </c>
      <c r="B76" s="1692"/>
      <c r="C76" s="1692"/>
      <c r="D76" s="1692"/>
      <c r="E76" s="715"/>
      <c r="F76" s="1729"/>
      <c r="G76" s="1729"/>
      <c r="H76" s="1729"/>
      <c r="I76" s="702"/>
      <c r="J76" s="1730"/>
      <c r="K76" s="702"/>
      <c r="L76" s="1730"/>
    </row>
    <row r="77" spans="1:12" x14ac:dyDescent="0.2">
      <c r="A77" s="541" t="s">
        <v>2436</v>
      </c>
      <c r="B77" s="1692"/>
      <c r="C77" s="1692"/>
      <c r="D77" s="1692"/>
      <c r="E77" s="701"/>
      <c r="F77" s="1729"/>
      <c r="G77" s="1729"/>
      <c r="H77" s="1729"/>
      <c r="I77" s="702"/>
      <c r="J77" s="1730"/>
      <c r="K77" s="702"/>
      <c r="L77" s="1730"/>
    </row>
    <row r="78" spans="1:12" x14ac:dyDescent="0.2">
      <c r="A78" s="541" t="s">
        <v>2437</v>
      </c>
      <c r="B78" s="1692"/>
      <c r="C78" s="1692"/>
      <c r="D78" s="1692"/>
      <c r="E78" s="701"/>
      <c r="F78" s="1729"/>
      <c r="G78" s="1729"/>
      <c r="H78" s="1729"/>
      <c r="I78" s="702"/>
      <c r="J78" s="1730"/>
      <c r="K78" s="702"/>
      <c r="L78" s="1730"/>
    </row>
    <row r="79" spans="1:12" x14ac:dyDescent="0.2">
      <c r="A79" s="541" t="s">
        <v>2438</v>
      </c>
      <c r="B79" s="1692"/>
      <c r="C79" s="1692"/>
      <c r="D79" s="1692"/>
      <c r="E79" s="701"/>
      <c r="F79" s="1729"/>
      <c r="G79" s="1729"/>
      <c r="H79" s="1729"/>
      <c r="I79" s="702"/>
      <c r="J79" s="1730"/>
      <c r="K79" s="702"/>
      <c r="L79" s="1730"/>
    </row>
    <row r="80" spans="1:12" x14ac:dyDescent="0.2">
      <c r="A80" s="541" t="s">
        <v>2439</v>
      </c>
      <c r="B80" s="1692"/>
      <c r="C80" s="1692"/>
      <c r="D80" s="1692"/>
      <c r="E80" s="701"/>
      <c r="F80" s="1729"/>
      <c r="G80" s="1729"/>
      <c r="H80" s="1729"/>
      <c r="I80" s="702"/>
      <c r="J80" s="1730"/>
      <c r="K80" s="702"/>
      <c r="L80" s="1730"/>
    </row>
    <row r="81" spans="1:12" x14ac:dyDescent="0.2">
      <c r="A81" s="541" t="s">
        <v>2440</v>
      </c>
      <c r="B81" s="1692"/>
      <c r="C81" s="1692"/>
      <c r="D81" s="1692"/>
      <c r="E81" s="701"/>
      <c r="F81" s="1729"/>
      <c r="G81" s="1729"/>
      <c r="H81" s="1729"/>
      <c r="I81" s="702"/>
      <c r="J81" s="1730"/>
      <c r="K81" s="702"/>
      <c r="L81" s="1730"/>
    </row>
    <row r="82" spans="1:12" x14ac:dyDescent="0.2">
      <c r="A82" s="541" t="s">
        <v>2368</v>
      </c>
      <c r="B82" s="1692"/>
      <c r="C82" s="1692"/>
      <c r="D82" s="1692"/>
      <c r="E82" s="701"/>
      <c r="F82" s="1729"/>
      <c r="G82" s="1729"/>
      <c r="H82" s="1729"/>
      <c r="I82" s="702"/>
      <c r="J82" s="1730"/>
      <c r="K82" s="702"/>
      <c r="L82" s="1730"/>
    </row>
    <row r="83" spans="1:12" x14ac:dyDescent="0.2">
      <c r="A83" s="541" t="s">
        <v>2369</v>
      </c>
      <c r="B83" s="1692"/>
      <c r="C83" s="1692"/>
      <c r="D83" s="1692"/>
      <c r="E83" s="701"/>
      <c r="F83" s="1729"/>
      <c r="G83" s="1729"/>
      <c r="H83" s="1729"/>
      <c r="I83" s="702"/>
      <c r="J83" s="1730"/>
      <c r="K83" s="702"/>
      <c r="L83" s="1730"/>
    </row>
    <row r="84" spans="1:12" x14ac:dyDescent="0.2">
      <c r="A84" s="905" t="s">
        <v>2375</v>
      </c>
      <c r="B84" s="1693"/>
      <c r="C84" s="1693"/>
      <c r="D84" s="1693"/>
      <c r="E84" s="750"/>
      <c r="F84" s="734"/>
      <c r="G84" s="734"/>
      <c r="H84" s="1730"/>
      <c r="I84" s="751"/>
      <c r="J84" s="1730"/>
      <c r="K84" s="751"/>
      <c r="L84" s="1730"/>
    </row>
    <row r="85" spans="1:12" x14ac:dyDescent="0.2">
      <c r="A85" s="92"/>
      <c r="B85" s="553"/>
      <c r="C85" s="553"/>
      <c r="D85" s="553"/>
      <c r="E85" s="750"/>
      <c r="F85" s="755"/>
      <c r="G85" s="755"/>
      <c r="H85" s="754"/>
      <c r="I85" s="751"/>
      <c r="J85" s="754"/>
      <c r="K85" s="751"/>
      <c r="L85" s="754"/>
    </row>
    <row r="86" spans="1:12" x14ac:dyDescent="0.2">
      <c r="A86" s="918" t="s">
        <v>746</v>
      </c>
      <c r="B86" s="553"/>
      <c r="C86" s="1693"/>
      <c r="D86" s="1693"/>
      <c r="E86" s="750"/>
      <c r="F86" s="755"/>
      <c r="G86" s="755"/>
      <c r="H86" s="754"/>
      <c r="I86" s="751"/>
      <c r="J86" s="754"/>
      <c r="K86" s="751"/>
      <c r="L86" s="1730"/>
    </row>
    <row r="87" spans="1:12" x14ac:dyDescent="0.2">
      <c r="A87" s="92"/>
      <c r="B87" s="553"/>
      <c r="C87" s="553"/>
      <c r="D87" s="553"/>
      <c r="E87" s="750"/>
      <c r="F87" s="755"/>
      <c r="G87" s="755"/>
      <c r="H87" s="754"/>
      <c r="I87" s="751"/>
      <c r="J87" s="754"/>
      <c r="K87" s="751"/>
      <c r="L87" s="754"/>
    </row>
    <row r="88" spans="1:12" x14ac:dyDescent="0.2">
      <c r="A88" s="85" t="s">
        <v>2401</v>
      </c>
      <c r="B88" s="85"/>
      <c r="C88" s="85"/>
      <c r="D88" s="131"/>
      <c r="E88" s="24"/>
      <c r="F88" s="24"/>
      <c r="G88" s="24"/>
      <c r="H88" s="756"/>
      <c r="I88" s="24"/>
      <c r="J88" s="24"/>
      <c r="K88" s="24"/>
      <c r="L88" s="24"/>
    </row>
    <row r="89" spans="1:12" x14ac:dyDescent="0.2">
      <c r="A89" s="932"/>
      <c r="B89" s="131"/>
      <c r="C89" s="131"/>
      <c r="D89" s="131"/>
      <c r="H89" s="39"/>
    </row>
    <row r="90" spans="1:12" x14ac:dyDescent="0.2">
      <c r="B90" s="1634"/>
      <c r="C90" s="1634"/>
      <c r="H90" s="39"/>
    </row>
    <row r="91" spans="1:12" x14ac:dyDescent="0.2">
      <c r="A91" s="25"/>
      <c r="B91" s="1634"/>
      <c r="C91" s="1634"/>
      <c r="H91" s="39"/>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140625" defaultRowHeight="12.75" x14ac:dyDescent="0.2"/>
  <cols>
    <col min="1" max="1" width="24.85546875" style="24" customWidth="1"/>
    <col min="2" max="2" width="17.7109375" style="24" customWidth="1"/>
    <col min="3" max="3" width="25.85546875" style="24" customWidth="1"/>
    <col min="4" max="5" width="11.140625" style="24" customWidth="1"/>
    <col min="6" max="7" width="9.42578125" style="24" customWidth="1"/>
    <col min="8" max="8" width="3" style="24" customWidth="1"/>
    <col min="9" max="9" width="12.42578125" style="24" customWidth="1"/>
    <col min="10" max="10" width="1.5703125" style="24" customWidth="1"/>
    <col min="11" max="11" width="11.140625" style="24" customWidth="1"/>
    <col min="12" max="12" width="1.5703125" style="24" customWidth="1"/>
    <col min="13" max="13" width="9.85546875" style="24" customWidth="1"/>
    <col min="14" max="15" width="9.140625" style="24"/>
    <col min="16" max="16" width="6.42578125" style="24" customWidth="1"/>
    <col min="17" max="256" width="9.140625" style="24"/>
    <col min="257" max="257" width="10.42578125" style="24" bestFit="1" customWidth="1"/>
    <col min="258" max="258" width="1.42578125" style="24" customWidth="1"/>
    <col min="259" max="261" width="11.140625" style="24" customWidth="1"/>
    <col min="262" max="262" width="1.5703125" style="24" customWidth="1"/>
    <col min="263" max="265" width="12.42578125" style="24" customWidth="1"/>
    <col min="266" max="266" width="1.5703125" style="24" customWidth="1"/>
    <col min="267" max="267" width="11.140625" style="24" customWidth="1"/>
    <col min="268" max="268" width="1.5703125" style="24" customWidth="1"/>
    <col min="269" max="269" width="9.85546875" style="24" customWidth="1"/>
    <col min="270" max="271" width="9.140625" style="24"/>
    <col min="272" max="272" width="6.42578125" style="24" customWidth="1"/>
    <col min="273" max="512" width="9.140625" style="24"/>
    <col min="513" max="513" width="10.42578125" style="24" bestFit="1" customWidth="1"/>
    <col min="514" max="514" width="1.42578125" style="24" customWidth="1"/>
    <col min="515" max="517" width="11.140625" style="24" customWidth="1"/>
    <col min="518" max="518" width="1.5703125" style="24" customWidth="1"/>
    <col min="519" max="521" width="12.42578125" style="24" customWidth="1"/>
    <col min="522" max="522" width="1.5703125" style="24" customWidth="1"/>
    <col min="523" max="523" width="11.140625" style="24" customWidth="1"/>
    <col min="524" max="524" width="1.5703125" style="24" customWidth="1"/>
    <col min="525" max="525" width="9.85546875" style="24" customWidth="1"/>
    <col min="526" max="527" width="9.140625" style="24"/>
    <col min="528" max="528" width="6.42578125" style="24" customWidth="1"/>
    <col min="529" max="768" width="9.140625" style="24"/>
    <col min="769" max="769" width="10.42578125" style="24" bestFit="1" customWidth="1"/>
    <col min="770" max="770" width="1.42578125" style="24" customWidth="1"/>
    <col min="771" max="773" width="11.140625" style="24" customWidth="1"/>
    <col min="774" max="774" width="1.5703125" style="24" customWidth="1"/>
    <col min="775" max="777" width="12.42578125" style="24" customWidth="1"/>
    <col min="778" max="778" width="1.5703125" style="24" customWidth="1"/>
    <col min="779" max="779" width="11.140625" style="24" customWidth="1"/>
    <col min="780" max="780" width="1.5703125" style="24" customWidth="1"/>
    <col min="781" max="781" width="9.85546875" style="24" customWidth="1"/>
    <col min="782" max="783" width="9.140625" style="24"/>
    <col min="784" max="784" width="6.42578125" style="24" customWidth="1"/>
    <col min="785" max="1024" width="9.140625" style="24"/>
    <col min="1025" max="1025" width="10.42578125" style="24" bestFit="1" customWidth="1"/>
    <col min="1026" max="1026" width="1.42578125" style="24" customWidth="1"/>
    <col min="1027" max="1029" width="11.140625" style="24" customWidth="1"/>
    <col min="1030" max="1030" width="1.5703125" style="24" customWidth="1"/>
    <col min="1031" max="1033" width="12.42578125" style="24" customWidth="1"/>
    <col min="1034" max="1034" width="1.5703125" style="24" customWidth="1"/>
    <col min="1035" max="1035" width="11.140625" style="24" customWidth="1"/>
    <col min="1036" max="1036" width="1.5703125" style="24" customWidth="1"/>
    <col min="1037" max="1037" width="9.85546875" style="24" customWidth="1"/>
    <col min="1038" max="1039" width="9.140625" style="24"/>
    <col min="1040" max="1040" width="6.42578125" style="24" customWidth="1"/>
    <col min="1041" max="1280" width="9.140625" style="24"/>
    <col min="1281" max="1281" width="10.42578125" style="24" bestFit="1" customWidth="1"/>
    <col min="1282" max="1282" width="1.42578125" style="24" customWidth="1"/>
    <col min="1283" max="1285" width="11.140625" style="24" customWidth="1"/>
    <col min="1286" max="1286" width="1.5703125" style="24" customWidth="1"/>
    <col min="1287" max="1289" width="12.42578125" style="24" customWidth="1"/>
    <col min="1290" max="1290" width="1.5703125" style="24" customWidth="1"/>
    <col min="1291" max="1291" width="11.140625" style="24" customWidth="1"/>
    <col min="1292" max="1292" width="1.5703125" style="24" customWidth="1"/>
    <col min="1293" max="1293" width="9.85546875" style="24" customWidth="1"/>
    <col min="1294" max="1295" width="9.140625" style="24"/>
    <col min="1296" max="1296" width="6.42578125" style="24" customWidth="1"/>
    <col min="1297" max="1536" width="9.140625" style="24"/>
    <col min="1537" max="1537" width="10.42578125" style="24" bestFit="1" customWidth="1"/>
    <col min="1538" max="1538" width="1.42578125" style="24" customWidth="1"/>
    <col min="1539" max="1541" width="11.140625" style="24" customWidth="1"/>
    <col min="1542" max="1542" width="1.5703125" style="24" customWidth="1"/>
    <col min="1543" max="1545" width="12.42578125" style="24" customWidth="1"/>
    <col min="1546" max="1546" width="1.5703125" style="24" customWidth="1"/>
    <col min="1547" max="1547" width="11.140625" style="24" customWidth="1"/>
    <col min="1548" max="1548" width="1.5703125" style="24" customWidth="1"/>
    <col min="1549" max="1549" width="9.85546875" style="24" customWidth="1"/>
    <col min="1550" max="1551" width="9.140625" style="24"/>
    <col min="1552" max="1552" width="6.42578125" style="24" customWidth="1"/>
    <col min="1553" max="1792" width="9.140625" style="24"/>
    <col min="1793" max="1793" width="10.42578125" style="24" bestFit="1" customWidth="1"/>
    <col min="1794" max="1794" width="1.42578125" style="24" customWidth="1"/>
    <col min="1795" max="1797" width="11.140625" style="24" customWidth="1"/>
    <col min="1798" max="1798" width="1.5703125" style="24" customWidth="1"/>
    <col min="1799" max="1801" width="12.42578125" style="24" customWidth="1"/>
    <col min="1802" max="1802" width="1.5703125" style="24" customWidth="1"/>
    <col min="1803" max="1803" width="11.140625" style="24" customWidth="1"/>
    <col min="1804" max="1804" width="1.5703125" style="24" customWidth="1"/>
    <col min="1805" max="1805" width="9.85546875" style="24" customWidth="1"/>
    <col min="1806" max="1807" width="9.140625" style="24"/>
    <col min="1808" max="1808" width="6.42578125" style="24" customWidth="1"/>
    <col min="1809" max="2048" width="9.140625" style="24"/>
    <col min="2049" max="2049" width="10.42578125" style="24" bestFit="1" customWidth="1"/>
    <col min="2050" max="2050" width="1.42578125" style="24" customWidth="1"/>
    <col min="2051" max="2053" width="11.140625" style="24" customWidth="1"/>
    <col min="2054" max="2054" width="1.5703125" style="24" customWidth="1"/>
    <col min="2055" max="2057" width="12.42578125" style="24" customWidth="1"/>
    <col min="2058" max="2058" width="1.5703125" style="24" customWidth="1"/>
    <col min="2059" max="2059" width="11.140625" style="24" customWidth="1"/>
    <col min="2060" max="2060" width="1.5703125" style="24" customWidth="1"/>
    <col min="2061" max="2061" width="9.85546875" style="24" customWidth="1"/>
    <col min="2062" max="2063" width="9.140625" style="24"/>
    <col min="2064" max="2064" width="6.42578125" style="24" customWidth="1"/>
    <col min="2065" max="2304" width="9.140625" style="24"/>
    <col min="2305" max="2305" width="10.42578125" style="24" bestFit="1" customWidth="1"/>
    <col min="2306" max="2306" width="1.42578125" style="24" customWidth="1"/>
    <col min="2307" max="2309" width="11.140625" style="24" customWidth="1"/>
    <col min="2310" max="2310" width="1.5703125" style="24" customWidth="1"/>
    <col min="2311" max="2313" width="12.42578125" style="24" customWidth="1"/>
    <col min="2314" max="2314" width="1.5703125" style="24" customWidth="1"/>
    <col min="2315" max="2315" width="11.140625" style="24" customWidth="1"/>
    <col min="2316" max="2316" width="1.5703125" style="24" customWidth="1"/>
    <col min="2317" max="2317" width="9.85546875" style="24" customWidth="1"/>
    <col min="2318" max="2319" width="9.140625" style="24"/>
    <col min="2320" max="2320" width="6.42578125" style="24" customWidth="1"/>
    <col min="2321" max="2560" width="9.140625" style="24"/>
    <col min="2561" max="2561" width="10.42578125" style="24" bestFit="1" customWidth="1"/>
    <col min="2562" max="2562" width="1.42578125" style="24" customWidth="1"/>
    <col min="2563" max="2565" width="11.140625" style="24" customWidth="1"/>
    <col min="2566" max="2566" width="1.5703125" style="24" customWidth="1"/>
    <col min="2567" max="2569" width="12.42578125" style="24" customWidth="1"/>
    <col min="2570" max="2570" width="1.5703125" style="24" customWidth="1"/>
    <col min="2571" max="2571" width="11.140625" style="24" customWidth="1"/>
    <col min="2572" max="2572" width="1.5703125" style="24" customWidth="1"/>
    <col min="2573" max="2573" width="9.85546875" style="24" customWidth="1"/>
    <col min="2574" max="2575" width="9.140625" style="24"/>
    <col min="2576" max="2576" width="6.42578125" style="24" customWidth="1"/>
    <col min="2577" max="2816" width="9.140625" style="24"/>
    <col min="2817" max="2817" width="10.42578125" style="24" bestFit="1" customWidth="1"/>
    <col min="2818" max="2818" width="1.42578125" style="24" customWidth="1"/>
    <col min="2819" max="2821" width="11.140625" style="24" customWidth="1"/>
    <col min="2822" max="2822" width="1.5703125" style="24" customWidth="1"/>
    <col min="2823" max="2825" width="12.42578125" style="24" customWidth="1"/>
    <col min="2826" max="2826" width="1.5703125" style="24" customWidth="1"/>
    <col min="2827" max="2827" width="11.140625" style="24" customWidth="1"/>
    <col min="2828" max="2828" width="1.5703125" style="24" customWidth="1"/>
    <col min="2829" max="2829" width="9.85546875" style="24" customWidth="1"/>
    <col min="2830" max="2831" width="9.140625" style="24"/>
    <col min="2832" max="2832" width="6.42578125" style="24" customWidth="1"/>
    <col min="2833" max="3072" width="9.140625" style="24"/>
    <col min="3073" max="3073" width="10.42578125" style="24" bestFit="1" customWidth="1"/>
    <col min="3074" max="3074" width="1.42578125" style="24" customWidth="1"/>
    <col min="3075" max="3077" width="11.140625" style="24" customWidth="1"/>
    <col min="3078" max="3078" width="1.5703125" style="24" customWidth="1"/>
    <col min="3079" max="3081" width="12.42578125" style="24" customWidth="1"/>
    <col min="3082" max="3082" width="1.5703125" style="24" customWidth="1"/>
    <col min="3083" max="3083" width="11.140625" style="24" customWidth="1"/>
    <col min="3084" max="3084" width="1.5703125" style="24" customWidth="1"/>
    <col min="3085" max="3085" width="9.85546875" style="24" customWidth="1"/>
    <col min="3086" max="3087" width="9.140625" style="24"/>
    <col min="3088" max="3088" width="6.42578125" style="24" customWidth="1"/>
    <col min="3089" max="3328" width="9.140625" style="24"/>
    <col min="3329" max="3329" width="10.42578125" style="24" bestFit="1" customWidth="1"/>
    <col min="3330" max="3330" width="1.42578125" style="24" customWidth="1"/>
    <col min="3331" max="3333" width="11.140625" style="24" customWidth="1"/>
    <col min="3334" max="3334" width="1.5703125" style="24" customWidth="1"/>
    <col min="3335" max="3337" width="12.42578125" style="24" customWidth="1"/>
    <col min="3338" max="3338" width="1.5703125" style="24" customWidth="1"/>
    <col min="3339" max="3339" width="11.140625" style="24" customWidth="1"/>
    <col min="3340" max="3340" width="1.5703125" style="24" customWidth="1"/>
    <col min="3341" max="3341" width="9.85546875" style="24" customWidth="1"/>
    <col min="3342" max="3343" width="9.140625" style="24"/>
    <col min="3344" max="3344" width="6.42578125" style="24" customWidth="1"/>
    <col min="3345" max="3584" width="9.140625" style="24"/>
    <col min="3585" max="3585" width="10.42578125" style="24" bestFit="1" customWidth="1"/>
    <col min="3586" max="3586" width="1.42578125" style="24" customWidth="1"/>
    <col min="3587" max="3589" width="11.140625" style="24" customWidth="1"/>
    <col min="3590" max="3590" width="1.5703125" style="24" customWidth="1"/>
    <col min="3591" max="3593" width="12.42578125" style="24" customWidth="1"/>
    <col min="3594" max="3594" width="1.5703125" style="24" customWidth="1"/>
    <col min="3595" max="3595" width="11.140625" style="24" customWidth="1"/>
    <col min="3596" max="3596" width="1.5703125" style="24" customWidth="1"/>
    <col min="3597" max="3597" width="9.85546875" style="24" customWidth="1"/>
    <col min="3598" max="3599" width="9.140625" style="24"/>
    <col min="3600" max="3600" width="6.42578125" style="24" customWidth="1"/>
    <col min="3601" max="3840" width="9.140625" style="24"/>
    <col min="3841" max="3841" width="10.42578125" style="24" bestFit="1" customWidth="1"/>
    <col min="3842" max="3842" width="1.42578125" style="24" customWidth="1"/>
    <col min="3843" max="3845" width="11.140625" style="24" customWidth="1"/>
    <col min="3846" max="3846" width="1.5703125" style="24" customWidth="1"/>
    <col min="3847" max="3849" width="12.42578125" style="24" customWidth="1"/>
    <col min="3850" max="3850" width="1.5703125" style="24" customWidth="1"/>
    <col min="3851" max="3851" width="11.140625" style="24" customWidth="1"/>
    <col min="3852" max="3852" width="1.5703125" style="24" customWidth="1"/>
    <col min="3853" max="3853" width="9.85546875" style="24" customWidth="1"/>
    <col min="3854" max="3855" width="9.140625" style="24"/>
    <col min="3856" max="3856" width="6.42578125" style="24" customWidth="1"/>
    <col min="3857" max="4096" width="9.140625" style="24"/>
    <col min="4097" max="4097" width="10.42578125" style="24" bestFit="1" customWidth="1"/>
    <col min="4098" max="4098" width="1.42578125" style="24" customWidth="1"/>
    <col min="4099" max="4101" width="11.140625" style="24" customWidth="1"/>
    <col min="4102" max="4102" width="1.5703125" style="24" customWidth="1"/>
    <col min="4103" max="4105" width="12.42578125" style="24" customWidth="1"/>
    <col min="4106" max="4106" width="1.5703125" style="24" customWidth="1"/>
    <col min="4107" max="4107" width="11.140625" style="24" customWidth="1"/>
    <col min="4108" max="4108" width="1.5703125" style="24" customWidth="1"/>
    <col min="4109" max="4109" width="9.85546875" style="24" customWidth="1"/>
    <col min="4110" max="4111" width="9.140625" style="24"/>
    <col min="4112" max="4112" width="6.42578125" style="24" customWidth="1"/>
    <col min="4113" max="4352" width="9.140625" style="24"/>
    <col min="4353" max="4353" width="10.42578125" style="24" bestFit="1" customWidth="1"/>
    <col min="4354" max="4354" width="1.42578125" style="24" customWidth="1"/>
    <col min="4355" max="4357" width="11.140625" style="24" customWidth="1"/>
    <col min="4358" max="4358" width="1.5703125" style="24" customWidth="1"/>
    <col min="4359" max="4361" width="12.42578125" style="24" customWidth="1"/>
    <col min="4362" max="4362" width="1.5703125" style="24" customWidth="1"/>
    <col min="4363" max="4363" width="11.140625" style="24" customWidth="1"/>
    <col min="4364" max="4364" width="1.5703125" style="24" customWidth="1"/>
    <col min="4365" max="4365" width="9.85546875" style="24" customWidth="1"/>
    <col min="4366" max="4367" width="9.140625" style="24"/>
    <col min="4368" max="4368" width="6.42578125" style="24" customWidth="1"/>
    <col min="4369" max="4608" width="9.140625" style="24"/>
    <col min="4609" max="4609" width="10.42578125" style="24" bestFit="1" customWidth="1"/>
    <col min="4610" max="4610" width="1.42578125" style="24" customWidth="1"/>
    <col min="4611" max="4613" width="11.140625" style="24" customWidth="1"/>
    <col min="4614" max="4614" width="1.5703125" style="24" customWidth="1"/>
    <col min="4615" max="4617" width="12.42578125" style="24" customWidth="1"/>
    <col min="4618" max="4618" width="1.5703125" style="24" customWidth="1"/>
    <col min="4619" max="4619" width="11.140625" style="24" customWidth="1"/>
    <col min="4620" max="4620" width="1.5703125" style="24" customWidth="1"/>
    <col min="4621" max="4621" width="9.85546875" style="24" customWidth="1"/>
    <col min="4622" max="4623" width="9.140625" style="24"/>
    <col min="4624" max="4624" width="6.42578125" style="24" customWidth="1"/>
    <col min="4625" max="4864" width="9.140625" style="24"/>
    <col min="4865" max="4865" width="10.42578125" style="24" bestFit="1" customWidth="1"/>
    <col min="4866" max="4866" width="1.42578125" style="24" customWidth="1"/>
    <col min="4867" max="4869" width="11.140625" style="24" customWidth="1"/>
    <col min="4870" max="4870" width="1.5703125" style="24" customWidth="1"/>
    <col min="4871" max="4873" width="12.42578125" style="24" customWidth="1"/>
    <col min="4874" max="4874" width="1.5703125" style="24" customWidth="1"/>
    <col min="4875" max="4875" width="11.140625" style="24" customWidth="1"/>
    <col min="4876" max="4876" width="1.5703125" style="24" customWidth="1"/>
    <col min="4877" max="4877" width="9.85546875" style="24" customWidth="1"/>
    <col min="4878" max="4879" width="9.140625" style="24"/>
    <col min="4880" max="4880" width="6.42578125" style="24" customWidth="1"/>
    <col min="4881" max="5120" width="9.140625" style="24"/>
    <col min="5121" max="5121" width="10.42578125" style="24" bestFit="1" customWidth="1"/>
    <col min="5122" max="5122" width="1.42578125" style="24" customWidth="1"/>
    <col min="5123" max="5125" width="11.140625" style="24" customWidth="1"/>
    <col min="5126" max="5126" width="1.5703125" style="24" customWidth="1"/>
    <col min="5127" max="5129" width="12.42578125" style="24" customWidth="1"/>
    <col min="5130" max="5130" width="1.5703125" style="24" customWidth="1"/>
    <col min="5131" max="5131" width="11.140625" style="24" customWidth="1"/>
    <col min="5132" max="5132" width="1.5703125" style="24" customWidth="1"/>
    <col min="5133" max="5133" width="9.85546875" style="24" customWidth="1"/>
    <col min="5134" max="5135" width="9.140625" style="24"/>
    <col min="5136" max="5136" width="6.42578125" style="24" customWidth="1"/>
    <col min="5137" max="5376" width="9.140625" style="24"/>
    <col min="5377" max="5377" width="10.42578125" style="24" bestFit="1" customWidth="1"/>
    <col min="5378" max="5378" width="1.42578125" style="24" customWidth="1"/>
    <col min="5379" max="5381" width="11.140625" style="24" customWidth="1"/>
    <col min="5382" max="5382" width="1.5703125" style="24" customWidth="1"/>
    <col min="5383" max="5385" width="12.42578125" style="24" customWidth="1"/>
    <col min="5386" max="5386" width="1.5703125" style="24" customWidth="1"/>
    <col min="5387" max="5387" width="11.140625" style="24" customWidth="1"/>
    <col min="5388" max="5388" width="1.5703125" style="24" customWidth="1"/>
    <col min="5389" max="5389" width="9.85546875" style="24" customWidth="1"/>
    <col min="5390" max="5391" width="9.140625" style="24"/>
    <col min="5392" max="5392" width="6.42578125" style="24" customWidth="1"/>
    <col min="5393" max="5632" width="9.140625" style="24"/>
    <col min="5633" max="5633" width="10.42578125" style="24" bestFit="1" customWidth="1"/>
    <col min="5634" max="5634" width="1.42578125" style="24" customWidth="1"/>
    <col min="5635" max="5637" width="11.140625" style="24" customWidth="1"/>
    <col min="5638" max="5638" width="1.5703125" style="24" customWidth="1"/>
    <col min="5639" max="5641" width="12.42578125" style="24" customWidth="1"/>
    <col min="5642" max="5642" width="1.5703125" style="24" customWidth="1"/>
    <col min="5643" max="5643" width="11.140625" style="24" customWidth="1"/>
    <col min="5644" max="5644" width="1.5703125" style="24" customWidth="1"/>
    <col min="5645" max="5645" width="9.85546875" style="24" customWidth="1"/>
    <col min="5646" max="5647" width="9.140625" style="24"/>
    <col min="5648" max="5648" width="6.42578125" style="24" customWidth="1"/>
    <col min="5649" max="5888" width="9.140625" style="24"/>
    <col min="5889" max="5889" width="10.42578125" style="24" bestFit="1" customWidth="1"/>
    <col min="5890" max="5890" width="1.42578125" style="24" customWidth="1"/>
    <col min="5891" max="5893" width="11.140625" style="24" customWidth="1"/>
    <col min="5894" max="5894" width="1.5703125" style="24" customWidth="1"/>
    <col min="5895" max="5897" width="12.42578125" style="24" customWidth="1"/>
    <col min="5898" max="5898" width="1.5703125" style="24" customWidth="1"/>
    <col min="5899" max="5899" width="11.140625" style="24" customWidth="1"/>
    <col min="5900" max="5900" width="1.5703125" style="24" customWidth="1"/>
    <col min="5901" max="5901" width="9.85546875" style="24" customWidth="1"/>
    <col min="5902" max="5903" width="9.140625" style="24"/>
    <col min="5904" max="5904" width="6.42578125" style="24" customWidth="1"/>
    <col min="5905" max="6144" width="9.140625" style="24"/>
    <col min="6145" max="6145" width="10.42578125" style="24" bestFit="1" customWidth="1"/>
    <col min="6146" max="6146" width="1.42578125" style="24" customWidth="1"/>
    <col min="6147" max="6149" width="11.140625" style="24" customWidth="1"/>
    <col min="6150" max="6150" width="1.5703125" style="24" customWidth="1"/>
    <col min="6151" max="6153" width="12.42578125" style="24" customWidth="1"/>
    <col min="6154" max="6154" width="1.5703125" style="24" customWidth="1"/>
    <col min="6155" max="6155" width="11.140625" style="24" customWidth="1"/>
    <col min="6156" max="6156" width="1.5703125" style="24" customWidth="1"/>
    <col min="6157" max="6157" width="9.85546875" style="24" customWidth="1"/>
    <col min="6158" max="6159" width="9.140625" style="24"/>
    <col min="6160" max="6160" width="6.42578125" style="24" customWidth="1"/>
    <col min="6161" max="6400" width="9.140625" style="24"/>
    <col min="6401" max="6401" width="10.42578125" style="24" bestFit="1" customWidth="1"/>
    <col min="6402" max="6402" width="1.42578125" style="24" customWidth="1"/>
    <col min="6403" max="6405" width="11.140625" style="24" customWidth="1"/>
    <col min="6406" max="6406" width="1.5703125" style="24" customWidth="1"/>
    <col min="6407" max="6409" width="12.42578125" style="24" customWidth="1"/>
    <col min="6410" max="6410" width="1.5703125" style="24" customWidth="1"/>
    <col min="6411" max="6411" width="11.140625" style="24" customWidth="1"/>
    <col min="6412" max="6412" width="1.5703125" style="24" customWidth="1"/>
    <col min="6413" max="6413" width="9.85546875" style="24" customWidth="1"/>
    <col min="6414" max="6415" width="9.140625" style="24"/>
    <col min="6416" max="6416" width="6.42578125" style="24" customWidth="1"/>
    <col min="6417" max="6656" width="9.140625" style="24"/>
    <col min="6657" max="6657" width="10.42578125" style="24" bestFit="1" customWidth="1"/>
    <col min="6658" max="6658" width="1.42578125" style="24" customWidth="1"/>
    <col min="6659" max="6661" width="11.140625" style="24" customWidth="1"/>
    <col min="6662" max="6662" width="1.5703125" style="24" customWidth="1"/>
    <col min="6663" max="6665" width="12.42578125" style="24" customWidth="1"/>
    <col min="6666" max="6666" width="1.5703125" style="24" customWidth="1"/>
    <col min="6667" max="6667" width="11.140625" style="24" customWidth="1"/>
    <col min="6668" max="6668" width="1.5703125" style="24" customWidth="1"/>
    <col min="6669" max="6669" width="9.85546875" style="24" customWidth="1"/>
    <col min="6670" max="6671" width="9.140625" style="24"/>
    <col min="6672" max="6672" width="6.42578125" style="24" customWidth="1"/>
    <col min="6673" max="6912" width="9.140625" style="24"/>
    <col min="6913" max="6913" width="10.42578125" style="24" bestFit="1" customWidth="1"/>
    <col min="6914" max="6914" width="1.42578125" style="24" customWidth="1"/>
    <col min="6915" max="6917" width="11.140625" style="24" customWidth="1"/>
    <col min="6918" max="6918" width="1.5703125" style="24" customWidth="1"/>
    <col min="6919" max="6921" width="12.42578125" style="24" customWidth="1"/>
    <col min="6922" max="6922" width="1.5703125" style="24" customWidth="1"/>
    <col min="6923" max="6923" width="11.140625" style="24" customWidth="1"/>
    <col min="6924" max="6924" width="1.5703125" style="24" customWidth="1"/>
    <col min="6925" max="6925" width="9.85546875" style="24" customWidth="1"/>
    <col min="6926" max="6927" width="9.140625" style="24"/>
    <col min="6928" max="6928" width="6.42578125" style="24" customWidth="1"/>
    <col min="6929" max="7168" width="9.140625" style="24"/>
    <col min="7169" max="7169" width="10.42578125" style="24" bestFit="1" customWidth="1"/>
    <col min="7170" max="7170" width="1.42578125" style="24" customWidth="1"/>
    <col min="7171" max="7173" width="11.140625" style="24" customWidth="1"/>
    <col min="7174" max="7174" width="1.5703125" style="24" customWidth="1"/>
    <col min="7175" max="7177" width="12.42578125" style="24" customWidth="1"/>
    <col min="7178" max="7178" width="1.5703125" style="24" customWidth="1"/>
    <col min="7179" max="7179" width="11.140625" style="24" customWidth="1"/>
    <col min="7180" max="7180" width="1.5703125" style="24" customWidth="1"/>
    <col min="7181" max="7181" width="9.85546875" style="24" customWidth="1"/>
    <col min="7182" max="7183" width="9.140625" style="24"/>
    <col min="7184" max="7184" width="6.42578125" style="24" customWidth="1"/>
    <col min="7185" max="7424" width="9.140625" style="24"/>
    <col min="7425" max="7425" width="10.42578125" style="24" bestFit="1" customWidth="1"/>
    <col min="7426" max="7426" width="1.42578125" style="24" customWidth="1"/>
    <col min="7427" max="7429" width="11.140625" style="24" customWidth="1"/>
    <col min="7430" max="7430" width="1.5703125" style="24" customWidth="1"/>
    <col min="7431" max="7433" width="12.42578125" style="24" customWidth="1"/>
    <col min="7434" max="7434" width="1.5703125" style="24" customWidth="1"/>
    <col min="7435" max="7435" width="11.140625" style="24" customWidth="1"/>
    <col min="7436" max="7436" width="1.5703125" style="24" customWidth="1"/>
    <col min="7437" max="7437" width="9.85546875" style="24" customWidth="1"/>
    <col min="7438" max="7439" width="9.140625" style="24"/>
    <col min="7440" max="7440" width="6.42578125" style="24" customWidth="1"/>
    <col min="7441" max="7680" width="9.140625" style="24"/>
    <col min="7681" max="7681" width="10.42578125" style="24" bestFit="1" customWidth="1"/>
    <col min="7682" max="7682" width="1.42578125" style="24" customWidth="1"/>
    <col min="7683" max="7685" width="11.140625" style="24" customWidth="1"/>
    <col min="7686" max="7686" width="1.5703125" style="24" customWidth="1"/>
    <col min="7687" max="7689" width="12.42578125" style="24" customWidth="1"/>
    <col min="7690" max="7690" width="1.5703125" style="24" customWidth="1"/>
    <col min="7691" max="7691" width="11.140625" style="24" customWidth="1"/>
    <col min="7692" max="7692" width="1.5703125" style="24" customWidth="1"/>
    <col min="7693" max="7693" width="9.85546875" style="24" customWidth="1"/>
    <col min="7694" max="7695" width="9.140625" style="24"/>
    <col min="7696" max="7696" width="6.42578125" style="24" customWidth="1"/>
    <col min="7697" max="7936" width="9.140625" style="24"/>
    <col min="7937" max="7937" width="10.42578125" style="24" bestFit="1" customWidth="1"/>
    <col min="7938" max="7938" width="1.42578125" style="24" customWidth="1"/>
    <col min="7939" max="7941" width="11.140625" style="24" customWidth="1"/>
    <col min="7942" max="7942" width="1.5703125" style="24" customWidth="1"/>
    <col min="7943" max="7945" width="12.42578125" style="24" customWidth="1"/>
    <col min="7946" max="7946" width="1.5703125" style="24" customWidth="1"/>
    <col min="7947" max="7947" width="11.140625" style="24" customWidth="1"/>
    <col min="7948" max="7948" width="1.5703125" style="24" customWidth="1"/>
    <col min="7949" max="7949" width="9.85546875" style="24" customWidth="1"/>
    <col min="7950" max="7951" width="9.140625" style="24"/>
    <col min="7952" max="7952" width="6.42578125" style="24" customWidth="1"/>
    <col min="7953" max="8192" width="9.140625" style="24"/>
    <col min="8193" max="8193" width="10.42578125" style="24" bestFit="1" customWidth="1"/>
    <col min="8194" max="8194" width="1.42578125" style="24" customWidth="1"/>
    <col min="8195" max="8197" width="11.140625" style="24" customWidth="1"/>
    <col min="8198" max="8198" width="1.5703125" style="24" customWidth="1"/>
    <col min="8199" max="8201" width="12.42578125" style="24" customWidth="1"/>
    <col min="8202" max="8202" width="1.5703125" style="24" customWidth="1"/>
    <col min="8203" max="8203" width="11.140625" style="24" customWidth="1"/>
    <col min="8204" max="8204" width="1.5703125" style="24" customWidth="1"/>
    <col min="8205" max="8205" width="9.85546875" style="24" customWidth="1"/>
    <col min="8206" max="8207" width="9.140625" style="24"/>
    <col min="8208" max="8208" width="6.42578125" style="24" customWidth="1"/>
    <col min="8209" max="8448" width="9.140625" style="24"/>
    <col min="8449" max="8449" width="10.42578125" style="24" bestFit="1" customWidth="1"/>
    <col min="8450" max="8450" width="1.42578125" style="24" customWidth="1"/>
    <col min="8451" max="8453" width="11.140625" style="24" customWidth="1"/>
    <col min="8454" max="8454" width="1.5703125" style="24" customWidth="1"/>
    <col min="8455" max="8457" width="12.42578125" style="24" customWidth="1"/>
    <col min="8458" max="8458" width="1.5703125" style="24" customWidth="1"/>
    <col min="8459" max="8459" width="11.140625" style="24" customWidth="1"/>
    <col min="8460" max="8460" width="1.5703125" style="24" customWidth="1"/>
    <col min="8461" max="8461" width="9.85546875" style="24" customWidth="1"/>
    <col min="8462" max="8463" width="9.140625" style="24"/>
    <col min="8464" max="8464" width="6.42578125" style="24" customWidth="1"/>
    <col min="8465" max="8704" width="9.140625" style="24"/>
    <col min="8705" max="8705" width="10.42578125" style="24" bestFit="1" customWidth="1"/>
    <col min="8706" max="8706" width="1.42578125" style="24" customWidth="1"/>
    <col min="8707" max="8709" width="11.140625" style="24" customWidth="1"/>
    <col min="8710" max="8710" width="1.5703125" style="24" customWidth="1"/>
    <col min="8711" max="8713" width="12.42578125" style="24" customWidth="1"/>
    <col min="8714" max="8714" width="1.5703125" style="24" customWidth="1"/>
    <col min="8715" max="8715" width="11.140625" style="24" customWidth="1"/>
    <col min="8716" max="8716" width="1.5703125" style="24" customWidth="1"/>
    <col min="8717" max="8717" width="9.85546875" style="24" customWidth="1"/>
    <col min="8718" max="8719" width="9.140625" style="24"/>
    <col min="8720" max="8720" width="6.42578125" style="24" customWidth="1"/>
    <col min="8721" max="8960" width="9.140625" style="24"/>
    <col min="8961" max="8961" width="10.42578125" style="24" bestFit="1" customWidth="1"/>
    <col min="8962" max="8962" width="1.42578125" style="24" customWidth="1"/>
    <col min="8963" max="8965" width="11.140625" style="24" customWidth="1"/>
    <col min="8966" max="8966" width="1.5703125" style="24" customWidth="1"/>
    <col min="8967" max="8969" width="12.42578125" style="24" customWidth="1"/>
    <col min="8970" max="8970" width="1.5703125" style="24" customWidth="1"/>
    <col min="8971" max="8971" width="11.140625" style="24" customWidth="1"/>
    <col min="8972" max="8972" width="1.5703125" style="24" customWidth="1"/>
    <col min="8973" max="8973" width="9.85546875" style="24" customWidth="1"/>
    <col min="8974" max="8975" width="9.140625" style="24"/>
    <col min="8976" max="8976" width="6.42578125" style="24" customWidth="1"/>
    <col min="8977" max="9216" width="9.140625" style="24"/>
    <col min="9217" max="9217" width="10.42578125" style="24" bestFit="1" customWidth="1"/>
    <col min="9218" max="9218" width="1.42578125" style="24" customWidth="1"/>
    <col min="9219" max="9221" width="11.140625" style="24" customWidth="1"/>
    <col min="9222" max="9222" width="1.5703125" style="24" customWidth="1"/>
    <col min="9223" max="9225" width="12.42578125" style="24" customWidth="1"/>
    <col min="9226" max="9226" width="1.5703125" style="24" customWidth="1"/>
    <col min="9227" max="9227" width="11.140625" style="24" customWidth="1"/>
    <col min="9228" max="9228" width="1.5703125" style="24" customWidth="1"/>
    <col min="9229" max="9229" width="9.85546875" style="24" customWidth="1"/>
    <col min="9230" max="9231" width="9.140625" style="24"/>
    <col min="9232" max="9232" width="6.42578125" style="24" customWidth="1"/>
    <col min="9233" max="9472" width="9.140625" style="24"/>
    <col min="9473" max="9473" width="10.42578125" style="24" bestFit="1" customWidth="1"/>
    <col min="9474" max="9474" width="1.42578125" style="24" customWidth="1"/>
    <col min="9475" max="9477" width="11.140625" style="24" customWidth="1"/>
    <col min="9478" max="9478" width="1.5703125" style="24" customWidth="1"/>
    <col min="9479" max="9481" width="12.42578125" style="24" customWidth="1"/>
    <col min="9482" max="9482" width="1.5703125" style="24" customWidth="1"/>
    <col min="9483" max="9483" width="11.140625" style="24" customWidth="1"/>
    <col min="9484" max="9484" width="1.5703125" style="24" customWidth="1"/>
    <col min="9485" max="9485" width="9.85546875" style="24" customWidth="1"/>
    <col min="9486" max="9487" width="9.140625" style="24"/>
    <col min="9488" max="9488" width="6.42578125" style="24" customWidth="1"/>
    <col min="9489" max="9728" width="9.140625" style="24"/>
    <col min="9729" max="9729" width="10.42578125" style="24" bestFit="1" customWidth="1"/>
    <col min="9730" max="9730" width="1.42578125" style="24" customWidth="1"/>
    <col min="9731" max="9733" width="11.140625" style="24" customWidth="1"/>
    <col min="9734" max="9734" width="1.5703125" style="24" customWidth="1"/>
    <col min="9735" max="9737" width="12.42578125" style="24" customWidth="1"/>
    <col min="9738" max="9738" width="1.5703125" style="24" customWidth="1"/>
    <col min="9739" max="9739" width="11.140625" style="24" customWidth="1"/>
    <col min="9740" max="9740" width="1.5703125" style="24" customWidth="1"/>
    <col min="9741" max="9741" width="9.85546875" style="24" customWidth="1"/>
    <col min="9742" max="9743" width="9.140625" style="24"/>
    <col min="9744" max="9744" width="6.42578125" style="24" customWidth="1"/>
    <col min="9745" max="9984" width="9.140625" style="24"/>
    <col min="9985" max="9985" width="10.42578125" style="24" bestFit="1" customWidth="1"/>
    <col min="9986" max="9986" width="1.42578125" style="24" customWidth="1"/>
    <col min="9987" max="9989" width="11.140625" style="24" customWidth="1"/>
    <col min="9990" max="9990" width="1.5703125" style="24" customWidth="1"/>
    <col min="9991" max="9993" width="12.42578125" style="24" customWidth="1"/>
    <col min="9994" max="9994" width="1.5703125" style="24" customWidth="1"/>
    <col min="9995" max="9995" width="11.140625" style="24" customWidth="1"/>
    <col min="9996" max="9996" width="1.5703125" style="24" customWidth="1"/>
    <col min="9997" max="9997" width="9.85546875" style="24" customWidth="1"/>
    <col min="9998" max="9999" width="9.140625" style="24"/>
    <col min="10000" max="10000" width="6.42578125" style="24" customWidth="1"/>
    <col min="10001" max="10240" width="9.140625" style="24"/>
    <col min="10241" max="10241" width="10.42578125" style="24" bestFit="1" customWidth="1"/>
    <col min="10242" max="10242" width="1.42578125" style="24" customWidth="1"/>
    <col min="10243" max="10245" width="11.140625" style="24" customWidth="1"/>
    <col min="10246" max="10246" width="1.5703125" style="24" customWidth="1"/>
    <col min="10247" max="10249" width="12.42578125" style="24" customWidth="1"/>
    <col min="10250" max="10250" width="1.5703125" style="24" customWidth="1"/>
    <col min="10251" max="10251" width="11.140625" style="24" customWidth="1"/>
    <col min="10252" max="10252" width="1.5703125" style="24" customWidth="1"/>
    <col min="10253" max="10253" width="9.85546875" style="24" customWidth="1"/>
    <col min="10254" max="10255" width="9.140625" style="24"/>
    <col min="10256" max="10256" width="6.42578125" style="24" customWidth="1"/>
    <col min="10257" max="10496" width="9.140625" style="24"/>
    <col min="10497" max="10497" width="10.42578125" style="24" bestFit="1" customWidth="1"/>
    <col min="10498" max="10498" width="1.42578125" style="24" customWidth="1"/>
    <col min="10499" max="10501" width="11.140625" style="24" customWidth="1"/>
    <col min="10502" max="10502" width="1.5703125" style="24" customWidth="1"/>
    <col min="10503" max="10505" width="12.42578125" style="24" customWidth="1"/>
    <col min="10506" max="10506" width="1.5703125" style="24" customWidth="1"/>
    <col min="10507" max="10507" width="11.140625" style="24" customWidth="1"/>
    <col min="10508" max="10508" width="1.5703125" style="24" customWidth="1"/>
    <col min="10509" max="10509" width="9.85546875" style="24" customWidth="1"/>
    <col min="10510" max="10511" width="9.140625" style="24"/>
    <col min="10512" max="10512" width="6.42578125" style="24" customWidth="1"/>
    <col min="10513" max="10752" width="9.140625" style="24"/>
    <col min="10753" max="10753" width="10.42578125" style="24" bestFit="1" customWidth="1"/>
    <col min="10754" max="10754" width="1.42578125" style="24" customWidth="1"/>
    <col min="10755" max="10757" width="11.140625" style="24" customWidth="1"/>
    <col min="10758" max="10758" width="1.5703125" style="24" customWidth="1"/>
    <col min="10759" max="10761" width="12.42578125" style="24" customWidth="1"/>
    <col min="10762" max="10762" width="1.5703125" style="24" customWidth="1"/>
    <col min="10763" max="10763" width="11.140625" style="24" customWidth="1"/>
    <col min="10764" max="10764" width="1.5703125" style="24" customWidth="1"/>
    <col min="10765" max="10765" width="9.85546875" style="24" customWidth="1"/>
    <col min="10766" max="10767" width="9.140625" style="24"/>
    <col min="10768" max="10768" width="6.42578125" style="24" customWidth="1"/>
    <col min="10769" max="11008" width="9.140625" style="24"/>
    <col min="11009" max="11009" width="10.42578125" style="24" bestFit="1" customWidth="1"/>
    <col min="11010" max="11010" width="1.42578125" style="24" customWidth="1"/>
    <col min="11011" max="11013" width="11.140625" style="24" customWidth="1"/>
    <col min="11014" max="11014" width="1.5703125" style="24" customWidth="1"/>
    <col min="11015" max="11017" width="12.42578125" style="24" customWidth="1"/>
    <col min="11018" max="11018" width="1.5703125" style="24" customWidth="1"/>
    <col min="11019" max="11019" width="11.140625" style="24" customWidth="1"/>
    <col min="11020" max="11020" width="1.5703125" style="24" customWidth="1"/>
    <col min="11021" max="11021" width="9.85546875" style="24" customWidth="1"/>
    <col min="11022" max="11023" width="9.140625" style="24"/>
    <col min="11024" max="11024" width="6.42578125" style="24" customWidth="1"/>
    <col min="11025" max="11264" width="9.140625" style="24"/>
    <col min="11265" max="11265" width="10.42578125" style="24" bestFit="1" customWidth="1"/>
    <col min="11266" max="11266" width="1.42578125" style="24" customWidth="1"/>
    <col min="11267" max="11269" width="11.140625" style="24" customWidth="1"/>
    <col min="11270" max="11270" width="1.5703125" style="24" customWidth="1"/>
    <col min="11271" max="11273" width="12.42578125" style="24" customWidth="1"/>
    <col min="11274" max="11274" width="1.5703125" style="24" customWidth="1"/>
    <col min="11275" max="11275" width="11.140625" style="24" customWidth="1"/>
    <col min="11276" max="11276" width="1.5703125" style="24" customWidth="1"/>
    <col min="11277" max="11277" width="9.85546875" style="24" customWidth="1"/>
    <col min="11278" max="11279" width="9.140625" style="24"/>
    <col min="11280" max="11280" width="6.42578125" style="24" customWidth="1"/>
    <col min="11281" max="11520" width="9.140625" style="24"/>
    <col min="11521" max="11521" width="10.42578125" style="24" bestFit="1" customWidth="1"/>
    <col min="11522" max="11522" width="1.42578125" style="24" customWidth="1"/>
    <col min="11523" max="11525" width="11.140625" style="24" customWidth="1"/>
    <col min="11526" max="11526" width="1.5703125" style="24" customWidth="1"/>
    <col min="11527" max="11529" width="12.42578125" style="24" customWidth="1"/>
    <col min="11530" max="11530" width="1.5703125" style="24" customWidth="1"/>
    <col min="11531" max="11531" width="11.140625" style="24" customWidth="1"/>
    <col min="11532" max="11532" width="1.5703125" style="24" customWidth="1"/>
    <col min="11533" max="11533" width="9.85546875" style="24" customWidth="1"/>
    <col min="11534" max="11535" width="9.140625" style="24"/>
    <col min="11536" max="11536" width="6.42578125" style="24" customWidth="1"/>
    <col min="11537" max="11776" width="9.140625" style="24"/>
    <col min="11777" max="11777" width="10.42578125" style="24" bestFit="1" customWidth="1"/>
    <col min="11778" max="11778" width="1.42578125" style="24" customWidth="1"/>
    <col min="11779" max="11781" width="11.140625" style="24" customWidth="1"/>
    <col min="11782" max="11782" width="1.5703125" style="24" customWidth="1"/>
    <col min="11783" max="11785" width="12.42578125" style="24" customWidth="1"/>
    <col min="11786" max="11786" width="1.5703125" style="24" customWidth="1"/>
    <col min="11787" max="11787" width="11.140625" style="24" customWidth="1"/>
    <col min="11788" max="11788" width="1.5703125" style="24" customWidth="1"/>
    <col min="11789" max="11789" width="9.85546875" style="24" customWidth="1"/>
    <col min="11790" max="11791" width="9.140625" style="24"/>
    <col min="11792" max="11792" width="6.42578125" style="24" customWidth="1"/>
    <col min="11793" max="12032" width="9.140625" style="24"/>
    <col min="12033" max="12033" width="10.42578125" style="24" bestFit="1" customWidth="1"/>
    <col min="12034" max="12034" width="1.42578125" style="24" customWidth="1"/>
    <col min="12035" max="12037" width="11.140625" style="24" customWidth="1"/>
    <col min="12038" max="12038" width="1.5703125" style="24" customWidth="1"/>
    <col min="12039" max="12041" width="12.42578125" style="24" customWidth="1"/>
    <col min="12042" max="12042" width="1.5703125" style="24" customWidth="1"/>
    <col min="12043" max="12043" width="11.140625" style="24" customWidth="1"/>
    <col min="12044" max="12044" width="1.5703125" style="24" customWidth="1"/>
    <col min="12045" max="12045" width="9.85546875" style="24" customWidth="1"/>
    <col min="12046" max="12047" width="9.140625" style="24"/>
    <col min="12048" max="12048" width="6.42578125" style="24" customWidth="1"/>
    <col min="12049" max="12288" width="9.140625" style="24"/>
    <col min="12289" max="12289" width="10.42578125" style="24" bestFit="1" customWidth="1"/>
    <col min="12290" max="12290" width="1.42578125" style="24" customWidth="1"/>
    <col min="12291" max="12293" width="11.140625" style="24" customWidth="1"/>
    <col min="12294" max="12294" width="1.5703125" style="24" customWidth="1"/>
    <col min="12295" max="12297" width="12.42578125" style="24" customWidth="1"/>
    <col min="12298" max="12298" width="1.5703125" style="24" customWidth="1"/>
    <col min="12299" max="12299" width="11.140625" style="24" customWidth="1"/>
    <col min="12300" max="12300" width="1.5703125" style="24" customWidth="1"/>
    <col min="12301" max="12301" width="9.85546875" style="24" customWidth="1"/>
    <col min="12302" max="12303" width="9.140625" style="24"/>
    <col min="12304" max="12304" width="6.42578125" style="24" customWidth="1"/>
    <col min="12305" max="12544" width="9.140625" style="24"/>
    <col min="12545" max="12545" width="10.42578125" style="24" bestFit="1" customWidth="1"/>
    <col min="12546" max="12546" width="1.42578125" style="24" customWidth="1"/>
    <col min="12547" max="12549" width="11.140625" style="24" customWidth="1"/>
    <col min="12550" max="12550" width="1.5703125" style="24" customWidth="1"/>
    <col min="12551" max="12553" width="12.42578125" style="24" customWidth="1"/>
    <col min="12554" max="12554" width="1.5703125" style="24" customWidth="1"/>
    <col min="12555" max="12555" width="11.140625" style="24" customWidth="1"/>
    <col min="12556" max="12556" width="1.5703125" style="24" customWidth="1"/>
    <col min="12557" max="12557" width="9.85546875" style="24" customWidth="1"/>
    <col min="12558" max="12559" width="9.140625" style="24"/>
    <col min="12560" max="12560" width="6.42578125" style="24" customWidth="1"/>
    <col min="12561" max="12800" width="9.140625" style="24"/>
    <col min="12801" max="12801" width="10.42578125" style="24" bestFit="1" customWidth="1"/>
    <col min="12802" max="12802" width="1.42578125" style="24" customWidth="1"/>
    <col min="12803" max="12805" width="11.140625" style="24" customWidth="1"/>
    <col min="12806" max="12806" width="1.5703125" style="24" customWidth="1"/>
    <col min="12807" max="12809" width="12.42578125" style="24" customWidth="1"/>
    <col min="12810" max="12810" width="1.5703125" style="24" customWidth="1"/>
    <col min="12811" max="12811" width="11.140625" style="24" customWidth="1"/>
    <col min="12812" max="12812" width="1.5703125" style="24" customWidth="1"/>
    <col min="12813" max="12813" width="9.85546875" style="24" customWidth="1"/>
    <col min="12814" max="12815" width="9.140625" style="24"/>
    <col min="12816" max="12816" width="6.42578125" style="24" customWidth="1"/>
    <col min="12817" max="13056" width="9.140625" style="24"/>
    <col min="13057" max="13057" width="10.42578125" style="24" bestFit="1" customWidth="1"/>
    <col min="13058" max="13058" width="1.42578125" style="24" customWidth="1"/>
    <col min="13059" max="13061" width="11.140625" style="24" customWidth="1"/>
    <col min="13062" max="13062" width="1.5703125" style="24" customWidth="1"/>
    <col min="13063" max="13065" width="12.42578125" style="24" customWidth="1"/>
    <col min="13066" max="13066" width="1.5703125" style="24" customWidth="1"/>
    <col min="13067" max="13067" width="11.140625" style="24" customWidth="1"/>
    <col min="13068" max="13068" width="1.5703125" style="24" customWidth="1"/>
    <col min="13069" max="13069" width="9.85546875" style="24" customWidth="1"/>
    <col min="13070" max="13071" width="9.140625" style="24"/>
    <col min="13072" max="13072" width="6.42578125" style="24" customWidth="1"/>
    <col min="13073" max="13312" width="9.140625" style="24"/>
    <col min="13313" max="13313" width="10.42578125" style="24" bestFit="1" customWidth="1"/>
    <col min="13314" max="13314" width="1.42578125" style="24" customWidth="1"/>
    <col min="13315" max="13317" width="11.140625" style="24" customWidth="1"/>
    <col min="13318" max="13318" width="1.5703125" style="24" customWidth="1"/>
    <col min="13319" max="13321" width="12.42578125" style="24" customWidth="1"/>
    <col min="13322" max="13322" width="1.5703125" style="24" customWidth="1"/>
    <col min="13323" max="13323" width="11.140625" style="24" customWidth="1"/>
    <col min="13324" max="13324" width="1.5703125" style="24" customWidth="1"/>
    <col min="13325" max="13325" width="9.85546875" style="24" customWidth="1"/>
    <col min="13326" max="13327" width="9.140625" style="24"/>
    <col min="13328" max="13328" width="6.42578125" style="24" customWidth="1"/>
    <col min="13329" max="13568" width="9.140625" style="24"/>
    <col min="13569" max="13569" width="10.42578125" style="24" bestFit="1" customWidth="1"/>
    <col min="13570" max="13570" width="1.42578125" style="24" customWidth="1"/>
    <col min="13571" max="13573" width="11.140625" style="24" customWidth="1"/>
    <col min="13574" max="13574" width="1.5703125" style="24" customWidth="1"/>
    <col min="13575" max="13577" width="12.42578125" style="24" customWidth="1"/>
    <col min="13578" max="13578" width="1.5703125" style="24" customWidth="1"/>
    <col min="13579" max="13579" width="11.140625" style="24" customWidth="1"/>
    <col min="13580" max="13580" width="1.5703125" style="24" customWidth="1"/>
    <col min="13581" max="13581" width="9.85546875" style="24" customWidth="1"/>
    <col min="13582" max="13583" width="9.140625" style="24"/>
    <col min="13584" max="13584" width="6.42578125" style="24" customWidth="1"/>
    <col min="13585" max="13824" width="9.140625" style="24"/>
    <col min="13825" max="13825" width="10.42578125" style="24" bestFit="1" customWidth="1"/>
    <col min="13826" max="13826" width="1.42578125" style="24" customWidth="1"/>
    <col min="13827" max="13829" width="11.140625" style="24" customWidth="1"/>
    <col min="13830" max="13830" width="1.5703125" style="24" customWidth="1"/>
    <col min="13831" max="13833" width="12.42578125" style="24" customWidth="1"/>
    <col min="13834" max="13834" width="1.5703125" style="24" customWidth="1"/>
    <col min="13835" max="13835" width="11.140625" style="24" customWidth="1"/>
    <col min="13836" max="13836" width="1.5703125" style="24" customWidth="1"/>
    <col min="13837" max="13837" width="9.85546875" style="24" customWidth="1"/>
    <col min="13838" max="13839" width="9.140625" style="24"/>
    <col min="13840" max="13840" width="6.42578125" style="24" customWidth="1"/>
    <col min="13841" max="14080" width="9.140625" style="24"/>
    <col min="14081" max="14081" width="10.42578125" style="24" bestFit="1" customWidth="1"/>
    <col min="14082" max="14082" width="1.42578125" style="24" customWidth="1"/>
    <col min="14083" max="14085" width="11.140625" style="24" customWidth="1"/>
    <col min="14086" max="14086" width="1.5703125" style="24" customWidth="1"/>
    <col min="14087" max="14089" width="12.42578125" style="24" customWidth="1"/>
    <col min="14090" max="14090" width="1.5703125" style="24" customWidth="1"/>
    <col min="14091" max="14091" width="11.140625" style="24" customWidth="1"/>
    <col min="14092" max="14092" width="1.5703125" style="24" customWidth="1"/>
    <col min="14093" max="14093" width="9.85546875" style="24" customWidth="1"/>
    <col min="14094" max="14095" width="9.140625" style="24"/>
    <col min="14096" max="14096" width="6.42578125" style="24" customWidth="1"/>
    <col min="14097" max="14336" width="9.140625" style="24"/>
    <col min="14337" max="14337" width="10.42578125" style="24" bestFit="1" customWidth="1"/>
    <col min="14338" max="14338" width="1.42578125" style="24" customWidth="1"/>
    <col min="14339" max="14341" width="11.140625" style="24" customWidth="1"/>
    <col min="14342" max="14342" width="1.5703125" style="24" customWidth="1"/>
    <col min="14343" max="14345" width="12.42578125" style="24" customWidth="1"/>
    <col min="14346" max="14346" width="1.5703125" style="24" customWidth="1"/>
    <col min="14347" max="14347" width="11.140625" style="24" customWidth="1"/>
    <col min="14348" max="14348" width="1.5703125" style="24" customWidth="1"/>
    <col min="14349" max="14349" width="9.85546875" style="24" customWidth="1"/>
    <col min="14350" max="14351" width="9.140625" style="24"/>
    <col min="14352" max="14352" width="6.42578125" style="24" customWidth="1"/>
    <col min="14353" max="14592" width="9.140625" style="24"/>
    <col min="14593" max="14593" width="10.42578125" style="24" bestFit="1" customWidth="1"/>
    <col min="14594" max="14594" width="1.42578125" style="24" customWidth="1"/>
    <col min="14595" max="14597" width="11.140625" style="24" customWidth="1"/>
    <col min="14598" max="14598" width="1.5703125" style="24" customWidth="1"/>
    <col min="14599" max="14601" width="12.42578125" style="24" customWidth="1"/>
    <col min="14602" max="14602" width="1.5703125" style="24" customWidth="1"/>
    <col min="14603" max="14603" width="11.140625" style="24" customWidth="1"/>
    <col min="14604" max="14604" width="1.5703125" style="24" customWidth="1"/>
    <col min="14605" max="14605" width="9.85546875" style="24" customWidth="1"/>
    <col min="14606" max="14607" width="9.140625" style="24"/>
    <col min="14608" max="14608" width="6.42578125" style="24" customWidth="1"/>
    <col min="14609" max="14848" width="9.140625" style="24"/>
    <col min="14849" max="14849" width="10.42578125" style="24" bestFit="1" customWidth="1"/>
    <col min="14850" max="14850" width="1.42578125" style="24" customWidth="1"/>
    <col min="14851" max="14853" width="11.140625" style="24" customWidth="1"/>
    <col min="14854" max="14854" width="1.5703125" style="24" customWidth="1"/>
    <col min="14855" max="14857" width="12.42578125" style="24" customWidth="1"/>
    <col min="14858" max="14858" width="1.5703125" style="24" customWidth="1"/>
    <col min="14859" max="14859" width="11.140625" style="24" customWidth="1"/>
    <col min="14860" max="14860" width="1.5703125" style="24" customWidth="1"/>
    <col min="14861" max="14861" width="9.85546875" style="24" customWidth="1"/>
    <col min="14862" max="14863" width="9.140625" style="24"/>
    <col min="14864" max="14864" width="6.42578125" style="24" customWidth="1"/>
    <col min="14865" max="15104" width="9.140625" style="24"/>
    <col min="15105" max="15105" width="10.42578125" style="24" bestFit="1" customWidth="1"/>
    <col min="15106" max="15106" width="1.42578125" style="24" customWidth="1"/>
    <col min="15107" max="15109" width="11.140625" style="24" customWidth="1"/>
    <col min="15110" max="15110" width="1.5703125" style="24" customWidth="1"/>
    <col min="15111" max="15113" width="12.42578125" style="24" customWidth="1"/>
    <col min="15114" max="15114" width="1.5703125" style="24" customWidth="1"/>
    <col min="15115" max="15115" width="11.140625" style="24" customWidth="1"/>
    <col min="15116" max="15116" width="1.5703125" style="24" customWidth="1"/>
    <col min="15117" max="15117" width="9.85546875" style="24" customWidth="1"/>
    <col min="15118" max="15119" width="9.140625" style="24"/>
    <col min="15120" max="15120" width="6.42578125" style="24" customWidth="1"/>
    <col min="15121" max="15360" width="9.140625" style="24"/>
    <col min="15361" max="15361" width="10.42578125" style="24" bestFit="1" customWidth="1"/>
    <col min="15362" max="15362" width="1.42578125" style="24" customWidth="1"/>
    <col min="15363" max="15365" width="11.140625" style="24" customWidth="1"/>
    <col min="15366" max="15366" width="1.5703125" style="24" customWidth="1"/>
    <col min="15367" max="15369" width="12.42578125" style="24" customWidth="1"/>
    <col min="15370" max="15370" width="1.5703125" style="24" customWidth="1"/>
    <col min="15371" max="15371" width="11.140625" style="24" customWidth="1"/>
    <col min="15372" max="15372" width="1.5703125" style="24" customWidth="1"/>
    <col min="15373" max="15373" width="9.85546875" style="24" customWidth="1"/>
    <col min="15374" max="15375" width="9.140625" style="24"/>
    <col min="15376" max="15376" width="6.42578125" style="24" customWidth="1"/>
    <col min="15377" max="15616" width="9.140625" style="24"/>
    <col min="15617" max="15617" width="10.42578125" style="24" bestFit="1" customWidth="1"/>
    <col min="15618" max="15618" width="1.42578125" style="24" customWidth="1"/>
    <col min="15619" max="15621" width="11.140625" style="24" customWidth="1"/>
    <col min="15622" max="15622" width="1.5703125" style="24" customWidth="1"/>
    <col min="15623" max="15625" width="12.42578125" style="24" customWidth="1"/>
    <col min="15626" max="15626" width="1.5703125" style="24" customWidth="1"/>
    <col min="15627" max="15627" width="11.140625" style="24" customWidth="1"/>
    <col min="15628" max="15628" width="1.5703125" style="24" customWidth="1"/>
    <col min="15629" max="15629" width="9.85546875" style="24" customWidth="1"/>
    <col min="15630" max="15631" width="9.140625" style="24"/>
    <col min="15632" max="15632" width="6.42578125" style="24" customWidth="1"/>
    <col min="15633" max="15872" width="9.140625" style="24"/>
    <col min="15873" max="15873" width="10.42578125" style="24" bestFit="1" customWidth="1"/>
    <col min="15874" max="15874" width="1.42578125" style="24" customWidth="1"/>
    <col min="15875" max="15877" width="11.140625" style="24" customWidth="1"/>
    <col min="15878" max="15878" width="1.5703125" style="24" customWidth="1"/>
    <col min="15879" max="15881" width="12.42578125" style="24" customWidth="1"/>
    <col min="15882" max="15882" width="1.5703125" style="24" customWidth="1"/>
    <col min="15883" max="15883" width="11.140625" style="24" customWidth="1"/>
    <col min="15884" max="15884" width="1.5703125" style="24" customWidth="1"/>
    <col min="15885" max="15885" width="9.85546875" style="24" customWidth="1"/>
    <col min="15886" max="15887" width="9.140625" style="24"/>
    <col min="15888" max="15888" width="6.42578125" style="24" customWidth="1"/>
    <col min="15889" max="16128" width="9.140625" style="24"/>
    <col min="16129" max="16129" width="10.42578125" style="24" bestFit="1" customWidth="1"/>
    <col min="16130" max="16130" width="1.42578125" style="24" customWidth="1"/>
    <col min="16131" max="16133" width="11.140625" style="24" customWidth="1"/>
    <col min="16134" max="16134" width="1.5703125" style="24" customWidth="1"/>
    <col min="16135" max="16137" width="12.42578125" style="24" customWidth="1"/>
    <col min="16138" max="16138" width="1.5703125" style="24" customWidth="1"/>
    <col min="16139" max="16139" width="11.140625" style="24" customWidth="1"/>
    <col min="16140" max="16140" width="1.5703125" style="24" customWidth="1"/>
    <col min="16141" max="16141" width="9.85546875" style="24" customWidth="1"/>
    <col min="16142" max="16143" width="9.140625" style="24"/>
    <col min="16144" max="16144" width="6.42578125" style="24" customWidth="1"/>
    <col min="16145" max="16384" width="9.140625" style="24"/>
  </cols>
  <sheetData>
    <row r="1" spans="1:13" ht="15.75" x14ac:dyDescent="0.25">
      <c r="A1" s="378" t="s">
        <v>2441</v>
      </c>
      <c r="B1" s="63"/>
      <c r="C1" s="63"/>
      <c r="D1" s="63"/>
      <c r="E1" s="354"/>
      <c r="F1" s="354"/>
      <c r="G1" s="354"/>
      <c r="H1" s="354"/>
      <c r="L1" s="24">
        <v>5</v>
      </c>
      <c r="M1" s="352"/>
    </row>
    <row r="2" spans="1:13" ht="15.75" x14ac:dyDescent="0.25">
      <c r="A2" s="1975" t="s">
        <v>94</v>
      </c>
      <c r="B2" s="1976"/>
      <c r="C2" s="1977"/>
      <c r="D2" s="757"/>
      <c r="E2" s="177"/>
      <c r="F2" s="354"/>
      <c r="G2" s="354"/>
      <c r="H2" s="354"/>
    </row>
    <row r="3" spans="1:13" ht="15.75" x14ac:dyDescent="0.25">
      <c r="A3" s="661" t="s">
        <v>2442</v>
      </c>
      <c r="B3" s="177"/>
      <c r="C3" s="177"/>
      <c r="D3" s="63"/>
      <c r="E3" s="354"/>
      <c r="F3" s="354"/>
      <c r="G3" s="354"/>
      <c r="H3" s="354"/>
    </row>
    <row r="4" spans="1:13" x14ac:dyDescent="0.2">
      <c r="A4" s="812"/>
      <c r="B4" s="758"/>
      <c r="C4" s="758"/>
      <c r="D4" s="759"/>
      <c r="E4" s="65"/>
      <c r="F4" s="65"/>
      <c r="G4" s="65"/>
      <c r="H4" s="65"/>
    </row>
    <row r="5" spans="1:13" x14ac:dyDescent="0.2">
      <c r="A5" s="758"/>
      <c r="B5" s="758"/>
      <c r="C5" s="758"/>
      <c r="D5" s="759"/>
      <c r="E5" s="65"/>
      <c r="F5" s="65"/>
      <c r="G5" s="65"/>
      <c r="H5" s="65"/>
    </row>
    <row r="6" spans="1:13" s="30" customFormat="1" ht="11.25" x14ac:dyDescent="0.2">
      <c r="A6" s="552" t="s">
        <v>2443</v>
      </c>
      <c r="B6" s="1642"/>
      <c r="C6" s="1642"/>
      <c r="D6" s="132"/>
      <c r="E6" s="933"/>
      <c r="F6" s="934"/>
      <c r="G6" s="933"/>
    </row>
    <row r="7" spans="1:13" ht="54.75" x14ac:dyDescent="0.2">
      <c r="A7" s="935"/>
      <c r="B7" s="936" t="s">
        <v>2444</v>
      </c>
      <c r="C7" s="936" t="s">
        <v>2445</v>
      </c>
      <c r="D7" s="937" t="s">
        <v>2446</v>
      </c>
      <c r="E7" s="937" t="s">
        <v>2447</v>
      </c>
      <c r="F7" s="936" t="s">
        <v>2351</v>
      </c>
      <c r="G7" s="936" t="s">
        <v>236</v>
      </c>
      <c r="H7" s="755"/>
      <c r="I7" s="701"/>
      <c r="J7" s="762"/>
      <c r="K7" s="763"/>
      <c r="L7" s="762"/>
      <c r="M7" s="764"/>
    </row>
    <row r="8" spans="1:13" ht="20.100000000000001" customHeight="1" x14ac:dyDescent="0.2">
      <c r="A8" s="543"/>
      <c r="B8" s="938"/>
      <c r="C8" s="938"/>
      <c r="D8" s="939"/>
      <c r="E8" s="938" t="s">
        <v>244</v>
      </c>
      <c r="F8" s="938" t="s">
        <v>245</v>
      </c>
      <c r="G8" s="938" t="s">
        <v>2448</v>
      </c>
      <c r="H8" s="755"/>
      <c r="I8" s="701"/>
      <c r="J8" s="762"/>
      <c r="K8" s="763"/>
      <c r="L8" s="762"/>
      <c r="M8" s="764"/>
    </row>
    <row r="9" spans="1:13" x14ac:dyDescent="0.2">
      <c r="A9" s="2090" t="s">
        <v>2449</v>
      </c>
      <c r="B9" s="938" t="s">
        <v>551</v>
      </c>
      <c r="C9" s="940"/>
      <c r="D9" s="941">
        <v>13985</v>
      </c>
      <c r="E9" s="942" t="s">
        <v>2450</v>
      </c>
      <c r="F9" s="943">
        <v>0</v>
      </c>
      <c r="G9" s="940"/>
      <c r="H9" s="755"/>
      <c r="I9" s="701"/>
      <c r="J9" s="762"/>
      <c r="K9" s="763"/>
      <c r="L9" s="762"/>
      <c r="M9" s="764"/>
    </row>
    <row r="10" spans="1:13" x14ac:dyDescent="0.2">
      <c r="A10" s="2091"/>
      <c r="B10" s="938" t="s">
        <v>2451</v>
      </c>
      <c r="C10" s="941">
        <v>13983</v>
      </c>
      <c r="D10" s="941">
        <v>13987</v>
      </c>
      <c r="E10" s="942" t="s">
        <v>2452</v>
      </c>
      <c r="F10" s="943">
        <v>0</v>
      </c>
      <c r="G10" s="940"/>
      <c r="H10" s="755"/>
      <c r="I10" s="701"/>
      <c r="J10" s="762"/>
      <c r="K10" s="763"/>
      <c r="L10" s="762"/>
      <c r="M10" s="764"/>
    </row>
    <row r="11" spans="1:13" x14ac:dyDescent="0.2">
      <c r="A11" s="2092"/>
      <c r="B11" s="938" t="s">
        <v>283</v>
      </c>
      <c r="C11" s="940"/>
      <c r="D11" s="941">
        <v>13989</v>
      </c>
      <c r="E11" s="944">
        <v>13990</v>
      </c>
      <c r="F11" s="943">
        <v>0</v>
      </c>
      <c r="G11" s="940"/>
      <c r="H11" s="755"/>
      <c r="I11" s="701"/>
      <c r="J11" s="762"/>
      <c r="K11" s="763"/>
      <c r="L11" s="762"/>
      <c r="M11" s="764"/>
    </row>
    <row r="12" spans="1:13" x14ac:dyDescent="0.2">
      <c r="A12" s="2090" t="s">
        <v>2453</v>
      </c>
      <c r="B12" s="938" t="s">
        <v>551</v>
      </c>
      <c r="C12" s="940"/>
      <c r="D12" s="941">
        <v>13991</v>
      </c>
      <c r="E12" s="942" t="s">
        <v>2454</v>
      </c>
      <c r="F12" s="943">
        <v>0.2</v>
      </c>
      <c r="G12" s="945" t="s">
        <v>2455</v>
      </c>
      <c r="H12" s="755"/>
      <c r="I12" s="701"/>
      <c r="J12" s="762"/>
      <c r="K12" s="763"/>
      <c r="L12" s="762"/>
      <c r="M12" s="764"/>
    </row>
    <row r="13" spans="1:13" x14ac:dyDescent="0.2">
      <c r="A13" s="2091"/>
      <c r="B13" s="938" t="s">
        <v>2451</v>
      </c>
      <c r="C13" s="941" t="s">
        <v>2456</v>
      </c>
      <c r="D13" s="941">
        <v>13994</v>
      </c>
      <c r="E13" s="942" t="s">
        <v>2457</v>
      </c>
      <c r="F13" s="943">
        <v>0.2</v>
      </c>
      <c r="G13" s="945" t="s">
        <v>2458</v>
      </c>
      <c r="H13" s="755"/>
      <c r="I13" s="701"/>
      <c r="J13" s="762"/>
      <c r="K13" s="763"/>
      <c r="L13" s="762"/>
      <c r="M13" s="764"/>
    </row>
    <row r="14" spans="1:13" x14ac:dyDescent="0.2">
      <c r="A14" s="2092"/>
      <c r="B14" s="938" t="s">
        <v>283</v>
      </c>
      <c r="C14" s="940"/>
      <c r="D14" s="941">
        <v>13997</v>
      </c>
      <c r="E14" s="942" t="s">
        <v>2459</v>
      </c>
      <c r="F14" s="943">
        <v>0.2</v>
      </c>
      <c r="G14" s="945" t="s">
        <v>2460</v>
      </c>
      <c r="H14" s="755"/>
      <c r="I14" s="701"/>
      <c r="J14" s="762"/>
      <c r="K14" s="763"/>
      <c r="L14" s="762"/>
      <c r="M14" s="764"/>
    </row>
    <row r="15" spans="1:13" x14ac:dyDescent="0.2">
      <c r="A15" s="2093" t="s">
        <v>2461</v>
      </c>
      <c r="B15" s="938" t="s">
        <v>551</v>
      </c>
      <c r="C15" s="940"/>
      <c r="D15" s="946">
        <v>14000</v>
      </c>
      <c r="E15" s="946">
        <v>14001</v>
      </c>
      <c r="F15" s="943">
        <v>1</v>
      </c>
      <c r="G15" s="946">
        <v>14002</v>
      </c>
      <c r="H15" s="755"/>
      <c r="I15" s="701"/>
      <c r="J15" s="762"/>
      <c r="K15" s="763"/>
      <c r="L15" s="762"/>
      <c r="M15" s="764"/>
    </row>
    <row r="16" spans="1:13" x14ac:dyDescent="0.2">
      <c r="A16" s="2089"/>
      <c r="B16" s="938" t="s">
        <v>2451</v>
      </c>
      <c r="C16" s="946">
        <v>14003</v>
      </c>
      <c r="D16" s="946">
        <v>14004</v>
      </c>
      <c r="E16" s="946">
        <v>14005</v>
      </c>
      <c r="F16" s="943">
        <v>1</v>
      </c>
      <c r="G16" s="946">
        <v>14006</v>
      </c>
      <c r="H16" s="755"/>
      <c r="I16" s="701"/>
      <c r="J16" s="762"/>
      <c r="K16" s="763"/>
      <c r="L16" s="762"/>
      <c r="M16" s="764"/>
    </row>
    <row r="17" spans="1:13" x14ac:dyDescent="0.2">
      <c r="A17" s="2089"/>
      <c r="B17" s="938" t="s">
        <v>283</v>
      </c>
      <c r="C17" s="940"/>
      <c r="D17" s="946">
        <v>14007</v>
      </c>
      <c r="E17" s="946">
        <v>14008</v>
      </c>
      <c r="F17" s="943">
        <v>1</v>
      </c>
      <c r="G17" s="946">
        <v>14009</v>
      </c>
      <c r="H17" s="755"/>
      <c r="I17" s="701"/>
      <c r="J17" s="762"/>
      <c r="K17" s="763"/>
      <c r="L17" s="762"/>
      <c r="M17" s="764"/>
    </row>
    <row r="18" spans="1:13" x14ac:dyDescent="0.2">
      <c r="A18" s="2089" t="s">
        <v>2462</v>
      </c>
      <c r="B18" s="938" t="s">
        <v>551</v>
      </c>
      <c r="C18" s="940"/>
      <c r="D18" s="946">
        <v>14010</v>
      </c>
      <c r="E18" s="946">
        <v>14011</v>
      </c>
      <c r="F18" s="943">
        <v>2.5</v>
      </c>
      <c r="G18" s="946">
        <v>14012</v>
      </c>
      <c r="H18" s="755"/>
      <c r="I18" s="701"/>
      <c r="J18" s="762"/>
      <c r="K18" s="763"/>
      <c r="L18" s="762"/>
      <c r="M18" s="764"/>
    </row>
    <row r="19" spans="1:13" x14ac:dyDescent="0.2">
      <c r="A19" s="2089"/>
      <c r="B19" s="938" t="s">
        <v>2451</v>
      </c>
      <c r="C19" s="946">
        <v>14013</v>
      </c>
      <c r="D19" s="946">
        <v>14014</v>
      </c>
      <c r="E19" s="946">
        <v>14015</v>
      </c>
      <c r="F19" s="943">
        <v>2.5</v>
      </c>
      <c r="G19" s="946">
        <v>14016</v>
      </c>
      <c r="H19" s="755"/>
      <c r="I19" s="701"/>
      <c r="J19" s="762"/>
      <c r="K19" s="763"/>
      <c r="L19" s="762"/>
      <c r="M19" s="764"/>
    </row>
    <row r="20" spans="1:13" x14ac:dyDescent="0.2">
      <c r="A20" s="2089"/>
      <c r="B20" s="938" t="s">
        <v>283</v>
      </c>
      <c r="C20" s="940"/>
      <c r="D20" s="946">
        <v>14017</v>
      </c>
      <c r="E20" s="946">
        <v>14018</v>
      </c>
      <c r="F20" s="943">
        <v>2.5</v>
      </c>
      <c r="G20" s="946">
        <v>14019</v>
      </c>
      <c r="H20" s="755"/>
      <c r="I20" s="701"/>
      <c r="J20" s="762"/>
      <c r="K20" s="763"/>
      <c r="L20" s="762"/>
      <c r="M20" s="764"/>
    </row>
    <row r="21" spans="1:13" x14ac:dyDescent="0.2">
      <c r="A21" s="2089" t="s">
        <v>2463</v>
      </c>
      <c r="B21" s="938" t="s">
        <v>551</v>
      </c>
      <c r="C21" s="940"/>
      <c r="D21" s="946">
        <v>14020</v>
      </c>
      <c r="E21" s="946">
        <v>14021</v>
      </c>
      <c r="F21" s="943">
        <v>4</v>
      </c>
      <c r="G21" s="946">
        <v>14022</v>
      </c>
      <c r="H21" s="755"/>
      <c r="I21" s="701"/>
      <c r="J21" s="762"/>
      <c r="K21" s="763"/>
      <c r="L21" s="762"/>
      <c r="M21" s="764"/>
    </row>
    <row r="22" spans="1:13" x14ac:dyDescent="0.2">
      <c r="A22" s="2089"/>
      <c r="B22" s="938" t="s">
        <v>2451</v>
      </c>
      <c r="C22" s="946">
        <v>14023</v>
      </c>
      <c r="D22" s="946">
        <v>14024</v>
      </c>
      <c r="E22" s="946">
        <v>14025</v>
      </c>
      <c r="F22" s="943">
        <v>4</v>
      </c>
      <c r="G22" s="946">
        <v>14026</v>
      </c>
      <c r="H22" s="755"/>
      <c r="I22" s="701"/>
      <c r="J22" s="762"/>
      <c r="K22" s="763"/>
      <c r="L22" s="762"/>
      <c r="M22" s="764"/>
    </row>
    <row r="23" spans="1:13" x14ac:dyDescent="0.2">
      <c r="A23" s="2089"/>
      <c r="B23" s="938" t="s">
        <v>283</v>
      </c>
      <c r="C23" s="940"/>
      <c r="D23" s="946">
        <v>14027</v>
      </c>
      <c r="E23" s="946">
        <v>14028</v>
      </c>
      <c r="F23" s="943">
        <v>4</v>
      </c>
      <c r="G23" s="946">
        <v>14029</v>
      </c>
      <c r="H23" s="755"/>
      <c r="I23" s="701"/>
      <c r="J23" s="762"/>
      <c r="K23" s="763"/>
      <c r="L23" s="762"/>
      <c r="M23" s="764"/>
    </row>
    <row r="24" spans="1:13" x14ac:dyDescent="0.2">
      <c r="A24" s="2088" t="s">
        <v>242</v>
      </c>
      <c r="B24" s="938" t="s">
        <v>551</v>
      </c>
      <c r="C24" s="940"/>
      <c r="D24" s="946">
        <v>14030</v>
      </c>
      <c r="E24" s="946">
        <v>14031</v>
      </c>
      <c r="F24" s="947"/>
      <c r="G24" s="946">
        <v>14032</v>
      </c>
      <c r="H24" s="755"/>
      <c r="I24" s="701"/>
      <c r="J24" s="762"/>
      <c r="K24" s="763"/>
      <c r="L24" s="762"/>
      <c r="M24" s="764"/>
    </row>
    <row r="25" spans="1:13" x14ac:dyDescent="0.2">
      <c r="A25" s="2088"/>
      <c r="B25" s="938" t="s">
        <v>2451</v>
      </c>
      <c r="C25" s="946">
        <v>14033</v>
      </c>
      <c r="D25" s="946">
        <v>14034</v>
      </c>
      <c r="E25" s="946">
        <v>14035</v>
      </c>
      <c r="F25" s="947"/>
      <c r="G25" s="946">
        <v>14036</v>
      </c>
      <c r="H25" s="755"/>
      <c r="I25" s="701"/>
      <c r="J25" s="762"/>
      <c r="K25" s="763"/>
      <c r="L25" s="762"/>
      <c r="M25" s="764"/>
    </row>
    <row r="26" spans="1:13" x14ac:dyDescent="0.2">
      <c r="A26" s="2088"/>
      <c r="B26" s="938" t="s">
        <v>283</v>
      </c>
      <c r="C26" s="940"/>
      <c r="D26" s="946">
        <v>14037</v>
      </c>
      <c r="E26" s="946">
        <v>14038</v>
      </c>
      <c r="F26" s="947"/>
      <c r="G26" s="946">
        <v>14039</v>
      </c>
      <c r="H26" s="755"/>
      <c r="I26" s="701"/>
      <c r="J26" s="762"/>
      <c r="K26" s="763"/>
      <c r="L26" s="762"/>
      <c r="M26" s="764"/>
    </row>
    <row r="27" spans="1:13" x14ac:dyDescent="0.2">
      <c r="A27" s="552"/>
      <c r="B27" s="132"/>
      <c r="C27" s="132"/>
      <c r="D27" s="554"/>
      <c r="E27" s="554"/>
      <c r="F27" s="1700"/>
      <c r="G27" s="948"/>
      <c r="H27" s="755"/>
      <c r="I27" s="701"/>
      <c r="J27" s="762"/>
      <c r="K27" s="763"/>
      <c r="L27" s="762"/>
      <c r="M27" s="764"/>
    </row>
    <row r="28" spans="1:13" x14ac:dyDescent="0.2">
      <c r="A28" s="552" t="s">
        <v>2464</v>
      </c>
      <c r="B28" s="132"/>
      <c r="C28" s="1700"/>
      <c r="D28" s="1700"/>
      <c r="E28" s="1700"/>
      <c r="F28" s="1700"/>
      <c r="G28" s="948"/>
      <c r="H28" s="755"/>
      <c r="I28" s="701"/>
      <c r="J28" s="762"/>
      <c r="K28" s="763"/>
      <c r="L28" s="762"/>
      <c r="M28" s="764"/>
    </row>
    <row r="29" spans="1:13" x14ac:dyDescent="0.2">
      <c r="A29" s="949" t="s">
        <v>2260</v>
      </c>
      <c r="B29" s="938" t="s">
        <v>551</v>
      </c>
      <c r="C29" s="940"/>
      <c r="D29" s="946">
        <v>14040</v>
      </c>
      <c r="E29" s="946">
        <v>14041</v>
      </c>
      <c r="F29" s="943">
        <v>1.5</v>
      </c>
      <c r="G29" s="946">
        <v>14042</v>
      </c>
      <c r="H29" s="755"/>
      <c r="I29" s="701"/>
      <c r="J29" s="762"/>
      <c r="K29" s="763"/>
      <c r="L29" s="762"/>
      <c r="M29" s="764"/>
    </row>
    <row r="30" spans="1:13" x14ac:dyDescent="0.2">
      <c r="A30" s="949"/>
      <c r="B30" s="938" t="s">
        <v>2451</v>
      </c>
      <c r="C30" s="946">
        <v>14043</v>
      </c>
      <c r="D30" s="946">
        <v>14044</v>
      </c>
      <c r="E30" s="946">
        <v>14045</v>
      </c>
      <c r="F30" s="943">
        <v>1.5</v>
      </c>
      <c r="G30" s="946">
        <v>14046</v>
      </c>
      <c r="H30" s="755"/>
      <c r="I30" s="701"/>
      <c r="J30" s="762"/>
      <c r="K30" s="763"/>
      <c r="L30" s="762"/>
      <c r="M30" s="764"/>
    </row>
    <row r="31" spans="1:13" x14ac:dyDescent="0.2">
      <c r="A31" s="949"/>
      <c r="B31" s="938" t="s">
        <v>283</v>
      </c>
      <c r="C31" s="940"/>
      <c r="D31" s="946">
        <v>14047</v>
      </c>
      <c r="E31" s="946">
        <v>14048</v>
      </c>
      <c r="F31" s="943">
        <v>1.5</v>
      </c>
      <c r="G31" s="946">
        <v>14049</v>
      </c>
      <c r="H31" s="755"/>
      <c r="I31" s="701"/>
      <c r="J31" s="762"/>
      <c r="K31" s="763"/>
      <c r="L31" s="762"/>
      <c r="M31" s="764"/>
    </row>
    <row r="32" spans="1:13" x14ac:dyDescent="0.2">
      <c r="A32" s="552"/>
      <c r="B32" s="132"/>
      <c r="C32" s="132"/>
      <c r="D32" s="554"/>
      <c r="E32" s="554"/>
      <c r="F32" s="950"/>
      <c r="G32" s="948"/>
      <c r="H32" s="755"/>
      <c r="I32" s="701"/>
      <c r="J32" s="762"/>
      <c r="K32" s="763"/>
      <c r="L32" s="762"/>
      <c r="M32" s="764"/>
    </row>
    <row r="33" spans="1:13" x14ac:dyDescent="0.2">
      <c r="A33" s="951" t="s">
        <v>2465</v>
      </c>
      <c r="B33" s="132"/>
      <c r="C33" s="132"/>
      <c r="D33" s="554"/>
      <c r="E33" s="554"/>
      <c r="F33" s="1700"/>
      <c r="G33" s="948"/>
      <c r="H33" s="755"/>
      <c r="I33" s="701"/>
      <c r="J33" s="762"/>
      <c r="K33" s="763"/>
      <c r="L33" s="762"/>
      <c r="M33" s="764"/>
    </row>
    <row r="34" spans="1:13" x14ac:dyDescent="0.2">
      <c r="A34" s="949"/>
      <c r="B34" s="938" t="s">
        <v>551</v>
      </c>
      <c r="C34" s="940"/>
      <c r="D34" s="946">
        <v>14050</v>
      </c>
      <c r="E34" s="946">
        <v>14051</v>
      </c>
      <c r="F34" s="943">
        <v>1.5</v>
      </c>
      <c r="G34" s="946">
        <v>14052</v>
      </c>
      <c r="H34" s="755"/>
      <c r="I34" s="701"/>
      <c r="J34" s="762"/>
      <c r="K34" s="763"/>
      <c r="L34" s="762"/>
      <c r="M34" s="764"/>
    </row>
    <row r="35" spans="1:13" x14ac:dyDescent="0.2">
      <c r="A35" s="949"/>
      <c r="B35" s="938" t="s">
        <v>2451</v>
      </c>
      <c r="C35" s="952">
        <v>14075</v>
      </c>
      <c r="D35" s="946">
        <v>14053</v>
      </c>
      <c r="E35" s="946">
        <v>14054</v>
      </c>
      <c r="F35" s="943">
        <v>1.5</v>
      </c>
      <c r="G35" s="946">
        <v>14055</v>
      </c>
      <c r="H35" s="755"/>
      <c r="I35" s="701"/>
      <c r="J35" s="762"/>
      <c r="K35" s="763"/>
      <c r="L35" s="762"/>
      <c r="M35" s="764"/>
    </row>
    <row r="36" spans="1:13" x14ac:dyDescent="0.2">
      <c r="A36" s="949"/>
      <c r="B36" s="938" t="s">
        <v>283</v>
      </c>
      <c r="C36" s="940"/>
      <c r="D36" s="946">
        <v>14056</v>
      </c>
      <c r="E36" s="946">
        <v>14057</v>
      </c>
      <c r="F36" s="943">
        <v>1.5</v>
      </c>
      <c r="G36" s="946">
        <v>14058</v>
      </c>
      <c r="H36" s="755"/>
      <c r="I36" s="701"/>
      <c r="J36" s="762"/>
      <c r="K36" s="763"/>
      <c r="L36" s="762"/>
      <c r="M36" s="764"/>
    </row>
    <row r="37" spans="1:13" x14ac:dyDescent="0.2">
      <c r="A37" s="760"/>
      <c r="B37" s="54"/>
      <c r="C37" s="54"/>
      <c r="D37" s="765"/>
      <c r="E37" s="765"/>
      <c r="F37" s="701"/>
      <c r="G37" s="755"/>
      <c r="H37" s="755"/>
      <c r="I37" s="701"/>
      <c r="J37" s="762"/>
      <c r="K37" s="763"/>
      <c r="L37" s="762"/>
      <c r="M37" s="764"/>
    </row>
    <row r="38" spans="1:13" x14ac:dyDescent="0.2">
      <c r="A38" s="552" t="s">
        <v>2466</v>
      </c>
      <c r="B38" s="132"/>
      <c r="C38" s="132"/>
      <c r="D38" s="554"/>
      <c r="E38" s="554"/>
      <c r="F38" s="903"/>
      <c r="G38" s="948"/>
      <c r="H38" s="948"/>
      <c r="I38" s="701"/>
      <c r="J38" s="762"/>
      <c r="K38" s="763"/>
      <c r="L38" s="762"/>
      <c r="M38" s="764"/>
    </row>
    <row r="39" spans="1:13" x14ac:dyDescent="0.2">
      <c r="A39" s="949"/>
      <c r="B39" s="938" t="s">
        <v>551</v>
      </c>
      <c r="C39" s="940"/>
      <c r="D39" s="946">
        <v>14059</v>
      </c>
      <c r="E39" s="946">
        <v>14060</v>
      </c>
      <c r="F39" s="953"/>
      <c r="G39" s="946">
        <v>14061</v>
      </c>
      <c r="H39" s="948"/>
      <c r="I39" s="701"/>
      <c r="J39" s="762"/>
      <c r="K39" s="763"/>
      <c r="L39" s="762"/>
      <c r="M39" s="764"/>
    </row>
    <row r="40" spans="1:13" x14ac:dyDescent="0.2">
      <c r="A40" s="949"/>
      <c r="B40" s="938" t="s">
        <v>2451</v>
      </c>
      <c r="C40" s="946">
        <v>14062</v>
      </c>
      <c r="D40" s="946">
        <v>14063</v>
      </c>
      <c r="E40" s="946">
        <v>14064</v>
      </c>
      <c r="F40" s="953"/>
      <c r="G40" s="946">
        <v>14065</v>
      </c>
      <c r="H40" s="948"/>
      <c r="I40" s="701"/>
      <c r="J40" s="762"/>
      <c r="K40" s="763"/>
      <c r="L40" s="762"/>
      <c r="M40" s="764"/>
    </row>
    <row r="41" spans="1:13" x14ac:dyDescent="0.2">
      <c r="A41" s="949"/>
      <c r="B41" s="938" t="s">
        <v>283</v>
      </c>
      <c r="C41" s="940"/>
      <c r="D41" s="946">
        <v>14066</v>
      </c>
      <c r="E41" s="946">
        <v>14067</v>
      </c>
      <c r="F41" s="953"/>
      <c r="G41" s="946">
        <v>14068</v>
      </c>
      <c r="H41" s="954" t="s">
        <v>74</v>
      </c>
      <c r="I41" s="701"/>
      <c r="J41" s="762"/>
      <c r="K41" s="763"/>
      <c r="L41" s="762"/>
      <c r="M41" s="764"/>
    </row>
    <row r="42" spans="1:13" x14ac:dyDescent="0.2">
      <c r="A42" s="552"/>
      <c r="B42" s="132"/>
      <c r="C42" s="132"/>
      <c r="D42" s="554"/>
      <c r="E42" s="554"/>
      <c r="F42" s="903"/>
      <c r="G42" s="948"/>
      <c r="H42" s="948"/>
      <c r="I42" s="701"/>
      <c r="J42" s="762"/>
      <c r="K42" s="763"/>
      <c r="L42" s="762"/>
      <c r="M42" s="764"/>
    </row>
    <row r="43" spans="1:13" x14ac:dyDescent="0.2">
      <c r="A43" s="552" t="s">
        <v>2467</v>
      </c>
      <c r="B43" s="132"/>
      <c r="C43" s="132"/>
      <c r="D43" s="554"/>
      <c r="E43" s="554"/>
      <c r="F43" s="903"/>
      <c r="G43" s="948"/>
      <c r="H43" s="948"/>
      <c r="I43" s="701"/>
      <c r="J43" s="762"/>
      <c r="K43" s="763"/>
      <c r="L43" s="762"/>
      <c r="M43" s="764"/>
    </row>
    <row r="44" spans="1:13" ht="45" x14ac:dyDescent="0.2">
      <c r="A44" s="552"/>
      <c r="B44" s="132"/>
      <c r="C44" s="132"/>
      <c r="D44" s="554"/>
      <c r="E44" s="938" t="s">
        <v>2468</v>
      </c>
      <c r="F44" s="938" t="s">
        <v>2351</v>
      </c>
      <c r="G44" s="938" t="s">
        <v>319</v>
      </c>
      <c r="H44" s="948"/>
      <c r="I44" s="701"/>
      <c r="J44" s="762"/>
      <c r="K44" s="763"/>
      <c r="L44" s="762"/>
      <c r="M44" s="764"/>
    </row>
    <row r="45" spans="1:13" x14ac:dyDescent="0.2">
      <c r="A45" s="552"/>
      <c r="B45" s="132"/>
      <c r="C45" s="132"/>
      <c r="D45" s="554"/>
      <c r="E45" s="864" t="s">
        <v>244</v>
      </c>
      <c r="F45" s="864" t="s">
        <v>245</v>
      </c>
      <c r="G45" s="864" t="s">
        <v>2469</v>
      </c>
      <c r="H45" s="948"/>
      <c r="I45" s="701"/>
      <c r="J45" s="762"/>
      <c r="K45" s="763"/>
      <c r="L45" s="762"/>
      <c r="M45" s="764"/>
    </row>
    <row r="46" spans="1:13" x14ac:dyDescent="0.2">
      <c r="A46" s="552"/>
      <c r="B46" s="132"/>
      <c r="C46" s="132"/>
      <c r="D46" s="554"/>
      <c r="E46" s="554"/>
      <c r="F46" s="903"/>
      <c r="G46" s="948"/>
      <c r="H46" s="948"/>
      <c r="I46" s="701"/>
      <c r="J46" s="762"/>
      <c r="K46" s="763"/>
      <c r="L46" s="762"/>
      <c r="M46" s="764"/>
    </row>
    <row r="47" spans="1:13" s="30" customFormat="1" ht="11.25" x14ac:dyDescent="0.2">
      <c r="A47" s="2012" t="s">
        <v>2470</v>
      </c>
      <c r="B47" s="2012"/>
      <c r="C47" s="2086" t="s">
        <v>2471</v>
      </c>
      <c r="D47" s="2087"/>
      <c r="E47" s="955" t="s">
        <v>2472</v>
      </c>
      <c r="F47" s="865">
        <v>0</v>
      </c>
      <c r="G47" s="467"/>
      <c r="H47" s="1700"/>
    </row>
    <row r="48" spans="1:13" s="30" customFormat="1" ht="11.25" x14ac:dyDescent="0.2">
      <c r="A48" s="2012" t="s">
        <v>2473</v>
      </c>
      <c r="B48" s="2012"/>
      <c r="C48" s="1642"/>
      <c r="D48" s="132"/>
      <c r="E48" s="132"/>
      <c r="F48" s="132"/>
      <c r="G48" s="132"/>
      <c r="H48" s="132"/>
    </row>
    <row r="49" spans="1:11" s="66" customFormat="1" ht="11.25" x14ac:dyDescent="0.2">
      <c r="A49" s="2085" t="s">
        <v>2474</v>
      </c>
      <c r="B49" s="2085"/>
      <c r="C49" s="2086" t="s">
        <v>2475</v>
      </c>
      <c r="D49" s="2087"/>
      <c r="E49" s="955" t="s">
        <v>2476</v>
      </c>
      <c r="F49" s="541">
        <v>0</v>
      </c>
      <c r="G49" s="659"/>
      <c r="H49" s="1637"/>
      <c r="K49" s="30"/>
    </row>
    <row r="50" spans="1:11" s="66" customFormat="1" ht="11.25" x14ac:dyDescent="0.2">
      <c r="A50" s="2085" t="s">
        <v>2477</v>
      </c>
      <c r="B50" s="2085"/>
      <c r="C50" s="2086" t="s">
        <v>2478</v>
      </c>
      <c r="D50" s="2087"/>
      <c r="E50" s="955" t="s">
        <v>2479</v>
      </c>
      <c r="F50" s="541">
        <v>2.5</v>
      </c>
      <c r="G50" s="955" t="s">
        <v>2480</v>
      </c>
      <c r="H50" s="1637"/>
      <c r="K50" s="30"/>
    </row>
    <row r="51" spans="1:11" s="66" customFormat="1" ht="11.25" x14ac:dyDescent="0.2">
      <c r="A51" s="2012" t="s">
        <v>2481</v>
      </c>
      <c r="B51" s="2012"/>
      <c r="C51" s="2086" t="s">
        <v>2482</v>
      </c>
      <c r="D51" s="2087"/>
      <c r="E51" s="955" t="s">
        <v>2483</v>
      </c>
      <c r="F51" s="865">
        <v>0</v>
      </c>
      <c r="G51" s="467"/>
      <c r="H51" s="1637"/>
      <c r="K51" s="30"/>
    </row>
    <row r="52" spans="1:11" s="66" customFormat="1" ht="11.25" x14ac:dyDescent="0.2">
      <c r="A52" s="2012" t="s">
        <v>2484</v>
      </c>
      <c r="B52" s="2012"/>
      <c r="C52" s="956"/>
      <c r="D52" s="957"/>
      <c r="E52" s="132"/>
      <c r="F52" s="132"/>
      <c r="G52" s="132"/>
      <c r="H52" s="132"/>
    </row>
    <row r="53" spans="1:11" s="30" customFormat="1" ht="11.25" x14ac:dyDescent="0.2">
      <c r="A53" s="2085" t="s">
        <v>2474</v>
      </c>
      <c r="B53" s="2085"/>
      <c r="C53" s="2086" t="s">
        <v>2485</v>
      </c>
      <c r="D53" s="2087"/>
      <c r="E53" s="955" t="s">
        <v>2486</v>
      </c>
      <c r="F53" s="865">
        <v>0</v>
      </c>
      <c r="G53" s="420"/>
      <c r="H53" s="1700"/>
    </row>
    <row r="54" spans="1:11" s="30" customFormat="1" ht="11.25" x14ac:dyDescent="0.2">
      <c r="A54" s="2085" t="s">
        <v>2477</v>
      </c>
      <c r="B54" s="2085"/>
      <c r="C54" s="2086" t="s">
        <v>2487</v>
      </c>
      <c r="D54" s="2087"/>
      <c r="E54" s="955" t="s">
        <v>2488</v>
      </c>
      <c r="F54" s="541">
        <v>2.5</v>
      </c>
      <c r="G54" s="955" t="s">
        <v>2489</v>
      </c>
      <c r="H54" s="1700"/>
    </row>
    <row r="55" spans="1:11" s="30" customFormat="1" ht="11.25" x14ac:dyDescent="0.2">
      <c r="A55" s="2012" t="s">
        <v>2490</v>
      </c>
      <c r="B55" s="2012"/>
      <c r="C55" s="2086" t="s">
        <v>2491</v>
      </c>
      <c r="D55" s="2087"/>
      <c r="E55" s="955" t="s">
        <v>2492</v>
      </c>
      <c r="F55" s="865">
        <v>0</v>
      </c>
      <c r="G55" s="467"/>
      <c r="H55" s="1700"/>
    </row>
    <row r="56" spans="1:11" s="30" customFormat="1" ht="11.25" x14ac:dyDescent="0.2">
      <c r="A56" s="2012" t="s">
        <v>2493</v>
      </c>
      <c r="B56" s="2012"/>
      <c r="C56" s="956"/>
      <c r="D56" s="957"/>
      <c r="E56" s="132"/>
      <c r="F56" s="132"/>
      <c r="G56" s="132"/>
      <c r="H56" s="1700"/>
    </row>
    <row r="57" spans="1:11" s="30" customFormat="1" ht="11.25" x14ac:dyDescent="0.2">
      <c r="A57" s="2085" t="s">
        <v>2494</v>
      </c>
      <c r="B57" s="2085"/>
      <c r="C57" s="2086" t="s">
        <v>2495</v>
      </c>
      <c r="D57" s="2087"/>
      <c r="E57" s="955" t="s">
        <v>2496</v>
      </c>
      <c r="F57" s="865">
        <v>0</v>
      </c>
      <c r="G57" s="467"/>
      <c r="H57" s="1700"/>
    </row>
    <row r="58" spans="1:11" s="30" customFormat="1" ht="11.25" x14ac:dyDescent="0.2">
      <c r="A58" s="1661"/>
      <c r="B58" s="1661"/>
      <c r="C58" s="956"/>
      <c r="D58" s="956"/>
      <c r="H58" s="1700"/>
    </row>
    <row r="59" spans="1:11" s="30" customFormat="1" ht="11.25" x14ac:dyDescent="0.2">
      <c r="A59" s="2012" t="s">
        <v>2497</v>
      </c>
      <c r="B59" s="2012"/>
      <c r="C59" s="956"/>
      <c r="D59" s="956"/>
      <c r="H59" s="1700"/>
    </row>
    <row r="60" spans="1:11" s="30" customFormat="1" ht="11.25" x14ac:dyDescent="0.2">
      <c r="A60" s="2085" t="s">
        <v>2498</v>
      </c>
      <c r="B60" s="2085"/>
      <c r="C60" s="956"/>
      <c r="D60" s="379" t="s">
        <v>76</v>
      </c>
      <c r="E60" s="946">
        <v>14069</v>
      </c>
      <c r="F60" s="865">
        <v>0</v>
      </c>
      <c r="G60" s="467"/>
      <c r="H60" s="965"/>
    </row>
    <row r="61" spans="1:11" s="30" customFormat="1" ht="11.25" x14ac:dyDescent="0.2">
      <c r="A61" s="2085" t="s">
        <v>2477</v>
      </c>
      <c r="B61" s="2085"/>
      <c r="C61" s="956"/>
      <c r="D61" s="958"/>
      <c r="E61" s="946">
        <v>14070</v>
      </c>
      <c r="F61" s="541">
        <v>2.5</v>
      </c>
      <c r="G61" s="946">
        <v>14071</v>
      </c>
      <c r="H61" s="1700"/>
    </row>
    <row r="62" spans="1:11" s="30" customFormat="1" ht="11.25" x14ac:dyDescent="0.2">
      <c r="A62" s="1642"/>
      <c r="B62" s="1642"/>
      <c r="C62" s="956"/>
      <c r="D62" s="958"/>
      <c r="E62" s="132"/>
      <c r="F62" s="132"/>
      <c r="G62" s="132"/>
      <c r="H62" s="1700"/>
    </row>
    <row r="63" spans="1:11" s="30" customFormat="1" ht="11.25" x14ac:dyDescent="0.2">
      <c r="A63" s="2012" t="s">
        <v>2499</v>
      </c>
      <c r="B63" s="2012"/>
      <c r="C63" s="2086" t="str">
        <f>CONCATENATE("(", '20.010'!$K$45," + ", '20.010'!$K$88," + ", '20.010'!$K$114," ) du tableau 20.010")</f>
        <v>(I + V + AF ) du tableau 20.010</v>
      </c>
      <c r="D63" s="2087"/>
      <c r="E63" s="955" t="s">
        <v>2500</v>
      </c>
      <c r="F63" s="865">
        <v>0</v>
      </c>
      <c r="G63" s="467"/>
      <c r="H63" s="1700"/>
    </row>
    <row r="64" spans="1:11" s="30" customFormat="1" ht="11.25" x14ac:dyDescent="0.2">
      <c r="A64" s="1642" t="s">
        <v>242</v>
      </c>
      <c r="B64" s="1642"/>
      <c r="C64" s="1642"/>
      <c r="D64" s="482"/>
      <c r="E64" s="959">
        <v>14072</v>
      </c>
      <c r="F64" s="960"/>
      <c r="G64" s="959">
        <v>14073</v>
      </c>
      <c r="H64" s="1700" t="s">
        <v>114</v>
      </c>
    </row>
    <row r="65" spans="1:14" s="30" customFormat="1" ht="11.25" x14ac:dyDescent="0.2">
      <c r="A65" s="1642"/>
      <c r="B65" s="1642"/>
      <c r="C65" s="1642"/>
      <c r="D65" s="132"/>
      <c r="E65" s="961"/>
      <c r="F65" s="481"/>
      <c r="G65" s="961"/>
      <c r="H65" s="1700"/>
    </row>
    <row r="66" spans="1:14" s="30" customFormat="1" ht="11.25" x14ac:dyDescent="0.2">
      <c r="A66" s="552" t="s">
        <v>242</v>
      </c>
      <c r="B66" s="1642"/>
      <c r="C66" s="1642"/>
      <c r="D66" s="132"/>
      <c r="E66" s="593"/>
      <c r="F66" s="481" t="str">
        <f>CONCATENATE($H$41," + ", $H$64)</f>
        <v>A + C</v>
      </c>
      <c r="G66" s="959">
        <v>14074</v>
      </c>
      <c r="H66" s="1700" t="s">
        <v>118</v>
      </c>
    </row>
    <row r="67" spans="1:14" s="30" customFormat="1" ht="11.25" x14ac:dyDescent="0.2">
      <c r="A67" s="1642"/>
      <c r="B67" s="1642"/>
      <c r="C67" s="1642"/>
      <c r="D67" s="132"/>
      <c r="E67" s="593"/>
      <c r="F67" s="481"/>
      <c r="G67" s="593"/>
      <c r="H67" s="1700"/>
    </row>
    <row r="68" spans="1:14" x14ac:dyDescent="0.2">
      <c r="A68" s="962" t="s">
        <v>2501</v>
      </c>
      <c r="B68" s="962"/>
      <c r="C68" s="962"/>
      <c r="D68" s="903"/>
      <c r="E68" s="903"/>
      <c r="F68" s="903"/>
      <c r="G68" s="903"/>
      <c r="H68" s="903"/>
      <c r="I68" s="701"/>
      <c r="J68" s="702"/>
      <c r="K68" s="701"/>
      <c r="L68" s="702"/>
      <c r="M68" s="701"/>
    </row>
    <row r="69" spans="1:14" x14ac:dyDescent="0.2">
      <c r="A69" s="963"/>
      <c r="B69" s="964"/>
      <c r="C69" s="964"/>
      <c r="D69" s="903"/>
      <c r="E69" s="903"/>
      <c r="F69" s="903"/>
      <c r="G69" s="903"/>
      <c r="H69" s="903"/>
      <c r="I69" s="701"/>
      <c r="J69" s="702"/>
      <c r="K69" s="701"/>
      <c r="L69" s="702"/>
      <c r="M69" s="701"/>
    </row>
    <row r="70" spans="1:14" x14ac:dyDescent="0.2">
      <c r="A70" s="85" t="s">
        <v>2502</v>
      </c>
      <c r="B70" s="85"/>
      <c r="C70" s="85"/>
      <c r="D70" s="903"/>
      <c r="E70" s="903"/>
      <c r="F70" s="903"/>
      <c r="G70" s="903"/>
      <c r="H70" s="903"/>
      <c r="I70" s="701"/>
      <c r="J70" s="702"/>
      <c r="K70" s="701"/>
      <c r="L70" s="702"/>
      <c r="M70" s="701"/>
    </row>
    <row r="71" spans="1:14" x14ac:dyDescent="0.2">
      <c r="A71" s="1705" t="s">
        <v>2503</v>
      </c>
      <c r="B71" s="1700"/>
      <c r="C71" s="1700"/>
      <c r="D71" s="1700"/>
      <c r="E71" s="1700"/>
      <c r="F71" s="1700"/>
      <c r="G71" s="1700"/>
      <c r="H71" s="1700"/>
    </row>
    <row r="72" spans="1:14" x14ac:dyDescent="0.2">
      <c r="A72" s="1705" t="s">
        <v>2504</v>
      </c>
      <c r="B72" s="1700"/>
      <c r="C72" s="1700"/>
      <c r="D72" s="1700"/>
      <c r="E72" s="1700"/>
      <c r="F72" s="1700"/>
      <c r="G72" s="1700"/>
      <c r="H72" s="1700"/>
    </row>
    <row r="73" spans="1:14" x14ac:dyDescent="0.2">
      <c r="A73" s="1248"/>
      <c r="B73" s="30"/>
      <c r="C73" s="30"/>
      <c r="D73" s="30"/>
      <c r="E73" s="30"/>
      <c r="F73" s="30"/>
      <c r="G73" s="30"/>
      <c r="H73" s="30"/>
    </row>
    <row r="74" spans="1:14" x14ac:dyDescent="0.2">
      <c r="A74" s="713"/>
      <c r="B74" s="708"/>
      <c r="C74" s="708"/>
      <c r="D74" s="764"/>
      <c r="E74" s="764"/>
      <c r="F74" s="750"/>
      <c r="G74" s="755"/>
      <c r="H74" s="755"/>
      <c r="I74" s="701"/>
      <c r="J74" s="762"/>
      <c r="K74" s="763"/>
      <c r="L74" s="762"/>
      <c r="M74" s="764"/>
    </row>
    <row r="75" spans="1:14" ht="15.75" x14ac:dyDescent="0.25">
      <c r="A75" s="767"/>
      <c r="B75" s="768"/>
      <c r="C75" s="768"/>
      <c r="D75" s="769"/>
      <c r="E75" s="769"/>
      <c r="F75" s="770"/>
      <c r="G75" s="771"/>
      <c r="H75" s="771"/>
      <c r="I75" s="772"/>
      <c r="J75" s="773"/>
      <c r="K75" s="769"/>
      <c r="L75" s="773"/>
      <c r="M75" s="769"/>
      <c r="N75" s="25"/>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hyperlinks>
    <hyperlink ref="A2:C2" location="'Liste tableaux'!A1" display="Retour à la liste des tableaux" xr:uid="{315C47BF-9B6F-4C04-AAB5-79760051AAB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dimension ref="A1:AH93"/>
  <sheetViews>
    <sheetView showGridLines="0" workbookViewId="0"/>
  </sheetViews>
  <sheetFormatPr defaultColWidth="9.140625" defaultRowHeight="15" x14ac:dyDescent="0.25"/>
  <cols>
    <col min="1" max="1" width="36.85546875" customWidth="1"/>
    <col min="4" max="4" width="8.85546875" customWidth="1"/>
    <col min="5" max="5" width="21" customWidth="1"/>
  </cols>
  <sheetData>
    <row r="1" spans="1:9" ht="15.75" x14ac:dyDescent="0.25">
      <c r="A1" s="378" t="s">
        <v>93</v>
      </c>
      <c r="B1" s="34"/>
      <c r="C1" s="1719"/>
      <c r="D1" s="1719"/>
      <c r="E1" s="1719"/>
      <c r="F1" s="1719"/>
      <c r="G1" s="1719"/>
      <c r="H1" s="35">
        <v>1</v>
      </c>
      <c r="I1" s="1719"/>
    </row>
    <row r="2" spans="1:9" x14ac:dyDescent="0.25">
      <c r="A2" s="1808" t="s">
        <v>94</v>
      </c>
      <c r="B2" s="1719"/>
      <c r="C2" s="1719"/>
      <c r="D2" s="1719"/>
      <c r="E2" s="1719"/>
      <c r="F2" s="1719"/>
      <c r="G2" s="1719"/>
      <c r="H2" s="1719"/>
      <c r="I2" s="1719"/>
    </row>
    <row r="3" spans="1:9" x14ac:dyDescent="0.25">
      <c r="A3" s="36" t="s">
        <v>95</v>
      </c>
      <c r="B3" s="1"/>
      <c r="C3" s="1719"/>
      <c r="D3" s="1"/>
      <c r="E3" s="1"/>
      <c r="F3" s="1719"/>
      <c r="G3" s="1"/>
      <c r="H3" s="1"/>
      <c r="I3" s="1719"/>
    </row>
    <row r="4" spans="1:9" ht="10.15" customHeight="1" x14ac:dyDescent="0.25">
      <c r="A4" s="37"/>
      <c r="B4" s="1"/>
      <c r="C4" s="1719"/>
      <c r="D4" s="1"/>
      <c r="E4" s="1"/>
      <c r="F4" s="1719"/>
      <c r="G4" s="1"/>
      <c r="H4" s="1"/>
      <c r="I4" s="1719"/>
    </row>
    <row r="5" spans="1:9" x14ac:dyDescent="0.25">
      <c r="A5" s="38" t="s">
        <v>96</v>
      </c>
      <c r="B5" s="1719"/>
      <c r="C5" s="1719"/>
      <c r="D5" s="1719"/>
      <c r="E5" s="1719"/>
      <c r="F5" s="1719"/>
      <c r="G5" s="1719"/>
      <c r="H5" s="1719"/>
      <c r="I5" s="1719"/>
    </row>
    <row r="6" spans="1:9" ht="13.5" customHeight="1" x14ac:dyDescent="0.25">
      <c r="A6" s="1700" t="s">
        <v>97</v>
      </c>
      <c r="B6" s="1719"/>
      <c r="C6" s="1719"/>
      <c r="D6" s="1719"/>
      <c r="E6" s="39" t="str">
        <f>CONCATENATE($G$11," ÷ ",$G$18," x 100")</f>
        <v>A ÷ F x 100</v>
      </c>
      <c r="F6" s="40" t="s">
        <v>98</v>
      </c>
      <c r="G6" s="1719"/>
      <c r="H6" s="1719"/>
      <c r="I6" s="1719"/>
    </row>
    <row r="7" spans="1:9" ht="13.5" customHeight="1" x14ac:dyDescent="0.25">
      <c r="A7" s="1634" t="s">
        <v>99</v>
      </c>
      <c r="B7" s="1719"/>
      <c r="C7" s="1719"/>
      <c r="D7" s="1719"/>
      <c r="E7" s="39" t="str">
        <f>CONCATENATE($G$12," ÷ ",$G$18," x 100")</f>
        <v>B ÷ F x 100</v>
      </c>
      <c r="F7" s="40" t="s">
        <v>100</v>
      </c>
      <c r="G7" s="39"/>
      <c r="H7" s="1719"/>
      <c r="I7" s="1634"/>
    </row>
    <row r="8" spans="1:9" ht="13.5" customHeight="1" x14ac:dyDescent="0.25">
      <c r="A8" s="1634" t="s">
        <v>101</v>
      </c>
      <c r="B8" s="1719"/>
      <c r="C8" s="1719"/>
      <c r="D8" s="1719"/>
      <c r="E8" s="39" t="str">
        <f>CONCATENATE($G$13," ÷ ",$G$18," x 100")</f>
        <v>C ÷ F x 100</v>
      </c>
      <c r="F8" s="40" t="s">
        <v>102</v>
      </c>
      <c r="G8" s="39"/>
      <c r="H8" s="1634"/>
      <c r="I8" s="1634"/>
    </row>
    <row r="9" spans="1:9" ht="14.25" customHeight="1" x14ac:dyDescent="0.25">
      <c r="A9" s="1634" t="s">
        <v>103</v>
      </c>
      <c r="B9" s="1719"/>
      <c r="C9" s="1719"/>
      <c r="D9" s="1719"/>
      <c r="E9" s="39" t="str">
        <f>CONCATENATE($G$14," ÷ ",$G$18," x 100")</f>
        <v>D ÷ F x 100</v>
      </c>
      <c r="F9" s="40" t="s">
        <v>104</v>
      </c>
      <c r="G9" s="39"/>
      <c r="H9" s="1634"/>
      <c r="I9" s="1634"/>
    </row>
    <row r="10" spans="1:9" ht="10.15" customHeight="1" x14ac:dyDescent="0.25">
      <c r="A10" s="41"/>
      <c r="B10" s="1719"/>
      <c r="C10" s="1719"/>
      <c r="D10" s="1719"/>
      <c r="E10" s="39"/>
      <c r="F10" s="39"/>
      <c r="G10" s="39"/>
      <c r="H10" s="1634"/>
      <c r="I10" s="1634"/>
    </row>
    <row r="11" spans="1:9" ht="16.149999999999999" customHeight="1" x14ac:dyDescent="0.25">
      <c r="A11" s="1637" t="s">
        <v>105</v>
      </c>
      <c r="B11" s="1719"/>
      <c r="C11" s="1719"/>
      <c r="D11" s="1719"/>
      <c r="E11" s="379" t="s">
        <v>106</v>
      </c>
      <c r="F11" s="43" t="s">
        <v>107</v>
      </c>
      <c r="G11" s="44" t="s">
        <v>74</v>
      </c>
      <c r="H11" s="1634"/>
      <c r="I11" s="1634"/>
    </row>
    <row r="12" spans="1:9" ht="12" customHeight="1" x14ac:dyDescent="0.25">
      <c r="A12" s="1637" t="s">
        <v>108</v>
      </c>
      <c r="B12" s="1719"/>
      <c r="C12" s="1719"/>
      <c r="D12" s="1719"/>
      <c r="E12" s="379" t="s">
        <v>109</v>
      </c>
      <c r="F12" s="43" t="s">
        <v>110</v>
      </c>
      <c r="G12" s="1634" t="s">
        <v>76</v>
      </c>
      <c r="H12" s="1634"/>
      <c r="I12" s="1634"/>
    </row>
    <row r="13" spans="1:9" ht="12.6" customHeight="1" x14ac:dyDescent="0.25">
      <c r="A13" s="1637" t="s">
        <v>111</v>
      </c>
      <c r="B13" s="1719"/>
      <c r="C13" s="1719"/>
      <c r="D13" s="1719"/>
      <c r="E13" s="379" t="s">
        <v>112</v>
      </c>
      <c r="F13" s="43" t="s">
        <v>113</v>
      </c>
      <c r="G13" s="1634" t="s">
        <v>114</v>
      </c>
      <c r="H13" s="1634"/>
      <c r="I13" s="1634"/>
    </row>
    <row r="14" spans="1:9" ht="11.45" customHeight="1" x14ac:dyDescent="0.25">
      <c r="A14" s="1637" t="s">
        <v>115</v>
      </c>
      <c r="B14" s="1719"/>
      <c r="C14" s="1719"/>
      <c r="D14" s="1719"/>
      <c r="E14" s="379" t="s">
        <v>116</v>
      </c>
      <c r="F14" s="43" t="s">
        <v>117</v>
      </c>
      <c r="G14" s="1634" t="s">
        <v>118</v>
      </c>
      <c r="H14" s="1634"/>
      <c r="I14" s="1634"/>
    </row>
    <row r="15" spans="1:9" ht="6.6" customHeight="1" x14ac:dyDescent="0.25">
      <c r="A15" s="1635"/>
      <c r="B15" s="1719"/>
      <c r="C15" s="1719"/>
      <c r="D15" s="1719"/>
      <c r="E15" s="1700"/>
      <c r="F15" s="45"/>
      <c r="G15" s="1634"/>
      <c r="H15" s="1634"/>
      <c r="I15" s="1634"/>
    </row>
    <row r="16" spans="1:9" ht="12.6" customHeight="1" x14ac:dyDescent="0.25">
      <c r="A16" s="46" t="s">
        <v>119</v>
      </c>
      <c r="B16" s="47"/>
      <c r="C16" s="47"/>
      <c r="D16" s="47"/>
      <c r="E16" s="294" t="s">
        <v>120</v>
      </c>
      <c r="F16" s="48">
        <v>1200</v>
      </c>
      <c r="G16" s="1634" t="s">
        <v>121</v>
      </c>
      <c r="H16" s="1634"/>
      <c r="I16" s="1634"/>
    </row>
    <row r="17" spans="1:34" ht="12" customHeight="1" x14ac:dyDescent="0.25">
      <c r="A17" s="49" t="s">
        <v>122</v>
      </c>
      <c r="B17" s="47"/>
      <c r="C17" s="50"/>
      <c r="D17" s="47"/>
      <c r="E17" s="294" t="s">
        <v>123</v>
      </c>
      <c r="F17" s="48">
        <v>1201</v>
      </c>
      <c r="G17" s="1634"/>
      <c r="H17" s="1634"/>
      <c r="I17" s="1634"/>
      <c r="J17" s="1719"/>
      <c r="K17" s="1719"/>
      <c r="L17" s="1719"/>
      <c r="M17" s="1719"/>
      <c r="N17" s="1719"/>
      <c r="O17" s="1719"/>
      <c r="P17" s="1719"/>
      <c r="Q17" s="1719"/>
      <c r="R17" s="1719"/>
      <c r="S17" s="1719"/>
      <c r="T17" s="1719"/>
      <c r="U17" s="1719"/>
      <c r="V17" s="1719"/>
      <c r="W17" s="1719"/>
      <c r="X17" s="1719"/>
      <c r="Y17" s="1719"/>
      <c r="Z17" s="1719"/>
      <c r="AA17" s="1719"/>
      <c r="AB17" s="1719"/>
      <c r="AC17" s="1719"/>
      <c r="AD17" s="1719"/>
      <c r="AE17" s="1719"/>
      <c r="AF17" s="1719"/>
      <c r="AG17" s="1719"/>
      <c r="AH17" s="1719"/>
    </row>
    <row r="18" spans="1:34" ht="11.45" customHeight="1" x14ac:dyDescent="0.25">
      <c r="A18" s="46" t="s">
        <v>124</v>
      </c>
      <c r="B18" s="47"/>
      <c r="C18" s="47"/>
      <c r="D18" s="51"/>
      <c r="E18" s="52"/>
      <c r="F18" s="48">
        <v>1202</v>
      </c>
      <c r="G18" s="1634" t="s">
        <v>125</v>
      </c>
      <c r="H18" s="1634"/>
      <c r="I18" s="1634"/>
      <c r="J18" s="1719"/>
      <c r="K18" s="1719"/>
      <c r="L18" s="1719"/>
      <c r="M18" s="1719"/>
      <c r="N18" s="1719"/>
      <c r="O18" s="1719"/>
      <c r="P18" s="1719"/>
      <c r="Q18" s="1719"/>
      <c r="R18" s="1719"/>
      <c r="S18" s="1719"/>
      <c r="T18" s="1719"/>
      <c r="U18" s="1719"/>
      <c r="V18" s="1719"/>
      <c r="W18" s="1719"/>
      <c r="X18" s="1719"/>
      <c r="Y18" s="1719"/>
      <c r="Z18" s="1719"/>
      <c r="AA18" s="1719"/>
      <c r="AB18" s="1719"/>
      <c r="AC18" s="1719"/>
      <c r="AD18" s="1719"/>
      <c r="AE18" s="1719"/>
      <c r="AF18" s="1719"/>
      <c r="AG18" s="1719"/>
      <c r="AH18" s="1719"/>
    </row>
    <row r="19" spans="1:34" ht="10.15" customHeight="1" x14ac:dyDescent="0.25">
      <c r="A19" s="1635"/>
      <c r="B19" s="1719"/>
      <c r="C19" s="1719"/>
      <c r="D19" s="1719"/>
      <c r="E19" s="1634"/>
      <c r="F19" s="45"/>
      <c r="G19" s="1634"/>
      <c r="H19" s="1634"/>
      <c r="I19" s="1634"/>
      <c r="J19" s="1719"/>
      <c r="K19" s="1719"/>
      <c r="L19" s="1719"/>
      <c r="M19" s="1719"/>
      <c r="N19" s="1719"/>
      <c r="O19" s="1719"/>
      <c r="P19" s="1719"/>
      <c r="Q19" s="1719"/>
      <c r="R19" s="1719"/>
      <c r="S19" s="1719"/>
      <c r="T19" s="1719"/>
      <c r="U19" s="1719"/>
      <c r="V19" s="1719"/>
      <c r="W19" s="1719"/>
      <c r="X19" s="1719"/>
      <c r="Y19" s="1719"/>
      <c r="Z19" s="1719"/>
      <c r="AA19" s="1719"/>
      <c r="AB19" s="1719"/>
      <c r="AC19" s="1719"/>
      <c r="AD19" s="1719"/>
      <c r="AE19" s="1719"/>
      <c r="AF19" s="1719"/>
      <c r="AG19" s="1719"/>
      <c r="AH19" s="1719"/>
    </row>
    <row r="20" spans="1:34" s="1" customFormat="1" ht="14.25" customHeight="1" x14ac:dyDescent="0.2">
      <c r="A20" s="1637" t="s">
        <v>126</v>
      </c>
      <c r="B20" s="1671"/>
      <c r="C20" s="1671"/>
      <c r="D20" s="1671"/>
      <c r="E20" s="39" t="str">
        <f>CONCATENATE($G$11," ÷ ",$G$16," x 100")</f>
        <v>A ÷ E x 100</v>
      </c>
      <c r="F20" s="40" t="s">
        <v>127</v>
      </c>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row>
    <row r="21" spans="1:34" s="1" customFormat="1" ht="10.15" customHeight="1" x14ac:dyDescent="0.2">
      <c r="A21" s="1635" t="s">
        <v>128</v>
      </c>
      <c r="E21" s="39" t="str">
        <f>CONCATENATE($G$12," ÷ ",$G$16," x 100")</f>
        <v>B ÷ E x 100</v>
      </c>
      <c r="F21" s="40" t="s">
        <v>129</v>
      </c>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row>
    <row r="22" spans="1:34" s="1" customFormat="1" ht="10.15" customHeight="1" x14ac:dyDescent="0.2">
      <c r="A22" s="1635" t="s">
        <v>130</v>
      </c>
      <c r="E22" s="39" t="str">
        <f>CONCATENATE($G$13," ÷ ",$G$16," x 100")</f>
        <v>C ÷ E x 100</v>
      </c>
      <c r="F22" s="40" t="s">
        <v>131</v>
      </c>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row>
    <row r="23" spans="1:34" s="1" customFormat="1" ht="10.15" customHeight="1" x14ac:dyDescent="0.2">
      <c r="A23" s="1637" t="s">
        <v>132</v>
      </c>
      <c r="E23" s="39" t="str">
        <f>CONCATENATE($G$14," ÷ ",$G$16," x 100")</f>
        <v>D ÷ E x 100</v>
      </c>
      <c r="F23" s="40" t="s">
        <v>133</v>
      </c>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row>
    <row r="24" spans="1:34" s="1" customFormat="1" ht="10.15" customHeight="1" x14ac:dyDescent="0.2">
      <c r="A24" s="44"/>
      <c r="E24" s="39"/>
      <c r="F24" s="39"/>
      <c r="G24" s="39"/>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row>
    <row r="25" spans="1:34" s="1" customFormat="1" ht="10.15" customHeight="1" x14ac:dyDescent="0.2">
      <c r="A25" s="85" t="s">
        <v>134</v>
      </c>
      <c r="B25" s="131"/>
      <c r="C25" s="131"/>
      <c r="D25" s="131"/>
      <c r="E25" s="132"/>
      <c r="F25" s="53" t="s">
        <v>135</v>
      </c>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row>
    <row r="26" spans="1:34" s="1" customFormat="1" ht="10.15" customHeight="1" x14ac:dyDescent="0.2">
      <c r="A26" s="85" t="s">
        <v>136</v>
      </c>
      <c r="B26" s="131"/>
      <c r="C26" s="131"/>
      <c r="D26" s="131"/>
      <c r="E26" s="132"/>
      <c r="F26" s="53" t="s">
        <v>137</v>
      </c>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row>
    <row r="27" spans="1:34" s="1" customFormat="1" ht="10.15" customHeight="1" x14ac:dyDescent="0.2">
      <c r="A27" s="85" t="s">
        <v>138</v>
      </c>
      <c r="B27" s="131"/>
      <c r="C27" s="131"/>
      <c r="D27" s="131"/>
      <c r="E27" s="132"/>
      <c r="F27" s="53" t="s">
        <v>139</v>
      </c>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row>
    <row r="28" spans="1:34" ht="11.25" customHeight="1" x14ac:dyDescent="0.25">
      <c r="A28" s="85" t="s">
        <v>140</v>
      </c>
      <c r="B28" s="1650"/>
      <c r="C28" s="1650"/>
      <c r="D28" s="1650"/>
      <c r="E28" s="132"/>
      <c r="F28" s="53" t="s">
        <v>141</v>
      </c>
      <c r="G28" s="1634"/>
      <c r="H28" s="1634"/>
      <c r="I28" s="1634"/>
      <c r="J28" s="1719"/>
      <c r="K28" s="1719"/>
      <c r="L28" s="1719"/>
      <c r="M28" s="1719"/>
      <c r="N28" s="1719"/>
      <c r="O28" s="1719"/>
      <c r="P28" s="1719"/>
      <c r="Q28" s="1719"/>
      <c r="R28" s="1719"/>
      <c r="S28" s="1719"/>
      <c r="T28" s="1719"/>
      <c r="U28" s="1719"/>
      <c r="V28" s="1719"/>
      <c r="W28" s="1719"/>
      <c r="X28" s="1719"/>
      <c r="Y28" s="1719"/>
      <c r="Z28" s="1719"/>
      <c r="AA28" s="1719"/>
      <c r="AB28" s="1719"/>
      <c r="AC28" s="1719"/>
      <c r="AD28" s="1719"/>
      <c r="AE28" s="1719"/>
      <c r="AF28" s="1719"/>
      <c r="AG28" s="1719"/>
      <c r="AH28" s="1719"/>
    </row>
    <row r="29" spans="1:34" ht="12.75" customHeight="1" x14ac:dyDescent="0.25">
      <c r="A29" s="85" t="s">
        <v>142</v>
      </c>
      <c r="B29" s="1650"/>
      <c r="C29" s="1650"/>
      <c r="D29" s="131"/>
      <c r="E29" s="132" t="s">
        <v>4512</v>
      </c>
      <c r="F29" s="53" t="s">
        <v>143</v>
      </c>
      <c r="G29" s="1634"/>
      <c r="H29" s="1634"/>
      <c r="I29" s="1634"/>
      <c r="J29" s="1"/>
      <c r="K29" s="1719"/>
      <c r="L29" s="1719"/>
      <c r="M29" s="1719"/>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row>
    <row r="30" spans="1:34" ht="10.15" customHeight="1" x14ac:dyDescent="0.25">
      <c r="A30" s="56"/>
      <c r="B30" s="1719"/>
      <c r="C30" s="1719"/>
      <c r="D30" s="1719"/>
      <c r="E30" s="39"/>
      <c r="F30" s="39"/>
      <c r="G30" s="39"/>
      <c r="H30" s="1634"/>
      <c r="I30" s="1634"/>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row>
    <row r="31" spans="1:34" ht="10.15" customHeight="1" x14ac:dyDescent="0.25">
      <c r="A31" s="57" t="s">
        <v>144</v>
      </c>
      <c r="B31" s="1719"/>
      <c r="C31" s="1719"/>
      <c r="D31" s="1719"/>
      <c r="E31" s="1719"/>
      <c r="F31" s="1719"/>
      <c r="G31" s="1719"/>
      <c r="H31" s="1719"/>
      <c r="I31" s="58"/>
      <c r="J31" s="59"/>
      <c r="K31" s="1719"/>
      <c r="L31" s="1719"/>
      <c r="M31" s="1719"/>
      <c r="N31" s="1719"/>
      <c r="O31" s="1719"/>
      <c r="P31" s="1719"/>
      <c r="Q31" s="1719"/>
      <c r="R31" s="1719"/>
      <c r="S31" s="1719"/>
      <c r="T31" s="1719"/>
      <c r="U31" s="1719"/>
      <c r="V31" s="1719"/>
      <c r="W31" s="1719"/>
      <c r="X31" s="1719"/>
      <c r="Y31" s="1719"/>
      <c r="Z31" s="1719"/>
      <c r="AA31" s="1719"/>
      <c r="AB31" s="1719"/>
      <c r="AC31" s="1719"/>
      <c r="AD31" s="1719"/>
      <c r="AE31" s="1719"/>
      <c r="AF31" s="1719"/>
      <c r="AG31" s="1719"/>
      <c r="AH31" s="1719"/>
    </row>
    <row r="32" spans="1:34" ht="10.15" customHeight="1" x14ac:dyDescent="0.25">
      <c r="A32" s="41"/>
      <c r="B32" s="1719"/>
      <c r="C32" s="1719"/>
      <c r="D32" s="1719"/>
      <c r="E32" s="1719"/>
      <c r="F32" s="1719"/>
      <c r="G32" s="1719"/>
      <c r="H32" s="1719"/>
      <c r="I32" s="58"/>
      <c r="J32" s="59"/>
      <c r="K32" s="1719"/>
      <c r="L32" s="1719"/>
      <c r="M32" s="1719"/>
      <c r="N32" s="1719"/>
      <c r="O32" s="1719"/>
      <c r="P32" s="1719"/>
      <c r="Q32" s="1719"/>
      <c r="R32" s="1719"/>
      <c r="S32" s="1719"/>
      <c r="T32" s="1719"/>
      <c r="U32" s="1719"/>
      <c r="V32" s="1719"/>
      <c r="W32" s="1719"/>
      <c r="X32" s="1719"/>
      <c r="Y32" s="1719"/>
      <c r="Z32" s="1719"/>
      <c r="AA32" s="1719"/>
      <c r="AB32" s="1719"/>
      <c r="AC32" s="1719"/>
      <c r="AD32" s="1719"/>
      <c r="AE32" s="1719"/>
      <c r="AF32" s="1719"/>
      <c r="AG32" s="1719"/>
      <c r="AH32" s="1719"/>
    </row>
    <row r="33" spans="1:10" ht="10.15" customHeight="1" x14ac:dyDescent="0.25">
      <c r="A33" s="1700" t="s">
        <v>145</v>
      </c>
      <c r="B33" s="1719"/>
      <c r="C33" s="1719"/>
      <c r="D33" s="1719"/>
      <c r="E33" s="1719"/>
      <c r="F33" s="61">
        <v>1191</v>
      </c>
      <c r="G33" s="1719"/>
      <c r="H33" s="1719"/>
      <c r="I33" s="58"/>
      <c r="J33" s="1719"/>
    </row>
    <row r="34" spans="1:10" ht="10.15" customHeight="1" x14ac:dyDescent="0.25">
      <c r="A34" s="1634" t="s">
        <v>146</v>
      </c>
      <c r="B34" s="1719"/>
      <c r="C34" s="1719"/>
      <c r="D34" s="1719"/>
      <c r="E34" s="1719"/>
      <c r="F34" s="61">
        <v>1192</v>
      </c>
      <c r="G34" s="1719"/>
      <c r="H34" s="1719"/>
      <c r="I34" s="1719"/>
      <c r="J34" s="1719"/>
    </row>
    <row r="35" spans="1:10" ht="12.75" customHeight="1" x14ac:dyDescent="0.25">
      <c r="A35" s="1634" t="s">
        <v>147</v>
      </c>
      <c r="B35" s="1719"/>
      <c r="C35" s="1719"/>
      <c r="D35" s="1719"/>
      <c r="E35" s="1719"/>
      <c r="F35" s="61">
        <v>1193</v>
      </c>
      <c r="G35" s="1719"/>
      <c r="H35" s="1719"/>
      <c r="I35" s="1719"/>
      <c r="J35" s="1719"/>
    </row>
    <row r="36" spans="1:10" ht="12.75" customHeight="1" x14ac:dyDescent="0.25">
      <c r="A36" s="1634" t="s">
        <v>148</v>
      </c>
      <c r="B36" s="1719"/>
      <c r="C36" s="1719"/>
      <c r="D36" s="1719"/>
      <c r="E36" s="1719"/>
      <c r="F36" s="62" t="s">
        <v>149</v>
      </c>
      <c r="G36" s="1719"/>
      <c r="H36" s="1719"/>
      <c r="I36" s="1719"/>
      <c r="J36" s="1719"/>
    </row>
    <row r="37" spans="1:10" ht="10.15" customHeight="1" x14ac:dyDescent="0.25">
      <c r="A37" s="58" t="s">
        <v>150</v>
      </c>
      <c r="B37" s="1719"/>
      <c r="C37" s="1719"/>
      <c r="D37" s="1719"/>
      <c r="E37" s="1719"/>
      <c r="F37" s="1719"/>
      <c r="G37" s="1719"/>
      <c r="H37" s="1719"/>
      <c r="I37" s="1719"/>
      <c r="J37" s="1719"/>
    </row>
    <row r="38" spans="1:10" ht="10.15" customHeight="1" x14ac:dyDescent="0.25">
      <c r="A38" s="25"/>
      <c r="B38" s="1719"/>
      <c r="C38" s="1719"/>
      <c r="D38" s="1719"/>
      <c r="E38" s="1719"/>
      <c r="F38" s="1719"/>
      <c r="G38" s="1719"/>
      <c r="H38" s="1719"/>
      <c r="I38" s="1719"/>
      <c r="J38" s="1719"/>
    </row>
    <row r="39" spans="1:10" ht="10.15" customHeight="1" x14ac:dyDescent="0.25">
      <c r="A39" s="1719"/>
      <c r="B39" s="1719"/>
      <c r="C39" s="1719"/>
      <c r="D39" s="1719"/>
      <c r="E39" s="1719"/>
      <c r="F39" s="1719"/>
      <c r="G39" s="1719"/>
      <c r="H39" s="1719"/>
      <c r="I39" s="58"/>
      <c r="J39" s="1719"/>
    </row>
    <row r="40" spans="1:10" ht="10.15" customHeight="1" x14ac:dyDescent="0.25">
      <c r="A40" s="1719"/>
      <c r="B40" s="1719"/>
      <c r="C40" s="1719"/>
      <c r="D40" s="1719"/>
      <c r="E40" s="1719"/>
      <c r="F40" s="1719"/>
      <c r="G40" s="1719"/>
      <c r="H40" s="1719"/>
      <c r="I40" s="58"/>
      <c r="J40" s="59"/>
    </row>
    <row r="41" spans="1:10" ht="10.15" customHeight="1" x14ac:dyDescent="0.25">
      <c r="A41" s="1719"/>
      <c r="B41" s="1719"/>
      <c r="C41" s="1719"/>
      <c r="D41" s="1719"/>
      <c r="E41" s="1719"/>
      <c r="F41" s="1719"/>
      <c r="G41" s="1719"/>
      <c r="H41" s="1719"/>
      <c r="I41" s="58"/>
      <c r="J41" s="1719"/>
    </row>
    <row r="42" spans="1:10" ht="10.15" customHeight="1" x14ac:dyDescent="0.25">
      <c r="A42" s="1719"/>
      <c r="B42" s="1719"/>
      <c r="C42" s="1719"/>
      <c r="D42" s="1719"/>
      <c r="E42" s="1719"/>
      <c r="F42" s="1719"/>
      <c r="G42" s="1719"/>
      <c r="H42" s="1719"/>
      <c r="I42" s="1719"/>
      <c r="J42" s="1719"/>
    </row>
    <row r="43" spans="1:10" ht="10.15" customHeight="1" x14ac:dyDescent="0.25">
      <c r="A43" s="1719"/>
      <c r="B43" s="1719"/>
      <c r="C43" s="1719"/>
      <c r="D43" s="1719"/>
      <c r="E43" s="1719"/>
      <c r="F43" s="1719"/>
      <c r="G43" s="1719"/>
      <c r="H43" s="1719"/>
      <c r="I43" s="1719"/>
      <c r="J43" s="1719"/>
    </row>
    <row r="44" spans="1:10" ht="10.15" customHeight="1" x14ac:dyDescent="0.25">
      <c r="A44" s="1719"/>
      <c r="B44" s="1719"/>
      <c r="C44" s="1719"/>
      <c r="D44" s="1719"/>
      <c r="E44" s="1719"/>
      <c r="F44" s="1719"/>
      <c r="G44" s="1719"/>
      <c r="H44" s="1719"/>
      <c r="I44" s="1719"/>
      <c r="J44" s="1719"/>
    </row>
    <row r="45" spans="1:10" ht="10.15" customHeight="1" x14ac:dyDescent="0.25">
      <c r="A45" s="1719"/>
      <c r="B45" s="1719"/>
      <c r="C45" s="1719"/>
      <c r="D45" s="1719"/>
      <c r="E45" s="1719"/>
      <c r="F45" s="1719"/>
      <c r="G45" s="1719"/>
      <c r="H45" s="1719"/>
      <c r="I45" s="1719"/>
      <c r="J45" s="1719"/>
    </row>
    <row r="46" spans="1:10" ht="10.15" customHeight="1" x14ac:dyDescent="0.25">
      <c r="A46" s="1719"/>
      <c r="B46" s="1719"/>
      <c r="C46" s="1719"/>
      <c r="D46" s="1719"/>
      <c r="E46" s="1719"/>
      <c r="F46" s="1719"/>
      <c r="G46" s="1719"/>
      <c r="H46" s="1719"/>
      <c r="I46" s="1719"/>
      <c r="J46" s="1719"/>
    </row>
    <row r="47" spans="1:10" ht="10.15" customHeight="1" x14ac:dyDescent="0.25">
      <c r="A47" s="1719"/>
      <c r="B47" s="1719"/>
      <c r="C47" s="1719"/>
      <c r="D47" s="1719"/>
      <c r="E47" s="1719"/>
      <c r="F47" s="1719"/>
      <c r="G47" s="1719"/>
      <c r="H47" s="1719"/>
      <c r="I47" s="1719"/>
      <c r="J47" s="1719"/>
    </row>
    <row r="48" spans="1:10" ht="10.15" customHeight="1" x14ac:dyDescent="0.25">
      <c r="A48" s="1719"/>
      <c r="B48" s="1719"/>
      <c r="C48" s="1719"/>
      <c r="D48" s="1719"/>
      <c r="E48" s="1719"/>
      <c r="F48" s="1719"/>
      <c r="G48" s="1719"/>
      <c r="H48" s="1719"/>
      <c r="I48" s="1719"/>
      <c r="J48" s="1719"/>
    </row>
    <row r="49" ht="10.15" customHeight="1" x14ac:dyDescent="0.25"/>
    <row r="50" ht="10.15" customHeight="1" x14ac:dyDescent="0.25"/>
    <row r="51" ht="10.15" customHeight="1" x14ac:dyDescent="0.25"/>
    <row r="52" ht="10.15" customHeight="1" x14ac:dyDescent="0.25"/>
    <row r="53" ht="10.15" customHeight="1" x14ac:dyDescent="0.25"/>
    <row r="54" ht="10.15" customHeight="1" x14ac:dyDescent="0.25"/>
    <row r="55" ht="10.15" customHeight="1" x14ac:dyDescent="0.25"/>
    <row r="56" ht="10.15" customHeight="1" x14ac:dyDescent="0.25"/>
    <row r="57" ht="10.15" customHeight="1" x14ac:dyDescent="0.25"/>
    <row r="58" ht="10.15" customHeight="1" x14ac:dyDescent="0.25"/>
    <row r="59" ht="10.15" customHeight="1" x14ac:dyDescent="0.25"/>
    <row r="60" ht="10.15" customHeight="1" x14ac:dyDescent="0.25"/>
    <row r="61" ht="10.15" customHeight="1" x14ac:dyDescent="0.25"/>
    <row r="62" ht="10.15" customHeight="1" x14ac:dyDescent="0.25"/>
    <row r="63" ht="10.15" customHeight="1" x14ac:dyDescent="0.25"/>
    <row r="64" ht="10.15" customHeight="1" x14ac:dyDescent="0.25"/>
    <row r="65" ht="10.15" customHeight="1" x14ac:dyDescent="0.25"/>
    <row r="66" ht="10.15" customHeight="1" x14ac:dyDescent="0.25"/>
    <row r="67" ht="10.15" customHeight="1" x14ac:dyDescent="0.25"/>
    <row r="68" ht="10.15" customHeight="1" x14ac:dyDescent="0.25"/>
    <row r="69" ht="10.15" customHeight="1" x14ac:dyDescent="0.25"/>
    <row r="70" ht="10.15" customHeight="1" x14ac:dyDescent="0.25"/>
    <row r="71" ht="10.15" customHeight="1" x14ac:dyDescent="0.25"/>
    <row r="72" ht="10.15" customHeight="1" x14ac:dyDescent="0.25"/>
    <row r="73" ht="10.15" customHeight="1" x14ac:dyDescent="0.25"/>
    <row r="74" ht="10.15" customHeight="1" x14ac:dyDescent="0.25"/>
    <row r="75" ht="10.15" customHeight="1" x14ac:dyDescent="0.25"/>
    <row r="76" ht="10.15" customHeight="1" x14ac:dyDescent="0.25"/>
    <row r="77" ht="10.15" customHeight="1" x14ac:dyDescent="0.25"/>
    <row r="78" ht="10.15" customHeight="1" x14ac:dyDescent="0.25"/>
    <row r="79" ht="10.15" customHeight="1" x14ac:dyDescent="0.25"/>
    <row r="80" ht="10.15" customHeight="1" x14ac:dyDescent="0.25"/>
    <row r="81" ht="10.15" customHeight="1" x14ac:dyDescent="0.25"/>
    <row r="82" ht="10.15" customHeight="1" x14ac:dyDescent="0.25"/>
    <row r="83" ht="10.15" customHeight="1" x14ac:dyDescent="0.25"/>
    <row r="84" ht="10.15" customHeight="1" x14ac:dyDescent="0.25"/>
    <row r="85" ht="10.15" customHeight="1" x14ac:dyDescent="0.25"/>
    <row r="86" ht="10.15" customHeight="1" x14ac:dyDescent="0.25"/>
    <row r="87" ht="10.15" customHeight="1" x14ac:dyDescent="0.25"/>
    <row r="88" ht="10.15" customHeight="1" x14ac:dyDescent="0.25"/>
    <row r="89" ht="10.15" customHeight="1" x14ac:dyDescent="0.25"/>
    <row r="90" ht="10.15" customHeight="1" x14ac:dyDescent="0.25"/>
    <row r="91" ht="10.15" customHeight="1" x14ac:dyDescent="0.25"/>
    <row r="92" ht="10.15" customHeight="1" x14ac:dyDescent="0.25"/>
    <row r="93" ht="10.15" customHeight="1" x14ac:dyDescent="0.25"/>
  </sheetData>
  <hyperlinks>
    <hyperlink ref="A2" location="'Liste tableaux'!A1" display="Retour à la liste des tableaux" xr:uid="{788C3E97-0345-4DC4-B965-AF27EB41DE4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heetViews>
  <sheetFormatPr defaultColWidth="9.140625" defaultRowHeight="12.75" x14ac:dyDescent="0.2"/>
  <cols>
    <col min="1" max="1" width="22.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966" t="s">
        <v>2505</v>
      </c>
      <c r="B1" s="33"/>
      <c r="C1" s="33"/>
      <c r="D1" s="38"/>
      <c r="E1" s="38"/>
      <c r="F1" s="38"/>
      <c r="G1" s="38"/>
      <c r="L1" s="35">
        <v>10</v>
      </c>
    </row>
    <row r="2" spans="1:12" ht="15.75" x14ac:dyDescent="0.25">
      <c r="A2" s="1975" t="s">
        <v>94</v>
      </c>
      <c r="B2" s="1976"/>
      <c r="C2" s="1977"/>
      <c r="D2" s="70"/>
      <c r="E2" s="38"/>
      <c r="F2" s="38"/>
      <c r="G2" s="38"/>
    </row>
    <row r="3" spans="1:12" ht="36" customHeight="1" x14ac:dyDescent="0.2">
      <c r="A3" s="2094" t="s">
        <v>2506</v>
      </c>
      <c r="B3" s="2095"/>
      <c r="C3" s="2095"/>
      <c r="D3" s="2095"/>
      <c r="E3" s="2095"/>
      <c r="F3" s="2095"/>
      <c r="G3" s="2095"/>
      <c r="H3" s="2095"/>
      <c r="I3" s="2095"/>
      <c r="J3" s="2095"/>
      <c r="K3" s="2095"/>
      <c r="L3" s="2095"/>
    </row>
    <row r="4" spans="1:12" x14ac:dyDescent="0.2">
      <c r="A4" s="261" t="s">
        <v>2348</v>
      </c>
      <c r="B4" s="1678"/>
      <c r="C4" s="1678"/>
      <c r="D4" s="1678"/>
      <c r="E4" s="1678"/>
      <c r="F4" s="1678"/>
      <c r="G4" s="1678"/>
      <c r="H4" s="1678"/>
      <c r="I4" s="1678"/>
      <c r="J4" s="1678"/>
      <c r="K4" s="1678"/>
      <c r="L4" s="1678"/>
    </row>
    <row r="5" spans="1:12" ht="15.75" x14ac:dyDescent="0.25">
      <c r="B5" s="33"/>
      <c r="C5" s="33"/>
      <c r="D5" s="38"/>
      <c r="E5" s="38"/>
      <c r="F5" s="38"/>
      <c r="G5" s="38"/>
    </row>
    <row r="6" spans="1:12" x14ac:dyDescent="0.2">
      <c r="A6" s="929"/>
      <c r="B6" s="2070" t="s">
        <v>2349</v>
      </c>
      <c r="C6" s="2082"/>
      <c r="D6" s="2083"/>
      <c r="E6" s="930"/>
      <c r="F6" s="2070" t="s">
        <v>2350</v>
      </c>
      <c r="G6" s="2071"/>
      <c r="H6" s="2072"/>
      <c r="I6" s="892"/>
      <c r="J6" s="1678"/>
      <c r="K6" s="892"/>
      <c r="L6" s="892"/>
    </row>
    <row r="7" spans="1:12" ht="54.75" x14ac:dyDescent="0.2">
      <c r="A7" s="1660" t="s">
        <v>2351</v>
      </c>
      <c r="B7" s="890" t="s">
        <v>2352</v>
      </c>
      <c r="C7" s="890" t="s">
        <v>2353</v>
      </c>
      <c r="D7" s="890" t="s">
        <v>2354</v>
      </c>
      <c r="E7" s="931"/>
      <c r="F7" s="890" t="s">
        <v>2355</v>
      </c>
      <c r="G7" s="890" t="s">
        <v>2356</v>
      </c>
      <c r="H7" s="893" t="s">
        <v>2357</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x14ac:dyDescent="0.2">
      <c r="A9" s="2078" t="s">
        <v>1784</v>
      </c>
      <c r="B9" s="2078"/>
      <c r="C9" s="2078"/>
      <c r="D9" s="355"/>
      <c r="E9" s="323"/>
      <c r="F9" s="323"/>
      <c r="G9" s="323"/>
      <c r="H9" s="323"/>
      <c r="I9" s="323"/>
      <c r="J9" s="323"/>
      <c r="K9" s="323"/>
      <c r="L9" s="323"/>
    </row>
    <row r="10" spans="1:12" s="25" customFormat="1" x14ac:dyDescent="0.2">
      <c r="A10" s="541" t="s">
        <v>2507</v>
      </c>
      <c r="B10" s="967"/>
      <c r="C10" s="968"/>
      <c r="D10" s="686"/>
      <c r="E10" s="775"/>
      <c r="F10" s="686"/>
      <c r="G10" s="686"/>
      <c r="H10" s="686"/>
      <c r="I10" s="687"/>
      <c r="J10" s="688"/>
      <c r="K10" s="687"/>
      <c r="L10" s="688"/>
    </row>
    <row r="11" spans="1:12" s="25" customFormat="1" x14ac:dyDescent="0.2">
      <c r="A11" s="541" t="s">
        <v>2508</v>
      </c>
      <c r="B11" s="967"/>
      <c r="C11" s="968"/>
      <c r="D11" s="686"/>
      <c r="E11" s="775"/>
      <c r="F11" s="686"/>
      <c r="G11" s="686"/>
      <c r="H11" s="686"/>
      <c r="I11" s="687"/>
      <c r="J11" s="688"/>
      <c r="K11" s="687"/>
      <c r="L11" s="688"/>
    </row>
    <row r="12" spans="1:12" s="24" customFormat="1" x14ac:dyDescent="0.2">
      <c r="A12" s="541" t="s">
        <v>2368</v>
      </c>
      <c r="B12" s="899"/>
      <c r="C12" s="1692"/>
      <c r="D12" s="1729"/>
      <c r="E12" s="701"/>
      <c r="F12" s="1729"/>
      <c r="G12" s="1729"/>
      <c r="H12" s="1729"/>
      <c r="I12" s="702"/>
      <c r="J12" s="1730"/>
      <c r="K12" s="702"/>
      <c r="L12" s="1730"/>
    </row>
    <row r="13" spans="1:12" s="24" customFormat="1" x14ac:dyDescent="0.2">
      <c r="A13" s="541" t="s">
        <v>2369</v>
      </c>
      <c r="B13" s="899"/>
      <c r="C13" s="1692"/>
      <c r="D13" s="1729"/>
      <c r="E13" s="715"/>
      <c r="F13" s="1729"/>
      <c r="G13" s="1729"/>
      <c r="H13" s="1729"/>
      <c r="I13" s="702"/>
      <c r="J13" s="1730"/>
      <c r="K13" s="702"/>
      <c r="L13" s="1730"/>
    </row>
    <row r="14" spans="1:12" x14ac:dyDescent="0.2">
      <c r="A14" s="905" t="s">
        <v>2375</v>
      </c>
      <c r="B14" s="906"/>
      <c r="C14" s="1693"/>
      <c r="D14" s="1684"/>
      <c r="E14" s="722"/>
      <c r="F14" s="681"/>
      <c r="G14" s="681"/>
      <c r="H14" s="1684"/>
      <c r="I14" s="723"/>
      <c r="J14" s="1684"/>
      <c r="K14" s="723"/>
      <c r="L14" s="1684"/>
    </row>
    <row r="15" spans="1:12" x14ac:dyDescent="0.2">
      <c r="A15" s="92"/>
      <c r="B15" s="92"/>
      <c r="C15" s="969"/>
      <c r="D15" s="690"/>
      <c r="E15" s="722"/>
      <c r="F15" s="722"/>
      <c r="G15" s="776"/>
      <c r="H15" s="690"/>
      <c r="I15" s="723"/>
      <c r="J15" s="690"/>
      <c r="K15" s="723"/>
      <c r="L15" s="690"/>
    </row>
    <row r="16" spans="1:12" x14ac:dyDescent="0.2">
      <c r="A16" s="138" t="s">
        <v>1785</v>
      </c>
      <c r="B16" s="138"/>
      <c r="C16" s="969"/>
      <c r="D16" s="690"/>
      <c r="E16" s="722"/>
      <c r="F16" s="722"/>
      <c r="G16" s="776"/>
      <c r="H16" s="690"/>
      <c r="I16" s="723"/>
      <c r="J16" s="690"/>
      <c r="K16" s="723"/>
      <c r="L16" s="690"/>
    </row>
    <row r="17" spans="1:12" s="25" customFormat="1" x14ac:dyDescent="0.2">
      <c r="A17" s="541" t="s">
        <v>2507</v>
      </c>
      <c r="B17" s="1693"/>
      <c r="C17" s="968"/>
      <c r="D17" s="686"/>
      <c r="E17" s="775"/>
      <c r="F17" s="686"/>
      <c r="G17" s="686"/>
      <c r="H17" s="686"/>
      <c r="I17" s="687"/>
      <c r="J17" s="688"/>
      <c r="K17" s="687"/>
      <c r="L17" s="688"/>
    </row>
    <row r="18" spans="1:12" s="25" customFormat="1" x14ac:dyDescent="0.2">
      <c r="A18" s="541" t="s">
        <v>2508</v>
      </c>
      <c r="B18" s="1693"/>
      <c r="C18" s="968"/>
      <c r="D18" s="686"/>
      <c r="E18" s="775"/>
      <c r="F18" s="686"/>
      <c r="G18" s="686"/>
      <c r="H18" s="686"/>
      <c r="I18" s="687"/>
      <c r="J18" s="688"/>
      <c r="K18" s="687"/>
      <c r="L18" s="688"/>
    </row>
    <row r="19" spans="1:12" x14ac:dyDescent="0.2">
      <c r="A19" s="541" t="s">
        <v>2368</v>
      </c>
      <c r="B19" s="1692"/>
      <c r="C19" s="1692"/>
      <c r="D19" s="1685"/>
      <c r="E19" s="690"/>
      <c r="F19" s="1685"/>
      <c r="G19" s="1685"/>
      <c r="H19" s="1685"/>
      <c r="I19" s="689"/>
      <c r="J19" s="1684"/>
      <c r="K19" s="689"/>
      <c r="L19" s="1684"/>
    </row>
    <row r="20" spans="1:12" x14ac:dyDescent="0.2">
      <c r="A20" s="541" t="s">
        <v>2369</v>
      </c>
      <c r="B20" s="1693"/>
      <c r="C20" s="1693"/>
      <c r="D20" s="1684"/>
      <c r="E20" s="722"/>
      <c r="F20" s="1685"/>
      <c r="G20" s="1685"/>
      <c r="H20" s="1684"/>
      <c r="I20" s="723"/>
      <c r="J20" s="1684"/>
      <c r="K20" s="723"/>
      <c r="L20" s="1684"/>
    </row>
    <row r="21" spans="1:12" x14ac:dyDescent="0.2">
      <c r="A21" s="905" t="s">
        <v>2375</v>
      </c>
      <c r="B21" s="1693"/>
      <c r="C21" s="1693"/>
      <c r="D21" s="1684"/>
      <c r="E21" s="722"/>
      <c r="F21" s="681"/>
      <c r="G21" s="681"/>
      <c r="H21" s="1684"/>
      <c r="I21" s="723"/>
      <c r="J21" s="1684"/>
      <c r="K21" s="723"/>
      <c r="L21" s="1684"/>
    </row>
    <row r="22" spans="1:12" x14ac:dyDescent="0.2">
      <c r="A22" s="92"/>
      <c r="B22" s="92"/>
      <c r="C22" s="969"/>
      <c r="D22" s="690"/>
      <c r="E22" s="722"/>
      <c r="F22" s="722"/>
      <c r="G22" s="776"/>
      <c r="H22" s="690"/>
      <c r="I22" s="723"/>
      <c r="J22" s="690"/>
      <c r="K22" s="723"/>
      <c r="L22" s="690"/>
    </row>
    <row r="23" spans="1:12" x14ac:dyDescent="0.2">
      <c r="A23" s="138" t="s">
        <v>1788</v>
      </c>
      <c r="B23" s="138"/>
      <c r="C23" s="969"/>
      <c r="D23" s="690"/>
      <c r="E23" s="722"/>
      <c r="F23" s="722"/>
      <c r="G23" s="776"/>
      <c r="H23" s="690"/>
      <c r="I23" s="723"/>
      <c r="J23" s="690"/>
      <c r="K23" s="723"/>
      <c r="L23" s="690"/>
    </row>
    <row r="24" spans="1:12" s="25" customFormat="1" x14ac:dyDescent="0.2">
      <c r="A24" s="541" t="s">
        <v>2507</v>
      </c>
      <c r="B24" s="1693"/>
      <c r="C24" s="968"/>
      <c r="D24" s="686"/>
      <c r="E24" s="775"/>
      <c r="F24" s="686"/>
      <c r="G24" s="686"/>
      <c r="H24" s="686"/>
      <c r="I24" s="687"/>
      <c r="J24" s="688"/>
      <c r="K24" s="687"/>
      <c r="L24" s="688"/>
    </row>
    <row r="25" spans="1:12" s="25" customFormat="1" x14ac:dyDescent="0.2">
      <c r="A25" s="541" t="s">
        <v>2508</v>
      </c>
      <c r="B25" s="1693"/>
      <c r="C25" s="968"/>
      <c r="D25" s="686"/>
      <c r="E25" s="775"/>
      <c r="F25" s="686"/>
      <c r="G25" s="686"/>
      <c r="H25" s="686"/>
      <c r="I25" s="687"/>
      <c r="J25" s="688"/>
      <c r="K25" s="687"/>
      <c r="L25" s="688"/>
    </row>
    <row r="26" spans="1:12" x14ac:dyDescent="0.2">
      <c r="A26" s="541" t="s">
        <v>2368</v>
      </c>
      <c r="B26" s="1693"/>
      <c r="C26" s="1692"/>
      <c r="D26" s="1685"/>
      <c r="E26" s="727"/>
      <c r="F26" s="1685"/>
      <c r="G26" s="1685"/>
      <c r="H26" s="1685"/>
      <c r="I26" s="677"/>
      <c r="J26" s="1684"/>
      <c r="K26" s="677"/>
      <c r="L26" s="1684"/>
    </row>
    <row r="27" spans="1:12" x14ac:dyDescent="0.2">
      <c r="A27" s="541" t="s">
        <v>2369</v>
      </c>
      <c r="B27" s="1693"/>
      <c r="C27" s="1692"/>
      <c r="D27" s="1685"/>
      <c r="E27" s="727"/>
      <c r="F27" s="1685"/>
      <c r="G27" s="1685"/>
      <c r="H27" s="1685"/>
      <c r="I27" s="677"/>
      <c r="J27" s="1684"/>
      <c r="K27" s="677"/>
      <c r="L27" s="1684"/>
    </row>
    <row r="28" spans="1:12" x14ac:dyDescent="0.2">
      <c r="A28" s="905" t="s">
        <v>2375</v>
      </c>
      <c r="B28" s="1693"/>
      <c r="C28" s="1693"/>
      <c r="D28" s="1684"/>
      <c r="E28" s="722"/>
      <c r="F28" s="681"/>
      <c r="G28" s="681"/>
      <c r="H28" s="1684"/>
      <c r="I28" s="723"/>
      <c r="J28" s="1684"/>
      <c r="K28" s="723"/>
      <c r="L28" s="1684"/>
    </row>
    <row r="29" spans="1:12" x14ac:dyDescent="0.2">
      <c r="A29" s="92"/>
      <c r="B29" s="92"/>
      <c r="C29" s="131"/>
      <c r="H29" s="696"/>
      <c r="J29" s="232"/>
    </row>
    <row r="30" spans="1:12" x14ac:dyDescent="0.2">
      <c r="A30" s="918" t="s">
        <v>746</v>
      </c>
      <c r="B30" s="92"/>
      <c r="C30" s="1693"/>
      <c r="D30" s="1684"/>
      <c r="H30" s="696"/>
      <c r="J30" s="232"/>
      <c r="L30" s="1684"/>
    </row>
    <row r="31" spans="1:12" x14ac:dyDescent="0.2">
      <c r="A31" s="92"/>
      <c r="B31" s="92"/>
      <c r="C31" s="131"/>
      <c r="H31" s="696"/>
      <c r="J31" s="232"/>
    </row>
    <row r="32" spans="1:12" x14ac:dyDescent="0.2">
      <c r="A32" s="85" t="s">
        <v>2401</v>
      </c>
      <c r="B32" s="92"/>
      <c r="C32" s="131"/>
      <c r="H32" s="39"/>
      <c r="J32" s="1634"/>
    </row>
    <row r="33" spans="1:2" x14ac:dyDescent="0.2">
      <c r="A33" s="44"/>
      <c r="B33" s="44"/>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966" t="s">
        <v>2509</v>
      </c>
      <c r="B1" s="33"/>
      <c r="C1" s="33"/>
      <c r="D1" s="38"/>
      <c r="E1" s="38"/>
      <c r="F1" s="38"/>
      <c r="G1" s="38"/>
      <c r="L1" s="35">
        <v>10</v>
      </c>
    </row>
    <row r="2" spans="1:12" ht="15.75" x14ac:dyDescent="0.25">
      <c r="A2" s="1975" t="s">
        <v>94</v>
      </c>
      <c r="B2" s="1976"/>
      <c r="C2" s="1977"/>
      <c r="D2" s="70"/>
      <c r="E2" s="38"/>
      <c r="F2" s="38"/>
      <c r="G2" s="38"/>
    </row>
    <row r="3" spans="1:12" ht="33.75" customHeight="1" x14ac:dyDescent="0.2">
      <c r="A3" s="2094" t="s">
        <v>2510</v>
      </c>
      <c r="B3" s="2096"/>
      <c r="C3" s="2096"/>
      <c r="D3" s="2096"/>
      <c r="E3" s="2096"/>
      <c r="F3" s="2096"/>
      <c r="G3" s="2096"/>
      <c r="H3" s="2096"/>
      <c r="I3" s="2096"/>
      <c r="J3" s="2096"/>
      <c r="K3" s="2096"/>
      <c r="L3" s="2096"/>
    </row>
    <row r="4" spans="1:12" x14ac:dyDescent="0.2">
      <c r="A4" s="261" t="s">
        <v>2348</v>
      </c>
      <c r="B4" s="1797"/>
      <c r="C4" s="1797"/>
      <c r="D4" s="1797"/>
      <c r="E4" s="1797"/>
      <c r="F4" s="1797"/>
      <c r="G4" s="1797"/>
      <c r="H4" s="1797"/>
      <c r="I4" s="1797"/>
      <c r="J4" s="1797"/>
      <c r="K4" s="1797"/>
      <c r="L4" s="1797"/>
    </row>
    <row r="5" spans="1:12" ht="15.75" x14ac:dyDescent="0.25">
      <c r="A5" s="396"/>
      <c r="B5" s="966"/>
      <c r="C5" s="966"/>
      <c r="D5" s="921"/>
      <c r="E5" s="921"/>
      <c r="F5" s="921"/>
      <c r="G5" s="921"/>
      <c r="H5" s="396"/>
      <c r="I5" s="396"/>
      <c r="J5" s="396"/>
      <c r="K5" s="396"/>
      <c r="L5" s="396"/>
    </row>
    <row r="6" spans="1:12" x14ac:dyDescent="0.2">
      <c r="A6" s="929"/>
      <c r="B6" s="2070" t="s">
        <v>2349</v>
      </c>
      <c r="C6" s="2082"/>
      <c r="D6" s="2083"/>
      <c r="E6" s="930"/>
      <c r="F6" s="2070" t="s">
        <v>2350</v>
      </c>
      <c r="G6" s="2071"/>
      <c r="H6" s="2072"/>
      <c r="I6" s="892"/>
      <c r="J6" s="1678"/>
      <c r="K6" s="892"/>
      <c r="L6" s="892"/>
    </row>
    <row r="7" spans="1:12" ht="54.75" x14ac:dyDescent="0.2">
      <c r="A7" s="1660" t="s">
        <v>2351</v>
      </c>
      <c r="B7" s="890" t="s">
        <v>2352</v>
      </c>
      <c r="C7" s="890" t="s">
        <v>2353</v>
      </c>
      <c r="D7" s="890" t="s">
        <v>2354</v>
      </c>
      <c r="E7" s="931"/>
      <c r="F7" s="890" t="s">
        <v>2355</v>
      </c>
      <c r="G7" s="890" t="s">
        <v>2356</v>
      </c>
      <c r="H7" s="893" t="s">
        <v>2357</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x14ac:dyDescent="0.2">
      <c r="A9" s="2078" t="s">
        <v>1784</v>
      </c>
      <c r="B9" s="2078"/>
      <c r="C9" s="2078"/>
      <c r="D9" s="355"/>
      <c r="E9" s="323"/>
      <c r="F9" s="323"/>
      <c r="G9" s="323"/>
      <c r="H9" s="323"/>
      <c r="I9" s="323"/>
      <c r="J9" s="323"/>
      <c r="K9" s="323"/>
      <c r="L9" s="323"/>
    </row>
    <row r="10" spans="1:12" x14ac:dyDescent="0.2">
      <c r="A10" s="545" t="s">
        <v>2511</v>
      </c>
      <c r="B10" s="899"/>
      <c r="C10" s="1692"/>
      <c r="D10" s="1729"/>
      <c r="E10" s="715"/>
      <c r="F10" s="1729"/>
      <c r="G10" s="1729"/>
      <c r="H10" s="1729"/>
      <c r="I10" s="702"/>
      <c r="J10" s="1730"/>
      <c r="K10" s="702"/>
      <c r="L10" s="1730"/>
    </row>
    <row r="11" spans="1:12" x14ac:dyDescent="0.2">
      <c r="A11" s="541" t="s">
        <v>2508</v>
      </c>
      <c r="B11" s="899"/>
      <c r="C11" s="1692"/>
      <c r="D11" s="1729"/>
      <c r="E11" s="715"/>
      <c r="F11" s="1729"/>
      <c r="G11" s="1729"/>
      <c r="H11" s="1729"/>
      <c r="I11" s="702"/>
      <c r="J11" s="1730"/>
      <c r="K11" s="702"/>
      <c r="L11" s="1730"/>
    </row>
    <row r="12" spans="1:12" x14ac:dyDescent="0.2">
      <c r="A12" s="541" t="s">
        <v>2512</v>
      </c>
      <c r="B12" s="899"/>
      <c r="C12" s="1692"/>
      <c r="D12" s="1685"/>
      <c r="E12" s="685"/>
      <c r="F12" s="1685"/>
      <c r="G12" s="1685"/>
      <c r="H12" s="1685"/>
      <c r="I12" s="689"/>
      <c r="J12" s="1684"/>
      <c r="K12" s="689"/>
      <c r="L12" s="1684"/>
    </row>
    <row r="13" spans="1:12" x14ac:dyDescent="0.2">
      <c r="A13" s="541" t="s">
        <v>2368</v>
      </c>
      <c r="B13" s="899"/>
      <c r="C13" s="1692"/>
      <c r="D13" s="1685"/>
      <c r="E13" s="676"/>
      <c r="F13" s="1685"/>
      <c r="G13" s="1685"/>
      <c r="H13" s="1685"/>
      <c r="I13" s="677"/>
      <c r="J13" s="1684"/>
      <c r="K13" s="677"/>
      <c r="L13" s="1684"/>
    </row>
    <row r="14" spans="1:12" x14ac:dyDescent="0.2">
      <c r="A14" s="541" t="s">
        <v>2369</v>
      </c>
      <c r="B14" s="899"/>
      <c r="C14" s="1692"/>
      <c r="D14" s="1685"/>
      <c r="E14" s="727"/>
      <c r="F14" s="1685"/>
      <c r="G14" s="1685"/>
      <c r="H14" s="1685"/>
      <c r="I14" s="677"/>
      <c r="J14" s="1684"/>
      <c r="K14" s="677"/>
      <c r="L14" s="1684"/>
    </row>
    <row r="15" spans="1:12" x14ac:dyDescent="0.2">
      <c r="A15" s="905" t="s">
        <v>2375</v>
      </c>
      <c r="B15" s="906"/>
      <c r="C15" s="1693"/>
      <c r="D15" s="1684"/>
      <c r="E15" s="722"/>
      <c r="F15" s="681"/>
      <c r="G15" s="681"/>
      <c r="H15" s="1684"/>
      <c r="I15" s="723"/>
      <c r="J15" s="1684"/>
      <c r="K15" s="723"/>
      <c r="L15" s="1684"/>
    </row>
    <row r="16" spans="1:12" x14ac:dyDescent="0.2">
      <c r="A16" s="92"/>
      <c r="B16" s="92"/>
      <c r="C16" s="969"/>
      <c r="D16" s="690"/>
      <c r="E16" s="722"/>
      <c r="F16" s="722"/>
      <c r="G16" s="776"/>
      <c r="H16" s="690"/>
      <c r="I16" s="723"/>
      <c r="J16" s="690"/>
      <c r="K16" s="723"/>
      <c r="L16" s="690"/>
    </row>
    <row r="17" spans="1:12" x14ac:dyDescent="0.2">
      <c r="A17" s="138" t="s">
        <v>1785</v>
      </c>
      <c r="B17" s="138"/>
      <c r="C17" s="969"/>
      <c r="D17" s="690"/>
      <c r="E17" s="722"/>
      <c r="F17" s="722"/>
      <c r="G17" s="776"/>
      <c r="H17" s="690"/>
      <c r="I17" s="723"/>
      <c r="J17" s="690"/>
      <c r="K17" s="723"/>
      <c r="L17" s="690"/>
    </row>
    <row r="18" spans="1:12" x14ac:dyDescent="0.2">
      <c r="A18" s="545" t="s">
        <v>2511</v>
      </c>
      <c r="B18" s="541"/>
      <c r="C18" s="1692"/>
      <c r="D18" s="1729"/>
      <c r="E18" s="715"/>
      <c r="F18" s="1729"/>
      <c r="G18" s="1729"/>
      <c r="H18" s="1729"/>
      <c r="I18" s="702"/>
      <c r="J18" s="1730"/>
      <c r="K18" s="702"/>
      <c r="L18" s="1730"/>
    </row>
    <row r="19" spans="1:12" x14ac:dyDescent="0.2">
      <c r="A19" s="541" t="s">
        <v>2508</v>
      </c>
      <c r="B19" s="541"/>
      <c r="C19" s="1692"/>
      <c r="D19" s="1729"/>
      <c r="E19" s="715"/>
      <c r="F19" s="1729"/>
      <c r="G19" s="1729"/>
      <c r="H19" s="1729"/>
      <c r="I19" s="702"/>
      <c r="J19" s="1730"/>
      <c r="K19" s="702"/>
      <c r="L19" s="1730"/>
    </row>
    <row r="20" spans="1:12" x14ac:dyDescent="0.2">
      <c r="A20" s="541" t="s">
        <v>2512</v>
      </c>
      <c r="B20" s="1692"/>
      <c r="C20" s="1692"/>
      <c r="D20" s="1685"/>
      <c r="E20" s="685"/>
      <c r="F20" s="1685"/>
      <c r="G20" s="1685"/>
      <c r="H20" s="1685"/>
      <c r="I20" s="689"/>
      <c r="J20" s="1684"/>
      <c r="K20" s="689"/>
      <c r="L20" s="1684"/>
    </row>
    <row r="21" spans="1:12" x14ac:dyDescent="0.2">
      <c r="A21" s="541" t="s">
        <v>2368</v>
      </c>
      <c r="B21" s="541"/>
      <c r="C21" s="1692"/>
      <c r="D21" s="1685"/>
      <c r="E21" s="676"/>
      <c r="F21" s="1685"/>
      <c r="G21" s="1685"/>
      <c r="H21" s="1685"/>
      <c r="I21" s="677"/>
      <c r="J21" s="1684"/>
      <c r="K21" s="677"/>
      <c r="L21" s="1684"/>
    </row>
    <row r="22" spans="1:12" x14ac:dyDescent="0.2">
      <c r="A22" s="541" t="s">
        <v>2369</v>
      </c>
      <c r="B22" s="541"/>
      <c r="C22" s="1692"/>
      <c r="D22" s="1685"/>
      <c r="E22" s="727"/>
      <c r="F22" s="1685"/>
      <c r="G22" s="1685"/>
      <c r="H22" s="1685"/>
      <c r="I22" s="677"/>
      <c r="J22" s="1684"/>
      <c r="K22" s="677"/>
      <c r="L22" s="1684"/>
    </row>
    <row r="23" spans="1:12" x14ac:dyDescent="0.2">
      <c r="A23" s="905" t="s">
        <v>2375</v>
      </c>
      <c r="B23" s="1693"/>
      <c r="C23" s="1693"/>
      <c r="D23" s="1684"/>
      <c r="E23" s="722"/>
      <c r="F23" s="681"/>
      <c r="G23" s="681"/>
      <c r="H23" s="1684"/>
      <c r="I23" s="723"/>
      <c r="J23" s="1684"/>
      <c r="K23" s="723"/>
      <c r="L23" s="1684"/>
    </row>
    <row r="24" spans="1:12" x14ac:dyDescent="0.2">
      <c r="A24" s="92"/>
      <c r="B24" s="92"/>
      <c r="C24" s="969"/>
      <c r="D24" s="690"/>
      <c r="E24" s="722"/>
      <c r="F24" s="722"/>
      <c r="G24" s="776"/>
      <c r="H24" s="690"/>
      <c r="I24" s="723"/>
      <c r="J24" s="690"/>
      <c r="K24" s="723"/>
      <c r="L24" s="690"/>
    </row>
    <row r="25" spans="1:12" x14ac:dyDescent="0.2">
      <c r="A25" s="92"/>
      <c r="B25" s="92"/>
      <c r="C25" s="969"/>
      <c r="D25" s="690"/>
      <c r="E25" s="722"/>
      <c r="F25" s="722"/>
      <c r="G25" s="776"/>
      <c r="H25" s="690"/>
      <c r="I25" s="723"/>
      <c r="J25" s="690"/>
      <c r="K25" s="723"/>
      <c r="L25" s="690"/>
    </row>
    <row r="26" spans="1:12" s="24" customFormat="1" x14ac:dyDescent="0.2">
      <c r="A26" s="138" t="s">
        <v>1788</v>
      </c>
      <c r="B26" s="138"/>
      <c r="C26" s="969"/>
      <c r="D26" s="777"/>
      <c r="E26" s="731"/>
      <c r="F26" s="731"/>
      <c r="G26" s="778"/>
      <c r="H26" s="777"/>
      <c r="I26" s="732"/>
      <c r="J26" s="777"/>
      <c r="K26" s="732"/>
      <c r="L26" s="777"/>
    </row>
    <row r="27" spans="1:12" x14ac:dyDescent="0.2">
      <c r="A27" s="545" t="s">
        <v>2511</v>
      </c>
      <c r="B27" s="541"/>
      <c r="C27" s="1692"/>
      <c r="D27" s="1729"/>
      <c r="E27" s="715"/>
      <c r="F27" s="1729"/>
      <c r="G27" s="1729"/>
      <c r="H27" s="1729"/>
      <c r="I27" s="702"/>
      <c r="J27" s="1730"/>
      <c r="K27" s="702"/>
      <c r="L27" s="1730"/>
    </row>
    <row r="28" spans="1:12" s="24" customFormat="1" x14ac:dyDescent="0.2">
      <c r="A28" s="541" t="s">
        <v>2508</v>
      </c>
      <c r="B28" s="541"/>
      <c r="C28" s="1692"/>
      <c r="D28" s="1729"/>
      <c r="E28" s="715"/>
      <c r="F28" s="1729"/>
      <c r="G28" s="1729"/>
      <c r="H28" s="1729"/>
      <c r="I28" s="702"/>
      <c r="J28" s="1730"/>
      <c r="K28" s="702"/>
      <c r="L28" s="1730"/>
    </row>
    <row r="29" spans="1:12" s="24" customFormat="1" x14ac:dyDescent="0.2">
      <c r="A29" s="541" t="s">
        <v>2512</v>
      </c>
      <c r="B29" s="1692"/>
      <c r="C29" s="1692"/>
      <c r="D29" s="1729"/>
      <c r="E29" s="779"/>
      <c r="F29" s="1729"/>
      <c r="G29" s="1729"/>
      <c r="H29" s="1729"/>
      <c r="I29" s="780"/>
      <c r="J29" s="1730"/>
      <c r="K29" s="780"/>
      <c r="L29" s="1730"/>
    </row>
    <row r="30" spans="1:12" s="24" customFormat="1" x14ac:dyDescent="0.2">
      <c r="A30" s="541" t="s">
        <v>2368</v>
      </c>
      <c r="B30" s="541"/>
      <c r="C30" s="1692"/>
      <c r="D30" s="1729"/>
      <c r="E30" s="701"/>
      <c r="F30" s="1729"/>
      <c r="G30" s="1729"/>
      <c r="H30" s="1729"/>
      <c r="I30" s="702"/>
      <c r="J30" s="1730"/>
      <c r="K30" s="702"/>
      <c r="L30" s="1730"/>
    </row>
    <row r="31" spans="1:12" s="24" customFormat="1" x14ac:dyDescent="0.2">
      <c r="A31" s="541" t="s">
        <v>2369</v>
      </c>
      <c r="B31" s="541"/>
      <c r="C31" s="1692"/>
      <c r="D31" s="1729"/>
      <c r="E31" s="715"/>
      <c r="F31" s="1729"/>
      <c r="G31" s="1729"/>
      <c r="H31" s="1729"/>
      <c r="I31" s="702"/>
      <c r="J31" s="1730"/>
      <c r="K31" s="702"/>
      <c r="L31" s="1730"/>
    </row>
    <row r="32" spans="1:12" s="24" customFormat="1" x14ac:dyDescent="0.2">
      <c r="A32" s="905" t="s">
        <v>2375</v>
      </c>
      <c r="B32" s="1693"/>
      <c r="C32" s="1693"/>
      <c r="D32" s="1730"/>
      <c r="E32" s="731"/>
      <c r="F32" s="681"/>
      <c r="G32" s="681"/>
      <c r="H32" s="1730"/>
      <c r="I32" s="732"/>
      <c r="J32" s="1730"/>
      <c r="K32" s="732"/>
      <c r="L32" s="1730"/>
    </row>
    <row r="33" spans="1:12" s="24" customFormat="1" x14ac:dyDescent="0.2">
      <c r="A33" s="92"/>
      <c r="B33" s="92"/>
      <c r="C33" s="131"/>
      <c r="H33" s="714"/>
      <c r="J33" s="781"/>
    </row>
    <row r="34" spans="1:12" s="24" customFormat="1" x14ac:dyDescent="0.2">
      <c r="A34" s="918" t="s">
        <v>746</v>
      </c>
      <c r="B34" s="92"/>
      <c r="C34" s="1693"/>
      <c r="D34" s="1730"/>
      <c r="H34" s="714"/>
      <c r="J34" s="781"/>
      <c r="L34" s="1730"/>
    </row>
    <row r="35" spans="1:12" s="24" customFormat="1" x14ac:dyDescent="0.2">
      <c r="A35" s="92"/>
      <c r="B35" s="92"/>
      <c r="C35" s="131"/>
      <c r="H35" s="714"/>
      <c r="J35" s="781"/>
    </row>
    <row r="36" spans="1:12" s="24" customFormat="1" x14ac:dyDescent="0.2">
      <c r="A36" s="85" t="s">
        <v>2401</v>
      </c>
      <c r="B36" s="92"/>
      <c r="C36" s="131"/>
      <c r="H36" s="54"/>
      <c r="J36" s="30"/>
    </row>
    <row r="37" spans="1:12" s="24" customFormat="1" x14ac:dyDescent="0.2">
      <c r="A37" s="67"/>
      <c r="B37" s="67"/>
    </row>
    <row r="38" spans="1:12" s="24" customFormat="1" x14ac:dyDescent="0.2"/>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heetViews>
  <sheetFormatPr defaultColWidth="9.140625" defaultRowHeight="15" x14ac:dyDescent="0.25"/>
  <cols>
    <col min="1" max="1" width="22.28515625" customWidth="1"/>
    <col min="3" max="3" width="13" customWidth="1"/>
    <col min="4" max="4" width="11.5703125" customWidth="1"/>
    <col min="6" max="6" width="13.140625" customWidth="1"/>
    <col min="10" max="10" width="14.28515625" customWidth="1"/>
    <col min="11" max="11" width="2.85546875" customWidth="1"/>
  </cols>
  <sheetData>
    <row r="1" spans="1:12" ht="15.75" x14ac:dyDescent="0.25">
      <c r="A1" s="378" t="s">
        <v>2513</v>
      </c>
      <c r="B1" s="33"/>
      <c r="C1" s="33"/>
      <c r="D1" s="38"/>
      <c r="E1" s="38"/>
      <c r="F1" s="38"/>
      <c r="G1" s="38"/>
      <c r="H1" s="1719"/>
      <c r="I1" s="1719"/>
      <c r="J1" s="1719"/>
      <c r="K1" s="1719"/>
      <c r="L1" s="35">
        <v>10</v>
      </c>
    </row>
    <row r="2" spans="1:12" ht="15.75" x14ac:dyDescent="0.25">
      <c r="A2" s="1975" t="s">
        <v>94</v>
      </c>
      <c r="B2" s="1976"/>
      <c r="C2" s="1977"/>
      <c r="D2" s="70"/>
      <c r="E2" s="38"/>
      <c r="F2" s="38"/>
      <c r="G2" s="38"/>
      <c r="H2" s="1719"/>
      <c r="I2" s="1719"/>
      <c r="J2" s="1719"/>
      <c r="K2" s="1719"/>
      <c r="L2" s="1719"/>
    </row>
    <row r="3" spans="1:12" ht="37.15" customHeight="1" x14ac:dyDescent="0.25">
      <c r="A3" s="2097" t="s">
        <v>2514</v>
      </c>
      <c r="B3" s="2042"/>
      <c r="C3" s="2042"/>
      <c r="D3" s="2042"/>
      <c r="E3" s="2042"/>
      <c r="F3" s="2042"/>
      <c r="G3" s="2042"/>
      <c r="H3" s="2042"/>
      <c r="I3" s="2042"/>
      <c r="J3" s="2042"/>
      <c r="K3" s="2042"/>
      <c r="L3" s="1665"/>
    </row>
    <row r="4" spans="1:12" ht="12" customHeight="1" x14ac:dyDescent="0.25">
      <c r="A4" s="261" t="s">
        <v>2348</v>
      </c>
      <c r="B4" s="1670"/>
      <c r="C4" s="1670"/>
      <c r="D4" s="1670"/>
      <c r="E4" s="1670"/>
      <c r="F4" s="1670"/>
      <c r="G4" s="1670"/>
      <c r="H4" s="1670"/>
      <c r="I4" s="1670"/>
      <c r="J4" s="1670"/>
      <c r="K4" s="1670"/>
      <c r="L4" s="1670"/>
    </row>
    <row r="5" spans="1:12" ht="15.75" x14ac:dyDescent="0.25">
      <c r="A5" s="1650"/>
      <c r="B5" s="378"/>
      <c r="C5" s="378"/>
      <c r="D5" s="138"/>
      <c r="E5" s="138"/>
      <c r="F5" s="138"/>
      <c r="G5" s="138"/>
      <c r="H5" s="1650"/>
      <c r="I5" s="1650"/>
      <c r="J5" s="1650"/>
      <c r="K5" s="1650"/>
      <c r="L5" s="1650"/>
    </row>
    <row r="6" spans="1:12" x14ac:dyDescent="0.25">
      <c r="A6" s="662"/>
      <c r="B6" s="2081" t="s">
        <v>2349</v>
      </c>
      <c r="C6" s="2098"/>
      <c r="D6" s="2099"/>
      <c r="E6" s="896"/>
      <c r="F6" s="2081" t="s">
        <v>2350</v>
      </c>
      <c r="G6" s="2098"/>
      <c r="H6" s="2099"/>
      <c r="I6" s="897"/>
      <c r="J6" s="1678"/>
      <c r="K6" s="897"/>
      <c r="L6" s="897"/>
    </row>
    <row r="7" spans="1:12" ht="46.5" x14ac:dyDescent="0.25">
      <c r="A7" s="1666" t="s">
        <v>2351</v>
      </c>
      <c r="B7" s="664" t="s">
        <v>2352</v>
      </c>
      <c r="C7" s="664" t="s">
        <v>2353</v>
      </c>
      <c r="D7" s="664" t="s">
        <v>2354</v>
      </c>
      <c r="E7" s="882"/>
      <c r="F7" s="890" t="s">
        <v>2355</v>
      </c>
      <c r="G7" s="664" t="s">
        <v>2356</v>
      </c>
      <c r="H7" s="1734" t="s">
        <v>2357</v>
      </c>
      <c r="I7" s="188"/>
      <c r="J7" s="1666" t="s">
        <v>2358</v>
      </c>
      <c r="K7" s="188"/>
      <c r="L7" s="1666" t="s">
        <v>2359</v>
      </c>
    </row>
    <row r="8" spans="1:12" x14ac:dyDescent="0.25">
      <c r="A8" s="1703" t="s">
        <v>244</v>
      </c>
      <c r="B8" s="1703"/>
      <c r="C8" s="1703"/>
      <c r="D8" s="1703" t="s">
        <v>245</v>
      </c>
      <c r="E8" s="1703"/>
      <c r="F8" s="1703" t="s">
        <v>246</v>
      </c>
      <c r="G8" s="1703" t="s">
        <v>401</v>
      </c>
      <c r="H8" s="1703" t="s">
        <v>402</v>
      </c>
      <c r="I8" s="1703"/>
      <c r="J8" s="1703" t="s">
        <v>2360</v>
      </c>
      <c r="K8" s="1703"/>
      <c r="L8" s="1703" t="s">
        <v>2361</v>
      </c>
    </row>
    <row r="9" spans="1:12" ht="26.25" x14ac:dyDescent="0.25">
      <c r="A9" s="1668" t="s">
        <v>1784</v>
      </c>
      <c r="B9" s="782"/>
      <c r="C9" s="782"/>
      <c r="D9" s="355"/>
      <c r="E9" s="323"/>
      <c r="F9" s="323"/>
      <c r="G9" s="323"/>
      <c r="H9" s="323"/>
      <c r="I9" s="323"/>
      <c r="J9" s="323"/>
      <c r="K9" s="323"/>
      <c r="L9" s="323"/>
    </row>
    <row r="10" spans="1:12" x14ac:dyDescent="0.25">
      <c r="A10" s="545" t="s">
        <v>2515</v>
      </c>
      <c r="B10" s="783"/>
      <c r="C10" s="1729"/>
      <c r="D10" s="1729"/>
      <c r="E10" s="685"/>
      <c r="F10" s="1685"/>
      <c r="G10" s="1685"/>
      <c r="H10" s="1685"/>
      <c r="I10" s="689"/>
      <c r="J10" s="1684"/>
      <c r="K10" s="689"/>
      <c r="L10" s="1684"/>
    </row>
    <row r="11" spans="1:12" x14ac:dyDescent="0.25">
      <c r="A11" s="545" t="s">
        <v>2368</v>
      </c>
      <c r="B11" s="783"/>
      <c r="C11" s="1729"/>
      <c r="D11" s="1729"/>
      <c r="E11" s="676"/>
      <c r="F11" s="1685"/>
      <c r="G11" s="1685"/>
      <c r="H11" s="1685"/>
      <c r="I11" s="677"/>
      <c r="J11" s="1684"/>
      <c r="K11" s="677"/>
      <c r="L11" s="1684"/>
    </row>
    <row r="12" spans="1:12" x14ac:dyDescent="0.25">
      <c r="A12" s="545" t="s">
        <v>2369</v>
      </c>
      <c r="B12" s="783"/>
      <c r="C12" s="1729"/>
      <c r="D12" s="1729"/>
      <c r="E12" s="727"/>
      <c r="F12" s="1685"/>
      <c r="G12" s="1685"/>
      <c r="H12" s="1685"/>
      <c r="I12" s="677"/>
      <c r="J12" s="1684"/>
      <c r="K12" s="677"/>
      <c r="L12" s="1684"/>
    </row>
    <row r="13" spans="1:12" x14ac:dyDescent="0.25">
      <c r="A13" s="920" t="s">
        <v>2375</v>
      </c>
      <c r="B13" s="784"/>
      <c r="C13" s="1730"/>
      <c r="D13" s="1730"/>
      <c r="E13" s="722"/>
      <c r="F13" s="681"/>
      <c r="G13" s="681"/>
      <c r="H13" s="1684"/>
      <c r="I13" s="723"/>
      <c r="J13" s="1684"/>
      <c r="K13" s="723"/>
      <c r="L13" s="1684"/>
    </row>
    <row r="14" spans="1:12" x14ac:dyDescent="0.25">
      <c r="A14" s="970"/>
      <c r="B14" s="708"/>
      <c r="C14" s="777"/>
      <c r="D14" s="777"/>
      <c r="E14" s="722"/>
      <c r="F14" s="722"/>
      <c r="G14" s="776"/>
      <c r="H14" s="690"/>
      <c r="I14" s="723"/>
      <c r="J14" s="690"/>
      <c r="K14" s="723"/>
      <c r="L14" s="690"/>
    </row>
    <row r="15" spans="1:12" x14ac:dyDescent="0.25">
      <c r="A15" s="921" t="s">
        <v>1785</v>
      </c>
      <c r="B15" s="354"/>
      <c r="C15" s="777"/>
      <c r="D15" s="777"/>
      <c r="E15" s="722"/>
      <c r="F15" s="722"/>
      <c r="G15" s="776"/>
      <c r="H15" s="690"/>
      <c r="I15" s="723"/>
      <c r="J15" s="690"/>
      <c r="K15" s="723"/>
      <c r="L15" s="690"/>
    </row>
    <row r="16" spans="1:12" x14ac:dyDescent="0.25">
      <c r="A16" s="545" t="s">
        <v>2515</v>
      </c>
      <c r="B16" s="1685"/>
      <c r="C16" s="1685"/>
      <c r="D16" s="1685"/>
      <c r="E16" s="685"/>
      <c r="F16" s="1685"/>
      <c r="G16" s="1685"/>
      <c r="H16" s="1685"/>
      <c r="I16" s="689"/>
      <c r="J16" s="1684"/>
      <c r="K16" s="689"/>
      <c r="L16" s="1684"/>
    </row>
    <row r="17" spans="1:12" x14ac:dyDescent="0.25">
      <c r="A17" s="545" t="s">
        <v>2368</v>
      </c>
      <c r="B17" s="670"/>
      <c r="C17" s="1685"/>
      <c r="D17" s="1685"/>
      <c r="E17" s="676"/>
      <c r="F17" s="1685"/>
      <c r="G17" s="1685"/>
      <c r="H17" s="1685"/>
      <c r="I17" s="677"/>
      <c r="J17" s="1684"/>
      <c r="K17" s="677"/>
      <c r="L17" s="1684"/>
    </row>
    <row r="18" spans="1:12" x14ac:dyDescent="0.25">
      <c r="A18" s="545" t="s">
        <v>2369</v>
      </c>
      <c r="B18" s="670"/>
      <c r="C18" s="1685"/>
      <c r="D18" s="1685"/>
      <c r="E18" s="727"/>
      <c r="F18" s="1685"/>
      <c r="G18" s="1685"/>
      <c r="H18" s="1685"/>
      <c r="I18" s="677"/>
      <c r="J18" s="1684"/>
      <c r="K18" s="677"/>
      <c r="L18" s="1684"/>
    </row>
    <row r="19" spans="1:12" x14ac:dyDescent="0.25">
      <c r="A19" s="920" t="s">
        <v>2375</v>
      </c>
      <c r="B19" s="1684"/>
      <c r="C19" s="1684"/>
      <c r="D19" s="1684"/>
      <c r="E19" s="722"/>
      <c r="F19" s="681"/>
      <c r="G19" s="681"/>
      <c r="H19" s="1684"/>
      <c r="I19" s="723"/>
      <c r="J19" s="1684"/>
      <c r="K19" s="723"/>
      <c r="L19" s="1684"/>
    </row>
    <row r="20" spans="1:12" x14ac:dyDescent="0.25">
      <c r="A20" s="970"/>
      <c r="B20" s="5"/>
      <c r="C20" s="690"/>
      <c r="D20" s="690"/>
      <c r="E20" s="722"/>
      <c r="F20" s="722"/>
      <c r="G20" s="776"/>
      <c r="H20" s="690"/>
      <c r="I20" s="723"/>
      <c r="J20" s="690"/>
      <c r="K20" s="723"/>
      <c r="L20" s="690"/>
    </row>
    <row r="21" spans="1:12" s="24" customFormat="1" ht="12.75" x14ac:dyDescent="0.2">
      <c r="A21" s="921" t="s">
        <v>1788</v>
      </c>
      <c r="B21" s="354"/>
      <c r="C21" s="777"/>
      <c r="D21" s="777"/>
      <c r="E21" s="731"/>
      <c r="F21" s="731"/>
      <c r="G21" s="778"/>
      <c r="H21" s="777"/>
      <c r="I21" s="732"/>
      <c r="J21" s="777"/>
      <c r="K21" s="732"/>
      <c r="L21" s="777"/>
    </row>
    <row r="22" spans="1:12" s="24" customFormat="1" ht="12.75" x14ac:dyDescent="0.2">
      <c r="A22" s="545" t="s">
        <v>2515</v>
      </c>
      <c r="B22" s="1729"/>
      <c r="C22" s="1729"/>
      <c r="D22" s="1729"/>
      <c r="E22" s="779"/>
      <c r="F22" s="1729"/>
      <c r="G22" s="1729"/>
      <c r="H22" s="1729"/>
      <c r="I22" s="780"/>
      <c r="J22" s="1730"/>
      <c r="K22" s="780"/>
      <c r="L22" s="1730"/>
    </row>
    <row r="23" spans="1:12" s="24" customFormat="1" ht="12.75" x14ac:dyDescent="0.2">
      <c r="A23" s="545" t="s">
        <v>2368</v>
      </c>
      <c r="B23" s="675"/>
      <c r="C23" s="1729"/>
      <c r="D23" s="1729"/>
      <c r="E23" s="701"/>
      <c r="F23" s="1729"/>
      <c r="G23" s="1729"/>
      <c r="H23" s="1729"/>
      <c r="I23" s="702"/>
      <c r="J23" s="1730"/>
      <c r="K23" s="702"/>
      <c r="L23" s="1730"/>
    </row>
    <row r="24" spans="1:12" s="24" customFormat="1" ht="12.75" x14ac:dyDescent="0.2">
      <c r="A24" s="545" t="s">
        <v>2369</v>
      </c>
      <c r="B24" s="675"/>
      <c r="C24" s="1729"/>
      <c r="D24" s="1729"/>
      <c r="E24" s="715"/>
      <c r="F24" s="1729"/>
      <c r="G24" s="1729"/>
      <c r="H24" s="1729"/>
      <c r="I24" s="702"/>
      <c r="J24" s="1730"/>
      <c r="K24" s="702"/>
      <c r="L24" s="1730"/>
    </row>
    <row r="25" spans="1:12" s="24" customFormat="1" ht="12.75" x14ac:dyDescent="0.2">
      <c r="A25" s="920" t="s">
        <v>2375</v>
      </c>
      <c r="B25" s="1730"/>
      <c r="C25" s="1730"/>
      <c r="D25" s="1730"/>
      <c r="E25" s="731"/>
      <c r="F25" s="681"/>
      <c r="G25" s="681"/>
      <c r="H25" s="1730"/>
      <c r="I25" s="732"/>
      <c r="J25" s="1730"/>
      <c r="K25" s="732"/>
      <c r="L25" s="1730"/>
    </row>
    <row r="26" spans="1:12" s="24" customFormat="1" ht="12.75" x14ac:dyDescent="0.2">
      <c r="A26" s="970"/>
      <c r="B26" s="708"/>
      <c r="H26" s="714"/>
      <c r="J26" s="781"/>
    </row>
    <row r="27" spans="1:12" s="24" customFormat="1" ht="12.75" x14ac:dyDescent="0.2">
      <c r="A27" s="971" t="s">
        <v>746</v>
      </c>
      <c r="B27" s="708"/>
      <c r="C27" s="1730"/>
      <c r="D27" s="1730"/>
      <c r="H27" s="714"/>
      <c r="J27" s="781"/>
      <c r="L27" s="1730"/>
    </row>
    <row r="28" spans="1:12" s="24" customFormat="1" ht="12.75" x14ac:dyDescent="0.2">
      <c r="A28" s="970"/>
      <c r="B28" s="708"/>
      <c r="H28" s="714"/>
      <c r="J28" s="781"/>
    </row>
    <row r="29" spans="1:12" s="24" customFormat="1" ht="12.75" x14ac:dyDescent="0.2">
      <c r="A29" s="385" t="s">
        <v>2401</v>
      </c>
      <c r="B29" s="708"/>
      <c r="H29" s="54"/>
      <c r="J29" s="30"/>
    </row>
    <row r="30" spans="1:12" s="24" customFormat="1" ht="12.75" x14ac:dyDescent="0.2">
      <c r="A30" s="67"/>
      <c r="B30" s="67"/>
    </row>
    <row r="31" spans="1:12" s="24" customFormat="1" ht="12.75" x14ac:dyDescent="0.2"/>
    <row r="32" spans="1:12" s="24" customFormat="1" ht="12.75" x14ac:dyDescent="0.2"/>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heetViews>
  <sheetFormatPr defaultColWidth="9.140625" defaultRowHeight="12.75" x14ac:dyDescent="0.2"/>
  <cols>
    <col min="1" max="1" width="25.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378" t="s">
        <v>2516</v>
      </c>
      <c r="B1" s="33"/>
      <c r="C1" s="33"/>
      <c r="D1" s="38"/>
      <c r="E1" s="38"/>
      <c r="F1" s="38"/>
      <c r="G1" s="38"/>
      <c r="L1" s="35">
        <v>11</v>
      </c>
    </row>
    <row r="2" spans="1:12" ht="15.75" x14ac:dyDescent="0.25">
      <c r="A2" s="1975" t="s">
        <v>94</v>
      </c>
      <c r="B2" s="1976"/>
      <c r="C2" s="1977"/>
      <c r="D2" s="70"/>
      <c r="E2" s="38"/>
      <c r="F2" s="38"/>
      <c r="G2" s="38"/>
    </row>
    <row r="3" spans="1:12" ht="15.75" x14ac:dyDescent="0.25">
      <c r="A3" s="972" t="s">
        <v>2517</v>
      </c>
      <c r="B3" s="326"/>
      <c r="C3" s="33"/>
      <c r="D3" s="38"/>
      <c r="E3" s="38"/>
      <c r="F3" s="38"/>
      <c r="G3" s="38"/>
    </row>
    <row r="4" spans="1:12" ht="15" customHeight="1" x14ac:dyDescent="0.25">
      <c r="A4" s="36" t="s">
        <v>2348</v>
      </c>
      <c r="B4" s="326"/>
      <c r="C4" s="33"/>
      <c r="D4" s="38"/>
      <c r="E4" s="38"/>
      <c r="F4" s="38"/>
      <c r="G4" s="38"/>
    </row>
    <row r="5" spans="1:12" ht="12.75" customHeight="1" x14ac:dyDescent="0.25">
      <c r="A5" s="33"/>
      <c r="B5" s="33"/>
      <c r="C5" s="33"/>
      <c r="D5" s="38"/>
      <c r="E5" s="38"/>
      <c r="F5" s="38"/>
      <c r="G5" s="38"/>
    </row>
    <row r="6" spans="1:12" ht="27" customHeight="1" x14ac:dyDescent="0.25">
      <c r="A6" s="697"/>
      <c r="B6" s="2100" t="s">
        <v>2349</v>
      </c>
      <c r="C6" s="2101"/>
      <c r="D6" s="2102"/>
      <c r="E6" s="663"/>
      <c r="F6" s="2081" t="s">
        <v>2350</v>
      </c>
      <c r="G6" s="2098"/>
      <c r="H6" s="2099"/>
      <c r="I6" s="207"/>
      <c r="K6" s="207"/>
      <c r="L6" s="207"/>
    </row>
    <row r="7" spans="1:12" ht="56.25" customHeight="1" x14ac:dyDescent="0.2">
      <c r="A7" s="1698" t="s">
        <v>2351</v>
      </c>
      <c r="B7" s="666" t="s">
        <v>2352</v>
      </c>
      <c r="C7" s="666" t="s">
        <v>2353</v>
      </c>
      <c r="D7" s="666" t="s">
        <v>2354</v>
      </c>
      <c r="E7" s="665"/>
      <c r="F7" s="890" t="s">
        <v>2355</v>
      </c>
      <c r="G7" s="664" t="s">
        <v>2356</v>
      </c>
      <c r="H7" s="1734" t="s">
        <v>2357</v>
      </c>
      <c r="I7" s="668"/>
      <c r="J7" s="1666" t="s">
        <v>2358</v>
      </c>
      <c r="K7" s="668"/>
      <c r="L7" s="1698" t="s">
        <v>2359</v>
      </c>
    </row>
    <row r="8" spans="1:12" x14ac:dyDescent="0.2">
      <c r="A8" s="224" t="s">
        <v>244</v>
      </c>
      <c r="B8" s="224"/>
      <c r="C8" s="224"/>
      <c r="D8" s="224" t="s">
        <v>245</v>
      </c>
      <c r="E8" s="224"/>
      <c r="F8" s="224" t="s">
        <v>246</v>
      </c>
      <c r="G8" s="224" t="s">
        <v>401</v>
      </c>
      <c r="H8" s="224" t="s">
        <v>402</v>
      </c>
      <c r="I8" s="224"/>
      <c r="J8" s="224" t="s">
        <v>2360</v>
      </c>
      <c r="K8" s="224"/>
      <c r="L8" s="224" t="s">
        <v>2361</v>
      </c>
    </row>
    <row r="9" spans="1:12" x14ac:dyDescent="0.2">
      <c r="A9" s="2103" t="s">
        <v>1784</v>
      </c>
      <c r="B9" s="2103"/>
      <c r="C9" s="2103"/>
      <c r="D9" s="323"/>
      <c r="E9" s="323"/>
      <c r="F9" s="323"/>
      <c r="G9" s="323"/>
      <c r="H9" s="323"/>
      <c r="I9" s="323"/>
      <c r="J9" s="323"/>
      <c r="K9" s="323"/>
      <c r="L9" s="323"/>
    </row>
    <row r="10" spans="1:12" x14ac:dyDescent="0.2">
      <c r="A10" s="545" t="s">
        <v>2518</v>
      </c>
      <c r="B10" s="671"/>
      <c r="C10" s="785"/>
      <c r="D10" s="786"/>
      <c r="E10" s="727"/>
      <c r="F10" s="1685"/>
      <c r="G10" s="1685"/>
      <c r="H10" s="1685"/>
      <c r="I10" s="677"/>
      <c r="J10" s="1684"/>
      <c r="K10" s="677"/>
      <c r="L10" s="1684"/>
    </row>
    <row r="11" spans="1:12" x14ac:dyDescent="0.2">
      <c r="A11" s="545" t="s">
        <v>2519</v>
      </c>
      <c r="B11" s="671"/>
      <c r="C11" s="785"/>
      <c r="D11" s="786"/>
      <c r="E11" s="727"/>
      <c r="F11" s="1685"/>
      <c r="G11" s="1685"/>
      <c r="H11" s="1685"/>
      <c r="I11" s="677"/>
      <c r="J11" s="1684"/>
      <c r="K11" s="677"/>
      <c r="L11" s="1684"/>
    </row>
    <row r="12" spans="1:12" x14ac:dyDescent="0.2">
      <c r="A12" s="973" t="s">
        <v>2515</v>
      </c>
      <c r="B12" s="671"/>
      <c r="C12" s="1685"/>
      <c r="D12" s="1685"/>
      <c r="E12" s="727"/>
      <c r="F12" s="1685"/>
      <c r="G12" s="1685"/>
      <c r="H12" s="1685"/>
      <c r="I12" s="677"/>
      <c r="J12" s="1684"/>
      <c r="K12" s="677"/>
      <c r="L12" s="1684"/>
    </row>
    <row r="13" spans="1:12" x14ac:dyDescent="0.2">
      <c r="A13" s="974" t="s">
        <v>2520</v>
      </c>
      <c r="B13" s="671"/>
      <c r="C13" s="1685"/>
      <c r="D13" s="1685"/>
      <c r="E13" s="727"/>
      <c r="F13" s="1685"/>
      <c r="G13" s="1685"/>
      <c r="H13" s="1685"/>
      <c r="I13" s="677"/>
      <c r="J13" s="1684"/>
      <c r="K13" s="677"/>
      <c r="L13" s="1684"/>
    </row>
    <row r="14" spans="1:12" x14ac:dyDescent="0.2">
      <c r="A14" s="974" t="s">
        <v>2521</v>
      </c>
      <c r="B14" s="671"/>
      <c r="C14" s="1685"/>
      <c r="D14" s="1685"/>
      <c r="E14" s="727"/>
      <c r="F14" s="1685"/>
      <c r="G14" s="1685"/>
      <c r="H14" s="1685"/>
      <c r="I14" s="677"/>
      <c r="J14" s="1684"/>
      <c r="K14" s="677"/>
      <c r="L14" s="1684"/>
    </row>
    <row r="15" spans="1:12" x14ac:dyDescent="0.2">
      <c r="A15" s="545" t="s">
        <v>2368</v>
      </c>
      <c r="B15" s="671"/>
      <c r="C15" s="1685"/>
      <c r="D15" s="1685"/>
      <c r="E15" s="676"/>
      <c r="F15" s="1685"/>
      <c r="G15" s="1685"/>
      <c r="H15" s="1685"/>
      <c r="I15" s="677"/>
      <c r="J15" s="1684"/>
      <c r="K15" s="677"/>
      <c r="L15" s="1684"/>
    </row>
    <row r="16" spans="1:12" x14ac:dyDescent="0.2">
      <c r="A16" s="545" t="s">
        <v>2369</v>
      </c>
      <c r="B16" s="671"/>
      <c r="C16" s="1685"/>
      <c r="D16" s="1685"/>
      <c r="E16" s="727"/>
      <c r="F16" s="1685"/>
      <c r="G16" s="1685"/>
      <c r="H16" s="1685"/>
      <c r="I16" s="677"/>
      <c r="J16" s="1684"/>
      <c r="K16" s="677"/>
      <c r="L16" s="1684"/>
    </row>
    <row r="17" spans="1:12" x14ac:dyDescent="0.2">
      <c r="A17" s="678" t="s">
        <v>2370</v>
      </c>
      <c r="B17" s="679"/>
      <c r="C17" s="1684"/>
      <c r="D17" s="1684"/>
      <c r="E17" s="787"/>
      <c r="F17" s="734"/>
      <c r="G17" s="734"/>
      <c r="H17" s="1684"/>
      <c r="I17" s="788"/>
      <c r="J17" s="1684"/>
      <c r="K17" s="788"/>
      <c r="L17" s="1684"/>
    </row>
    <row r="18" spans="1:12" ht="6" customHeight="1" x14ac:dyDescent="0.2">
      <c r="A18" s="5"/>
      <c r="B18" s="5"/>
      <c r="C18" s="676"/>
      <c r="D18" s="676"/>
      <c r="E18" s="787"/>
      <c r="F18" s="787"/>
      <c r="G18" s="789"/>
      <c r="H18" s="676"/>
      <c r="I18" s="788"/>
      <c r="J18" s="676"/>
      <c r="K18" s="788"/>
      <c r="L18" s="676"/>
    </row>
    <row r="19" spans="1:12" x14ac:dyDescent="0.2">
      <c r="A19" s="38" t="s">
        <v>1785</v>
      </c>
      <c r="B19" s="38"/>
      <c r="C19" s="676"/>
      <c r="D19" s="676"/>
      <c r="E19" s="787"/>
      <c r="F19" s="787"/>
      <c r="G19" s="789"/>
      <c r="H19" s="676"/>
      <c r="I19" s="788"/>
      <c r="J19" s="676"/>
      <c r="K19" s="788"/>
      <c r="L19" s="676"/>
    </row>
    <row r="20" spans="1:12" x14ac:dyDescent="0.2">
      <c r="A20" s="545" t="s">
        <v>2518</v>
      </c>
      <c r="B20" s="670"/>
      <c r="C20" s="785"/>
      <c r="D20" s="786"/>
      <c r="E20" s="727"/>
      <c r="F20" s="1685"/>
      <c r="G20" s="1685"/>
      <c r="H20" s="1685"/>
      <c r="I20" s="677"/>
      <c r="J20" s="1684"/>
      <c r="K20" s="677"/>
      <c r="L20" s="1684"/>
    </row>
    <row r="21" spans="1:12" x14ac:dyDescent="0.2">
      <c r="A21" s="545" t="s">
        <v>2519</v>
      </c>
      <c r="B21" s="670"/>
      <c r="C21" s="785"/>
      <c r="D21" s="786"/>
      <c r="E21" s="727"/>
      <c r="F21" s="1685"/>
      <c r="G21" s="1685"/>
      <c r="H21" s="1685"/>
      <c r="I21" s="677"/>
      <c r="J21" s="1684"/>
      <c r="K21" s="677"/>
      <c r="L21" s="1684"/>
    </row>
    <row r="22" spans="1:12" x14ac:dyDescent="0.2">
      <c r="A22" s="973" t="s">
        <v>2515</v>
      </c>
      <c r="B22" s="670"/>
      <c r="C22" s="1685"/>
      <c r="D22" s="1685"/>
      <c r="E22" s="727"/>
      <c r="F22" s="1685"/>
      <c r="G22" s="1685"/>
      <c r="H22" s="1685"/>
      <c r="I22" s="677"/>
      <c r="J22" s="1684"/>
      <c r="K22" s="677"/>
      <c r="L22" s="1684"/>
    </row>
    <row r="23" spans="1:12" x14ac:dyDescent="0.2">
      <c r="A23" s="974" t="s">
        <v>2520</v>
      </c>
      <c r="B23" s="670"/>
      <c r="C23" s="1685"/>
      <c r="D23" s="1685"/>
      <c r="E23" s="727"/>
      <c r="F23" s="1685"/>
      <c r="G23" s="1685"/>
      <c r="H23" s="1685"/>
      <c r="I23" s="677"/>
      <c r="J23" s="1684"/>
      <c r="K23" s="677"/>
      <c r="L23" s="1684"/>
    </row>
    <row r="24" spans="1:12" x14ac:dyDescent="0.2">
      <c r="A24" s="974" t="s">
        <v>2521</v>
      </c>
      <c r="B24" s="670"/>
      <c r="C24" s="1685"/>
      <c r="D24" s="1685"/>
      <c r="E24" s="727"/>
      <c r="F24" s="1685"/>
      <c r="G24" s="1685"/>
      <c r="H24" s="1685"/>
      <c r="I24" s="677"/>
      <c r="J24" s="1684"/>
      <c r="K24" s="677"/>
      <c r="L24" s="1684"/>
    </row>
    <row r="25" spans="1:12" x14ac:dyDescent="0.2">
      <c r="A25" s="545" t="s">
        <v>2368</v>
      </c>
      <c r="B25" s="670"/>
      <c r="C25" s="1685"/>
      <c r="D25" s="1685"/>
      <c r="E25" s="676"/>
      <c r="F25" s="1685"/>
      <c r="G25" s="1685"/>
      <c r="H25" s="1685"/>
      <c r="I25" s="677"/>
      <c r="J25" s="1684"/>
      <c r="K25" s="677"/>
      <c r="L25" s="1684"/>
    </row>
    <row r="26" spans="1:12" x14ac:dyDescent="0.2">
      <c r="A26" s="545" t="s">
        <v>2369</v>
      </c>
      <c r="B26" s="670"/>
      <c r="C26" s="1685"/>
      <c r="D26" s="1685"/>
      <c r="E26" s="727"/>
      <c r="F26" s="1685"/>
      <c r="G26" s="1685"/>
      <c r="H26" s="1685"/>
      <c r="I26" s="677"/>
      <c r="J26" s="1684"/>
      <c r="K26" s="677"/>
      <c r="L26" s="1684"/>
    </row>
    <row r="27" spans="1:12" x14ac:dyDescent="0.2">
      <c r="A27" s="678" t="s">
        <v>2370</v>
      </c>
      <c r="B27" s="670"/>
      <c r="C27" s="1684"/>
      <c r="D27" s="1684"/>
      <c r="E27" s="787"/>
      <c r="F27" s="734"/>
      <c r="G27" s="734"/>
      <c r="H27" s="1684"/>
      <c r="I27" s="788"/>
      <c r="J27" s="1684"/>
      <c r="K27" s="788"/>
      <c r="L27" s="1684"/>
    </row>
    <row r="28" spans="1:12" ht="6" customHeight="1" x14ac:dyDescent="0.2">
      <c r="A28" s="5"/>
      <c r="B28" s="5"/>
      <c r="C28" s="790"/>
      <c r="D28" s="790"/>
      <c r="E28" s="787"/>
      <c r="F28" s="791"/>
      <c r="G28" s="789"/>
      <c r="H28" s="790"/>
      <c r="I28" s="788"/>
      <c r="J28" s="790"/>
      <c r="K28" s="788"/>
      <c r="L28" s="790"/>
    </row>
    <row r="29" spans="1:12" x14ac:dyDescent="0.2">
      <c r="A29" s="38" t="s">
        <v>1788</v>
      </c>
      <c r="B29" s="38"/>
      <c r="C29" s="790"/>
      <c r="D29" s="790"/>
      <c r="E29" s="787"/>
      <c r="F29" s="787"/>
      <c r="G29" s="789"/>
      <c r="H29" s="790"/>
      <c r="I29" s="788"/>
      <c r="J29" s="790"/>
      <c r="K29" s="788"/>
      <c r="L29" s="790"/>
    </row>
    <row r="30" spans="1:12" x14ac:dyDescent="0.2">
      <c r="A30" s="545" t="s">
        <v>2518</v>
      </c>
      <c r="B30" s="670"/>
      <c r="C30" s="785"/>
      <c r="D30" s="786"/>
      <c r="E30" s="727"/>
      <c r="F30" s="1685"/>
      <c r="G30" s="1685"/>
      <c r="H30" s="1685"/>
      <c r="I30" s="677"/>
      <c r="J30" s="1684"/>
      <c r="K30" s="677"/>
      <c r="L30" s="1684"/>
    </row>
    <row r="31" spans="1:12" x14ac:dyDescent="0.2">
      <c r="A31" s="545" t="s">
        <v>2519</v>
      </c>
      <c r="B31" s="670"/>
      <c r="C31" s="785"/>
      <c r="D31" s="786"/>
      <c r="E31" s="727"/>
      <c r="F31" s="1685"/>
      <c r="G31" s="1685"/>
      <c r="H31" s="1685"/>
      <c r="I31" s="677"/>
      <c r="J31" s="1684"/>
      <c r="K31" s="677"/>
      <c r="L31" s="1684"/>
    </row>
    <row r="32" spans="1:12" x14ac:dyDescent="0.2">
      <c r="A32" s="973" t="s">
        <v>2515</v>
      </c>
      <c r="B32" s="670"/>
      <c r="C32" s="1685"/>
      <c r="D32" s="1685"/>
      <c r="E32" s="727"/>
      <c r="F32" s="1685"/>
      <c r="G32" s="1685"/>
      <c r="H32" s="1685"/>
      <c r="I32" s="677"/>
      <c r="J32" s="1684"/>
      <c r="K32" s="677"/>
      <c r="L32" s="1684"/>
    </row>
    <row r="33" spans="1:12" x14ac:dyDescent="0.2">
      <c r="A33" s="974" t="s">
        <v>2520</v>
      </c>
      <c r="B33" s="670"/>
      <c r="C33" s="1685"/>
      <c r="D33" s="1685"/>
      <c r="E33" s="727"/>
      <c r="F33" s="1685"/>
      <c r="G33" s="1685"/>
      <c r="H33" s="1685"/>
      <c r="I33" s="677"/>
      <c r="J33" s="1684"/>
      <c r="K33" s="677"/>
      <c r="L33" s="1684"/>
    </row>
    <row r="34" spans="1:12" x14ac:dyDescent="0.2">
      <c r="A34" s="974" t="s">
        <v>2521</v>
      </c>
      <c r="B34" s="670"/>
      <c r="C34" s="1685"/>
      <c r="D34" s="1685"/>
      <c r="E34" s="727"/>
      <c r="F34" s="1685"/>
      <c r="G34" s="1685"/>
      <c r="H34" s="1685"/>
      <c r="I34" s="677"/>
      <c r="J34" s="1684"/>
      <c r="K34" s="677"/>
      <c r="L34" s="1684"/>
    </row>
    <row r="35" spans="1:12" x14ac:dyDescent="0.2">
      <c r="A35" s="545" t="s">
        <v>2368</v>
      </c>
      <c r="B35" s="785"/>
      <c r="C35" s="1685"/>
      <c r="D35" s="1685"/>
      <c r="E35" s="676"/>
      <c r="F35" s="1685"/>
      <c r="G35" s="1685"/>
      <c r="H35" s="1685"/>
      <c r="I35" s="677"/>
      <c r="J35" s="1684"/>
      <c r="K35" s="677"/>
      <c r="L35" s="1684"/>
    </row>
    <row r="36" spans="1:12" x14ac:dyDescent="0.2">
      <c r="A36" s="545" t="s">
        <v>2369</v>
      </c>
      <c r="B36" s="785"/>
      <c r="C36" s="1685"/>
      <c r="D36" s="1685"/>
      <c r="E36" s="727"/>
      <c r="F36" s="1685"/>
      <c r="G36" s="1685"/>
      <c r="H36" s="1685"/>
      <c r="I36" s="677"/>
      <c r="J36" s="1684"/>
      <c r="K36" s="677"/>
      <c r="L36" s="1684"/>
    </row>
    <row r="37" spans="1:12" x14ac:dyDescent="0.2">
      <c r="A37" s="678" t="s">
        <v>2370</v>
      </c>
      <c r="B37" s="785"/>
      <c r="C37" s="1684"/>
      <c r="D37" s="1684"/>
      <c r="E37" s="787"/>
      <c r="F37" s="734"/>
      <c r="G37" s="734"/>
      <c r="H37" s="1684"/>
      <c r="I37" s="788"/>
      <c r="J37" s="1684"/>
      <c r="K37" s="788"/>
      <c r="L37" s="1684"/>
    </row>
    <row r="38" spans="1:12" x14ac:dyDescent="0.2">
      <c r="A38" s="5"/>
      <c r="B38" s="5"/>
      <c r="H38" s="794"/>
      <c r="J38" s="232"/>
    </row>
    <row r="39" spans="1:12" x14ac:dyDescent="0.2">
      <c r="A39" s="695" t="s">
        <v>746</v>
      </c>
      <c r="B39" s="5"/>
      <c r="C39" s="1684"/>
      <c r="D39" s="1684"/>
      <c r="H39" s="794"/>
      <c r="J39" s="232"/>
      <c r="L39" s="1684"/>
    </row>
    <row r="40" spans="1:12" x14ac:dyDescent="0.2">
      <c r="A40" s="5"/>
      <c r="B40" s="5"/>
      <c r="H40" s="794"/>
      <c r="J40" s="1634"/>
    </row>
    <row r="41" spans="1:12" x14ac:dyDescent="0.2">
      <c r="A41" s="44" t="s">
        <v>2401</v>
      </c>
      <c r="B41" s="5"/>
      <c r="H41" s="39"/>
      <c r="J41" s="1634"/>
    </row>
    <row r="42" spans="1:12" x14ac:dyDescent="0.2">
      <c r="A42" s="19"/>
      <c r="B42" s="5"/>
      <c r="H42" s="39"/>
      <c r="J42" s="1634"/>
    </row>
    <row r="43" spans="1:12" x14ac:dyDescent="0.2">
      <c r="A43" s="5"/>
      <c r="B43" s="5"/>
      <c r="H43" s="39"/>
      <c r="J43" s="1634"/>
    </row>
    <row r="44" spans="1:12" x14ac:dyDescent="0.2">
      <c r="A44" s="25"/>
      <c r="B44" s="44"/>
    </row>
    <row r="45" spans="1:12" x14ac:dyDescent="0.2">
      <c r="A45" s="44"/>
      <c r="B45" s="44"/>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9.5703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9.5703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9.5703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9.5703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9.5703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9.5703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9.5703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9.5703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9.5703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9.5703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9.5703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9.5703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9.5703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9.5703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9.5703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9.5703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9.5703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9.5703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9.5703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9.5703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9.5703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9.5703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9.5703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9.5703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9.5703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9.5703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9.5703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9.5703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9.5703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9.5703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9.5703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9.5703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9.5703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9.5703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9.5703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9.5703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9.5703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9.5703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9.5703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9.5703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9.5703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9.5703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9.5703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9.5703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9.5703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9.5703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9.5703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9.5703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9.5703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9.5703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9.5703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9.5703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9.5703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9.5703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9.5703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9.5703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9.5703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9.5703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9.5703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9.5703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9.5703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9.5703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9.5703125" style="1" customWidth="1"/>
    <col min="16131" max="16384" width="9.140625" style="1"/>
  </cols>
  <sheetData>
    <row r="1" spans="1:12" ht="15.75" x14ac:dyDescent="0.25">
      <c r="A1" s="378" t="s">
        <v>2522</v>
      </c>
      <c r="B1" s="63"/>
      <c r="C1" s="63"/>
      <c r="D1" s="354"/>
      <c r="E1" s="354"/>
      <c r="F1" s="354"/>
      <c r="G1" s="354"/>
      <c r="H1" s="24"/>
      <c r="I1" s="24"/>
      <c r="J1" s="24"/>
      <c r="K1" s="24"/>
      <c r="L1" s="352">
        <v>10</v>
      </c>
    </row>
    <row r="2" spans="1:12" ht="15.75" x14ac:dyDescent="0.25">
      <c r="A2" s="1975" t="s">
        <v>94</v>
      </c>
      <c r="B2" s="1976"/>
      <c r="C2" s="1977"/>
      <c r="D2" s="177"/>
      <c r="E2" s="354"/>
      <c r="F2" s="354"/>
      <c r="G2" s="354"/>
      <c r="H2" s="24"/>
      <c r="I2" s="24"/>
      <c r="J2" s="24"/>
      <c r="K2" s="24"/>
      <c r="L2" s="24"/>
    </row>
    <row r="3" spans="1:12" ht="31.5" customHeight="1" x14ac:dyDescent="0.2">
      <c r="A3" s="2097" t="s">
        <v>2523</v>
      </c>
      <c r="B3" s="2104"/>
      <c r="C3" s="2104"/>
      <c r="D3" s="2104"/>
      <c r="E3" s="2104"/>
      <c r="F3" s="2104"/>
      <c r="G3" s="2104"/>
      <c r="H3" s="2104"/>
      <c r="I3" s="2104"/>
      <c r="J3" s="2104"/>
      <c r="K3" s="2104"/>
      <c r="L3" s="2104"/>
    </row>
    <row r="4" spans="1:12" x14ac:dyDescent="0.2">
      <c r="A4" s="261" t="s">
        <v>2348</v>
      </c>
      <c r="B4" s="1670"/>
      <c r="C4" s="1670"/>
      <c r="D4" s="1670"/>
      <c r="E4" s="1670"/>
      <c r="F4" s="1670"/>
      <c r="G4" s="1670"/>
      <c r="H4" s="1670"/>
      <c r="I4" s="1670"/>
      <c r="J4" s="1670"/>
      <c r="K4" s="1670"/>
      <c r="L4" s="1670"/>
    </row>
    <row r="5" spans="1:12" ht="15.75" x14ac:dyDescent="0.25">
      <c r="A5" s="24"/>
      <c r="B5" s="63"/>
      <c r="C5" s="63"/>
      <c r="D5" s="354"/>
      <c r="E5" s="354"/>
      <c r="F5" s="354"/>
      <c r="G5" s="354"/>
      <c r="H5" s="24"/>
      <c r="I5" s="24"/>
      <c r="J5" s="24"/>
      <c r="K5" s="24"/>
      <c r="L5" s="24"/>
    </row>
    <row r="6" spans="1:12" x14ac:dyDescent="0.2">
      <c r="A6" s="662"/>
      <c r="B6" s="2069" t="s">
        <v>2349</v>
      </c>
      <c r="C6" s="2003"/>
      <c r="D6" s="2004"/>
      <c r="E6" s="896"/>
      <c r="F6" s="2105" t="s">
        <v>2350</v>
      </c>
      <c r="G6" s="2003"/>
      <c r="H6" s="2004"/>
      <c r="I6" s="897"/>
      <c r="J6" s="1670"/>
      <c r="K6" s="897"/>
      <c r="L6" s="897"/>
    </row>
    <row r="7" spans="1:12" ht="54.75" x14ac:dyDescent="0.2">
      <c r="A7" s="1666" t="s">
        <v>2351</v>
      </c>
      <c r="B7" s="664" t="s">
        <v>2352</v>
      </c>
      <c r="C7" s="664" t="s">
        <v>2353</v>
      </c>
      <c r="D7" s="664" t="s">
        <v>2354</v>
      </c>
      <c r="E7" s="882"/>
      <c r="F7" s="890" t="s">
        <v>2355</v>
      </c>
      <c r="G7" s="664" t="s">
        <v>2356</v>
      </c>
      <c r="H7" s="1734" t="s">
        <v>2357</v>
      </c>
      <c r="I7" s="188"/>
      <c r="J7" s="1666" t="s">
        <v>2358</v>
      </c>
      <c r="K7" s="188"/>
      <c r="L7" s="1666" t="s">
        <v>2359</v>
      </c>
    </row>
    <row r="8" spans="1:12" x14ac:dyDescent="0.2">
      <c r="A8" s="1703" t="s">
        <v>244</v>
      </c>
      <c r="B8" s="1703"/>
      <c r="C8" s="1703"/>
      <c r="D8" s="1703" t="s">
        <v>245</v>
      </c>
      <c r="E8" s="1703"/>
      <c r="F8" s="1703" t="s">
        <v>246</v>
      </c>
      <c r="G8" s="1703" t="s">
        <v>401</v>
      </c>
      <c r="H8" s="1703" t="s">
        <v>402</v>
      </c>
      <c r="I8" s="1703"/>
      <c r="J8" s="1703" t="s">
        <v>2360</v>
      </c>
      <c r="K8" s="1703"/>
      <c r="L8" s="1703" t="s">
        <v>2361</v>
      </c>
    </row>
    <row r="9" spans="1:12" x14ac:dyDescent="0.2">
      <c r="A9" s="2078" t="s">
        <v>1784</v>
      </c>
      <c r="B9" s="2078"/>
      <c r="C9" s="2078"/>
      <c r="D9" s="669"/>
      <c r="E9" s="669"/>
      <c r="F9" s="669"/>
      <c r="G9" s="669"/>
      <c r="H9" s="669"/>
      <c r="I9" s="669"/>
      <c r="J9" s="669"/>
      <c r="K9" s="669"/>
      <c r="L9" s="669"/>
    </row>
    <row r="10" spans="1:12" x14ac:dyDescent="0.2">
      <c r="A10" s="973" t="s">
        <v>2515</v>
      </c>
      <c r="B10" s="899"/>
      <c r="C10" s="1692"/>
      <c r="D10" s="1692"/>
      <c r="E10" s="975"/>
      <c r="F10" s="1692"/>
      <c r="G10" s="1692"/>
      <c r="H10" s="1692"/>
      <c r="I10" s="904"/>
      <c r="J10" s="1693"/>
      <c r="K10" s="904"/>
      <c r="L10" s="1693"/>
    </row>
    <row r="11" spans="1:12" x14ac:dyDescent="0.2">
      <c r="A11" s="545" t="s">
        <v>2368</v>
      </c>
      <c r="B11" s="899"/>
      <c r="C11" s="1692"/>
      <c r="D11" s="1692"/>
      <c r="E11" s="903"/>
      <c r="F11" s="1692"/>
      <c r="G11" s="1692"/>
      <c r="H11" s="1692"/>
      <c r="I11" s="904"/>
      <c r="J11" s="1693"/>
      <c r="K11" s="904"/>
      <c r="L11" s="1693"/>
    </row>
    <row r="12" spans="1:12" x14ac:dyDescent="0.2">
      <c r="A12" s="545" t="s">
        <v>2369</v>
      </c>
      <c r="B12" s="899"/>
      <c r="C12" s="1692"/>
      <c r="D12" s="1692"/>
      <c r="E12" s="975"/>
      <c r="F12" s="1692"/>
      <c r="G12" s="1692"/>
      <c r="H12" s="1692"/>
      <c r="I12" s="904"/>
      <c r="J12" s="1693"/>
      <c r="K12" s="904"/>
      <c r="L12" s="1693"/>
    </row>
    <row r="13" spans="1:12" x14ac:dyDescent="0.2">
      <c r="A13" s="920" t="s">
        <v>2375</v>
      </c>
      <c r="B13" s="906"/>
      <c r="C13" s="1693"/>
      <c r="D13" s="1693"/>
      <c r="E13" s="976"/>
      <c r="F13" s="977"/>
      <c r="G13" s="977"/>
      <c r="H13" s="1693"/>
      <c r="I13" s="978"/>
      <c r="J13" s="1693"/>
      <c r="K13" s="978"/>
      <c r="L13" s="1693"/>
    </row>
    <row r="14" spans="1:12" x14ac:dyDescent="0.2">
      <c r="A14" s="970"/>
      <c r="B14" s="92"/>
      <c r="C14" s="903"/>
      <c r="D14" s="903"/>
      <c r="E14" s="976"/>
      <c r="F14" s="976"/>
      <c r="G14" s="979"/>
      <c r="H14" s="903"/>
      <c r="I14" s="978"/>
      <c r="J14" s="903"/>
      <c r="K14" s="978"/>
      <c r="L14" s="903"/>
    </row>
    <row r="15" spans="1:12" x14ac:dyDescent="0.2">
      <c r="A15" s="921" t="s">
        <v>1785</v>
      </c>
      <c r="B15" s="138"/>
      <c r="C15" s="903"/>
      <c r="D15" s="903"/>
      <c r="E15" s="976"/>
      <c r="F15" s="976"/>
      <c r="G15" s="979"/>
      <c r="H15" s="903"/>
      <c r="I15" s="978"/>
      <c r="J15" s="903"/>
      <c r="K15" s="978"/>
      <c r="L15" s="903"/>
    </row>
    <row r="16" spans="1:12" x14ac:dyDescent="0.2">
      <c r="A16" s="973" t="s">
        <v>2515</v>
      </c>
      <c r="B16" s="1692"/>
      <c r="C16" s="1692"/>
      <c r="D16" s="1692"/>
      <c r="E16" s="975"/>
      <c r="F16" s="1692"/>
      <c r="G16" s="1692"/>
      <c r="H16" s="1692"/>
      <c r="I16" s="904"/>
      <c r="J16" s="1693"/>
      <c r="K16" s="904"/>
      <c r="L16" s="1693"/>
    </row>
    <row r="17" spans="1:12" x14ac:dyDescent="0.2">
      <c r="A17" s="545" t="s">
        <v>2368</v>
      </c>
      <c r="B17" s="1692"/>
      <c r="C17" s="1692"/>
      <c r="D17" s="1692"/>
      <c r="E17" s="903"/>
      <c r="F17" s="1692"/>
      <c r="G17" s="1692"/>
      <c r="H17" s="1692"/>
      <c r="I17" s="904"/>
      <c r="J17" s="1693"/>
      <c r="K17" s="904"/>
      <c r="L17" s="1693"/>
    </row>
    <row r="18" spans="1:12" x14ac:dyDescent="0.2">
      <c r="A18" s="545" t="s">
        <v>2369</v>
      </c>
      <c r="B18" s="1692"/>
      <c r="C18" s="1692"/>
      <c r="D18" s="1692"/>
      <c r="E18" s="975"/>
      <c r="F18" s="1692"/>
      <c r="G18" s="1692"/>
      <c r="H18" s="1692"/>
      <c r="I18" s="904"/>
      <c r="J18" s="1693"/>
      <c r="K18" s="904"/>
      <c r="L18" s="1693"/>
    </row>
    <row r="19" spans="1:12" x14ac:dyDescent="0.2">
      <c r="A19" s="920" t="s">
        <v>2375</v>
      </c>
      <c r="B19" s="1692"/>
      <c r="C19" s="1693"/>
      <c r="D19" s="1693"/>
      <c r="E19" s="976"/>
      <c r="F19" s="977"/>
      <c r="G19" s="977"/>
      <c r="H19" s="1693"/>
      <c r="I19" s="978"/>
      <c r="J19" s="1693"/>
      <c r="K19" s="978"/>
      <c r="L19" s="1693"/>
    </row>
    <row r="20" spans="1:12" x14ac:dyDescent="0.2">
      <c r="A20" s="970"/>
      <c r="B20" s="92"/>
      <c r="C20" s="980"/>
      <c r="D20" s="980"/>
      <c r="E20" s="976"/>
      <c r="F20" s="981"/>
      <c r="G20" s="979"/>
      <c r="H20" s="980"/>
      <c r="I20" s="978"/>
      <c r="J20" s="980"/>
      <c r="K20" s="978"/>
      <c r="L20" s="980"/>
    </row>
    <row r="21" spans="1:12" x14ac:dyDescent="0.2">
      <c r="A21" s="971" t="s">
        <v>1788</v>
      </c>
      <c r="B21" s="92"/>
      <c r="C21" s="980"/>
      <c r="D21" s="980"/>
      <c r="E21" s="976"/>
      <c r="F21" s="981"/>
      <c r="G21" s="979"/>
      <c r="H21" s="980"/>
      <c r="I21" s="978"/>
      <c r="J21" s="980"/>
      <c r="K21" s="978"/>
      <c r="L21" s="903"/>
    </row>
    <row r="22" spans="1:12" x14ac:dyDescent="0.2">
      <c r="A22" s="973" t="s">
        <v>2515</v>
      </c>
      <c r="B22" s="1692"/>
      <c r="C22" s="1692"/>
      <c r="D22" s="1692"/>
      <c r="E22" s="975"/>
      <c r="F22" s="1692"/>
      <c r="G22" s="1692"/>
      <c r="H22" s="1692"/>
      <c r="I22" s="904"/>
      <c r="J22" s="1693"/>
      <c r="K22" s="904"/>
      <c r="L22" s="1693"/>
    </row>
    <row r="23" spans="1:12" x14ac:dyDescent="0.2">
      <c r="A23" s="545" t="s">
        <v>2368</v>
      </c>
      <c r="B23" s="1692"/>
      <c r="C23" s="1692"/>
      <c r="D23" s="1692"/>
      <c r="E23" s="903"/>
      <c r="F23" s="1692"/>
      <c r="G23" s="1692"/>
      <c r="H23" s="1692"/>
      <c r="I23" s="904"/>
      <c r="J23" s="1693"/>
      <c r="K23" s="904"/>
      <c r="L23" s="1693"/>
    </row>
    <row r="24" spans="1:12" x14ac:dyDescent="0.2">
      <c r="A24" s="545" t="s">
        <v>2369</v>
      </c>
      <c r="B24" s="1692"/>
      <c r="C24" s="1692"/>
      <c r="D24" s="1692"/>
      <c r="E24" s="975"/>
      <c r="F24" s="1692"/>
      <c r="G24" s="1692"/>
      <c r="H24" s="1692"/>
      <c r="I24" s="904"/>
      <c r="J24" s="1693"/>
      <c r="K24" s="904"/>
      <c r="L24" s="1693"/>
    </row>
    <row r="25" spans="1:12" x14ac:dyDescent="0.2">
      <c r="A25" s="905"/>
      <c r="B25" s="1693"/>
      <c r="C25" s="1693"/>
      <c r="D25" s="1693"/>
      <c r="E25" s="976"/>
      <c r="F25" s="977"/>
      <c r="G25" s="977"/>
      <c r="H25" s="1693"/>
      <c r="I25" s="978"/>
      <c r="J25" s="1693"/>
      <c r="K25" s="978"/>
      <c r="L25" s="1693"/>
    </row>
    <row r="26" spans="1:12" x14ac:dyDescent="0.2">
      <c r="A26" s="92" t="s">
        <v>746</v>
      </c>
      <c r="B26" s="92"/>
      <c r="C26" s="131"/>
      <c r="D26" s="131"/>
      <c r="E26" s="131"/>
      <c r="F26" s="131"/>
      <c r="G26" s="131"/>
      <c r="H26" s="982"/>
      <c r="I26" s="131"/>
      <c r="J26" s="233"/>
      <c r="K26" s="131"/>
      <c r="L26" s="131"/>
    </row>
    <row r="27" spans="1:12" x14ac:dyDescent="0.2">
      <c r="A27" s="918"/>
      <c r="B27" s="92"/>
      <c r="C27" s="1693"/>
      <c r="D27" s="1693"/>
      <c r="E27" s="131"/>
      <c r="F27" s="131"/>
      <c r="G27" s="131"/>
      <c r="H27" s="982"/>
      <c r="I27" s="131"/>
      <c r="J27" s="233"/>
      <c r="K27" s="131"/>
      <c r="L27" s="1693"/>
    </row>
    <row r="28" spans="1:12" x14ac:dyDescent="0.2">
      <c r="A28" s="983" t="s">
        <v>2401</v>
      </c>
      <c r="B28" s="92"/>
      <c r="C28" s="131"/>
      <c r="D28" s="131"/>
      <c r="E28" s="131"/>
      <c r="F28" s="131"/>
      <c r="G28" s="131"/>
      <c r="H28" s="982"/>
      <c r="I28" s="131"/>
      <c r="J28" s="233"/>
      <c r="K28" s="131"/>
      <c r="L28" s="131"/>
    </row>
    <row r="29" spans="1:12" x14ac:dyDescent="0.2">
      <c r="A29" s="67"/>
      <c r="B29" s="708"/>
      <c r="C29" s="24"/>
      <c r="D29" s="24"/>
      <c r="E29" s="24"/>
      <c r="F29" s="24"/>
      <c r="G29" s="24"/>
      <c r="H29" s="54"/>
      <c r="I29" s="24"/>
      <c r="J29" s="30"/>
      <c r="K29" s="24"/>
      <c r="L29" s="24"/>
    </row>
    <row r="30" spans="1:12" x14ac:dyDescent="0.2">
      <c r="A30" s="19"/>
      <c r="B30" s="5"/>
      <c r="H30" s="39"/>
      <c r="J30" s="1634"/>
    </row>
    <row r="31" spans="1:12" x14ac:dyDescent="0.2">
      <c r="A31" s="5"/>
      <c r="B31" s="5"/>
      <c r="H31" s="39"/>
      <c r="J31" s="1634"/>
    </row>
    <row r="32" spans="1:12" x14ac:dyDescent="0.2">
      <c r="A32" s="25"/>
      <c r="B32" s="44"/>
    </row>
    <row r="33" spans="1:2" x14ac:dyDescent="0.2">
      <c r="A33" s="44"/>
      <c r="B33" s="44"/>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heetViews>
  <sheetFormatPr defaultColWidth="9.140625" defaultRowHeight="15" x14ac:dyDescent="0.25"/>
  <cols>
    <col min="1" max="1" width="30.5703125" customWidth="1"/>
    <col min="3" max="3" width="13" customWidth="1"/>
    <col min="4" max="4" width="13.7109375" customWidth="1"/>
    <col min="5" max="5" width="1.5703125" customWidth="1"/>
    <col min="9" max="9" width="1.5703125" customWidth="1"/>
    <col min="10" max="10" width="11.42578125" customWidth="1"/>
    <col min="11" max="11" width="1.5703125" customWidth="1"/>
  </cols>
  <sheetData>
    <row r="1" spans="1:12" ht="15.75" x14ac:dyDescent="0.25">
      <c r="A1" s="378" t="s">
        <v>2524</v>
      </c>
      <c r="B1" s="33"/>
      <c r="C1" s="33"/>
      <c r="D1" s="38"/>
      <c r="E1" s="38"/>
      <c r="F1" s="38"/>
      <c r="G1" s="38"/>
      <c r="H1" s="1719"/>
      <c r="I1" s="1719"/>
      <c r="J1" s="1719"/>
      <c r="K1" s="1719"/>
      <c r="L1" s="35">
        <v>10</v>
      </c>
    </row>
    <row r="2" spans="1:12" ht="15.75" x14ac:dyDescent="0.25">
      <c r="A2" s="1975" t="s">
        <v>94</v>
      </c>
      <c r="B2" s="1976"/>
      <c r="C2" s="1977"/>
      <c r="D2" s="70"/>
      <c r="E2" s="38"/>
      <c r="F2" s="38"/>
      <c r="G2" s="38"/>
      <c r="H2" s="1719"/>
      <c r="I2" s="1719"/>
      <c r="J2" s="1719"/>
      <c r="K2" s="1719"/>
      <c r="L2" s="1719"/>
    </row>
    <row r="3" spans="1:12" ht="18.75" customHeight="1" x14ac:dyDescent="0.25">
      <c r="A3" s="2094" t="s">
        <v>2525</v>
      </c>
      <c r="B3" s="2094"/>
      <c r="C3" s="2094"/>
      <c r="D3" s="2094"/>
      <c r="E3" s="2094"/>
      <c r="F3" s="2094"/>
      <c r="G3" s="2094"/>
      <c r="H3" s="2094"/>
      <c r="I3" s="2094"/>
      <c r="J3" s="2094"/>
      <c r="K3" s="2094"/>
      <c r="L3" s="2094"/>
    </row>
    <row r="4" spans="1:12" ht="12" customHeight="1" x14ac:dyDescent="0.25">
      <c r="A4" s="261" t="s">
        <v>2348</v>
      </c>
      <c r="B4" s="747"/>
      <c r="C4" s="747"/>
      <c r="D4" s="747"/>
      <c r="E4" s="747"/>
      <c r="F4" s="747"/>
      <c r="G4" s="747"/>
      <c r="H4" s="747"/>
      <c r="I4" s="747"/>
      <c r="J4" s="747"/>
      <c r="K4" s="747"/>
      <c r="L4" s="747"/>
    </row>
    <row r="5" spans="1:12" ht="10.15" customHeight="1" x14ac:dyDescent="0.25">
      <c r="A5" s="1719"/>
      <c r="B5" s="33"/>
      <c r="C5" s="33"/>
      <c r="D5" s="38"/>
      <c r="E5" s="38"/>
      <c r="F5" s="38"/>
      <c r="G5" s="38"/>
      <c r="H5" s="1719"/>
      <c r="I5" s="1719"/>
      <c r="J5" s="1719"/>
      <c r="K5" s="1719"/>
      <c r="L5" s="1719"/>
    </row>
    <row r="6" spans="1:12" x14ac:dyDescent="0.25">
      <c r="A6" s="662"/>
      <c r="B6" s="2081" t="s">
        <v>2349</v>
      </c>
      <c r="C6" s="2098"/>
      <c r="D6" s="2099"/>
      <c r="E6" s="896"/>
      <c r="F6" s="2081" t="s">
        <v>2350</v>
      </c>
      <c r="G6" s="2098"/>
      <c r="H6" s="2099"/>
      <c r="I6" s="897"/>
      <c r="J6" s="1650"/>
      <c r="K6" s="897"/>
      <c r="L6" s="897"/>
    </row>
    <row r="7" spans="1:12" ht="54.75" customHeight="1" x14ac:dyDescent="0.25">
      <c r="A7" s="1666" t="s">
        <v>2351</v>
      </c>
      <c r="B7" s="664" t="s">
        <v>2352</v>
      </c>
      <c r="C7" s="664" t="s">
        <v>2353</v>
      </c>
      <c r="D7" s="664" t="s">
        <v>2354</v>
      </c>
      <c r="E7" s="882"/>
      <c r="F7" s="890" t="s">
        <v>2355</v>
      </c>
      <c r="G7" s="664" t="s">
        <v>2356</v>
      </c>
      <c r="H7" s="1734" t="s">
        <v>2357</v>
      </c>
      <c r="I7" s="188"/>
      <c r="J7" s="1666" t="s">
        <v>2358</v>
      </c>
      <c r="K7" s="188"/>
      <c r="L7" s="1666" t="s">
        <v>2359</v>
      </c>
    </row>
    <row r="8" spans="1:12" ht="13.5" customHeight="1" x14ac:dyDescent="0.25">
      <c r="A8" s="1703" t="s">
        <v>244</v>
      </c>
      <c r="B8" s="1703"/>
      <c r="C8" s="1703"/>
      <c r="D8" s="1703" t="s">
        <v>245</v>
      </c>
      <c r="E8" s="1703"/>
      <c r="F8" s="1703" t="s">
        <v>246</v>
      </c>
      <c r="G8" s="1703" t="s">
        <v>401</v>
      </c>
      <c r="H8" s="1703" t="s">
        <v>402</v>
      </c>
      <c r="I8" s="1703"/>
      <c r="J8" s="1703" t="s">
        <v>2360</v>
      </c>
      <c r="K8" s="1703"/>
      <c r="L8" s="1703" t="s">
        <v>2361</v>
      </c>
    </row>
    <row r="9" spans="1:12" ht="11.45" customHeight="1" x14ac:dyDescent="0.25">
      <c r="A9" s="2078" t="s">
        <v>1784</v>
      </c>
      <c r="B9" s="2106"/>
      <c r="C9" s="2106"/>
      <c r="D9" s="355"/>
      <c r="E9" s="323"/>
      <c r="F9" s="323"/>
      <c r="G9" s="323"/>
      <c r="H9" s="323"/>
      <c r="I9" s="323"/>
      <c r="J9" s="323"/>
      <c r="K9" s="323"/>
      <c r="L9" s="323"/>
    </row>
    <row r="10" spans="1:12" x14ac:dyDescent="0.25">
      <c r="A10" s="541" t="s">
        <v>2512</v>
      </c>
      <c r="B10" s="984"/>
      <c r="C10" s="1692"/>
      <c r="D10" s="1729"/>
      <c r="E10" s="685"/>
      <c r="F10" s="1685"/>
      <c r="G10" s="1685"/>
      <c r="H10" s="1685"/>
      <c r="I10" s="689"/>
      <c r="J10" s="1684"/>
      <c r="K10" s="689"/>
      <c r="L10" s="1684"/>
    </row>
    <row r="11" spans="1:12" x14ac:dyDescent="0.25">
      <c r="A11" s="541" t="s">
        <v>2368</v>
      </c>
      <c r="B11" s="984"/>
      <c r="C11" s="1692"/>
      <c r="D11" s="1729"/>
      <c r="E11" s="676"/>
      <c r="F11" s="1685"/>
      <c r="G11" s="1685"/>
      <c r="H11" s="1685"/>
      <c r="I11" s="677"/>
      <c r="J11" s="1684"/>
      <c r="K11" s="677"/>
      <c r="L11" s="1684"/>
    </row>
    <row r="12" spans="1:12" x14ac:dyDescent="0.25">
      <c r="A12" s="541" t="s">
        <v>2369</v>
      </c>
      <c r="B12" s="984"/>
      <c r="C12" s="1692"/>
      <c r="D12" s="1729"/>
      <c r="E12" s="727"/>
      <c r="F12" s="1685"/>
      <c r="G12" s="1685"/>
      <c r="H12" s="1685"/>
      <c r="I12" s="677"/>
      <c r="J12" s="1684"/>
      <c r="K12" s="677"/>
      <c r="L12" s="1684"/>
    </row>
    <row r="13" spans="1:12" x14ac:dyDescent="0.25">
      <c r="A13" s="905" t="s">
        <v>2375</v>
      </c>
      <c r="B13" s="985"/>
      <c r="C13" s="1693"/>
      <c r="D13" s="1730"/>
      <c r="E13" s="722"/>
      <c r="F13" s="681"/>
      <c r="G13" s="681"/>
      <c r="H13" s="1684"/>
      <c r="I13" s="723"/>
      <c r="J13" s="1684"/>
      <c r="K13" s="723"/>
      <c r="L13" s="1684"/>
    </row>
    <row r="14" spans="1:12" ht="4.9000000000000004" customHeight="1" x14ac:dyDescent="0.25">
      <c r="A14" s="92"/>
      <c r="B14" s="92"/>
      <c r="C14" s="969"/>
      <c r="D14" s="777"/>
      <c r="E14" s="722"/>
      <c r="F14" s="722"/>
      <c r="G14" s="776"/>
      <c r="H14" s="690"/>
      <c r="I14" s="723"/>
      <c r="J14" s="690"/>
      <c r="K14" s="723"/>
      <c r="L14" s="690"/>
    </row>
    <row r="15" spans="1:12" x14ac:dyDescent="0.25">
      <c r="A15" s="138" t="s">
        <v>1785</v>
      </c>
      <c r="B15" s="138"/>
      <c r="C15" s="969"/>
      <c r="D15" s="777"/>
      <c r="E15" s="722"/>
      <c r="F15" s="722"/>
      <c r="G15" s="776"/>
      <c r="H15" s="690"/>
      <c r="I15" s="723"/>
      <c r="J15" s="690"/>
      <c r="K15" s="723"/>
      <c r="L15" s="690"/>
    </row>
    <row r="16" spans="1:12" x14ac:dyDescent="0.25">
      <c r="A16" s="541" t="s">
        <v>2512</v>
      </c>
      <c r="B16" s="1692"/>
      <c r="C16" s="1692"/>
      <c r="D16" s="1729"/>
      <c r="E16" s="685"/>
      <c r="F16" s="1685"/>
      <c r="G16" s="1685"/>
      <c r="H16" s="1685"/>
      <c r="I16" s="689"/>
      <c r="J16" s="1684"/>
      <c r="K16" s="689"/>
      <c r="L16" s="1684"/>
    </row>
    <row r="17" spans="1:12" x14ac:dyDescent="0.25">
      <c r="A17" s="541" t="s">
        <v>2368</v>
      </c>
      <c r="B17" s="541"/>
      <c r="C17" s="1692"/>
      <c r="D17" s="1729"/>
      <c r="E17" s="676"/>
      <c r="F17" s="1685"/>
      <c r="G17" s="1685"/>
      <c r="H17" s="1685"/>
      <c r="I17" s="677"/>
      <c r="J17" s="1684"/>
      <c r="K17" s="677"/>
      <c r="L17" s="1684"/>
    </row>
    <row r="18" spans="1:12" x14ac:dyDescent="0.25">
      <c r="A18" s="541" t="s">
        <v>2369</v>
      </c>
      <c r="B18" s="541"/>
      <c r="C18" s="1692"/>
      <c r="D18" s="1729"/>
      <c r="E18" s="727"/>
      <c r="F18" s="1685"/>
      <c r="G18" s="1685"/>
      <c r="H18" s="1685"/>
      <c r="I18" s="677"/>
      <c r="J18" s="1684"/>
      <c r="K18" s="677"/>
      <c r="L18" s="1684"/>
    </row>
    <row r="19" spans="1:12" x14ac:dyDescent="0.25">
      <c r="A19" s="920" t="s">
        <v>2375</v>
      </c>
      <c r="B19" s="1693"/>
      <c r="C19" s="1693"/>
      <c r="D19" s="1730"/>
      <c r="E19" s="722"/>
      <c r="F19" s="681"/>
      <c r="G19" s="681"/>
      <c r="H19" s="1684"/>
      <c r="I19" s="723"/>
      <c r="J19" s="1684"/>
      <c r="K19" s="723"/>
      <c r="L19" s="1684"/>
    </row>
    <row r="20" spans="1:12" ht="4.9000000000000004" customHeight="1" x14ac:dyDescent="0.25">
      <c r="A20" s="970"/>
      <c r="B20" s="970"/>
      <c r="C20" s="969"/>
      <c r="D20" s="777"/>
      <c r="E20" s="722"/>
      <c r="F20" s="722"/>
      <c r="G20" s="776"/>
      <c r="H20" s="690"/>
      <c r="I20" s="723"/>
      <c r="J20" s="690"/>
      <c r="K20" s="723"/>
      <c r="L20" s="690"/>
    </row>
    <row r="21" spans="1:12" s="24" customFormat="1" ht="12.75" x14ac:dyDescent="0.2">
      <c r="A21" s="924" t="s">
        <v>1787</v>
      </c>
      <c r="B21" s="921"/>
      <c r="C21" s="969"/>
      <c r="D21" s="777"/>
      <c r="E21" s="731"/>
      <c r="F21" s="731"/>
      <c r="G21" s="778"/>
      <c r="H21" s="777"/>
      <c r="I21" s="732"/>
      <c r="J21" s="777"/>
      <c r="K21" s="732"/>
      <c r="L21" s="777"/>
    </row>
    <row r="22" spans="1:12" s="24" customFormat="1" ht="12.75" x14ac:dyDescent="0.2">
      <c r="A22" s="545" t="s">
        <v>2512</v>
      </c>
      <c r="B22" s="1818"/>
      <c r="C22" s="1818"/>
      <c r="D22" s="1819"/>
      <c r="E22" s="779"/>
      <c r="F22" s="1819"/>
      <c r="G22" s="1819"/>
      <c r="H22" s="1819"/>
      <c r="I22" s="780"/>
      <c r="J22" s="1730"/>
      <c r="K22" s="780"/>
      <c r="L22" s="1730"/>
    </row>
    <row r="23" spans="1:12" s="24" customFormat="1" ht="12.75" x14ac:dyDescent="0.2">
      <c r="A23" s="545" t="s">
        <v>2368</v>
      </c>
      <c r="B23" s="545"/>
      <c r="C23" s="1818"/>
      <c r="D23" s="1819"/>
      <c r="E23" s="701"/>
      <c r="F23" s="1819"/>
      <c r="G23" s="1819"/>
      <c r="H23" s="1819"/>
      <c r="I23" s="702"/>
      <c r="J23" s="1730"/>
      <c r="K23" s="702"/>
      <c r="L23" s="1730"/>
    </row>
    <row r="24" spans="1:12" s="24" customFormat="1" ht="12.75" x14ac:dyDescent="0.2">
      <c r="A24" s="545" t="s">
        <v>2369</v>
      </c>
      <c r="B24" s="545"/>
      <c r="C24" s="1818"/>
      <c r="D24" s="1819"/>
      <c r="E24" s="715"/>
      <c r="F24" s="1819"/>
      <c r="G24" s="1819"/>
      <c r="H24" s="1819"/>
      <c r="I24" s="702"/>
      <c r="J24" s="1730"/>
      <c r="K24" s="702"/>
      <c r="L24" s="1730"/>
    </row>
    <row r="25" spans="1:12" s="24" customFormat="1" ht="12.75" x14ac:dyDescent="0.2">
      <c r="A25" s="920" t="s">
        <v>2375</v>
      </c>
      <c r="B25" s="986"/>
      <c r="C25" s="986"/>
      <c r="D25" s="688"/>
      <c r="E25" s="798"/>
      <c r="F25" s="681"/>
      <c r="G25" s="681"/>
      <c r="H25" s="688"/>
      <c r="I25" s="799"/>
      <c r="J25" s="688"/>
      <c r="K25" s="799"/>
      <c r="L25" s="688"/>
    </row>
    <row r="26" spans="1:12" s="1719" customFormat="1" ht="4.9000000000000004" customHeight="1" x14ac:dyDescent="0.25">
      <c r="A26" s="970"/>
      <c r="B26" s="970"/>
      <c r="C26" s="969"/>
      <c r="D26" s="777"/>
      <c r="E26" s="722"/>
      <c r="F26" s="722"/>
      <c r="G26" s="776"/>
      <c r="H26" s="690"/>
      <c r="I26" s="723"/>
      <c r="J26" s="690"/>
      <c r="K26" s="723"/>
      <c r="L26" s="690"/>
    </row>
    <row r="27" spans="1:12" s="24" customFormat="1" ht="12.75" x14ac:dyDescent="0.2">
      <c r="A27" s="921" t="s">
        <v>1788</v>
      </c>
      <c r="B27" s="921"/>
      <c r="C27" s="969"/>
      <c r="D27" s="777"/>
      <c r="E27" s="731"/>
      <c r="F27" s="731"/>
      <c r="G27" s="778"/>
      <c r="H27" s="777"/>
      <c r="I27" s="732"/>
      <c r="J27" s="777"/>
      <c r="K27" s="732"/>
      <c r="L27" s="777"/>
    </row>
    <row r="28" spans="1:12" s="24" customFormat="1" ht="12.75" x14ac:dyDescent="0.2">
      <c r="A28" s="541" t="s">
        <v>2512</v>
      </c>
      <c r="B28" s="1692"/>
      <c r="C28" s="1692"/>
      <c r="D28" s="1729"/>
      <c r="E28" s="779"/>
      <c r="F28" s="1729"/>
      <c r="G28" s="1729"/>
      <c r="H28" s="1729"/>
      <c r="I28" s="780"/>
      <c r="J28" s="1730"/>
      <c r="K28" s="780"/>
      <c r="L28" s="1730"/>
    </row>
    <row r="29" spans="1:12" s="24" customFormat="1" ht="12.75" x14ac:dyDescent="0.2">
      <c r="A29" s="541" t="s">
        <v>2368</v>
      </c>
      <c r="B29" s="541"/>
      <c r="C29" s="1692"/>
      <c r="D29" s="1729"/>
      <c r="E29" s="701"/>
      <c r="F29" s="1729"/>
      <c r="G29" s="1729"/>
      <c r="H29" s="1729"/>
      <c r="I29" s="702"/>
      <c r="J29" s="1730"/>
      <c r="K29" s="702"/>
      <c r="L29" s="1730"/>
    </row>
    <row r="30" spans="1:12" s="24" customFormat="1" ht="12.75" x14ac:dyDescent="0.2">
      <c r="A30" s="541" t="s">
        <v>2369</v>
      </c>
      <c r="B30" s="541"/>
      <c r="C30" s="1692"/>
      <c r="D30" s="1729"/>
      <c r="E30" s="715"/>
      <c r="F30" s="1729"/>
      <c r="G30" s="1729"/>
      <c r="H30" s="1729"/>
      <c r="I30" s="702"/>
      <c r="J30" s="1730"/>
      <c r="K30" s="702"/>
      <c r="L30" s="1730"/>
    </row>
    <row r="31" spans="1:12" s="25" customFormat="1" ht="12.75" x14ac:dyDescent="0.2">
      <c r="A31" s="905" t="s">
        <v>2375</v>
      </c>
      <c r="B31" s="986"/>
      <c r="C31" s="986"/>
      <c r="D31" s="688"/>
      <c r="E31" s="798"/>
      <c r="F31" s="681"/>
      <c r="G31" s="681"/>
      <c r="H31" s="688"/>
      <c r="I31" s="799"/>
      <c r="J31" s="688"/>
      <c r="K31" s="799"/>
      <c r="L31" s="688"/>
    </row>
    <row r="32" spans="1:12" s="24" customFormat="1" ht="12.75" x14ac:dyDescent="0.2">
      <c r="A32" s="92"/>
      <c r="B32" s="92"/>
      <c r="C32" s="131"/>
      <c r="H32" s="714"/>
      <c r="J32" s="781"/>
    </row>
    <row r="33" spans="1:19" s="24" customFormat="1" ht="12.75" x14ac:dyDescent="0.2">
      <c r="A33" s="918" t="s">
        <v>746</v>
      </c>
      <c r="B33" s="92"/>
      <c r="C33" s="1693"/>
      <c r="D33" s="1730"/>
      <c r="H33" s="714"/>
      <c r="J33" s="781"/>
      <c r="L33" s="1730"/>
    </row>
    <row r="34" spans="1:19" s="24" customFormat="1" ht="12.75" x14ac:dyDescent="0.2">
      <c r="A34" s="92"/>
      <c r="B34" s="92"/>
      <c r="C34" s="131"/>
      <c r="H34" s="714"/>
      <c r="J34" s="781"/>
    </row>
    <row r="35" spans="1:19" s="24" customFormat="1" ht="12" customHeight="1" x14ac:dyDescent="0.2">
      <c r="A35" s="85" t="s">
        <v>2401</v>
      </c>
      <c r="B35" s="92"/>
      <c r="C35" s="131"/>
      <c r="H35" s="54"/>
      <c r="J35" s="30"/>
    </row>
    <row r="36" spans="1:19" s="1" customFormat="1" ht="4.9000000000000004" customHeight="1" x14ac:dyDescent="0.2">
      <c r="A36" s="5"/>
      <c r="B36" s="5"/>
      <c r="C36" s="690"/>
      <c r="D36" s="690"/>
      <c r="E36" s="722"/>
      <c r="F36" s="722"/>
      <c r="G36" s="776"/>
      <c r="H36" s="690"/>
      <c r="I36" s="722"/>
      <c r="J36" s="690"/>
      <c r="K36" s="722"/>
      <c r="L36" s="690"/>
    </row>
    <row r="37" spans="1:19" s="25" customFormat="1" ht="12.75" x14ac:dyDescent="0.2">
      <c r="A37" s="792"/>
      <c r="B37" s="792"/>
      <c r="C37" s="775"/>
      <c r="D37" s="775"/>
      <c r="E37" s="798"/>
      <c r="F37" s="798"/>
      <c r="G37" s="800"/>
      <c r="H37" s="775"/>
      <c r="I37" s="798"/>
      <c r="J37" s="775"/>
      <c r="K37" s="798"/>
      <c r="L37" s="775"/>
    </row>
    <row r="38" spans="1:19" s="25" customFormat="1" ht="12.75" x14ac:dyDescent="0.2">
      <c r="A38" s="801"/>
      <c r="B38" s="801"/>
      <c r="C38" s="775"/>
      <c r="D38" s="775"/>
      <c r="E38" s="775"/>
      <c r="F38" s="802"/>
      <c r="G38" s="802"/>
      <c r="H38" s="802"/>
      <c r="I38" s="775"/>
      <c r="J38" s="803"/>
      <c r="K38" s="775"/>
      <c r="L38" s="775"/>
    </row>
    <row r="39" spans="1:19" s="25" customFormat="1" ht="12.75" x14ac:dyDescent="0.2">
      <c r="A39" s="801"/>
      <c r="B39" s="775"/>
      <c r="C39" s="775"/>
      <c r="D39" s="775"/>
      <c r="E39" s="775"/>
      <c r="F39" s="775"/>
      <c r="G39" s="802"/>
      <c r="H39" s="804"/>
      <c r="I39" s="775"/>
      <c r="J39" s="803"/>
      <c r="K39" s="775"/>
      <c r="L39" s="803"/>
    </row>
    <row r="40" spans="1:19" s="25" customFormat="1" ht="12.75" x14ac:dyDescent="0.2">
      <c r="A40" s="801"/>
      <c r="B40" s="801"/>
      <c r="C40" s="775"/>
      <c r="D40" s="775"/>
      <c r="E40" s="775"/>
      <c r="F40" s="802"/>
      <c r="G40" s="802"/>
      <c r="H40" s="802"/>
      <c r="I40" s="775"/>
      <c r="J40" s="803"/>
      <c r="K40" s="775"/>
      <c r="L40" s="803"/>
    </row>
    <row r="41" spans="1:19" s="25" customFormat="1" ht="12.75" x14ac:dyDescent="0.2">
      <c r="A41" s="801"/>
      <c r="B41" s="801"/>
      <c r="C41" s="775"/>
      <c r="D41" s="775"/>
      <c r="E41" s="775"/>
      <c r="F41" s="802"/>
      <c r="G41" s="802"/>
      <c r="H41" s="802"/>
      <c r="I41" s="775"/>
      <c r="J41" s="803"/>
      <c r="K41" s="775"/>
      <c r="L41" s="803"/>
    </row>
    <row r="42" spans="1:19" s="25" customFormat="1" ht="12.75" x14ac:dyDescent="0.2">
      <c r="A42" s="801"/>
      <c r="B42" s="801"/>
      <c r="C42" s="802"/>
      <c r="D42" s="802"/>
      <c r="E42" s="775"/>
      <c r="F42" s="802"/>
      <c r="G42" s="802"/>
      <c r="H42" s="802"/>
      <c r="I42" s="775"/>
      <c r="J42" s="803"/>
      <c r="K42" s="775"/>
      <c r="L42" s="803"/>
    </row>
    <row r="43" spans="1:19" s="25" customFormat="1" ht="12.75" x14ac:dyDescent="0.2">
      <c r="A43" s="801"/>
      <c r="B43" s="801"/>
      <c r="C43" s="802"/>
      <c r="D43" s="802"/>
      <c r="E43" s="775"/>
      <c r="F43" s="802"/>
      <c r="G43" s="802"/>
      <c r="H43" s="802"/>
      <c r="I43" s="775"/>
      <c r="J43" s="803"/>
      <c r="K43" s="775"/>
      <c r="L43" s="803"/>
    </row>
    <row r="44" spans="1:19" s="25" customFormat="1" ht="12.75" x14ac:dyDescent="0.2">
      <c r="A44" s="801"/>
      <c r="B44" s="801"/>
      <c r="C44" s="802"/>
      <c r="D44" s="802"/>
      <c r="E44" s="775"/>
      <c r="F44" s="802"/>
      <c r="G44" s="802"/>
      <c r="H44" s="802"/>
      <c r="I44" s="775"/>
      <c r="J44" s="803"/>
      <c r="K44" s="775"/>
      <c r="L44" s="803"/>
    </row>
    <row r="45" spans="1:19" s="1" customFormat="1" ht="12.75" x14ac:dyDescent="0.2">
      <c r="A45" s="5"/>
      <c r="B45" s="5"/>
      <c r="C45" s="805"/>
      <c r="D45" s="805"/>
      <c r="E45" s="722"/>
      <c r="F45" s="806"/>
      <c r="G45" s="806"/>
      <c r="H45" s="805"/>
      <c r="I45" s="722"/>
      <c r="J45" s="805"/>
      <c r="K45" s="722"/>
      <c r="L45" s="805"/>
    </row>
    <row r="46" spans="1:19" s="1" customFormat="1" ht="4.9000000000000004" customHeight="1" x14ac:dyDescent="0.2">
      <c r="A46" s="5"/>
      <c r="B46" s="5"/>
      <c r="C46" s="690"/>
      <c r="D46" s="690"/>
      <c r="E46" s="722"/>
      <c r="F46" s="722"/>
      <c r="G46" s="776"/>
      <c r="H46" s="690"/>
      <c r="I46" s="722"/>
      <c r="J46" s="690"/>
      <c r="K46" s="722"/>
      <c r="L46" s="690"/>
      <c r="S46" s="807"/>
    </row>
    <row r="47" spans="1:19" s="25" customFormat="1" ht="12.75" x14ac:dyDescent="0.2">
      <c r="A47" s="792"/>
      <c r="B47" s="792"/>
      <c r="C47" s="775"/>
      <c r="D47" s="775"/>
      <c r="E47" s="798"/>
      <c r="F47" s="798"/>
      <c r="G47" s="800"/>
      <c r="H47" s="775"/>
      <c r="I47" s="798"/>
      <c r="J47" s="775"/>
      <c r="K47" s="798"/>
      <c r="L47" s="775"/>
      <c r="S47" s="808"/>
    </row>
    <row r="48" spans="1:19" s="25" customFormat="1" ht="12.75" x14ac:dyDescent="0.2">
      <c r="A48" s="801"/>
      <c r="B48" s="775"/>
      <c r="C48" s="775"/>
      <c r="D48" s="775"/>
      <c r="E48" s="775"/>
      <c r="F48" s="802"/>
      <c r="G48" s="802"/>
      <c r="H48" s="802"/>
      <c r="I48" s="775"/>
      <c r="J48" s="803"/>
      <c r="K48" s="775"/>
      <c r="L48" s="775"/>
    </row>
    <row r="49" spans="1:12" s="25" customFormat="1" ht="12.75" x14ac:dyDescent="0.2">
      <c r="A49" s="801"/>
      <c r="B49" s="775"/>
      <c r="C49" s="775"/>
      <c r="D49" s="775"/>
      <c r="E49" s="775"/>
      <c r="F49" s="775"/>
      <c r="G49" s="802"/>
      <c r="H49" s="804"/>
      <c r="I49" s="775"/>
      <c r="J49" s="803"/>
      <c r="K49" s="775"/>
      <c r="L49" s="803"/>
    </row>
    <row r="50" spans="1:12" s="25" customFormat="1" ht="12.75" x14ac:dyDescent="0.2">
      <c r="A50" s="801"/>
      <c r="B50" s="775"/>
      <c r="C50" s="775"/>
      <c r="D50" s="775"/>
      <c r="E50" s="775"/>
      <c r="F50" s="802"/>
      <c r="G50" s="802"/>
      <c r="H50" s="802"/>
      <c r="I50" s="775"/>
      <c r="J50" s="803"/>
      <c r="K50" s="775"/>
      <c r="L50" s="803"/>
    </row>
    <row r="51" spans="1:12" s="25" customFormat="1" ht="12.75" x14ac:dyDescent="0.2">
      <c r="A51" s="801"/>
      <c r="B51" s="775"/>
      <c r="C51" s="775"/>
      <c r="D51" s="775"/>
      <c r="E51" s="775"/>
      <c r="F51" s="802"/>
      <c r="G51" s="802"/>
      <c r="H51" s="802"/>
      <c r="I51" s="775"/>
      <c r="J51" s="803"/>
      <c r="K51" s="775"/>
      <c r="L51" s="803"/>
    </row>
    <row r="52" spans="1:12" s="25" customFormat="1" ht="12.75" x14ac:dyDescent="0.2">
      <c r="A52" s="801"/>
      <c r="B52" s="802"/>
      <c r="C52" s="802"/>
      <c r="D52" s="802"/>
      <c r="E52" s="775"/>
      <c r="F52" s="802"/>
      <c r="G52" s="802"/>
      <c r="H52" s="802"/>
      <c r="I52" s="775"/>
      <c r="J52" s="803"/>
      <c r="K52" s="775"/>
      <c r="L52" s="803"/>
    </row>
    <row r="53" spans="1:12" s="25" customFormat="1" ht="12.75" x14ac:dyDescent="0.2">
      <c r="A53" s="801"/>
      <c r="B53" s="802"/>
      <c r="C53" s="802"/>
      <c r="D53" s="802"/>
      <c r="E53" s="775"/>
      <c r="F53" s="802"/>
      <c r="G53" s="802"/>
      <c r="H53" s="802"/>
      <c r="I53" s="775"/>
      <c r="J53" s="803"/>
      <c r="K53" s="775"/>
      <c r="L53" s="803"/>
    </row>
    <row r="54" spans="1:12" s="25" customFormat="1" ht="12.75" x14ac:dyDescent="0.2">
      <c r="A54" s="801"/>
      <c r="B54" s="802"/>
      <c r="C54" s="802"/>
      <c r="D54" s="802"/>
      <c r="E54" s="775"/>
      <c r="F54" s="802"/>
      <c r="G54" s="802"/>
      <c r="H54" s="802"/>
      <c r="I54" s="775"/>
      <c r="J54" s="803"/>
      <c r="K54" s="775"/>
      <c r="L54" s="803"/>
    </row>
    <row r="55" spans="1:12" s="1" customFormat="1" ht="12.75" x14ac:dyDescent="0.2">
      <c r="A55" s="5"/>
      <c r="B55" s="805"/>
      <c r="C55" s="805"/>
      <c r="D55" s="805"/>
      <c r="E55" s="722"/>
      <c r="F55" s="806"/>
      <c r="G55" s="806"/>
      <c r="H55" s="805"/>
      <c r="I55" s="722"/>
      <c r="J55" s="805"/>
      <c r="K55" s="722"/>
      <c r="L55" s="805"/>
    </row>
    <row r="56" spans="1:12" s="1" customFormat="1" ht="4.9000000000000004" customHeight="1" x14ac:dyDescent="0.2">
      <c r="A56" s="5"/>
      <c r="B56" s="5"/>
      <c r="C56" s="690"/>
      <c r="D56" s="690"/>
      <c r="E56" s="722"/>
      <c r="F56" s="722"/>
      <c r="G56" s="776"/>
      <c r="H56" s="690"/>
      <c r="I56" s="722"/>
      <c r="J56" s="690"/>
      <c r="K56" s="722"/>
      <c r="L56" s="690"/>
    </row>
    <row r="57" spans="1:12" s="1" customFormat="1" ht="12.75" x14ac:dyDescent="0.2">
      <c r="A57" s="38"/>
      <c r="B57" s="38"/>
      <c r="C57" s="690"/>
      <c r="D57" s="690"/>
      <c r="E57" s="722"/>
      <c r="F57" s="722"/>
      <c r="G57" s="776"/>
      <c r="H57" s="690"/>
      <c r="I57" s="722"/>
      <c r="J57" s="690"/>
      <c r="K57" s="722"/>
      <c r="L57" s="690"/>
    </row>
    <row r="58" spans="1:12" s="25" customFormat="1" ht="12.75" x14ac:dyDescent="0.2">
      <c r="A58" s="801"/>
      <c r="B58" s="775"/>
      <c r="C58" s="775"/>
      <c r="D58" s="775"/>
      <c r="E58" s="775"/>
      <c r="F58" s="802"/>
      <c r="G58" s="802"/>
      <c r="H58" s="802"/>
      <c r="I58" s="775"/>
      <c r="J58" s="803"/>
      <c r="K58" s="775"/>
      <c r="L58" s="775"/>
    </row>
    <row r="59" spans="1:12" s="25" customFormat="1" ht="12.75" x14ac:dyDescent="0.2">
      <c r="A59" s="801"/>
      <c r="B59" s="775"/>
      <c r="C59" s="775"/>
      <c r="D59" s="775"/>
      <c r="E59" s="775"/>
      <c r="F59" s="802"/>
      <c r="G59" s="802"/>
      <c r="H59" s="802"/>
      <c r="I59" s="775"/>
      <c r="J59" s="803"/>
      <c r="K59" s="775"/>
      <c r="L59" s="803"/>
    </row>
    <row r="60" spans="1:12" s="25" customFormat="1" ht="12.75" x14ac:dyDescent="0.2">
      <c r="A60" s="801"/>
      <c r="B60" s="775"/>
      <c r="C60" s="775"/>
      <c r="D60" s="775"/>
      <c r="E60" s="775"/>
      <c r="F60" s="802"/>
      <c r="G60" s="802"/>
      <c r="H60" s="802"/>
      <c r="I60" s="775"/>
      <c r="J60" s="803"/>
      <c r="K60" s="775"/>
      <c r="L60" s="803"/>
    </row>
    <row r="61" spans="1:12" s="25" customFormat="1" ht="12.75" x14ac:dyDescent="0.2">
      <c r="A61" s="801"/>
      <c r="B61" s="802"/>
      <c r="C61" s="802"/>
      <c r="D61" s="802"/>
      <c r="E61" s="775"/>
      <c r="F61" s="802"/>
      <c r="G61" s="802"/>
      <c r="H61" s="802"/>
      <c r="I61" s="775"/>
      <c r="J61" s="803"/>
      <c r="K61" s="775"/>
      <c r="L61" s="803"/>
    </row>
    <row r="62" spans="1:12" s="1" customFormat="1" ht="12.75" x14ac:dyDescent="0.2">
      <c r="A62" s="809"/>
      <c r="B62" s="810"/>
      <c r="C62" s="810"/>
      <c r="D62" s="810"/>
      <c r="E62" s="690"/>
      <c r="F62" s="810"/>
      <c r="G62" s="810"/>
      <c r="H62" s="810"/>
      <c r="I62" s="690"/>
      <c r="J62" s="805"/>
      <c r="K62" s="690"/>
      <c r="L62" s="805"/>
    </row>
    <row r="63" spans="1:12" s="25" customFormat="1" ht="12.75" x14ac:dyDescent="0.2">
      <c r="A63" s="801"/>
      <c r="B63" s="802"/>
      <c r="C63" s="802"/>
      <c r="D63" s="802"/>
      <c r="E63" s="775"/>
      <c r="F63" s="802"/>
      <c r="G63" s="802"/>
      <c r="H63" s="802"/>
      <c r="I63" s="775"/>
      <c r="J63" s="803"/>
      <c r="K63" s="775"/>
      <c r="L63" s="803"/>
    </row>
    <row r="64" spans="1:12" s="25" customFormat="1" ht="12.75" x14ac:dyDescent="0.2">
      <c r="A64" s="766"/>
      <c r="B64" s="802"/>
      <c r="C64" s="802"/>
      <c r="D64" s="802"/>
      <c r="E64" s="775"/>
      <c r="F64" s="802"/>
      <c r="G64" s="802"/>
      <c r="H64" s="802"/>
      <c r="I64" s="775"/>
      <c r="J64" s="803"/>
      <c r="K64" s="775"/>
      <c r="L64" s="803"/>
    </row>
    <row r="65" spans="1:12" s="25" customFormat="1" ht="12.75" x14ac:dyDescent="0.2">
      <c r="A65" s="766"/>
      <c r="B65" s="802"/>
      <c r="C65" s="802"/>
      <c r="D65" s="802"/>
      <c r="E65" s="775"/>
      <c r="F65" s="802"/>
      <c r="G65" s="802"/>
      <c r="H65" s="802"/>
      <c r="I65" s="775"/>
      <c r="J65" s="803"/>
      <c r="K65" s="775"/>
      <c r="L65" s="803"/>
    </row>
    <row r="66" spans="1:12" s="1" customFormat="1" ht="12.75" x14ac:dyDescent="0.2">
      <c r="A66" s="5"/>
      <c r="B66" s="805"/>
      <c r="C66" s="805"/>
      <c r="D66" s="805"/>
      <c r="E66" s="722"/>
      <c r="F66" s="806"/>
      <c r="G66" s="806"/>
      <c r="H66" s="805"/>
      <c r="I66" s="722"/>
      <c r="J66" s="805"/>
      <c r="K66" s="722"/>
      <c r="L66" s="805"/>
    </row>
    <row r="67" spans="1:12" s="1" customFormat="1" ht="12.75" x14ac:dyDescent="0.2">
      <c r="A67" s="5"/>
      <c r="B67" s="5"/>
      <c r="H67" s="776"/>
      <c r="J67" s="232"/>
    </row>
    <row r="68" spans="1:12" s="1" customFormat="1" ht="12.75" x14ac:dyDescent="0.2">
      <c r="A68" s="695"/>
      <c r="B68" s="5"/>
      <c r="C68" s="805"/>
      <c r="D68" s="805"/>
      <c r="H68" s="776"/>
      <c r="J68" s="232"/>
      <c r="L68" s="805"/>
    </row>
    <row r="69" spans="1:12" s="1" customFormat="1" ht="12.75" x14ac:dyDescent="0.2">
      <c r="A69" s="5"/>
      <c r="B69" s="5"/>
      <c r="H69" s="776"/>
      <c r="J69" s="232"/>
    </row>
    <row r="70" spans="1:12" s="1" customFormat="1" ht="12.75" x14ac:dyDescent="0.2">
      <c r="A70" s="44"/>
      <c r="B70" s="5"/>
      <c r="H70" s="39"/>
      <c r="J70" s="1634"/>
    </row>
    <row r="71" spans="1:12" s="25" customFormat="1" ht="12.75" x14ac:dyDescent="0.2">
      <c r="A71" s="19"/>
      <c r="B71" s="768"/>
      <c r="H71" s="15"/>
      <c r="J71" s="19"/>
    </row>
    <row r="72" spans="1:12" s="1" customFormat="1" ht="12.75" x14ac:dyDescent="0.2">
      <c r="A72" s="5"/>
      <c r="B72" s="5"/>
      <c r="H72" s="39"/>
      <c r="J72" s="1634"/>
    </row>
    <row r="73" spans="1:12" s="25" customFormat="1" ht="12.75" x14ac:dyDescent="0.2">
      <c r="B73" s="83"/>
    </row>
    <row r="74" spans="1:12" x14ac:dyDescent="0.25">
      <c r="A74" s="44"/>
      <c r="B74" s="44"/>
      <c r="C74" s="1719"/>
      <c r="D74" s="1719"/>
      <c r="E74" s="1719"/>
      <c r="F74" s="1719"/>
      <c r="G74" s="1719"/>
      <c r="H74" s="1719"/>
      <c r="I74" s="1719"/>
      <c r="J74" s="1719"/>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140625" defaultRowHeight="15" x14ac:dyDescent="0.25"/>
  <cols>
    <col min="1" max="1" width="35.42578125" customWidth="1"/>
    <col min="3" max="3" width="11.140625" customWidth="1"/>
    <col min="4" max="4" width="12.140625" customWidth="1"/>
    <col min="6" max="6" width="16.7109375" customWidth="1"/>
    <col min="9" max="9" width="4.5703125" customWidth="1"/>
    <col min="10" max="10" width="13.28515625" customWidth="1"/>
    <col min="13" max="13" width="12.5703125" customWidth="1"/>
    <col min="14" max="14" width="12.42578125" customWidth="1"/>
  </cols>
  <sheetData>
    <row r="1" spans="1:13" s="24" customFormat="1" ht="15.75" x14ac:dyDescent="0.25">
      <c r="A1" s="966" t="s">
        <v>2526</v>
      </c>
      <c r="B1" s="63"/>
      <c r="C1" s="63"/>
      <c r="D1" s="354"/>
      <c r="E1" s="354"/>
      <c r="F1" s="354"/>
      <c r="G1" s="354"/>
      <c r="L1" s="352">
        <v>9</v>
      </c>
      <c r="M1" s="25"/>
    </row>
    <row r="2" spans="1:13" ht="15.75" x14ac:dyDescent="0.25">
      <c r="A2" s="1975" t="s">
        <v>94</v>
      </c>
      <c r="B2" s="1976"/>
      <c r="C2" s="1977"/>
      <c r="D2" s="70"/>
      <c r="E2" s="38"/>
      <c r="F2" s="38"/>
      <c r="G2" s="38"/>
      <c r="H2" s="1719"/>
      <c r="I2" s="1719"/>
      <c r="J2" s="1719"/>
      <c r="K2" s="1719"/>
      <c r="L2" s="1719"/>
      <c r="M2" s="1719"/>
    </row>
    <row r="3" spans="1:13" ht="35.450000000000003" customHeight="1" x14ac:dyDescent="0.25">
      <c r="A3" s="2107" t="s">
        <v>2527</v>
      </c>
      <c r="B3" s="2108"/>
      <c r="C3" s="2108"/>
      <c r="D3" s="2108"/>
      <c r="E3" s="2108"/>
      <c r="F3" s="2108"/>
      <c r="G3" s="2108"/>
      <c r="H3" s="2108"/>
      <c r="I3" s="2108"/>
      <c r="J3" s="2108"/>
      <c r="K3" s="811"/>
      <c r="L3" s="811"/>
      <c r="M3" s="1719"/>
    </row>
    <row r="4" spans="1:13" ht="12" customHeight="1" x14ac:dyDescent="0.25">
      <c r="A4" s="36" t="s">
        <v>2348</v>
      </c>
      <c r="B4" s="326"/>
      <c r="C4" s="33"/>
      <c r="D4" s="38"/>
      <c r="E4" s="38"/>
      <c r="F4" s="38"/>
      <c r="G4" s="38"/>
      <c r="H4" s="1719"/>
      <c r="I4" s="1719"/>
      <c r="J4" s="1719"/>
      <c r="K4" s="1719"/>
      <c r="L4" s="1719"/>
      <c r="M4" s="1719"/>
    </row>
    <row r="5" spans="1:13" ht="10.15" customHeight="1" x14ac:dyDescent="0.25">
      <c r="A5" s="33"/>
      <c r="B5" s="33"/>
      <c r="C5" s="33"/>
      <c r="D5" s="38"/>
      <c r="E5" s="38"/>
      <c r="F5" s="38"/>
      <c r="G5" s="38"/>
      <c r="H5" s="1719"/>
      <c r="I5" s="1719"/>
      <c r="J5" s="1719"/>
      <c r="K5" s="1719"/>
      <c r="L5" s="1719"/>
      <c r="M5" s="1719"/>
    </row>
    <row r="6" spans="1:13" ht="27.75" customHeight="1" x14ac:dyDescent="0.25">
      <c r="A6" s="662"/>
      <c r="B6" s="2081" t="s">
        <v>2349</v>
      </c>
      <c r="C6" s="2109"/>
      <c r="D6" s="2110"/>
      <c r="E6" s="663"/>
      <c r="F6" s="2081" t="s">
        <v>2350</v>
      </c>
      <c r="G6" s="2098"/>
      <c r="H6" s="2099"/>
      <c r="I6" s="897"/>
      <c r="J6" s="1650"/>
      <c r="K6" s="207"/>
      <c r="L6" s="207"/>
      <c r="M6" s="1719"/>
    </row>
    <row r="7" spans="1:13" ht="60.75" customHeight="1" x14ac:dyDescent="0.25">
      <c r="A7" s="1666" t="s">
        <v>2351</v>
      </c>
      <c r="B7" s="664" t="s">
        <v>2352</v>
      </c>
      <c r="C7" s="664" t="s">
        <v>2353</v>
      </c>
      <c r="D7" s="664" t="s">
        <v>2354</v>
      </c>
      <c r="E7" s="665"/>
      <c r="F7" s="890" t="s">
        <v>2355</v>
      </c>
      <c r="G7" s="664" t="s">
        <v>2356</v>
      </c>
      <c r="H7" s="1734" t="s">
        <v>2357</v>
      </c>
      <c r="I7" s="188"/>
      <c r="J7" s="1666" t="s">
        <v>2358</v>
      </c>
      <c r="K7" s="668"/>
      <c r="L7" s="1666" t="s">
        <v>2359</v>
      </c>
      <c r="M7" s="1719"/>
    </row>
    <row r="8" spans="1:13" ht="12" customHeight="1" x14ac:dyDescent="0.25">
      <c r="A8" s="224" t="s">
        <v>244</v>
      </c>
      <c r="B8" s="224"/>
      <c r="C8" s="224"/>
      <c r="D8" s="224" t="s">
        <v>245</v>
      </c>
      <c r="E8" s="224"/>
      <c r="F8" s="224" t="s">
        <v>246</v>
      </c>
      <c r="G8" s="224" t="s">
        <v>401</v>
      </c>
      <c r="H8" s="224" t="s">
        <v>402</v>
      </c>
      <c r="I8" s="224"/>
      <c r="J8" s="224" t="s">
        <v>2360</v>
      </c>
      <c r="K8" s="224"/>
      <c r="L8" s="224" t="s">
        <v>2361</v>
      </c>
      <c r="M8" s="1719"/>
    </row>
    <row r="9" spans="1:13" ht="12" customHeight="1" x14ac:dyDescent="0.25">
      <c r="A9" s="1657" t="s">
        <v>1784</v>
      </c>
      <c r="B9" s="1657"/>
      <c r="C9" s="1657"/>
      <c r="D9" s="323"/>
      <c r="E9" s="323"/>
      <c r="F9" s="323"/>
      <c r="G9" s="323"/>
      <c r="H9" s="323"/>
      <c r="I9" s="323"/>
      <c r="J9" s="323"/>
      <c r="K9" s="323"/>
      <c r="L9" s="323"/>
      <c r="M9" s="1719"/>
    </row>
    <row r="10" spans="1:13" x14ac:dyDescent="0.25">
      <c r="A10" s="987" t="s">
        <v>2528</v>
      </c>
      <c r="B10" s="671"/>
      <c r="C10" s="684"/>
      <c r="D10" s="684"/>
      <c r="E10" s="672"/>
      <c r="F10" s="1685"/>
      <c r="G10" s="1685"/>
      <c r="H10" s="1685"/>
      <c r="I10" s="673"/>
      <c r="J10" s="1684"/>
      <c r="K10" s="673"/>
      <c r="L10" s="1684"/>
      <c r="M10" s="1719"/>
    </row>
    <row r="11" spans="1:13" x14ac:dyDescent="0.25">
      <c r="A11" s="545" t="s">
        <v>2529</v>
      </c>
      <c r="B11" s="671"/>
      <c r="C11" s="1685"/>
      <c r="D11" s="1685"/>
      <c r="E11" s="727"/>
      <c r="F11" s="1685"/>
      <c r="G11" s="1685"/>
      <c r="H11" s="1685"/>
      <c r="I11" s="677"/>
      <c r="J11" s="1684"/>
      <c r="K11" s="677"/>
      <c r="L11" s="1684"/>
      <c r="M11" s="1719"/>
    </row>
    <row r="12" spans="1:13" x14ac:dyDescent="0.25">
      <c r="A12" s="545" t="s">
        <v>2530</v>
      </c>
      <c r="B12" s="671"/>
      <c r="C12" s="1685"/>
      <c r="D12" s="1685"/>
      <c r="E12" s="727"/>
      <c r="F12" s="1685"/>
      <c r="G12" s="1685"/>
      <c r="H12" s="1685"/>
      <c r="I12" s="677"/>
      <c r="J12" s="1684"/>
      <c r="K12" s="677"/>
      <c r="L12" s="1684"/>
      <c r="M12" s="1719"/>
    </row>
    <row r="13" spans="1:13" x14ac:dyDescent="0.25">
      <c r="A13" s="545" t="s">
        <v>2531</v>
      </c>
      <c r="B13" s="671"/>
      <c r="C13" s="1685"/>
      <c r="D13" s="1685"/>
      <c r="E13" s="727"/>
      <c r="F13" s="1685"/>
      <c r="G13" s="1685"/>
      <c r="H13" s="1685"/>
      <c r="I13" s="677"/>
      <c r="J13" s="1684"/>
      <c r="K13" s="677"/>
      <c r="L13" s="1684"/>
      <c r="M13" s="1719"/>
    </row>
    <row r="14" spans="1:13" x14ac:dyDescent="0.25">
      <c r="A14" s="545" t="s">
        <v>2532</v>
      </c>
      <c r="B14" s="671"/>
      <c r="C14" s="1685"/>
      <c r="D14" s="1685"/>
      <c r="E14" s="727"/>
      <c r="F14" s="1685"/>
      <c r="G14" s="1685"/>
      <c r="H14" s="1685"/>
      <c r="I14" s="677"/>
      <c r="J14" s="1684"/>
      <c r="K14" s="677"/>
      <c r="L14" s="1684"/>
      <c r="M14" s="1719"/>
    </row>
    <row r="15" spans="1:13" s="25" customFormat="1" ht="12.75" x14ac:dyDescent="0.2">
      <c r="A15" s="545" t="s">
        <v>2533</v>
      </c>
      <c r="B15" s="671"/>
      <c r="C15" s="1685"/>
      <c r="D15" s="1685"/>
      <c r="E15" s="727"/>
      <c r="F15" s="1685"/>
      <c r="G15" s="1685"/>
      <c r="H15" s="1685"/>
      <c r="I15" s="677"/>
      <c r="J15" s="1684"/>
      <c r="K15" s="677"/>
      <c r="L15" s="1684"/>
    </row>
    <row r="16" spans="1:13" x14ac:dyDescent="0.25">
      <c r="A16" s="987" t="s">
        <v>2534</v>
      </c>
      <c r="B16" s="671"/>
      <c r="C16" s="1742"/>
      <c r="D16" s="1742"/>
      <c r="E16" s="672"/>
      <c r="F16" s="1685"/>
      <c r="G16" s="1685"/>
      <c r="H16" s="1685"/>
      <c r="I16" s="673"/>
      <c r="J16" s="1684"/>
      <c r="K16" s="673"/>
      <c r="L16" s="1684"/>
      <c r="M16" s="1719"/>
    </row>
    <row r="17" spans="1:16" x14ac:dyDescent="0.25">
      <c r="A17" s="545" t="s">
        <v>2535</v>
      </c>
      <c r="B17" s="671"/>
      <c r="C17" s="1742"/>
      <c r="D17" s="1742"/>
      <c r="E17" s="672"/>
      <c r="F17" s="1685"/>
      <c r="G17" s="1685"/>
      <c r="H17" s="1685"/>
      <c r="I17" s="673"/>
      <c r="J17" s="1684"/>
      <c r="K17" s="673"/>
      <c r="L17" s="1684"/>
      <c r="M17" s="1719"/>
      <c r="N17" s="1719"/>
      <c r="O17" s="1719"/>
      <c r="P17" s="1719"/>
    </row>
    <row r="18" spans="1:16" x14ac:dyDescent="0.25">
      <c r="A18" s="545" t="s">
        <v>2508</v>
      </c>
      <c r="B18" s="671"/>
      <c r="C18" s="1742"/>
      <c r="D18" s="1742"/>
      <c r="E18" s="672"/>
      <c r="F18" s="1685"/>
      <c r="G18" s="1685"/>
      <c r="H18" s="1685"/>
      <c r="I18" s="673"/>
      <c r="J18" s="1684"/>
      <c r="K18" s="673"/>
      <c r="L18" s="1684"/>
      <c r="M18" s="1719"/>
      <c r="N18" s="1719"/>
      <c r="O18" s="1719"/>
      <c r="P18" s="1719"/>
    </row>
    <row r="19" spans="1:16" x14ac:dyDescent="0.25">
      <c r="A19" s="545" t="s">
        <v>2536</v>
      </c>
      <c r="B19" s="671"/>
      <c r="C19" s="1742"/>
      <c r="D19" s="1742"/>
      <c r="E19" s="672"/>
      <c r="F19" s="1685"/>
      <c r="G19" s="1685"/>
      <c r="H19" s="1685"/>
      <c r="I19" s="673"/>
      <c r="J19" s="1684"/>
      <c r="K19" s="673"/>
      <c r="L19" s="1684"/>
      <c r="M19" s="1719"/>
      <c r="N19" s="1719"/>
      <c r="O19" s="1719"/>
      <c r="P19" s="1719"/>
    </row>
    <row r="20" spans="1:16" x14ac:dyDescent="0.25">
      <c r="A20" s="545" t="s">
        <v>2537</v>
      </c>
      <c r="B20" s="671"/>
      <c r="C20" s="1742"/>
      <c r="D20" s="1742"/>
      <c r="E20" s="672"/>
      <c r="F20" s="1685"/>
      <c r="G20" s="1685"/>
      <c r="H20" s="1685"/>
      <c r="I20" s="673"/>
      <c r="J20" s="1684"/>
      <c r="K20" s="673"/>
      <c r="L20" s="1684"/>
      <c r="M20" s="1719"/>
      <c r="N20" s="1719"/>
      <c r="O20" s="1719"/>
      <c r="P20" s="1719"/>
    </row>
    <row r="21" spans="1:16" x14ac:dyDescent="0.25">
      <c r="A21" s="545" t="s">
        <v>2538</v>
      </c>
      <c r="B21" s="671"/>
      <c r="C21" s="1742"/>
      <c r="D21" s="1742"/>
      <c r="E21" s="672"/>
      <c r="F21" s="1685"/>
      <c r="G21" s="1685"/>
      <c r="H21" s="1685"/>
      <c r="I21" s="673"/>
      <c r="J21" s="1684"/>
      <c r="K21" s="673"/>
      <c r="L21" s="1684"/>
      <c r="M21" s="1719"/>
      <c r="N21" s="1719"/>
      <c r="O21" s="1719"/>
      <c r="P21" s="1719"/>
    </row>
    <row r="22" spans="1:16" x14ac:dyDescent="0.25">
      <c r="A22" s="545" t="s">
        <v>4572</v>
      </c>
      <c r="B22" s="774"/>
      <c r="C22" s="686"/>
      <c r="D22" s="686"/>
      <c r="E22" s="772"/>
      <c r="F22" s="686"/>
      <c r="G22" s="686"/>
      <c r="H22" s="686"/>
      <c r="I22" s="677"/>
      <c r="J22" s="1684"/>
      <c r="K22" s="677"/>
      <c r="L22" s="1684"/>
      <c r="M22" s="25"/>
      <c r="N22" s="1719"/>
      <c r="O22" s="1719"/>
      <c r="P22" s="1719"/>
    </row>
    <row r="23" spans="1:16" x14ac:dyDescent="0.25">
      <c r="A23" s="545" t="s">
        <v>2414</v>
      </c>
      <c r="B23" s="774"/>
      <c r="C23" s="686"/>
      <c r="D23" s="686"/>
      <c r="E23" s="772"/>
      <c r="F23" s="686"/>
      <c r="G23" s="686"/>
      <c r="H23" s="686"/>
      <c r="I23" s="677"/>
      <c r="J23" s="1684"/>
      <c r="K23" s="677"/>
      <c r="L23" s="1684"/>
      <c r="M23" s="2111"/>
      <c r="N23" s="2112"/>
      <c r="O23" s="1719"/>
      <c r="P23" s="1719"/>
    </row>
    <row r="24" spans="1:16" s="1" customFormat="1" ht="12.75" x14ac:dyDescent="0.2">
      <c r="A24" s="1749" t="s">
        <v>4573</v>
      </c>
      <c r="B24" s="671"/>
      <c r="C24" s="1820"/>
      <c r="D24" s="1820"/>
      <c r="E24" s="676"/>
      <c r="F24" s="1820"/>
      <c r="G24" s="1820"/>
      <c r="H24" s="1820"/>
      <c r="I24" s="677"/>
      <c r="J24" s="1684"/>
      <c r="K24" s="677"/>
      <c r="L24" s="1684"/>
      <c r="M24" s="2111"/>
      <c r="N24" s="2112"/>
    </row>
    <row r="25" spans="1:16" x14ac:dyDescent="0.25">
      <c r="A25" s="1749" t="s">
        <v>2415</v>
      </c>
      <c r="B25" s="774"/>
      <c r="C25" s="1822"/>
      <c r="D25" s="1822"/>
      <c r="E25" s="772"/>
      <c r="F25" s="1822"/>
      <c r="G25" s="1822"/>
      <c r="H25" s="1822"/>
      <c r="I25" s="677"/>
      <c r="J25" s="1684"/>
      <c r="K25" s="677"/>
      <c r="L25" s="1684"/>
      <c r="M25" s="2111"/>
      <c r="N25" s="2112"/>
      <c r="O25" s="1719"/>
      <c r="P25" s="1719"/>
    </row>
    <row r="26" spans="1:16" s="1" customFormat="1" x14ac:dyDescent="0.25">
      <c r="A26" s="1749" t="s">
        <v>4574</v>
      </c>
      <c r="B26" s="671"/>
      <c r="C26" s="1820"/>
      <c r="D26" s="1820"/>
      <c r="E26" s="676"/>
      <c r="F26" s="1820"/>
      <c r="G26" s="1820"/>
      <c r="H26" s="1820"/>
      <c r="I26" s="677"/>
      <c r="J26" s="1684"/>
      <c r="K26" s="677"/>
      <c r="L26" s="1684"/>
      <c r="M26" s="2111"/>
      <c r="N26" s="2112"/>
      <c r="P26" s="1719"/>
    </row>
    <row r="27" spans="1:16" s="1" customFormat="1" x14ac:dyDescent="0.25">
      <c r="A27" s="1749" t="s">
        <v>4575</v>
      </c>
      <c r="B27" s="671"/>
      <c r="C27" s="1820"/>
      <c r="D27" s="1820"/>
      <c r="E27" s="676"/>
      <c r="F27" s="1820"/>
      <c r="G27" s="1820"/>
      <c r="H27" s="1820"/>
      <c r="I27" s="677"/>
      <c r="J27" s="1684"/>
      <c r="K27" s="677"/>
      <c r="L27" s="1684"/>
      <c r="M27" s="2111"/>
      <c r="N27" s="2112"/>
      <c r="P27" s="1719"/>
    </row>
    <row r="28" spans="1:16" x14ac:dyDescent="0.25">
      <c r="A28" s="1749" t="s">
        <v>2416</v>
      </c>
      <c r="B28" s="774"/>
      <c r="C28" s="1822"/>
      <c r="D28" s="1822"/>
      <c r="E28" s="772"/>
      <c r="F28" s="1822"/>
      <c r="G28" s="1822"/>
      <c r="H28" s="1822"/>
      <c r="I28" s="677"/>
      <c r="J28" s="1684"/>
      <c r="K28" s="677"/>
      <c r="L28" s="1684"/>
      <c r="M28" s="2111"/>
      <c r="N28" s="2112"/>
      <c r="O28" s="1719"/>
      <c r="P28" s="1719"/>
    </row>
    <row r="29" spans="1:16" s="1" customFormat="1" x14ac:dyDescent="0.25">
      <c r="A29" s="1749" t="s">
        <v>4576</v>
      </c>
      <c r="B29" s="671"/>
      <c r="C29" s="1820"/>
      <c r="D29" s="1820"/>
      <c r="E29" s="676"/>
      <c r="F29" s="1820"/>
      <c r="G29" s="1820"/>
      <c r="H29" s="1820"/>
      <c r="I29" s="677"/>
      <c r="J29" s="1684"/>
      <c r="K29" s="677"/>
      <c r="L29" s="1684"/>
      <c r="M29" s="2111"/>
      <c r="N29" s="2112"/>
      <c r="P29" s="1719"/>
    </row>
    <row r="30" spans="1:16" s="1" customFormat="1" x14ac:dyDescent="0.25">
      <c r="A30" s="1749" t="s">
        <v>4577</v>
      </c>
      <c r="B30" s="671"/>
      <c r="C30" s="1820"/>
      <c r="D30" s="1820"/>
      <c r="E30" s="676"/>
      <c r="F30" s="1820"/>
      <c r="G30" s="1820"/>
      <c r="H30" s="1820"/>
      <c r="I30" s="677"/>
      <c r="J30" s="1684"/>
      <c r="K30" s="677"/>
      <c r="L30" s="1684"/>
      <c r="M30" s="2111"/>
      <c r="N30" s="2112"/>
      <c r="P30" s="1719"/>
    </row>
    <row r="31" spans="1:16" s="1" customFormat="1" x14ac:dyDescent="0.25">
      <c r="A31" s="1749" t="s">
        <v>4578</v>
      </c>
      <c r="B31" s="671"/>
      <c r="C31" s="1820"/>
      <c r="D31" s="1820"/>
      <c r="E31" s="676"/>
      <c r="F31" s="1820"/>
      <c r="G31" s="1820"/>
      <c r="H31" s="1820"/>
      <c r="I31" s="677"/>
      <c r="J31" s="1684"/>
      <c r="K31" s="677"/>
      <c r="L31" s="1684"/>
      <c r="M31" s="2111"/>
      <c r="N31" s="2112"/>
      <c r="P31" s="1719"/>
    </row>
    <row r="32" spans="1:16" x14ac:dyDescent="0.25">
      <c r="A32" s="1749" t="s">
        <v>2417</v>
      </c>
      <c r="B32" s="774"/>
      <c r="C32" s="1822"/>
      <c r="D32" s="1822"/>
      <c r="E32" s="772"/>
      <c r="F32" s="1822"/>
      <c r="G32" s="1822"/>
      <c r="H32" s="1822"/>
      <c r="I32" s="677"/>
      <c r="J32" s="1684"/>
      <c r="K32" s="677"/>
      <c r="L32" s="1684"/>
      <c r="M32" s="2111"/>
      <c r="N32" s="2112"/>
      <c r="O32" s="1719"/>
      <c r="P32" s="1719"/>
    </row>
    <row r="33" spans="1:16" s="1" customFormat="1" ht="23.25" x14ac:dyDescent="0.25">
      <c r="A33" s="1811" t="s">
        <v>4579</v>
      </c>
      <c r="B33" s="671"/>
      <c r="C33" s="1820"/>
      <c r="D33" s="1820"/>
      <c r="E33" s="676"/>
      <c r="F33" s="1820"/>
      <c r="G33" s="1820"/>
      <c r="H33" s="1820"/>
      <c r="I33" s="677"/>
      <c r="J33" s="1684"/>
      <c r="K33" s="677"/>
      <c r="L33" s="1684"/>
      <c r="P33" s="1719"/>
    </row>
    <row r="34" spans="1:16" x14ac:dyDescent="0.25">
      <c r="A34" s="678" t="s">
        <v>2370</v>
      </c>
      <c r="B34" s="679"/>
      <c r="C34" s="1684"/>
      <c r="D34" s="1684"/>
      <c r="E34" s="720"/>
      <c r="F34" s="681"/>
      <c r="G34" s="681"/>
      <c r="H34" s="1684"/>
      <c r="I34" s="721"/>
      <c r="J34" s="1684"/>
      <c r="K34" s="721"/>
      <c r="L34" s="1684"/>
      <c r="M34" s="1719"/>
      <c r="N34" s="1719"/>
      <c r="O34" s="1719"/>
      <c r="P34" s="1719"/>
    </row>
    <row r="35" spans="1:16" x14ac:dyDescent="0.25">
      <c r="A35" s="5"/>
      <c r="B35" s="5"/>
      <c r="C35" s="683"/>
      <c r="D35" s="683"/>
      <c r="E35" s="720"/>
      <c r="F35" s="720"/>
      <c r="G35" s="776"/>
      <c r="H35" s="683"/>
      <c r="I35" s="721"/>
      <c r="J35" s="690"/>
      <c r="K35" s="721"/>
      <c r="L35" s="683"/>
      <c r="M35" s="1719"/>
      <c r="N35" s="1719"/>
      <c r="O35" s="1719"/>
      <c r="P35" s="1719"/>
    </row>
    <row r="36" spans="1:16" x14ac:dyDescent="0.25">
      <c r="A36" s="138" t="s">
        <v>1785</v>
      </c>
      <c r="B36" s="38"/>
      <c r="C36" s="683"/>
      <c r="D36" s="683"/>
      <c r="E36" s="720"/>
      <c r="F36" s="720"/>
      <c r="G36" s="776"/>
      <c r="H36" s="683"/>
      <c r="I36" s="721"/>
      <c r="J36" s="690"/>
      <c r="K36" s="721"/>
      <c r="L36" s="683"/>
      <c r="M36" s="1719"/>
      <c r="N36" s="1719"/>
      <c r="O36" s="1719"/>
      <c r="P36" s="1719"/>
    </row>
    <row r="37" spans="1:16" x14ac:dyDescent="0.25">
      <c r="A37" s="987" t="s">
        <v>2528</v>
      </c>
      <c r="B37" s="670"/>
      <c r="C37" s="670"/>
      <c r="D37" s="670"/>
      <c r="E37" s="672"/>
      <c r="F37" s="1685"/>
      <c r="G37" s="1685"/>
      <c r="H37" s="1685"/>
      <c r="I37" s="673"/>
      <c r="J37" s="1684"/>
      <c r="K37" s="673"/>
      <c r="L37" s="1684"/>
      <c r="M37" s="1719"/>
      <c r="N37" s="1719"/>
      <c r="O37" s="1719"/>
      <c r="P37" s="1719"/>
    </row>
    <row r="38" spans="1:16" x14ac:dyDescent="0.25">
      <c r="A38" s="545" t="s">
        <v>2529</v>
      </c>
      <c r="B38" s="670"/>
      <c r="C38" s="785"/>
      <c r="D38" s="785"/>
      <c r="E38" s="727"/>
      <c r="F38" s="1685"/>
      <c r="G38" s="1685"/>
      <c r="H38" s="1685"/>
      <c r="I38" s="677"/>
      <c r="J38" s="1684"/>
      <c r="K38" s="677"/>
      <c r="L38" s="1684"/>
      <c r="M38" s="1719"/>
      <c r="N38" s="1719"/>
      <c r="O38" s="1719"/>
      <c r="P38" s="1719"/>
    </row>
    <row r="39" spans="1:16" x14ac:dyDescent="0.25">
      <c r="A39" s="545" t="s">
        <v>2530</v>
      </c>
      <c r="B39" s="670"/>
      <c r="C39" s="785"/>
      <c r="D39" s="785"/>
      <c r="E39" s="727"/>
      <c r="F39" s="1685"/>
      <c r="G39" s="1685"/>
      <c r="H39" s="1685"/>
      <c r="I39" s="677"/>
      <c r="J39" s="1684"/>
      <c r="K39" s="677"/>
      <c r="L39" s="1684"/>
      <c r="M39" s="1719"/>
      <c r="N39" s="1719"/>
      <c r="O39" s="1719"/>
      <c r="P39" s="1719"/>
    </row>
    <row r="40" spans="1:16" x14ac:dyDescent="0.25">
      <c r="A40" s="545" t="s">
        <v>2531</v>
      </c>
      <c r="B40" s="670"/>
      <c r="C40" s="785"/>
      <c r="D40" s="785"/>
      <c r="E40" s="727"/>
      <c r="F40" s="1685"/>
      <c r="G40" s="1685"/>
      <c r="H40" s="1685"/>
      <c r="I40" s="677"/>
      <c r="J40" s="1684"/>
      <c r="K40" s="677"/>
      <c r="L40" s="1684"/>
      <c r="M40" s="1719"/>
      <c r="N40" s="1719"/>
      <c r="O40" s="1719"/>
      <c r="P40" s="1719"/>
    </row>
    <row r="41" spans="1:16" s="21" customFormat="1" ht="12.75" x14ac:dyDescent="0.2">
      <c r="A41" s="545" t="s">
        <v>2532</v>
      </c>
      <c r="B41" s="670"/>
      <c r="C41" s="813"/>
      <c r="D41" s="813"/>
      <c r="E41" s="814"/>
      <c r="F41" s="813"/>
      <c r="G41" s="813"/>
      <c r="H41" s="813"/>
      <c r="I41" s="815"/>
      <c r="J41" s="816"/>
      <c r="K41" s="815"/>
      <c r="L41" s="816"/>
    </row>
    <row r="42" spans="1:16" x14ac:dyDescent="0.25">
      <c r="A42" s="545" t="s">
        <v>2533</v>
      </c>
      <c r="B42" s="670"/>
      <c r="C42" s="1685"/>
      <c r="D42" s="1685"/>
      <c r="E42" s="727"/>
      <c r="F42" s="1685"/>
      <c r="G42" s="1685"/>
      <c r="H42" s="1685"/>
      <c r="I42" s="677"/>
      <c r="J42" s="1684"/>
      <c r="K42" s="677"/>
      <c r="L42" s="1684"/>
      <c r="M42" s="1719"/>
      <c r="N42" s="1719"/>
      <c r="O42" s="1719"/>
      <c r="P42" s="1719"/>
    </row>
    <row r="43" spans="1:16" x14ac:dyDescent="0.25">
      <c r="A43" s="987" t="s">
        <v>2534</v>
      </c>
      <c r="B43" s="1742"/>
      <c r="C43" s="1742"/>
      <c r="D43" s="1742"/>
      <c r="E43" s="685"/>
      <c r="F43" s="1685"/>
      <c r="G43" s="1685"/>
      <c r="H43" s="1685"/>
      <c r="I43" s="673"/>
      <c r="J43" s="1684"/>
      <c r="K43" s="673"/>
      <c r="L43" s="1684"/>
      <c r="M43" s="1719"/>
      <c r="N43" s="1719"/>
      <c r="O43" s="1719"/>
      <c r="P43" s="1719"/>
    </row>
    <row r="44" spans="1:16" x14ac:dyDescent="0.25">
      <c r="A44" s="545" t="s">
        <v>2535</v>
      </c>
      <c r="B44" s="670"/>
      <c r="C44" s="1742"/>
      <c r="D44" s="1742"/>
      <c r="E44" s="727"/>
      <c r="F44" s="1685"/>
      <c r="G44" s="1685"/>
      <c r="H44" s="1685"/>
      <c r="I44" s="677"/>
      <c r="J44" s="1684"/>
      <c r="K44" s="677"/>
      <c r="L44" s="1684"/>
      <c r="M44" s="1719"/>
      <c r="N44" s="1719"/>
      <c r="O44" s="1719"/>
      <c r="P44" s="1719"/>
    </row>
    <row r="45" spans="1:16" x14ac:dyDescent="0.25">
      <c r="A45" s="545" t="s">
        <v>2508</v>
      </c>
      <c r="B45" s="670"/>
      <c r="C45" s="1742"/>
      <c r="D45" s="1742"/>
      <c r="E45" s="685"/>
      <c r="F45" s="1685"/>
      <c r="G45" s="1685"/>
      <c r="H45" s="1685"/>
      <c r="I45" s="673"/>
      <c r="J45" s="1684"/>
      <c r="K45" s="673"/>
      <c r="L45" s="1684"/>
      <c r="M45" s="1719"/>
      <c r="N45" s="1719"/>
      <c r="O45" s="1719"/>
      <c r="P45" s="1719"/>
    </row>
    <row r="46" spans="1:16" x14ac:dyDescent="0.25">
      <c r="A46" s="545" t="s">
        <v>2536</v>
      </c>
      <c r="B46" s="670"/>
      <c r="C46" s="1742"/>
      <c r="D46" s="1742"/>
      <c r="E46" s="685"/>
      <c r="F46" s="1685"/>
      <c r="G46" s="1685"/>
      <c r="H46" s="1685"/>
      <c r="I46" s="673"/>
      <c r="J46" s="1684"/>
      <c r="K46" s="673"/>
      <c r="L46" s="1684"/>
      <c r="M46" s="1719"/>
      <c r="N46" s="1719"/>
      <c r="O46" s="1719"/>
      <c r="P46" s="1719"/>
    </row>
    <row r="47" spans="1:16" x14ac:dyDescent="0.25">
      <c r="A47" s="545" t="s">
        <v>2537</v>
      </c>
      <c r="B47" s="670"/>
      <c r="C47" s="1742"/>
      <c r="D47" s="1742"/>
      <c r="E47" s="685"/>
      <c r="F47" s="1685"/>
      <c r="G47" s="1685"/>
      <c r="H47" s="1685"/>
      <c r="I47" s="673"/>
      <c r="J47" s="1684"/>
      <c r="K47" s="673"/>
      <c r="L47" s="1684"/>
      <c r="M47" s="1719"/>
      <c r="N47" s="1719"/>
      <c r="O47" s="1719"/>
      <c r="P47" s="1719"/>
    </row>
    <row r="48" spans="1:16" x14ac:dyDescent="0.25">
      <c r="A48" s="545" t="s">
        <v>2538</v>
      </c>
      <c r="B48" s="670"/>
      <c r="C48" s="1742"/>
      <c r="D48" s="1742"/>
      <c r="E48" s="685"/>
      <c r="F48" s="1685"/>
      <c r="G48" s="1685"/>
      <c r="H48" s="1685"/>
      <c r="I48" s="673"/>
      <c r="J48" s="1684"/>
      <c r="K48" s="673"/>
      <c r="L48" s="1684"/>
      <c r="M48" s="1719"/>
      <c r="N48" s="1719"/>
      <c r="O48" s="1719"/>
      <c r="P48" s="1719"/>
    </row>
    <row r="49" spans="1:16" x14ac:dyDescent="0.25">
      <c r="A49" s="545" t="s">
        <v>4572</v>
      </c>
      <c r="B49" s="670"/>
      <c r="C49" s="1685"/>
      <c r="D49" s="1685"/>
      <c r="E49" s="676"/>
      <c r="F49" s="1685"/>
      <c r="G49" s="1685"/>
      <c r="H49" s="1685"/>
      <c r="I49" s="677"/>
      <c r="J49" s="1684"/>
      <c r="K49" s="677"/>
      <c r="L49" s="1684"/>
      <c r="M49" s="1719"/>
      <c r="N49" s="1719"/>
      <c r="O49" s="1719"/>
      <c r="P49" s="1719"/>
    </row>
    <row r="50" spans="1:16" s="1" customFormat="1" x14ac:dyDescent="0.25">
      <c r="A50" s="1749" t="s">
        <v>2414</v>
      </c>
      <c r="B50" s="1749"/>
      <c r="C50" s="1820"/>
      <c r="D50" s="1820"/>
      <c r="E50" s="676"/>
      <c r="F50" s="1820"/>
      <c r="G50" s="1820"/>
      <c r="H50" s="1820"/>
      <c r="I50" s="677"/>
      <c r="J50" s="1684"/>
      <c r="K50" s="1824"/>
      <c r="L50" s="1684"/>
      <c r="P50" s="1719"/>
    </row>
    <row r="51" spans="1:16" s="1" customFormat="1" x14ac:dyDescent="0.25">
      <c r="A51" s="1749" t="s">
        <v>4573</v>
      </c>
      <c r="B51" s="1820"/>
      <c r="C51" s="1820"/>
      <c r="D51" s="676"/>
      <c r="E51" s="1826"/>
      <c r="F51" s="1820"/>
      <c r="G51" s="1820"/>
      <c r="H51" s="677"/>
      <c r="I51" s="1825"/>
      <c r="J51" s="677"/>
      <c r="K51" s="1825"/>
      <c r="L51" s="1684"/>
      <c r="P51" s="1719"/>
    </row>
    <row r="52" spans="1:16" s="1" customFormat="1" x14ac:dyDescent="0.25">
      <c r="A52" s="1749" t="s">
        <v>2415</v>
      </c>
      <c r="B52" s="1749"/>
      <c r="C52" s="1820"/>
      <c r="D52" s="1820"/>
      <c r="E52" s="1824"/>
      <c r="F52" s="1820"/>
      <c r="G52" s="1820"/>
      <c r="H52" s="1820"/>
      <c r="I52" s="1824"/>
      <c r="J52" s="1684"/>
      <c r="K52" s="1824"/>
      <c r="L52" s="1684"/>
      <c r="P52" s="1719"/>
    </row>
    <row r="53" spans="1:16" s="1" customFormat="1" x14ac:dyDescent="0.25">
      <c r="A53" s="1749" t="s">
        <v>4574</v>
      </c>
      <c r="B53" s="1820"/>
      <c r="C53" s="1820"/>
      <c r="D53" s="676"/>
      <c r="E53" s="1826"/>
      <c r="F53" s="1820"/>
      <c r="G53" s="1820"/>
      <c r="H53" s="677"/>
      <c r="I53" s="1825"/>
      <c r="J53" s="677"/>
      <c r="K53" s="1825"/>
      <c r="L53" s="1684"/>
      <c r="P53" s="1719"/>
    </row>
    <row r="54" spans="1:16" s="1" customFormat="1" x14ac:dyDescent="0.25">
      <c r="A54" s="1749" t="s">
        <v>4575</v>
      </c>
      <c r="B54" s="1749"/>
      <c r="C54" s="1820"/>
      <c r="D54" s="1820"/>
      <c r="E54" s="676"/>
      <c r="F54" s="1820"/>
      <c r="G54" s="1820"/>
      <c r="H54" s="1820"/>
      <c r="I54" s="677"/>
      <c r="J54" s="1684"/>
      <c r="K54" s="1824"/>
      <c r="L54" s="1684"/>
      <c r="P54" s="1719"/>
    </row>
    <row r="55" spans="1:16" s="1" customFormat="1" x14ac:dyDescent="0.25">
      <c r="A55" s="1749" t="s">
        <v>2416</v>
      </c>
      <c r="B55" s="1749"/>
      <c r="C55" s="1820"/>
      <c r="D55" s="1820"/>
      <c r="E55" s="676"/>
      <c r="F55" s="1820"/>
      <c r="G55" s="1820"/>
      <c r="H55" s="1820"/>
      <c r="I55" s="677"/>
      <c r="J55" s="1684"/>
      <c r="K55" s="677"/>
      <c r="L55" s="1684"/>
      <c r="P55" s="1719"/>
    </row>
    <row r="56" spans="1:16" s="1" customFormat="1" x14ac:dyDescent="0.25">
      <c r="A56" s="1749" t="s">
        <v>4576</v>
      </c>
      <c r="B56" s="1749"/>
      <c r="C56" s="1820"/>
      <c r="D56" s="1820"/>
      <c r="E56" s="676"/>
      <c r="F56" s="1820"/>
      <c r="G56" s="1820"/>
      <c r="H56" s="1820"/>
      <c r="I56" s="677"/>
      <c r="J56" s="1684"/>
      <c r="K56" s="677"/>
      <c r="L56" s="1684"/>
      <c r="P56" s="1719"/>
    </row>
    <row r="57" spans="1:16" s="1" customFormat="1" x14ac:dyDescent="0.25">
      <c r="A57" s="1749" t="s">
        <v>4577</v>
      </c>
      <c r="B57" s="1749"/>
      <c r="C57" s="1820"/>
      <c r="D57" s="1820"/>
      <c r="E57" s="676"/>
      <c r="F57" s="1820"/>
      <c r="G57" s="1820"/>
      <c r="H57" s="1820"/>
      <c r="I57" s="677"/>
      <c r="J57" s="1684"/>
      <c r="K57" s="677"/>
      <c r="L57" s="1684"/>
      <c r="P57" s="1719"/>
    </row>
    <row r="58" spans="1:16" s="1" customFormat="1" x14ac:dyDescent="0.25">
      <c r="A58" s="1749" t="s">
        <v>4578</v>
      </c>
      <c r="B58" s="1749"/>
      <c r="C58" s="1820"/>
      <c r="D58" s="1820"/>
      <c r="E58" s="676"/>
      <c r="F58" s="1820"/>
      <c r="G58" s="1820"/>
      <c r="H58" s="1820"/>
      <c r="I58" s="677"/>
      <c r="J58" s="1684"/>
      <c r="K58" s="677"/>
      <c r="L58" s="1684"/>
      <c r="P58" s="1719"/>
    </row>
    <row r="59" spans="1:16" s="1" customFormat="1" x14ac:dyDescent="0.25">
      <c r="A59" s="1749" t="s">
        <v>2417</v>
      </c>
      <c r="B59" s="1749"/>
      <c r="C59" s="1820"/>
      <c r="D59" s="1820"/>
      <c r="E59" s="676"/>
      <c r="F59" s="1820"/>
      <c r="G59" s="1820"/>
      <c r="H59" s="1820"/>
      <c r="I59" s="677"/>
      <c r="J59" s="1684"/>
      <c r="K59" s="677"/>
      <c r="L59" s="1684"/>
      <c r="P59" s="1719"/>
    </row>
    <row r="60" spans="1:16" s="1" customFormat="1" ht="23.25" x14ac:dyDescent="0.25">
      <c r="A60" s="1811" t="s">
        <v>4579</v>
      </c>
      <c r="B60" s="1749"/>
      <c r="C60" s="1820"/>
      <c r="D60" s="1820"/>
      <c r="E60" s="676"/>
      <c r="F60" s="1820"/>
      <c r="G60" s="1820"/>
      <c r="H60" s="1820"/>
      <c r="I60" s="677"/>
      <c r="J60" s="1684"/>
      <c r="K60" s="677"/>
      <c r="L60" s="1684"/>
      <c r="P60" s="1719"/>
    </row>
    <row r="61" spans="1:16" x14ac:dyDescent="0.25">
      <c r="A61" s="678" t="s">
        <v>2370</v>
      </c>
      <c r="B61" s="1684"/>
      <c r="C61" s="1684"/>
      <c r="D61" s="1684"/>
      <c r="E61" s="722"/>
      <c r="F61" s="681"/>
      <c r="G61" s="681"/>
      <c r="H61" s="1684"/>
      <c r="I61" s="721"/>
      <c r="J61" s="1684"/>
      <c r="K61" s="721"/>
      <c r="L61" s="1684"/>
      <c r="M61" s="1719"/>
      <c r="N61" s="1719"/>
      <c r="O61" s="1719"/>
      <c r="P61" s="1719"/>
    </row>
    <row r="62" spans="1:16" x14ac:dyDescent="0.25">
      <c r="A62" s="5"/>
      <c r="B62" s="5"/>
      <c r="C62" s="690"/>
      <c r="D62" s="690"/>
      <c r="E62" s="722"/>
      <c r="F62" s="722"/>
      <c r="G62" s="776"/>
      <c r="H62" s="683"/>
      <c r="I62" s="721"/>
      <c r="J62" s="690"/>
      <c r="K62" s="721"/>
      <c r="L62" s="683"/>
      <c r="M62" s="1719"/>
      <c r="N62" s="1719"/>
      <c r="O62" s="1719"/>
      <c r="P62" s="1719"/>
    </row>
    <row r="63" spans="1:16" x14ac:dyDescent="0.25">
      <c r="A63" s="38" t="s">
        <v>1788</v>
      </c>
      <c r="B63" s="38"/>
      <c r="C63" s="690"/>
      <c r="D63" s="690"/>
      <c r="E63" s="722"/>
      <c r="F63" s="722"/>
      <c r="G63" s="776"/>
      <c r="H63" s="683"/>
      <c r="I63" s="721"/>
      <c r="J63" s="690"/>
      <c r="K63" s="721"/>
      <c r="L63" s="684"/>
      <c r="M63" s="1719"/>
      <c r="N63" s="1719"/>
      <c r="O63" s="1719"/>
      <c r="P63" s="1719"/>
    </row>
    <row r="64" spans="1:16" x14ac:dyDescent="0.25">
      <c r="A64" s="987" t="s">
        <v>2528</v>
      </c>
      <c r="B64" s="670"/>
      <c r="C64" s="670"/>
      <c r="D64" s="670"/>
      <c r="E64" s="685"/>
      <c r="F64" s="1685"/>
      <c r="G64" s="1685"/>
      <c r="H64" s="1685"/>
      <c r="I64" s="673"/>
      <c r="J64" s="1684"/>
      <c r="K64" s="673"/>
      <c r="L64" s="1684"/>
      <c r="M64" s="1719"/>
      <c r="N64" s="1719"/>
      <c r="O64" s="1719"/>
      <c r="P64" s="1719"/>
    </row>
    <row r="65" spans="1:12" x14ac:dyDescent="0.25">
      <c r="A65" s="545" t="s">
        <v>2529</v>
      </c>
      <c r="B65" s="670"/>
      <c r="C65" s="785"/>
      <c r="D65" s="785"/>
      <c r="E65" s="727"/>
      <c r="F65" s="1685"/>
      <c r="G65" s="1685"/>
      <c r="H65" s="1685"/>
      <c r="I65" s="677"/>
      <c r="J65" s="1684"/>
      <c r="K65" s="677"/>
      <c r="L65" s="1684"/>
    </row>
    <row r="66" spans="1:12" x14ac:dyDescent="0.25">
      <c r="A66" s="545" t="s">
        <v>2530</v>
      </c>
      <c r="B66" s="670"/>
      <c r="C66" s="785"/>
      <c r="D66" s="785"/>
      <c r="E66" s="727"/>
      <c r="F66" s="1685"/>
      <c r="G66" s="1685"/>
      <c r="H66" s="1685"/>
      <c r="I66" s="677"/>
      <c r="J66" s="1684"/>
      <c r="K66" s="677"/>
      <c r="L66" s="1684"/>
    </row>
    <row r="67" spans="1:12" x14ac:dyDescent="0.25">
      <c r="A67" s="545" t="s">
        <v>2531</v>
      </c>
      <c r="B67" s="670"/>
      <c r="C67" s="785"/>
      <c r="D67" s="785"/>
      <c r="E67" s="727"/>
      <c r="F67" s="1685"/>
      <c r="G67" s="1685"/>
      <c r="H67" s="1685"/>
      <c r="I67" s="677"/>
      <c r="J67" s="1684"/>
      <c r="K67" s="677"/>
      <c r="L67" s="1684"/>
    </row>
    <row r="68" spans="1:12" s="21" customFormat="1" ht="12.75" x14ac:dyDescent="0.2">
      <c r="A68" s="545" t="s">
        <v>2532</v>
      </c>
      <c r="B68" s="670"/>
      <c r="C68" s="670"/>
      <c r="D68" s="670"/>
      <c r="E68" s="814"/>
      <c r="F68" s="813"/>
      <c r="G68" s="813"/>
      <c r="H68" s="813"/>
      <c r="I68" s="815"/>
      <c r="J68" s="816"/>
      <c r="K68" s="815"/>
      <c r="L68" s="816"/>
    </row>
    <row r="69" spans="1:12" x14ac:dyDescent="0.25">
      <c r="A69" s="545" t="s">
        <v>2533</v>
      </c>
      <c r="B69" s="670"/>
      <c r="C69" s="1685"/>
      <c r="D69" s="1685"/>
      <c r="E69" s="727"/>
      <c r="F69" s="1685"/>
      <c r="G69" s="1685"/>
      <c r="H69" s="1685"/>
      <c r="I69" s="677"/>
      <c r="J69" s="1684"/>
      <c r="K69" s="677"/>
      <c r="L69" s="1684"/>
    </row>
    <row r="70" spans="1:12" x14ac:dyDescent="0.25">
      <c r="A70" s="987" t="s">
        <v>2534</v>
      </c>
      <c r="B70" s="670"/>
      <c r="C70" s="670"/>
      <c r="D70" s="670"/>
      <c r="E70" s="685"/>
      <c r="F70" s="1685"/>
      <c r="G70" s="1685"/>
      <c r="H70" s="1685"/>
      <c r="I70" s="673"/>
      <c r="J70" s="1684"/>
      <c r="K70" s="673"/>
      <c r="L70" s="1684"/>
    </row>
    <row r="71" spans="1:12" x14ac:dyDescent="0.25">
      <c r="A71" s="545" t="s">
        <v>2535</v>
      </c>
      <c r="B71" s="670"/>
      <c r="C71" s="1742"/>
      <c r="D71" s="1742"/>
      <c r="E71" s="727"/>
      <c r="F71" s="1685"/>
      <c r="G71" s="1685"/>
      <c r="H71" s="1685"/>
      <c r="I71" s="677"/>
      <c r="J71" s="1684"/>
      <c r="K71" s="677"/>
      <c r="L71" s="1684"/>
    </row>
    <row r="72" spans="1:12" x14ac:dyDescent="0.25">
      <c r="A72" s="545" t="s">
        <v>2508</v>
      </c>
      <c r="B72" s="670"/>
      <c r="C72" s="1742"/>
      <c r="D72" s="1742"/>
      <c r="E72" s="685"/>
      <c r="F72" s="1685"/>
      <c r="G72" s="1685"/>
      <c r="H72" s="1685"/>
      <c r="I72" s="673"/>
      <c r="J72" s="1684"/>
      <c r="K72" s="673"/>
      <c r="L72" s="1684"/>
    </row>
    <row r="73" spans="1:12" x14ac:dyDescent="0.25">
      <c r="A73" s="545" t="s">
        <v>2536</v>
      </c>
      <c r="B73" s="670"/>
      <c r="C73" s="1742"/>
      <c r="D73" s="1742"/>
      <c r="E73" s="685"/>
      <c r="F73" s="1685"/>
      <c r="G73" s="1685"/>
      <c r="H73" s="1685"/>
      <c r="I73" s="673"/>
      <c r="J73" s="1684"/>
      <c r="K73" s="673"/>
      <c r="L73" s="1684"/>
    </row>
    <row r="74" spans="1:12" x14ac:dyDescent="0.25">
      <c r="A74" s="545" t="s">
        <v>2537</v>
      </c>
      <c r="B74" s="670"/>
      <c r="C74" s="1742"/>
      <c r="D74" s="1742"/>
      <c r="E74" s="685"/>
      <c r="F74" s="1685"/>
      <c r="G74" s="1685"/>
      <c r="H74" s="1685"/>
      <c r="I74" s="673"/>
      <c r="J74" s="1684"/>
      <c r="K74" s="673"/>
      <c r="L74" s="1684"/>
    </row>
    <row r="75" spans="1:12" x14ac:dyDescent="0.25">
      <c r="A75" s="545" t="s">
        <v>2538</v>
      </c>
      <c r="B75" s="670"/>
      <c r="C75" s="1742"/>
      <c r="D75" s="1742"/>
      <c r="E75" s="685"/>
      <c r="F75" s="1685"/>
      <c r="G75" s="1685"/>
      <c r="H75" s="1685"/>
      <c r="I75" s="673"/>
      <c r="J75" s="1684"/>
      <c r="K75" s="673"/>
      <c r="L75" s="1684"/>
    </row>
    <row r="76" spans="1:12" x14ac:dyDescent="0.25">
      <c r="A76" s="545" t="s">
        <v>4572</v>
      </c>
      <c r="B76" s="670"/>
      <c r="C76" s="1685"/>
      <c r="D76" s="1685"/>
      <c r="E76" s="676"/>
      <c r="F76" s="1685"/>
      <c r="G76" s="1685"/>
      <c r="H76" s="1685"/>
      <c r="I76" s="677"/>
      <c r="J76" s="1684"/>
      <c r="K76" s="677"/>
      <c r="L76" s="1684"/>
    </row>
    <row r="77" spans="1:12" x14ac:dyDescent="0.25">
      <c r="A77" s="678" t="s">
        <v>2370</v>
      </c>
      <c r="B77" s="1684"/>
      <c r="C77" s="1684"/>
      <c r="D77" s="1684"/>
      <c r="E77" s="722"/>
      <c r="F77" s="681"/>
      <c r="G77" s="681"/>
      <c r="H77" s="1684"/>
      <c r="I77" s="721"/>
      <c r="J77" s="1684"/>
      <c r="K77" s="721"/>
      <c r="L77" s="1"/>
    </row>
    <row r="78" spans="1:12" x14ac:dyDescent="0.25">
      <c r="A78" s="5"/>
      <c r="B78" s="5"/>
      <c r="C78" s="1"/>
      <c r="D78" s="1"/>
      <c r="E78" s="1"/>
      <c r="F78" s="1"/>
      <c r="G78" s="1719"/>
      <c r="H78" s="39"/>
      <c r="I78" s="1719"/>
      <c r="J78" s="1634"/>
      <c r="K78" s="1719"/>
      <c r="L78" s="1684"/>
    </row>
    <row r="79" spans="1:12" x14ac:dyDescent="0.25">
      <c r="A79" s="695" t="s">
        <v>746</v>
      </c>
      <c r="B79" s="5"/>
      <c r="C79" s="1684"/>
      <c r="D79" s="1684"/>
      <c r="E79" s="1"/>
      <c r="F79" s="1"/>
      <c r="G79" s="1719"/>
      <c r="H79" s="39"/>
      <c r="I79" s="1719"/>
      <c r="J79" s="1634"/>
      <c r="K79" s="1719"/>
      <c r="L79" s="1"/>
    </row>
    <row r="80" spans="1:12" x14ac:dyDescent="0.25">
      <c r="A80" s="5"/>
      <c r="B80" s="5"/>
      <c r="C80" s="1719"/>
      <c r="D80" s="1719"/>
      <c r="E80" s="1"/>
      <c r="F80" s="1"/>
      <c r="G80" s="1719"/>
      <c r="H80" s="39"/>
      <c r="I80" s="1719"/>
      <c r="J80" s="1634"/>
      <c r="K80" s="1719"/>
      <c r="L80" s="1"/>
    </row>
    <row r="81" spans="1:11" x14ac:dyDescent="0.25">
      <c r="A81" s="44" t="s">
        <v>2502</v>
      </c>
      <c r="B81" s="44"/>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workbookViewId="0"/>
  </sheetViews>
  <sheetFormatPr defaultColWidth="9.140625" defaultRowHeight="12.75" x14ac:dyDescent="0.2"/>
  <cols>
    <col min="1" max="1" width="35.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20.85546875" style="1" customWidth="1"/>
    <col min="14"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10.42578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10.42578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10.42578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10.42578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10.42578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10.42578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10.42578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10.42578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10.42578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10.42578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10.42578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10.42578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10.42578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10.42578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10.42578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10.42578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10.42578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10.42578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10.42578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10.42578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10.42578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10.42578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10.42578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10.42578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10.42578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10.42578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10.42578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10.42578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10.42578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10.42578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10.42578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10.42578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10.42578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10.42578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10.42578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10.42578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10.42578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10.42578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10.42578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10.42578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10.42578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10.42578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10.42578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10.42578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10.42578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10.42578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10.42578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10.42578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10.42578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10.42578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10.42578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10.42578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10.42578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10.42578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10.42578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10.42578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10.42578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10.42578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10.42578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10.42578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10.42578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10.42578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10.42578125" style="1" customWidth="1"/>
    <col min="16131" max="16384" width="9.140625" style="1"/>
  </cols>
  <sheetData>
    <row r="1" spans="1:13" ht="15.75" x14ac:dyDescent="0.25">
      <c r="A1" s="966" t="s">
        <v>2539</v>
      </c>
      <c r="B1" s="63"/>
      <c r="C1" s="63"/>
      <c r="D1" s="354"/>
      <c r="E1" s="354"/>
      <c r="F1" s="354"/>
      <c r="G1" s="354"/>
      <c r="H1" s="24"/>
      <c r="I1" s="24"/>
      <c r="J1" s="24"/>
      <c r="K1" s="24"/>
      <c r="L1" s="352">
        <v>9</v>
      </c>
      <c r="M1" s="24"/>
    </row>
    <row r="2" spans="1:13" ht="15.75" x14ac:dyDescent="0.25">
      <c r="A2" s="1975" t="s">
        <v>94</v>
      </c>
      <c r="B2" s="1976"/>
      <c r="C2" s="1977"/>
      <c r="D2" s="177"/>
      <c r="E2" s="354"/>
      <c r="F2" s="354"/>
      <c r="G2" s="354"/>
      <c r="H2" s="24"/>
      <c r="I2" s="24"/>
      <c r="J2" s="24"/>
      <c r="K2" s="24"/>
      <c r="L2" s="24"/>
      <c r="M2" s="24"/>
    </row>
    <row r="3" spans="1:13" ht="15.75" x14ac:dyDescent="0.25">
      <c r="A3" s="972" t="s">
        <v>2540</v>
      </c>
      <c r="B3" s="177"/>
      <c r="C3" s="63"/>
      <c r="D3" s="354"/>
      <c r="E3" s="354"/>
      <c r="F3" s="354"/>
      <c r="G3" s="354"/>
      <c r="H3" s="24"/>
      <c r="I3" s="24"/>
      <c r="J3" s="24"/>
      <c r="K3" s="24"/>
      <c r="L3" s="24"/>
      <c r="M3" s="24"/>
    </row>
    <row r="4" spans="1:13" ht="15" customHeight="1" x14ac:dyDescent="0.25">
      <c r="A4" s="261" t="s">
        <v>2348</v>
      </c>
      <c r="B4" s="177"/>
      <c r="C4" s="63"/>
      <c r="D4" s="354"/>
      <c r="E4" s="354"/>
      <c r="F4" s="354"/>
      <c r="G4" s="354"/>
      <c r="H4" s="24"/>
      <c r="I4" s="24"/>
      <c r="J4" s="24"/>
      <c r="K4" s="24"/>
      <c r="L4" s="24"/>
      <c r="M4" s="24"/>
    </row>
    <row r="5" spans="1:13" ht="12.75" customHeight="1" x14ac:dyDescent="0.25">
      <c r="A5" s="63"/>
      <c r="B5" s="63"/>
      <c r="C5" s="63"/>
      <c r="D5" s="354"/>
      <c r="E5" s="354"/>
      <c r="F5" s="354"/>
      <c r="G5" s="354"/>
      <c r="H5" s="24"/>
      <c r="I5" s="24"/>
      <c r="J5" s="24"/>
      <c r="K5" s="24"/>
      <c r="L5" s="24"/>
      <c r="M5" s="24"/>
    </row>
    <row r="6" spans="1:13" ht="16.350000000000001" customHeight="1" x14ac:dyDescent="0.2">
      <c r="A6" s="929"/>
      <c r="B6" s="2070" t="s">
        <v>2349</v>
      </c>
      <c r="C6" s="2082"/>
      <c r="D6" s="2083"/>
      <c r="E6" s="930"/>
      <c r="F6" s="2084" t="s">
        <v>2350</v>
      </c>
      <c r="G6" s="2082"/>
      <c r="H6" s="2083"/>
      <c r="I6" s="892"/>
      <c r="J6" s="24"/>
      <c r="K6" s="892"/>
      <c r="L6" s="892"/>
      <c r="M6" s="24"/>
    </row>
    <row r="7" spans="1:13" ht="48.75" customHeight="1" x14ac:dyDescent="0.2">
      <c r="A7" s="1660" t="s">
        <v>2351</v>
      </c>
      <c r="B7" s="890" t="s">
        <v>2352</v>
      </c>
      <c r="C7" s="890" t="s">
        <v>2353</v>
      </c>
      <c r="D7" s="890" t="s">
        <v>2354</v>
      </c>
      <c r="E7" s="931"/>
      <c r="F7" s="890" t="s">
        <v>2355</v>
      </c>
      <c r="G7" s="890" t="s">
        <v>2356</v>
      </c>
      <c r="H7" s="893" t="s">
        <v>2357</v>
      </c>
      <c r="I7" s="894"/>
      <c r="J7" s="1660" t="s">
        <v>2358</v>
      </c>
      <c r="K7" s="894"/>
      <c r="L7" s="1660" t="s">
        <v>2359</v>
      </c>
      <c r="M7" s="24"/>
    </row>
    <row r="8" spans="1:13" x14ac:dyDescent="0.2">
      <c r="A8" s="403" t="s">
        <v>244</v>
      </c>
      <c r="B8" s="403"/>
      <c r="C8" s="403"/>
      <c r="D8" s="403" t="s">
        <v>245</v>
      </c>
      <c r="E8" s="403"/>
      <c r="F8" s="403" t="s">
        <v>246</v>
      </c>
      <c r="G8" s="403" t="s">
        <v>401</v>
      </c>
      <c r="H8" s="403" t="s">
        <v>402</v>
      </c>
      <c r="I8" s="403"/>
      <c r="J8" s="403" t="s">
        <v>2360</v>
      </c>
      <c r="K8" s="403"/>
      <c r="L8" s="403" t="s">
        <v>2361</v>
      </c>
      <c r="M8" s="24"/>
    </row>
    <row r="9" spans="1:13" x14ac:dyDescent="0.2">
      <c r="A9" s="2078" t="s">
        <v>1784</v>
      </c>
      <c r="B9" s="2113"/>
      <c r="C9" s="2113"/>
      <c r="D9" s="355"/>
      <c r="E9" s="355"/>
      <c r="F9" s="355"/>
      <c r="G9" s="355"/>
      <c r="H9" s="355"/>
      <c r="I9" s="355"/>
      <c r="J9" s="355"/>
      <c r="K9" s="355"/>
      <c r="L9" s="355"/>
      <c r="M9" s="24"/>
    </row>
    <row r="10" spans="1:13" x14ac:dyDescent="0.2">
      <c r="A10" s="545" t="s">
        <v>2528</v>
      </c>
      <c r="B10" s="698"/>
      <c r="C10" s="1729"/>
      <c r="D10" s="1729"/>
      <c r="E10" s="753"/>
      <c r="F10" s="1729"/>
      <c r="G10" s="1729"/>
      <c r="H10" s="1729"/>
      <c r="I10" s="752"/>
      <c r="J10" s="1730"/>
      <c r="K10" s="752"/>
      <c r="L10" s="1730"/>
      <c r="M10" s="24"/>
    </row>
    <row r="11" spans="1:13" x14ac:dyDescent="0.2">
      <c r="A11" s="545" t="s">
        <v>2529</v>
      </c>
      <c r="B11" s="698"/>
      <c r="C11" s="1729"/>
      <c r="D11" s="1729"/>
      <c r="E11" s="753"/>
      <c r="F11" s="1729"/>
      <c r="G11" s="1729"/>
      <c r="H11" s="1729"/>
      <c r="I11" s="752"/>
      <c r="J11" s="1730"/>
      <c r="K11" s="752"/>
      <c r="L11" s="1730"/>
      <c r="M11" s="24"/>
    </row>
    <row r="12" spans="1:13" x14ac:dyDescent="0.2">
      <c r="A12" s="545" t="s">
        <v>2530</v>
      </c>
      <c r="B12" s="698"/>
      <c r="C12" s="1729"/>
      <c r="D12" s="1729"/>
      <c r="E12" s="753"/>
      <c r="F12" s="1729"/>
      <c r="G12" s="1729"/>
      <c r="H12" s="1729"/>
      <c r="I12" s="752"/>
      <c r="J12" s="1730"/>
      <c r="K12" s="752"/>
      <c r="L12" s="1730"/>
      <c r="M12" s="24"/>
    </row>
    <row r="13" spans="1:13" x14ac:dyDescent="0.2">
      <c r="A13" s="545" t="s">
        <v>2541</v>
      </c>
      <c r="B13" s="698"/>
      <c r="C13" s="1729"/>
      <c r="D13" s="1729"/>
      <c r="E13" s="753"/>
      <c r="F13" s="1729"/>
      <c r="G13" s="1729"/>
      <c r="H13" s="1729"/>
      <c r="I13" s="752"/>
      <c r="J13" s="1730"/>
      <c r="K13" s="752"/>
      <c r="L13" s="1730"/>
      <c r="M13" s="24"/>
    </row>
    <row r="14" spans="1:13" x14ac:dyDescent="0.2">
      <c r="A14" s="545" t="s">
        <v>2533</v>
      </c>
      <c r="B14" s="698"/>
      <c r="C14" s="1729"/>
      <c r="D14" s="1729"/>
      <c r="E14" s="753"/>
      <c r="F14" s="1729"/>
      <c r="G14" s="1729"/>
      <c r="H14" s="1729"/>
      <c r="I14" s="752"/>
      <c r="J14" s="1730"/>
      <c r="K14" s="752"/>
      <c r="L14" s="1730"/>
      <c r="M14" s="24"/>
    </row>
    <row r="15" spans="1:13" x14ac:dyDescent="0.2">
      <c r="A15" s="545" t="s">
        <v>2534</v>
      </c>
      <c r="B15" s="698"/>
      <c r="C15" s="818"/>
      <c r="D15" s="818"/>
      <c r="E15" s="753"/>
      <c r="F15" s="1729"/>
      <c r="G15" s="1729"/>
      <c r="H15" s="1729"/>
      <c r="I15" s="752"/>
      <c r="J15" s="1730"/>
      <c r="K15" s="752"/>
      <c r="L15" s="1730"/>
      <c r="M15" s="24"/>
    </row>
    <row r="16" spans="1:13" x14ac:dyDescent="0.2">
      <c r="A16" s="545" t="s">
        <v>2519</v>
      </c>
      <c r="B16" s="698"/>
      <c r="C16" s="818"/>
      <c r="D16" s="818"/>
      <c r="E16" s="753"/>
      <c r="F16" s="1729"/>
      <c r="G16" s="1729"/>
      <c r="H16" s="1729"/>
      <c r="I16" s="752"/>
      <c r="J16" s="1730"/>
      <c r="K16" s="752"/>
      <c r="L16" s="1730"/>
      <c r="M16" s="24"/>
    </row>
    <row r="17" spans="1:14" x14ac:dyDescent="0.2">
      <c r="A17" s="545" t="s">
        <v>2542</v>
      </c>
      <c r="B17" s="698"/>
      <c r="C17" s="1729"/>
      <c r="D17" s="1729"/>
      <c r="E17" s="753"/>
      <c r="F17" s="1729"/>
      <c r="G17" s="1729"/>
      <c r="H17" s="1729"/>
      <c r="I17" s="752"/>
      <c r="J17" s="1730"/>
      <c r="K17" s="752"/>
      <c r="L17" s="1730"/>
      <c r="M17" s="24"/>
    </row>
    <row r="18" spans="1:14" x14ac:dyDescent="0.2">
      <c r="A18" s="545" t="s">
        <v>2543</v>
      </c>
      <c r="B18" s="698"/>
      <c r="C18" s="1729"/>
      <c r="D18" s="1729"/>
      <c r="E18" s="796"/>
      <c r="F18" s="1729"/>
      <c r="G18" s="1729"/>
      <c r="H18" s="1729"/>
      <c r="I18" s="752"/>
      <c r="J18" s="1730"/>
      <c r="K18" s="752"/>
      <c r="L18" s="1730"/>
      <c r="M18" s="24"/>
    </row>
    <row r="19" spans="1:14" x14ac:dyDescent="0.2">
      <c r="A19" s="545" t="s">
        <v>2544</v>
      </c>
      <c r="B19" s="698"/>
      <c r="C19" s="1729"/>
      <c r="D19" s="1729"/>
      <c r="E19" s="796"/>
      <c r="F19" s="1729"/>
      <c r="G19" s="1729"/>
      <c r="H19" s="1729"/>
      <c r="I19" s="752"/>
      <c r="J19" s="1730"/>
      <c r="K19" s="752"/>
      <c r="L19" s="1730"/>
      <c r="M19" s="24"/>
    </row>
    <row r="20" spans="1:14" s="1525" customFormat="1" x14ac:dyDescent="0.2">
      <c r="A20" s="545" t="s">
        <v>2538</v>
      </c>
      <c r="B20" s="698"/>
      <c r="C20" s="1729"/>
      <c r="D20" s="1729"/>
      <c r="E20" s="796"/>
      <c r="F20" s="1729"/>
      <c r="G20" s="1729"/>
      <c r="H20" s="1729"/>
      <c r="I20" s="752"/>
      <c r="J20" s="1730"/>
      <c r="K20" s="752"/>
      <c r="L20" s="1730"/>
      <c r="M20" s="1750"/>
    </row>
    <row r="21" spans="1:14" s="1525" customFormat="1" x14ac:dyDescent="0.2">
      <c r="A21" s="545" t="s">
        <v>2368</v>
      </c>
      <c r="B21" s="698"/>
      <c r="C21" s="1729"/>
      <c r="D21" s="1729"/>
      <c r="E21" s="701"/>
      <c r="F21" s="1729"/>
      <c r="G21" s="1729"/>
      <c r="H21" s="1729"/>
      <c r="I21" s="702"/>
      <c r="J21" s="1730"/>
      <c r="K21" s="702"/>
      <c r="L21" s="1730"/>
      <c r="M21" s="1750"/>
    </row>
    <row r="22" spans="1:14" s="1525" customFormat="1" ht="12" customHeight="1" x14ac:dyDescent="0.2">
      <c r="A22" s="545" t="s">
        <v>2369</v>
      </c>
      <c r="B22" s="698"/>
      <c r="C22" s="1729"/>
      <c r="D22" s="1729"/>
      <c r="E22" s="701"/>
      <c r="F22" s="1729"/>
      <c r="G22" s="1729"/>
      <c r="H22" s="1729"/>
      <c r="I22" s="702"/>
      <c r="J22" s="1730"/>
      <c r="K22" s="702"/>
      <c r="L22" s="1730"/>
      <c r="M22" s="1750"/>
    </row>
    <row r="23" spans="1:14" s="1525" customFormat="1" ht="12" customHeight="1" x14ac:dyDescent="0.2">
      <c r="A23" s="545" t="s">
        <v>2414</v>
      </c>
      <c r="B23" s="698"/>
      <c r="C23" s="1729"/>
      <c r="D23" s="1729"/>
      <c r="E23" s="701"/>
      <c r="F23" s="1729"/>
      <c r="G23" s="1729"/>
      <c r="H23" s="1729"/>
      <c r="I23" s="702"/>
      <c r="J23" s="1730"/>
      <c r="K23" s="702"/>
      <c r="L23" s="1730"/>
      <c r="M23" s="2111"/>
      <c r="N23" s="2112"/>
    </row>
    <row r="24" spans="1:14" s="1525" customFormat="1" ht="12" customHeight="1" x14ac:dyDescent="0.2">
      <c r="A24" s="1749" t="s">
        <v>4573</v>
      </c>
      <c r="B24" s="698"/>
      <c r="C24" s="1819"/>
      <c r="D24" s="1819"/>
      <c r="E24" s="701"/>
      <c r="F24" s="1819"/>
      <c r="G24" s="1819"/>
      <c r="H24" s="1819"/>
      <c r="I24" s="702"/>
      <c r="J24" s="1730"/>
      <c r="K24" s="702"/>
      <c r="L24" s="1730"/>
      <c r="M24" s="2111"/>
      <c r="N24" s="2112"/>
    </row>
    <row r="25" spans="1:14" s="1525" customFormat="1" ht="12" customHeight="1" x14ac:dyDescent="0.2">
      <c r="A25" s="1749" t="s">
        <v>2415</v>
      </c>
      <c r="B25" s="698"/>
      <c r="C25" s="1819"/>
      <c r="D25" s="1819"/>
      <c r="E25" s="701"/>
      <c r="F25" s="1819"/>
      <c r="G25" s="1819"/>
      <c r="H25" s="1819"/>
      <c r="I25" s="702"/>
      <c r="J25" s="1730"/>
      <c r="K25" s="702"/>
      <c r="L25" s="1730"/>
      <c r="M25" s="2111"/>
      <c r="N25" s="2112"/>
    </row>
    <row r="26" spans="1:14" s="1525" customFormat="1" ht="12" customHeight="1" x14ac:dyDescent="0.2">
      <c r="A26" s="1749" t="s">
        <v>4574</v>
      </c>
      <c r="B26" s="698"/>
      <c r="C26" s="1819"/>
      <c r="D26" s="1819"/>
      <c r="E26" s="701"/>
      <c r="F26" s="1819"/>
      <c r="G26" s="1819"/>
      <c r="H26" s="1819"/>
      <c r="I26" s="702"/>
      <c r="J26" s="1730"/>
      <c r="K26" s="702"/>
      <c r="L26" s="1730"/>
      <c r="M26" s="2111"/>
      <c r="N26" s="2112"/>
    </row>
    <row r="27" spans="1:14" s="1525" customFormat="1" ht="12" customHeight="1" x14ac:dyDescent="0.2">
      <c r="A27" s="1749" t="s">
        <v>4575</v>
      </c>
      <c r="B27" s="698"/>
      <c r="C27" s="1819"/>
      <c r="D27" s="1819"/>
      <c r="E27" s="701"/>
      <c r="F27" s="1819"/>
      <c r="G27" s="1819"/>
      <c r="H27" s="1819"/>
      <c r="I27" s="702"/>
      <c r="J27" s="1730"/>
      <c r="K27" s="702"/>
      <c r="L27" s="1730"/>
      <c r="M27" s="2111"/>
      <c r="N27" s="2112"/>
    </row>
    <row r="28" spans="1:14" s="1525" customFormat="1" ht="12" customHeight="1" x14ac:dyDescent="0.2">
      <c r="A28" s="545" t="s">
        <v>2416</v>
      </c>
      <c r="B28" s="698"/>
      <c r="C28" s="1819"/>
      <c r="D28" s="1819"/>
      <c r="E28" s="701"/>
      <c r="F28" s="1819"/>
      <c r="G28" s="1819"/>
      <c r="H28" s="1819"/>
      <c r="I28" s="702"/>
      <c r="J28" s="1730"/>
      <c r="K28" s="702"/>
      <c r="L28" s="1730"/>
      <c r="M28" s="2111"/>
      <c r="N28" s="2112"/>
    </row>
    <row r="29" spans="1:14" s="1525" customFormat="1" ht="12" customHeight="1" x14ac:dyDescent="0.2">
      <c r="A29" s="1749" t="s">
        <v>4576</v>
      </c>
      <c r="B29" s="698"/>
      <c r="C29" s="1819"/>
      <c r="D29" s="1819"/>
      <c r="E29" s="701"/>
      <c r="F29" s="1819"/>
      <c r="G29" s="1819"/>
      <c r="H29" s="1819"/>
      <c r="I29" s="702"/>
      <c r="J29" s="1730"/>
      <c r="K29" s="702"/>
      <c r="L29" s="1730"/>
      <c r="M29" s="2111"/>
      <c r="N29" s="2112"/>
    </row>
    <row r="30" spans="1:14" s="1525" customFormat="1" ht="12" customHeight="1" x14ac:dyDescent="0.2">
      <c r="A30" s="1749" t="s">
        <v>4577</v>
      </c>
      <c r="B30" s="698"/>
      <c r="C30" s="1819"/>
      <c r="D30" s="1819"/>
      <c r="E30" s="701"/>
      <c r="F30" s="1819"/>
      <c r="G30" s="1819"/>
      <c r="H30" s="1819"/>
      <c r="I30" s="702"/>
      <c r="J30" s="1730"/>
      <c r="K30" s="702"/>
      <c r="L30" s="1730"/>
      <c r="M30" s="2111"/>
      <c r="N30" s="2112"/>
    </row>
    <row r="31" spans="1:14" s="1525" customFormat="1" ht="12" customHeight="1" x14ac:dyDescent="0.2">
      <c r="A31" s="1749" t="s">
        <v>4578</v>
      </c>
      <c r="B31" s="698"/>
      <c r="C31" s="1819"/>
      <c r="D31" s="1819"/>
      <c r="E31" s="701"/>
      <c r="F31" s="1819"/>
      <c r="G31" s="1819"/>
      <c r="H31" s="1819"/>
      <c r="I31" s="702"/>
      <c r="J31" s="1730"/>
      <c r="K31" s="702"/>
      <c r="L31" s="1730"/>
      <c r="M31" s="2111"/>
      <c r="N31" s="2112"/>
    </row>
    <row r="32" spans="1:14" s="1525" customFormat="1" ht="12" customHeight="1" x14ac:dyDescent="0.2">
      <c r="A32" s="545" t="s">
        <v>2417</v>
      </c>
      <c r="B32" s="698"/>
      <c r="C32" s="1819"/>
      <c r="D32" s="1819"/>
      <c r="E32" s="701"/>
      <c r="F32" s="1819"/>
      <c r="G32" s="1819"/>
      <c r="H32" s="1819"/>
      <c r="I32" s="702"/>
      <c r="J32" s="1730"/>
      <c r="K32" s="702"/>
      <c r="L32" s="1730"/>
      <c r="M32" s="2111"/>
      <c r="N32" s="2112"/>
    </row>
    <row r="33" spans="1:16" s="1525" customFormat="1" x14ac:dyDescent="0.2">
      <c r="A33" s="545" t="s">
        <v>2418</v>
      </c>
      <c r="B33" s="698"/>
      <c r="C33" s="1819"/>
      <c r="D33" s="1819"/>
      <c r="E33" s="701"/>
      <c r="F33" s="1819"/>
      <c r="G33" s="1819"/>
      <c r="H33" s="1819"/>
      <c r="I33" s="702"/>
      <c r="J33" s="1730"/>
      <c r="K33" s="702"/>
      <c r="L33" s="1730"/>
      <c r="M33" s="2111"/>
      <c r="N33" s="2112"/>
    </row>
    <row r="34" spans="1:16" s="1525" customFormat="1" ht="23.25" x14ac:dyDescent="0.25">
      <c r="A34" s="1811" t="s">
        <v>4579</v>
      </c>
      <c r="B34" s="698"/>
      <c r="C34" s="1820"/>
      <c r="D34" s="1820"/>
      <c r="E34" s="676"/>
      <c r="F34" s="1820"/>
      <c r="G34" s="1820"/>
      <c r="H34" s="1820"/>
      <c r="I34" s="677"/>
      <c r="J34" s="1684"/>
      <c r="K34" s="677"/>
      <c r="L34" s="1684"/>
      <c r="P34" s="1631"/>
    </row>
    <row r="35" spans="1:16" s="1525" customFormat="1" x14ac:dyDescent="0.2">
      <c r="A35" s="920" t="s">
        <v>2375</v>
      </c>
      <c r="B35" s="698"/>
      <c r="C35" s="1730"/>
      <c r="D35" s="1730"/>
      <c r="E35" s="797"/>
      <c r="F35" s="734"/>
      <c r="G35" s="734"/>
      <c r="H35" s="1730"/>
      <c r="I35" s="762"/>
      <c r="J35" s="1730"/>
      <c r="K35" s="762"/>
      <c r="L35" s="1730"/>
      <c r="M35" s="1750"/>
    </row>
    <row r="36" spans="1:16" x14ac:dyDescent="0.2">
      <c r="A36" s="708"/>
      <c r="B36" s="708"/>
      <c r="C36" s="796"/>
      <c r="D36" s="796"/>
      <c r="E36" s="797"/>
      <c r="F36" s="750"/>
      <c r="G36" s="795"/>
      <c r="H36" s="796"/>
      <c r="I36" s="762"/>
      <c r="J36" s="796"/>
      <c r="K36" s="762"/>
      <c r="L36" s="796"/>
      <c r="M36" s="24"/>
    </row>
    <row r="37" spans="1:16" x14ac:dyDescent="0.2">
      <c r="A37" s="138" t="s">
        <v>1785</v>
      </c>
      <c r="B37" s="354"/>
      <c r="C37" s="796"/>
      <c r="D37" s="796"/>
      <c r="E37" s="797"/>
      <c r="F37" s="750"/>
      <c r="G37" s="795"/>
      <c r="H37" s="796"/>
      <c r="I37" s="762"/>
      <c r="J37" s="796"/>
      <c r="K37" s="762"/>
      <c r="L37" s="796"/>
      <c r="M37" s="24"/>
    </row>
    <row r="38" spans="1:16" x14ac:dyDescent="0.2">
      <c r="A38" s="545" t="s">
        <v>2528</v>
      </c>
      <c r="B38" s="1729"/>
      <c r="C38" s="1729"/>
      <c r="D38" s="1729"/>
      <c r="E38" s="753"/>
      <c r="F38" s="1729"/>
      <c r="G38" s="1729"/>
      <c r="H38" s="1729"/>
      <c r="I38" s="752"/>
      <c r="J38" s="1730"/>
      <c r="K38" s="752"/>
      <c r="L38" s="1730"/>
      <c r="M38" s="24"/>
    </row>
    <row r="39" spans="1:16" x14ac:dyDescent="0.2">
      <c r="A39" s="545" t="s">
        <v>2529</v>
      </c>
      <c r="B39" s="1729"/>
      <c r="C39" s="1729"/>
      <c r="D39" s="1729"/>
      <c r="E39" s="753"/>
      <c r="F39" s="1729"/>
      <c r="G39" s="1729"/>
      <c r="H39" s="1729"/>
      <c r="I39" s="752"/>
      <c r="J39" s="1730"/>
      <c r="K39" s="752"/>
      <c r="L39" s="1730"/>
      <c r="M39" s="24"/>
    </row>
    <row r="40" spans="1:16" x14ac:dyDescent="0.2">
      <c r="A40" s="545" t="s">
        <v>2530</v>
      </c>
      <c r="B40" s="1729"/>
      <c r="C40" s="1729"/>
      <c r="D40" s="1729"/>
      <c r="E40" s="753"/>
      <c r="F40" s="1729"/>
      <c r="G40" s="1729"/>
      <c r="H40" s="1729"/>
      <c r="I40" s="752"/>
      <c r="J40" s="1730"/>
      <c r="K40" s="752"/>
      <c r="L40" s="1730"/>
      <c r="M40" s="24"/>
    </row>
    <row r="41" spans="1:16" x14ac:dyDescent="0.2">
      <c r="A41" s="545" t="s">
        <v>2541</v>
      </c>
      <c r="B41" s="675"/>
      <c r="C41" s="1729"/>
      <c r="D41" s="1729"/>
      <c r="E41" s="753"/>
      <c r="F41" s="1729"/>
      <c r="G41" s="1729"/>
      <c r="H41" s="1729"/>
      <c r="I41" s="752"/>
      <c r="J41" s="1730"/>
      <c r="K41" s="752"/>
      <c r="L41" s="1730"/>
      <c r="M41" s="24"/>
    </row>
    <row r="42" spans="1:16" x14ac:dyDescent="0.2">
      <c r="A42" s="545" t="s">
        <v>2533</v>
      </c>
      <c r="B42" s="1729"/>
      <c r="C42" s="1729"/>
      <c r="D42" s="1729"/>
      <c r="E42" s="753"/>
      <c r="F42" s="1729"/>
      <c r="G42" s="1729"/>
      <c r="H42" s="1729"/>
      <c r="I42" s="752"/>
      <c r="J42" s="1730"/>
      <c r="K42" s="752"/>
      <c r="L42" s="1730"/>
      <c r="M42" s="24"/>
    </row>
    <row r="43" spans="1:16" x14ac:dyDescent="0.2">
      <c r="A43" s="545" t="s">
        <v>2534</v>
      </c>
      <c r="B43" s="1729"/>
      <c r="C43" s="1729"/>
      <c r="D43" s="1729"/>
      <c r="E43" s="753"/>
      <c r="F43" s="1729"/>
      <c r="G43" s="1729"/>
      <c r="H43" s="1729"/>
      <c r="I43" s="752"/>
      <c r="J43" s="1730"/>
      <c r="K43" s="752"/>
      <c r="L43" s="1730"/>
      <c r="M43" s="24"/>
    </row>
    <row r="44" spans="1:16" x14ac:dyDescent="0.2">
      <c r="A44" s="545" t="s">
        <v>2519</v>
      </c>
      <c r="B44" s="1729"/>
      <c r="C44" s="1729"/>
      <c r="D44" s="1729"/>
      <c r="E44" s="753"/>
      <c r="F44" s="1729"/>
      <c r="G44" s="1729"/>
      <c r="H44" s="1729"/>
      <c r="I44" s="752"/>
      <c r="J44" s="1730"/>
      <c r="K44" s="752"/>
      <c r="L44" s="1730"/>
      <c r="M44" s="24"/>
    </row>
    <row r="45" spans="1:16" x14ac:dyDescent="0.2">
      <c r="A45" s="545" t="s">
        <v>2542</v>
      </c>
      <c r="B45" s="1729"/>
      <c r="C45" s="1729"/>
      <c r="D45" s="1729"/>
      <c r="E45" s="753"/>
      <c r="F45" s="1729"/>
      <c r="G45" s="1729"/>
      <c r="H45" s="1729"/>
      <c r="I45" s="752"/>
      <c r="J45" s="1730"/>
      <c r="K45" s="752"/>
      <c r="L45" s="1730"/>
      <c r="M45" s="24"/>
    </row>
    <row r="46" spans="1:16" x14ac:dyDescent="0.2">
      <c r="A46" s="545" t="s">
        <v>2543</v>
      </c>
      <c r="B46" s="1729"/>
      <c r="C46" s="1729"/>
      <c r="D46" s="1729"/>
      <c r="E46" s="796"/>
      <c r="F46" s="1729"/>
      <c r="G46" s="1729"/>
      <c r="H46" s="1729"/>
      <c r="I46" s="752"/>
      <c r="J46" s="1730"/>
      <c r="K46" s="752"/>
      <c r="L46" s="1730"/>
      <c r="M46" s="24"/>
    </row>
    <row r="47" spans="1:16" x14ac:dyDescent="0.2">
      <c r="A47" s="545" t="s">
        <v>2544</v>
      </c>
      <c r="B47" s="1729"/>
      <c r="C47" s="1729"/>
      <c r="D47" s="1729"/>
      <c r="E47" s="796"/>
      <c r="F47" s="1729"/>
      <c r="G47" s="1729"/>
      <c r="H47" s="1729"/>
      <c r="I47" s="752"/>
      <c r="J47" s="1730"/>
      <c r="K47" s="752"/>
      <c r="L47" s="1730"/>
      <c r="M47" s="24"/>
    </row>
    <row r="48" spans="1:16" x14ac:dyDescent="0.2">
      <c r="A48" s="545" t="s">
        <v>2538</v>
      </c>
      <c r="B48" s="1729"/>
      <c r="C48" s="1729"/>
      <c r="D48" s="1729"/>
      <c r="E48" s="796"/>
      <c r="F48" s="1729"/>
      <c r="G48" s="1729"/>
      <c r="H48" s="1729"/>
      <c r="I48" s="752"/>
      <c r="J48" s="1730"/>
      <c r="K48" s="752"/>
      <c r="L48" s="1730"/>
      <c r="M48" s="24"/>
    </row>
    <row r="49" spans="1:16" x14ac:dyDescent="0.2">
      <c r="A49" s="545" t="s">
        <v>2368</v>
      </c>
      <c r="B49" s="1729"/>
      <c r="C49" s="1729"/>
      <c r="D49" s="1729"/>
      <c r="E49" s="701"/>
      <c r="F49" s="1729"/>
      <c r="G49" s="1729"/>
      <c r="H49" s="1729"/>
      <c r="I49" s="702"/>
      <c r="J49" s="1730"/>
      <c r="K49" s="702"/>
      <c r="L49" s="1730"/>
      <c r="M49" s="24"/>
    </row>
    <row r="50" spans="1:16" x14ac:dyDescent="0.2">
      <c r="A50" s="545" t="s">
        <v>2369</v>
      </c>
      <c r="B50" s="1729"/>
      <c r="C50" s="1729"/>
      <c r="D50" s="1729"/>
      <c r="E50" s="701"/>
      <c r="F50" s="1729"/>
      <c r="G50" s="1729"/>
      <c r="H50" s="1729"/>
      <c r="I50" s="702"/>
      <c r="J50" s="1730"/>
      <c r="K50" s="702"/>
      <c r="L50" s="1730"/>
      <c r="M50" s="24"/>
    </row>
    <row r="51" spans="1:16" s="1525" customFormat="1" ht="12" customHeight="1" x14ac:dyDescent="0.2">
      <c r="A51" s="1749" t="s">
        <v>2414</v>
      </c>
      <c r="B51" s="1817"/>
      <c r="C51" s="1819"/>
      <c r="D51" s="1819"/>
      <c r="E51" s="701"/>
      <c r="F51" s="1819"/>
      <c r="G51" s="1819"/>
      <c r="H51" s="1819"/>
      <c r="I51" s="702"/>
      <c r="J51" s="1730"/>
      <c r="K51" s="702"/>
      <c r="L51" s="1730"/>
      <c r="M51" s="1750"/>
    </row>
    <row r="52" spans="1:16" s="1525" customFormat="1" ht="12" customHeight="1" x14ac:dyDescent="0.2">
      <c r="A52" s="1749" t="s">
        <v>4573</v>
      </c>
      <c r="B52" s="1817"/>
      <c r="C52" s="1819"/>
      <c r="D52" s="1819"/>
      <c r="E52" s="701"/>
      <c r="F52" s="1819"/>
      <c r="G52" s="1819"/>
      <c r="H52" s="1819"/>
      <c r="I52" s="702"/>
      <c r="J52" s="1730"/>
      <c r="K52" s="702"/>
      <c r="L52" s="1730"/>
      <c r="M52" s="1750"/>
    </row>
    <row r="53" spans="1:16" s="1525" customFormat="1" ht="12" customHeight="1" x14ac:dyDescent="0.2">
      <c r="A53" s="1749" t="s">
        <v>2415</v>
      </c>
      <c r="B53" s="1817"/>
      <c r="C53" s="1819"/>
      <c r="D53" s="1819"/>
      <c r="E53" s="701"/>
      <c r="F53" s="1819"/>
      <c r="G53" s="1819"/>
      <c r="H53" s="1819"/>
      <c r="I53" s="702"/>
      <c r="J53" s="1730"/>
      <c r="K53" s="702"/>
      <c r="L53" s="1730"/>
      <c r="M53" s="1750"/>
    </row>
    <row r="54" spans="1:16" s="1525" customFormat="1" ht="12" customHeight="1" x14ac:dyDescent="0.2">
      <c r="A54" s="1749" t="s">
        <v>4574</v>
      </c>
      <c r="B54" s="1817"/>
      <c r="C54" s="1819"/>
      <c r="D54" s="1819"/>
      <c r="E54" s="701"/>
      <c r="F54" s="1819"/>
      <c r="G54" s="1819"/>
      <c r="H54" s="1819"/>
      <c r="I54" s="702"/>
      <c r="J54" s="1730"/>
      <c r="K54" s="702"/>
      <c r="L54" s="1730"/>
      <c r="M54" s="1750"/>
    </row>
    <row r="55" spans="1:16" s="1525" customFormat="1" ht="12" customHeight="1" x14ac:dyDescent="0.2">
      <c r="A55" s="1749" t="s">
        <v>4575</v>
      </c>
      <c r="B55" s="1817"/>
      <c r="C55" s="1819"/>
      <c r="D55" s="1819"/>
      <c r="E55" s="701"/>
      <c r="F55" s="1819"/>
      <c r="G55" s="1819"/>
      <c r="H55" s="1819"/>
      <c r="I55" s="702"/>
      <c r="J55" s="1730"/>
      <c r="K55" s="702"/>
      <c r="L55" s="1730"/>
      <c r="M55" s="1750"/>
    </row>
    <row r="56" spans="1:16" s="1525" customFormat="1" ht="12" customHeight="1" x14ac:dyDescent="0.2">
      <c r="A56" s="1749" t="s">
        <v>2416</v>
      </c>
      <c r="B56" s="1817"/>
      <c r="C56" s="1819"/>
      <c r="D56" s="1819"/>
      <c r="E56" s="701"/>
      <c r="F56" s="1819"/>
      <c r="G56" s="1819"/>
      <c r="H56" s="1819"/>
      <c r="I56" s="702"/>
      <c r="J56" s="1730"/>
      <c r="K56" s="702"/>
      <c r="L56" s="1730"/>
      <c r="M56" s="1750"/>
    </row>
    <row r="57" spans="1:16" s="1525" customFormat="1" ht="12" customHeight="1" x14ac:dyDescent="0.2">
      <c r="A57" s="1749" t="s">
        <v>4576</v>
      </c>
      <c r="B57" s="1817"/>
      <c r="C57" s="1819"/>
      <c r="D57" s="1819"/>
      <c r="E57" s="701"/>
      <c r="F57" s="1819"/>
      <c r="G57" s="1819"/>
      <c r="H57" s="1819"/>
      <c r="I57" s="702"/>
      <c r="J57" s="1730"/>
      <c r="K57" s="702"/>
      <c r="L57" s="1730"/>
      <c r="M57" s="1750"/>
    </row>
    <row r="58" spans="1:16" s="1525" customFormat="1" ht="11.1" customHeight="1" x14ac:dyDescent="0.2">
      <c r="A58" s="1749" t="s">
        <v>4577</v>
      </c>
      <c r="B58" s="1817"/>
      <c r="C58" s="1819"/>
      <c r="D58" s="1819"/>
      <c r="E58" s="701"/>
      <c r="F58" s="1819"/>
      <c r="G58" s="1819"/>
      <c r="H58" s="1819"/>
      <c r="I58" s="702"/>
      <c r="J58" s="1730"/>
      <c r="K58" s="702"/>
      <c r="L58" s="1730"/>
      <c r="M58" s="1750"/>
    </row>
    <row r="59" spans="1:16" s="1525" customFormat="1" ht="11.1" customHeight="1" x14ac:dyDescent="0.2">
      <c r="A59" s="1749" t="s">
        <v>4578</v>
      </c>
      <c r="B59" s="1817"/>
      <c r="C59" s="1819"/>
      <c r="D59" s="1819"/>
      <c r="E59" s="701"/>
      <c r="F59" s="1819"/>
      <c r="G59" s="1819"/>
      <c r="H59" s="1819"/>
      <c r="I59" s="702"/>
      <c r="J59" s="1730"/>
      <c r="K59" s="702"/>
      <c r="L59" s="1730"/>
      <c r="M59" s="1750"/>
    </row>
    <row r="60" spans="1:16" s="1525" customFormat="1" ht="11.1" customHeight="1" x14ac:dyDescent="0.2">
      <c r="A60" s="1749" t="s">
        <v>2417</v>
      </c>
      <c r="B60" s="1817"/>
      <c r="C60" s="1819"/>
      <c r="D60" s="1819"/>
      <c r="E60" s="701"/>
      <c r="F60" s="1819"/>
      <c r="G60" s="1819"/>
      <c r="H60" s="1819"/>
      <c r="I60" s="702"/>
      <c r="J60" s="1730"/>
      <c r="K60" s="702"/>
      <c r="L60" s="1730"/>
      <c r="M60" s="1750"/>
    </row>
    <row r="61" spans="1:16" s="1525" customFormat="1" ht="11.1" customHeight="1" x14ac:dyDescent="0.2">
      <c r="A61" s="545" t="s">
        <v>2418</v>
      </c>
      <c r="B61" s="1817"/>
      <c r="C61" s="1819"/>
      <c r="D61" s="1819"/>
      <c r="E61" s="701"/>
      <c r="F61" s="1819"/>
      <c r="G61" s="1819"/>
      <c r="H61" s="1819"/>
      <c r="I61" s="702"/>
      <c r="J61" s="1730"/>
      <c r="K61" s="702"/>
      <c r="L61" s="1730"/>
      <c r="M61" s="1750"/>
    </row>
    <row r="62" spans="1:16" s="1525" customFormat="1" ht="23.25" x14ac:dyDescent="0.25">
      <c r="A62" s="1823" t="s">
        <v>4579</v>
      </c>
      <c r="B62" s="1749"/>
      <c r="C62" s="1820"/>
      <c r="D62" s="1820"/>
      <c r="E62" s="676"/>
      <c r="F62" s="1820"/>
      <c r="G62" s="1820"/>
      <c r="H62" s="1820"/>
      <c r="I62" s="677"/>
      <c r="J62" s="1684"/>
      <c r="K62" s="677"/>
      <c r="L62" s="1684"/>
      <c r="P62" s="1631"/>
    </row>
    <row r="63" spans="1:16" x14ac:dyDescent="0.2">
      <c r="A63" s="905" t="s">
        <v>2375</v>
      </c>
      <c r="B63" s="1730"/>
      <c r="C63" s="1730"/>
      <c r="D63" s="1730"/>
      <c r="E63" s="797"/>
      <c r="F63" s="734"/>
      <c r="G63" s="734"/>
      <c r="H63" s="1730"/>
      <c r="I63" s="751"/>
      <c r="J63" s="1730"/>
      <c r="K63" s="762"/>
      <c r="L63" s="1730"/>
      <c r="M63" s="24"/>
    </row>
    <row r="64" spans="1:16" x14ac:dyDescent="0.2">
      <c r="A64" s="708"/>
      <c r="B64" s="708"/>
      <c r="C64" s="796"/>
      <c r="D64" s="796"/>
      <c r="E64" s="797"/>
      <c r="F64" s="750"/>
      <c r="G64" s="795"/>
      <c r="H64" s="796"/>
      <c r="I64" s="762"/>
      <c r="J64" s="796"/>
      <c r="K64" s="762"/>
      <c r="L64" s="796"/>
      <c r="M64" s="24"/>
    </row>
    <row r="65" spans="1:13" x14ac:dyDescent="0.2">
      <c r="A65" s="138" t="s">
        <v>1788</v>
      </c>
      <c r="B65" s="354"/>
      <c r="C65" s="796"/>
      <c r="D65" s="796"/>
      <c r="E65" s="797"/>
      <c r="F65" s="750"/>
      <c r="G65" s="795"/>
      <c r="H65" s="796"/>
      <c r="I65" s="762"/>
      <c r="J65" s="796"/>
      <c r="K65" s="762"/>
      <c r="L65" s="796"/>
      <c r="M65" s="24"/>
    </row>
    <row r="66" spans="1:13" x14ac:dyDescent="0.2">
      <c r="A66" s="545" t="s">
        <v>2528</v>
      </c>
      <c r="B66" s="1730"/>
      <c r="C66" s="1730"/>
      <c r="D66" s="1730"/>
      <c r="E66" s="753"/>
      <c r="F66" s="1729"/>
      <c r="G66" s="1729"/>
      <c r="H66" s="1729"/>
      <c r="I66" s="752"/>
      <c r="J66" s="1730"/>
      <c r="K66" s="752"/>
      <c r="L66" s="1730"/>
      <c r="M66" s="24"/>
    </row>
    <row r="67" spans="1:13" x14ac:dyDescent="0.2">
      <c r="A67" s="545" t="s">
        <v>2529</v>
      </c>
      <c r="B67" s="1730"/>
      <c r="C67" s="1730"/>
      <c r="D67" s="1730"/>
      <c r="E67" s="753"/>
      <c r="F67" s="1729"/>
      <c r="G67" s="1729"/>
      <c r="H67" s="1729"/>
      <c r="I67" s="752"/>
      <c r="J67" s="1730"/>
      <c r="K67" s="752"/>
      <c r="L67" s="1730"/>
      <c r="M67" s="24"/>
    </row>
    <row r="68" spans="1:13" x14ac:dyDescent="0.2">
      <c r="A68" s="545" t="s">
        <v>2530</v>
      </c>
      <c r="B68" s="1730"/>
      <c r="C68" s="1730"/>
      <c r="D68" s="1730"/>
      <c r="E68" s="753"/>
      <c r="F68" s="1729"/>
      <c r="G68" s="1729"/>
      <c r="H68" s="1729"/>
      <c r="I68" s="752"/>
      <c r="J68" s="1730"/>
      <c r="K68" s="752"/>
      <c r="L68" s="1730"/>
      <c r="M68" s="24"/>
    </row>
    <row r="69" spans="1:13" x14ac:dyDescent="0.2">
      <c r="A69" s="545" t="s">
        <v>2541</v>
      </c>
      <c r="B69" s="675"/>
      <c r="C69" s="1729"/>
      <c r="D69" s="1729"/>
      <c r="E69" s="753"/>
      <c r="F69" s="1729"/>
      <c r="G69" s="1729"/>
      <c r="H69" s="1729"/>
      <c r="I69" s="752"/>
      <c r="J69" s="1730"/>
      <c r="K69" s="752"/>
      <c r="L69" s="1730"/>
      <c r="M69" s="24"/>
    </row>
    <row r="70" spans="1:13" x14ac:dyDescent="0.2">
      <c r="A70" s="545" t="s">
        <v>2533</v>
      </c>
      <c r="B70" s="1730"/>
      <c r="C70" s="1730"/>
      <c r="D70" s="1730"/>
      <c r="E70" s="753"/>
      <c r="F70" s="1729"/>
      <c r="G70" s="1729"/>
      <c r="H70" s="1729"/>
      <c r="I70" s="752"/>
      <c r="J70" s="1730"/>
      <c r="K70" s="752"/>
      <c r="L70" s="1730"/>
      <c r="M70" s="24"/>
    </row>
    <row r="71" spans="1:13" x14ac:dyDescent="0.2">
      <c r="A71" s="545" t="s">
        <v>2534</v>
      </c>
      <c r="B71" s="1730"/>
      <c r="C71" s="1730"/>
      <c r="D71" s="1730"/>
      <c r="E71" s="753"/>
      <c r="F71" s="1729"/>
      <c r="G71" s="1729"/>
      <c r="H71" s="1729"/>
      <c r="I71" s="752"/>
      <c r="J71" s="1730"/>
      <c r="K71" s="752"/>
      <c r="L71" s="1730"/>
      <c r="M71" s="24"/>
    </row>
    <row r="72" spans="1:13" x14ac:dyDescent="0.2">
      <c r="A72" s="545" t="s">
        <v>2519</v>
      </c>
      <c r="B72" s="1730"/>
      <c r="C72" s="1730"/>
      <c r="D72" s="1730"/>
      <c r="E72" s="753"/>
      <c r="F72" s="1729"/>
      <c r="G72" s="1729"/>
      <c r="H72" s="1729"/>
      <c r="I72" s="752"/>
      <c r="J72" s="1730"/>
      <c r="K72" s="752"/>
      <c r="L72" s="1730"/>
      <c r="M72" s="24"/>
    </row>
    <row r="73" spans="1:13" x14ac:dyDescent="0.2">
      <c r="A73" s="545" t="s">
        <v>2542</v>
      </c>
      <c r="B73" s="1730"/>
      <c r="C73" s="1730"/>
      <c r="D73" s="1730"/>
      <c r="E73" s="753"/>
      <c r="F73" s="1729"/>
      <c r="G73" s="1729"/>
      <c r="H73" s="1729"/>
      <c r="I73" s="752"/>
      <c r="J73" s="1730"/>
      <c r="K73" s="752"/>
      <c r="L73" s="1730"/>
      <c r="M73" s="24"/>
    </row>
    <row r="74" spans="1:13" x14ac:dyDescent="0.2">
      <c r="A74" s="545" t="s">
        <v>2543</v>
      </c>
      <c r="B74" s="1730"/>
      <c r="C74" s="1729"/>
      <c r="D74" s="1729"/>
      <c r="E74" s="796"/>
      <c r="F74" s="1729"/>
      <c r="G74" s="1729"/>
      <c r="H74" s="1729"/>
      <c r="I74" s="752"/>
      <c r="J74" s="1730"/>
      <c r="K74" s="752"/>
      <c r="L74" s="1730"/>
      <c r="M74" s="24"/>
    </row>
    <row r="75" spans="1:13" x14ac:dyDescent="0.2">
      <c r="A75" s="545" t="s">
        <v>2544</v>
      </c>
      <c r="B75" s="1730"/>
      <c r="C75" s="1729"/>
      <c r="D75" s="1729"/>
      <c r="E75" s="796"/>
      <c r="F75" s="1729"/>
      <c r="G75" s="1729"/>
      <c r="H75" s="1729"/>
      <c r="I75" s="752"/>
      <c r="J75" s="1730"/>
      <c r="K75" s="752"/>
      <c r="L75" s="1730"/>
      <c r="M75" s="24"/>
    </row>
    <row r="76" spans="1:13" x14ac:dyDescent="0.2">
      <c r="A76" s="545" t="s">
        <v>2538</v>
      </c>
      <c r="B76" s="1730"/>
      <c r="C76" s="1729"/>
      <c r="D76" s="1729"/>
      <c r="E76" s="796"/>
      <c r="F76" s="1729"/>
      <c r="G76" s="1729"/>
      <c r="H76" s="1729"/>
      <c r="I76" s="752"/>
      <c r="J76" s="1730"/>
      <c r="K76" s="752"/>
      <c r="L76" s="1730"/>
      <c r="M76" s="24"/>
    </row>
    <row r="77" spans="1:13" x14ac:dyDescent="0.2">
      <c r="A77" s="545" t="s">
        <v>2368</v>
      </c>
      <c r="B77" s="1730"/>
      <c r="C77" s="1730"/>
      <c r="D77" s="1730"/>
      <c r="E77" s="701"/>
      <c r="F77" s="1729"/>
      <c r="G77" s="1729"/>
      <c r="H77" s="1729"/>
      <c r="I77" s="702"/>
      <c r="J77" s="1730"/>
      <c r="K77" s="702"/>
      <c r="L77" s="1730"/>
      <c r="M77" s="24"/>
    </row>
    <row r="78" spans="1:13" x14ac:dyDescent="0.2">
      <c r="A78" s="545" t="s">
        <v>2369</v>
      </c>
      <c r="B78" s="1730"/>
      <c r="C78" s="1729"/>
      <c r="D78" s="1729"/>
      <c r="E78" s="701"/>
      <c r="F78" s="1729"/>
      <c r="G78" s="1729"/>
      <c r="H78" s="1729"/>
      <c r="I78" s="702"/>
      <c r="J78" s="1730"/>
      <c r="K78" s="702"/>
      <c r="L78" s="1730"/>
      <c r="M78" s="24"/>
    </row>
    <row r="79" spans="1:13" x14ac:dyDescent="0.2">
      <c r="A79" s="905" t="s">
        <v>2375</v>
      </c>
      <c r="B79" s="1730"/>
      <c r="C79" s="1730"/>
      <c r="D79" s="1730"/>
      <c r="E79" s="797"/>
      <c r="F79" s="734"/>
      <c r="G79" s="734"/>
      <c r="H79" s="1730"/>
      <c r="I79" s="762"/>
      <c r="J79" s="1730"/>
      <c r="K79" s="762"/>
      <c r="L79" s="1730"/>
      <c r="M79" s="24"/>
    </row>
    <row r="80" spans="1:13" x14ac:dyDescent="0.2">
      <c r="A80" s="708"/>
      <c r="B80" s="708"/>
      <c r="C80" s="24"/>
      <c r="D80" s="24"/>
      <c r="E80" s="24"/>
      <c r="F80" s="24"/>
      <c r="G80" s="24"/>
      <c r="H80" s="54"/>
      <c r="I80" s="24"/>
      <c r="J80" s="30"/>
      <c r="K80" s="24"/>
      <c r="L80" s="24"/>
      <c r="M80" s="24"/>
    </row>
    <row r="81" spans="1:13" x14ac:dyDescent="0.2">
      <c r="A81" s="918" t="s">
        <v>746</v>
      </c>
      <c r="B81" s="708"/>
      <c r="C81" s="1730"/>
      <c r="D81" s="1730"/>
      <c r="E81" s="24"/>
      <c r="F81" s="24"/>
      <c r="G81" s="24"/>
      <c r="H81" s="54"/>
      <c r="I81" s="24"/>
      <c r="J81" s="30"/>
      <c r="K81" s="24"/>
      <c r="L81" s="1730"/>
      <c r="M81" s="24"/>
    </row>
    <row r="82" spans="1:13" s="25" customFormat="1" x14ac:dyDescent="0.2">
      <c r="A82" s="92"/>
      <c r="B82" s="708"/>
      <c r="C82" s="24"/>
      <c r="D82" s="24"/>
      <c r="E82" s="24"/>
      <c r="F82" s="24"/>
      <c r="G82" s="24"/>
      <c r="H82" s="54"/>
      <c r="I82" s="24"/>
      <c r="J82" s="30"/>
      <c r="K82" s="24"/>
      <c r="L82" s="24"/>
    </row>
    <row r="83" spans="1:13" x14ac:dyDescent="0.2">
      <c r="A83" s="85" t="s">
        <v>2502</v>
      </c>
      <c r="B83" s="83"/>
      <c r="C83" s="25"/>
      <c r="D83" s="25"/>
      <c r="E83" s="25"/>
      <c r="F83" s="25"/>
      <c r="G83" s="25"/>
      <c r="H83" s="25"/>
      <c r="I83" s="25"/>
      <c r="J83" s="25"/>
      <c r="K83" s="25"/>
      <c r="L83" s="25"/>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140625" defaultRowHeight="12.75" x14ac:dyDescent="0.2"/>
  <cols>
    <col min="1" max="1" width="36.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5.42578125" style="1" customWidth="1"/>
    <col min="14" max="14" width="13.140625" style="1" customWidth="1"/>
    <col min="15" max="248" width="9.140625" style="1"/>
    <col min="249" max="251" width="11.140625" style="1" customWidth="1"/>
    <col min="252" max="252" width="1.5703125" style="1" customWidth="1"/>
    <col min="253" max="255" width="12.42578125" style="1" customWidth="1"/>
    <col min="256" max="256" width="1.5703125" style="1" customWidth="1"/>
    <col min="257" max="257" width="11.140625" style="1" customWidth="1"/>
    <col min="258" max="258" width="1.5703125" style="1" customWidth="1"/>
    <col min="259" max="259" width="10.42578125" style="1" customWidth="1"/>
    <col min="260" max="504" width="9.140625" style="1"/>
    <col min="505" max="507" width="11.140625" style="1" customWidth="1"/>
    <col min="508" max="508" width="1.5703125" style="1" customWidth="1"/>
    <col min="509" max="511" width="12.42578125" style="1" customWidth="1"/>
    <col min="512" max="512" width="1.5703125" style="1" customWidth="1"/>
    <col min="513" max="513" width="11.140625" style="1" customWidth="1"/>
    <col min="514" max="514" width="1.5703125" style="1" customWidth="1"/>
    <col min="515" max="515" width="10.42578125" style="1" customWidth="1"/>
    <col min="516" max="760" width="9.140625" style="1"/>
    <col min="761" max="763" width="11.140625" style="1" customWidth="1"/>
    <col min="764" max="764" width="1.5703125" style="1" customWidth="1"/>
    <col min="765" max="767" width="12.42578125" style="1" customWidth="1"/>
    <col min="768" max="768" width="1.5703125" style="1" customWidth="1"/>
    <col min="769" max="769" width="11.140625" style="1" customWidth="1"/>
    <col min="770" max="770" width="1.5703125" style="1" customWidth="1"/>
    <col min="771" max="771" width="10.42578125" style="1" customWidth="1"/>
    <col min="772" max="1016" width="9.140625" style="1"/>
    <col min="1017" max="1019" width="11.140625" style="1" customWidth="1"/>
    <col min="1020" max="1020" width="1.5703125" style="1" customWidth="1"/>
    <col min="1021" max="1023" width="12.42578125" style="1" customWidth="1"/>
    <col min="1024" max="1024" width="1.5703125" style="1" customWidth="1"/>
    <col min="1025" max="1025" width="11.140625" style="1" customWidth="1"/>
    <col min="1026" max="1026" width="1.5703125" style="1" customWidth="1"/>
    <col min="1027" max="1027" width="10.42578125" style="1" customWidth="1"/>
    <col min="1028" max="1272" width="9.140625" style="1"/>
    <col min="1273" max="1275" width="11.140625" style="1" customWidth="1"/>
    <col min="1276" max="1276" width="1.5703125" style="1" customWidth="1"/>
    <col min="1277" max="1279" width="12.42578125" style="1" customWidth="1"/>
    <col min="1280" max="1280" width="1.5703125" style="1" customWidth="1"/>
    <col min="1281" max="1281" width="11.140625" style="1" customWidth="1"/>
    <col min="1282" max="1282" width="1.5703125" style="1" customWidth="1"/>
    <col min="1283" max="1283" width="10.42578125" style="1" customWidth="1"/>
    <col min="1284" max="1528" width="9.140625" style="1"/>
    <col min="1529" max="1531" width="11.140625" style="1" customWidth="1"/>
    <col min="1532" max="1532" width="1.5703125" style="1" customWidth="1"/>
    <col min="1533" max="1535" width="12.42578125" style="1" customWidth="1"/>
    <col min="1536" max="1536" width="1.5703125" style="1" customWidth="1"/>
    <col min="1537" max="1537" width="11.140625" style="1" customWidth="1"/>
    <col min="1538" max="1538" width="1.5703125" style="1" customWidth="1"/>
    <col min="1539" max="1539" width="10.42578125" style="1" customWidth="1"/>
    <col min="1540" max="1784" width="9.140625" style="1"/>
    <col min="1785" max="1787" width="11.140625" style="1" customWidth="1"/>
    <col min="1788" max="1788" width="1.5703125" style="1" customWidth="1"/>
    <col min="1789" max="1791" width="12.42578125" style="1" customWidth="1"/>
    <col min="1792" max="1792" width="1.5703125" style="1" customWidth="1"/>
    <col min="1793" max="1793" width="11.140625" style="1" customWidth="1"/>
    <col min="1794" max="1794" width="1.5703125" style="1" customWidth="1"/>
    <col min="1795" max="1795" width="10.42578125" style="1" customWidth="1"/>
    <col min="1796" max="2040" width="9.140625" style="1"/>
    <col min="2041" max="2043" width="11.140625" style="1" customWidth="1"/>
    <col min="2044" max="2044" width="1.5703125" style="1" customWidth="1"/>
    <col min="2045" max="2047" width="12.42578125" style="1" customWidth="1"/>
    <col min="2048" max="2048" width="1.5703125" style="1" customWidth="1"/>
    <col min="2049" max="2049" width="11.140625" style="1" customWidth="1"/>
    <col min="2050" max="2050" width="1.5703125" style="1" customWidth="1"/>
    <col min="2051" max="2051" width="10.42578125" style="1" customWidth="1"/>
    <col min="2052" max="2296" width="9.140625" style="1"/>
    <col min="2297" max="2299" width="11.140625" style="1" customWidth="1"/>
    <col min="2300" max="2300" width="1.5703125" style="1" customWidth="1"/>
    <col min="2301" max="2303" width="12.42578125" style="1" customWidth="1"/>
    <col min="2304" max="2304" width="1.5703125" style="1" customWidth="1"/>
    <col min="2305" max="2305" width="11.140625" style="1" customWidth="1"/>
    <col min="2306" max="2306" width="1.5703125" style="1" customWidth="1"/>
    <col min="2307" max="2307" width="10.42578125" style="1" customWidth="1"/>
    <col min="2308" max="2552" width="9.140625" style="1"/>
    <col min="2553" max="2555" width="11.140625" style="1" customWidth="1"/>
    <col min="2556" max="2556" width="1.5703125" style="1" customWidth="1"/>
    <col min="2557" max="2559" width="12.42578125" style="1" customWidth="1"/>
    <col min="2560" max="2560" width="1.5703125" style="1" customWidth="1"/>
    <col min="2561" max="2561" width="11.140625" style="1" customWidth="1"/>
    <col min="2562" max="2562" width="1.5703125" style="1" customWidth="1"/>
    <col min="2563" max="2563" width="10.42578125" style="1" customWidth="1"/>
    <col min="2564" max="2808" width="9.140625" style="1"/>
    <col min="2809" max="2811" width="11.140625" style="1" customWidth="1"/>
    <col min="2812" max="2812" width="1.5703125" style="1" customWidth="1"/>
    <col min="2813" max="2815" width="12.42578125" style="1" customWidth="1"/>
    <col min="2816" max="2816" width="1.5703125" style="1" customWidth="1"/>
    <col min="2817" max="2817" width="11.140625" style="1" customWidth="1"/>
    <col min="2818" max="2818" width="1.5703125" style="1" customWidth="1"/>
    <col min="2819" max="2819" width="10.42578125" style="1" customWidth="1"/>
    <col min="2820" max="3064" width="9.140625" style="1"/>
    <col min="3065" max="3067" width="11.140625" style="1" customWidth="1"/>
    <col min="3068" max="3068" width="1.5703125" style="1" customWidth="1"/>
    <col min="3069" max="3071" width="12.42578125" style="1" customWidth="1"/>
    <col min="3072" max="3072" width="1.5703125" style="1" customWidth="1"/>
    <col min="3073" max="3073" width="11.140625" style="1" customWidth="1"/>
    <col min="3074" max="3074" width="1.5703125" style="1" customWidth="1"/>
    <col min="3075" max="3075" width="10.42578125" style="1" customWidth="1"/>
    <col min="3076" max="3320" width="9.140625" style="1"/>
    <col min="3321" max="3323" width="11.140625" style="1" customWidth="1"/>
    <col min="3324" max="3324" width="1.5703125" style="1" customWidth="1"/>
    <col min="3325" max="3327" width="12.42578125" style="1" customWidth="1"/>
    <col min="3328" max="3328" width="1.5703125" style="1" customWidth="1"/>
    <col min="3329" max="3329" width="11.140625" style="1" customWidth="1"/>
    <col min="3330" max="3330" width="1.5703125" style="1" customWidth="1"/>
    <col min="3331" max="3331" width="10.42578125" style="1" customWidth="1"/>
    <col min="3332" max="3576" width="9.140625" style="1"/>
    <col min="3577" max="3579" width="11.140625" style="1" customWidth="1"/>
    <col min="3580" max="3580" width="1.5703125" style="1" customWidth="1"/>
    <col min="3581" max="3583" width="12.42578125" style="1" customWidth="1"/>
    <col min="3584" max="3584" width="1.5703125" style="1" customWidth="1"/>
    <col min="3585" max="3585" width="11.140625" style="1" customWidth="1"/>
    <col min="3586" max="3586" width="1.5703125" style="1" customWidth="1"/>
    <col min="3587" max="3587" width="10.42578125" style="1" customWidth="1"/>
    <col min="3588" max="3832" width="9.140625" style="1"/>
    <col min="3833" max="3835" width="11.140625" style="1" customWidth="1"/>
    <col min="3836" max="3836" width="1.5703125" style="1" customWidth="1"/>
    <col min="3837" max="3839" width="12.42578125" style="1" customWidth="1"/>
    <col min="3840" max="3840" width="1.5703125" style="1" customWidth="1"/>
    <col min="3841" max="3841" width="11.140625" style="1" customWidth="1"/>
    <col min="3842" max="3842" width="1.5703125" style="1" customWidth="1"/>
    <col min="3843" max="3843" width="10.42578125" style="1" customWidth="1"/>
    <col min="3844" max="4088" width="9.140625" style="1"/>
    <col min="4089" max="4091" width="11.140625" style="1" customWidth="1"/>
    <col min="4092" max="4092" width="1.5703125" style="1" customWidth="1"/>
    <col min="4093" max="4095" width="12.42578125" style="1" customWidth="1"/>
    <col min="4096" max="4096" width="1.5703125" style="1" customWidth="1"/>
    <col min="4097" max="4097" width="11.140625" style="1" customWidth="1"/>
    <col min="4098" max="4098" width="1.5703125" style="1" customWidth="1"/>
    <col min="4099" max="4099" width="10.42578125" style="1" customWidth="1"/>
    <col min="4100" max="4344" width="9.140625" style="1"/>
    <col min="4345" max="4347" width="11.140625" style="1" customWidth="1"/>
    <col min="4348" max="4348" width="1.5703125" style="1" customWidth="1"/>
    <col min="4349" max="4351" width="12.42578125" style="1" customWidth="1"/>
    <col min="4352" max="4352" width="1.5703125" style="1" customWidth="1"/>
    <col min="4353" max="4353" width="11.140625" style="1" customWidth="1"/>
    <col min="4354" max="4354" width="1.5703125" style="1" customWidth="1"/>
    <col min="4355" max="4355" width="10.42578125" style="1" customWidth="1"/>
    <col min="4356" max="4600" width="9.140625" style="1"/>
    <col min="4601" max="4603" width="11.140625" style="1" customWidth="1"/>
    <col min="4604" max="4604" width="1.5703125" style="1" customWidth="1"/>
    <col min="4605" max="4607" width="12.42578125" style="1" customWidth="1"/>
    <col min="4608" max="4608" width="1.5703125" style="1" customWidth="1"/>
    <col min="4609" max="4609" width="11.140625" style="1" customWidth="1"/>
    <col min="4610" max="4610" width="1.5703125" style="1" customWidth="1"/>
    <col min="4611" max="4611" width="10.42578125" style="1" customWidth="1"/>
    <col min="4612" max="4856" width="9.140625" style="1"/>
    <col min="4857" max="4859" width="11.140625" style="1" customWidth="1"/>
    <col min="4860" max="4860" width="1.5703125" style="1" customWidth="1"/>
    <col min="4861" max="4863" width="12.42578125" style="1" customWidth="1"/>
    <col min="4864" max="4864" width="1.5703125" style="1" customWidth="1"/>
    <col min="4865" max="4865" width="11.140625" style="1" customWidth="1"/>
    <col min="4866" max="4866" width="1.5703125" style="1" customWidth="1"/>
    <col min="4867" max="4867" width="10.42578125" style="1" customWidth="1"/>
    <col min="4868" max="5112" width="9.140625" style="1"/>
    <col min="5113" max="5115" width="11.140625" style="1" customWidth="1"/>
    <col min="5116" max="5116" width="1.5703125" style="1" customWidth="1"/>
    <col min="5117" max="5119" width="12.42578125" style="1" customWidth="1"/>
    <col min="5120" max="5120" width="1.5703125" style="1" customWidth="1"/>
    <col min="5121" max="5121" width="11.140625" style="1" customWidth="1"/>
    <col min="5122" max="5122" width="1.5703125" style="1" customWidth="1"/>
    <col min="5123" max="5123" width="10.42578125" style="1" customWidth="1"/>
    <col min="5124" max="5368" width="9.140625" style="1"/>
    <col min="5369" max="5371" width="11.140625" style="1" customWidth="1"/>
    <col min="5372" max="5372" width="1.5703125" style="1" customWidth="1"/>
    <col min="5373" max="5375" width="12.42578125" style="1" customWidth="1"/>
    <col min="5376" max="5376" width="1.5703125" style="1" customWidth="1"/>
    <col min="5377" max="5377" width="11.140625" style="1" customWidth="1"/>
    <col min="5378" max="5378" width="1.5703125" style="1" customWidth="1"/>
    <col min="5379" max="5379" width="10.42578125" style="1" customWidth="1"/>
    <col min="5380" max="5624" width="9.140625" style="1"/>
    <col min="5625" max="5627" width="11.140625" style="1" customWidth="1"/>
    <col min="5628" max="5628" width="1.5703125" style="1" customWidth="1"/>
    <col min="5629" max="5631" width="12.42578125" style="1" customWidth="1"/>
    <col min="5632" max="5632" width="1.5703125" style="1" customWidth="1"/>
    <col min="5633" max="5633" width="11.140625" style="1" customWidth="1"/>
    <col min="5634" max="5634" width="1.5703125" style="1" customWidth="1"/>
    <col min="5635" max="5635" width="10.42578125" style="1" customWidth="1"/>
    <col min="5636" max="5880" width="9.140625" style="1"/>
    <col min="5881" max="5883" width="11.140625" style="1" customWidth="1"/>
    <col min="5884" max="5884" width="1.5703125" style="1" customWidth="1"/>
    <col min="5885" max="5887" width="12.42578125" style="1" customWidth="1"/>
    <col min="5888" max="5888" width="1.5703125" style="1" customWidth="1"/>
    <col min="5889" max="5889" width="11.140625" style="1" customWidth="1"/>
    <col min="5890" max="5890" width="1.5703125" style="1" customWidth="1"/>
    <col min="5891" max="5891" width="10.42578125" style="1" customWidth="1"/>
    <col min="5892" max="6136" width="9.140625" style="1"/>
    <col min="6137" max="6139" width="11.140625" style="1" customWidth="1"/>
    <col min="6140" max="6140" width="1.5703125" style="1" customWidth="1"/>
    <col min="6141" max="6143" width="12.42578125" style="1" customWidth="1"/>
    <col min="6144" max="6144" width="1.5703125" style="1" customWidth="1"/>
    <col min="6145" max="6145" width="11.140625" style="1" customWidth="1"/>
    <col min="6146" max="6146" width="1.5703125" style="1" customWidth="1"/>
    <col min="6147" max="6147" width="10.42578125" style="1" customWidth="1"/>
    <col min="6148" max="6392" width="9.140625" style="1"/>
    <col min="6393" max="6395" width="11.140625" style="1" customWidth="1"/>
    <col min="6396" max="6396" width="1.5703125" style="1" customWidth="1"/>
    <col min="6397" max="6399" width="12.42578125" style="1" customWidth="1"/>
    <col min="6400" max="6400" width="1.5703125" style="1" customWidth="1"/>
    <col min="6401" max="6401" width="11.140625" style="1" customWidth="1"/>
    <col min="6402" max="6402" width="1.5703125" style="1" customWidth="1"/>
    <col min="6403" max="6403" width="10.42578125" style="1" customWidth="1"/>
    <col min="6404" max="6648" width="9.140625" style="1"/>
    <col min="6649" max="6651" width="11.140625" style="1" customWidth="1"/>
    <col min="6652" max="6652" width="1.5703125" style="1" customWidth="1"/>
    <col min="6653" max="6655" width="12.42578125" style="1" customWidth="1"/>
    <col min="6656" max="6656" width="1.5703125" style="1" customWidth="1"/>
    <col min="6657" max="6657" width="11.140625" style="1" customWidth="1"/>
    <col min="6658" max="6658" width="1.5703125" style="1" customWidth="1"/>
    <col min="6659" max="6659" width="10.42578125" style="1" customWidth="1"/>
    <col min="6660" max="6904" width="9.140625" style="1"/>
    <col min="6905" max="6907" width="11.140625" style="1" customWidth="1"/>
    <col min="6908" max="6908" width="1.5703125" style="1" customWidth="1"/>
    <col min="6909" max="6911" width="12.42578125" style="1" customWidth="1"/>
    <col min="6912" max="6912" width="1.5703125" style="1" customWidth="1"/>
    <col min="6913" max="6913" width="11.140625" style="1" customWidth="1"/>
    <col min="6914" max="6914" width="1.5703125" style="1" customWidth="1"/>
    <col min="6915" max="6915" width="10.42578125" style="1" customWidth="1"/>
    <col min="6916" max="7160" width="9.140625" style="1"/>
    <col min="7161" max="7163" width="11.140625" style="1" customWidth="1"/>
    <col min="7164" max="7164" width="1.5703125" style="1" customWidth="1"/>
    <col min="7165" max="7167" width="12.42578125" style="1" customWidth="1"/>
    <col min="7168" max="7168" width="1.5703125" style="1" customWidth="1"/>
    <col min="7169" max="7169" width="11.140625" style="1" customWidth="1"/>
    <col min="7170" max="7170" width="1.5703125" style="1" customWidth="1"/>
    <col min="7171" max="7171" width="10.42578125" style="1" customWidth="1"/>
    <col min="7172" max="7416" width="9.140625" style="1"/>
    <col min="7417" max="7419" width="11.140625" style="1" customWidth="1"/>
    <col min="7420" max="7420" width="1.5703125" style="1" customWidth="1"/>
    <col min="7421" max="7423" width="12.42578125" style="1" customWidth="1"/>
    <col min="7424" max="7424" width="1.5703125" style="1" customWidth="1"/>
    <col min="7425" max="7425" width="11.140625" style="1" customWidth="1"/>
    <col min="7426" max="7426" width="1.5703125" style="1" customWidth="1"/>
    <col min="7427" max="7427" width="10.42578125" style="1" customWidth="1"/>
    <col min="7428" max="7672" width="9.140625" style="1"/>
    <col min="7673" max="7675" width="11.140625" style="1" customWidth="1"/>
    <col min="7676" max="7676" width="1.5703125" style="1" customWidth="1"/>
    <col min="7677" max="7679" width="12.42578125" style="1" customWidth="1"/>
    <col min="7680" max="7680" width="1.5703125" style="1" customWidth="1"/>
    <col min="7681" max="7681" width="11.140625" style="1" customWidth="1"/>
    <col min="7682" max="7682" width="1.5703125" style="1" customWidth="1"/>
    <col min="7683" max="7683" width="10.42578125" style="1" customWidth="1"/>
    <col min="7684" max="7928" width="9.140625" style="1"/>
    <col min="7929" max="7931" width="11.140625" style="1" customWidth="1"/>
    <col min="7932" max="7932" width="1.5703125" style="1" customWidth="1"/>
    <col min="7933" max="7935" width="12.42578125" style="1" customWidth="1"/>
    <col min="7936" max="7936" width="1.5703125" style="1" customWidth="1"/>
    <col min="7937" max="7937" width="11.140625" style="1" customWidth="1"/>
    <col min="7938" max="7938" width="1.5703125" style="1" customWidth="1"/>
    <col min="7939" max="7939" width="10.42578125" style="1" customWidth="1"/>
    <col min="7940" max="8184" width="9.140625" style="1"/>
    <col min="8185" max="8187" width="11.140625" style="1" customWidth="1"/>
    <col min="8188" max="8188" width="1.5703125" style="1" customWidth="1"/>
    <col min="8189" max="8191" width="12.42578125" style="1" customWidth="1"/>
    <col min="8192" max="8192" width="1.5703125" style="1" customWidth="1"/>
    <col min="8193" max="8193" width="11.140625" style="1" customWidth="1"/>
    <col min="8194" max="8194" width="1.5703125" style="1" customWidth="1"/>
    <col min="8195" max="8195" width="10.42578125" style="1" customWidth="1"/>
    <col min="8196" max="8440" width="9.140625" style="1"/>
    <col min="8441" max="8443" width="11.140625" style="1" customWidth="1"/>
    <col min="8444" max="8444" width="1.5703125" style="1" customWidth="1"/>
    <col min="8445" max="8447" width="12.42578125" style="1" customWidth="1"/>
    <col min="8448" max="8448" width="1.5703125" style="1" customWidth="1"/>
    <col min="8449" max="8449" width="11.140625" style="1" customWidth="1"/>
    <col min="8450" max="8450" width="1.5703125" style="1" customWidth="1"/>
    <col min="8451" max="8451" width="10.42578125" style="1" customWidth="1"/>
    <col min="8452" max="8696" width="9.140625" style="1"/>
    <col min="8697" max="8699" width="11.140625" style="1" customWidth="1"/>
    <col min="8700" max="8700" width="1.5703125" style="1" customWidth="1"/>
    <col min="8701" max="8703" width="12.42578125" style="1" customWidth="1"/>
    <col min="8704" max="8704" width="1.5703125" style="1" customWidth="1"/>
    <col min="8705" max="8705" width="11.140625" style="1" customWidth="1"/>
    <col min="8706" max="8706" width="1.5703125" style="1" customWidth="1"/>
    <col min="8707" max="8707" width="10.42578125" style="1" customWidth="1"/>
    <col min="8708" max="8952" width="9.140625" style="1"/>
    <col min="8953" max="8955" width="11.140625" style="1" customWidth="1"/>
    <col min="8956" max="8956" width="1.5703125" style="1" customWidth="1"/>
    <col min="8957" max="8959" width="12.42578125" style="1" customWidth="1"/>
    <col min="8960" max="8960" width="1.5703125" style="1" customWidth="1"/>
    <col min="8961" max="8961" width="11.140625" style="1" customWidth="1"/>
    <col min="8962" max="8962" width="1.5703125" style="1" customWidth="1"/>
    <col min="8963" max="8963" width="10.42578125" style="1" customWidth="1"/>
    <col min="8964" max="9208" width="9.140625" style="1"/>
    <col min="9209" max="9211" width="11.140625" style="1" customWidth="1"/>
    <col min="9212" max="9212" width="1.5703125" style="1" customWidth="1"/>
    <col min="9213" max="9215" width="12.42578125" style="1" customWidth="1"/>
    <col min="9216" max="9216" width="1.5703125" style="1" customWidth="1"/>
    <col min="9217" max="9217" width="11.140625" style="1" customWidth="1"/>
    <col min="9218" max="9218" width="1.5703125" style="1" customWidth="1"/>
    <col min="9219" max="9219" width="10.42578125" style="1" customWidth="1"/>
    <col min="9220" max="9464" width="9.140625" style="1"/>
    <col min="9465" max="9467" width="11.140625" style="1" customWidth="1"/>
    <col min="9468" max="9468" width="1.5703125" style="1" customWidth="1"/>
    <col min="9469" max="9471" width="12.42578125" style="1" customWidth="1"/>
    <col min="9472" max="9472" width="1.5703125" style="1" customWidth="1"/>
    <col min="9473" max="9473" width="11.140625" style="1" customWidth="1"/>
    <col min="9474" max="9474" width="1.5703125" style="1" customWidth="1"/>
    <col min="9475" max="9475" width="10.42578125" style="1" customWidth="1"/>
    <col min="9476" max="9720" width="9.140625" style="1"/>
    <col min="9721" max="9723" width="11.140625" style="1" customWidth="1"/>
    <col min="9724" max="9724" width="1.5703125" style="1" customWidth="1"/>
    <col min="9725" max="9727" width="12.42578125" style="1" customWidth="1"/>
    <col min="9728" max="9728" width="1.5703125" style="1" customWidth="1"/>
    <col min="9729" max="9729" width="11.140625" style="1" customWidth="1"/>
    <col min="9730" max="9730" width="1.5703125" style="1" customWidth="1"/>
    <col min="9731" max="9731" width="10.42578125" style="1" customWidth="1"/>
    <col min="9732" max="9976" width="9.140625" style="1"/>
    <col min="9977" max="9979" width="11.140625" style="1" customWidth="1"/>
    <col min="9980" max="9980" width="1.5703125" style="1" customWidth="1"/>
    <col min="9981" max="9983" width="12.42578125" style="1" customWidth="1"/>
    <col min="9984" max="9984" width="1.5703125" style="1" customWidth="1"/>
    <col min="9985" max="9985" width="11.140625" style="1" customWidth="1"/>
    <col min="9986" max="9986" width="1.5703125" style="1" customWidth="1"/>
    <col min="9987" max="9987" width="10.42578125" style="1" customWidth="1"/>
    <col min="9988" max="10232" width="9.140625" style="1"/>
    <col min="10233" max="10235" width="11.140625" style="1" customWidth="1"/>
    <col min="10236" max="10236" width="1.5703125" style="1" customWidth="1"/>
    <col min="10237" max="10239" width="12.42578125" style="1" customWidth="1"/>
    <col min="10240" max="10240" width="1.5703125" style="1" customWidth="1"/>
    <col min="10241" max="10241" width="11.140625" style="1" customWidth="1"/>
    <col min="10242" max="10242" width="1.5703125" style="1" customWidth="1"/>
    <col min="10243" max="10243" width="10.42578125" style="1" customWidth="1"/>
    <col min="10244" max="10488" width="9.140625" style="1"/>
    <col min="10489" max="10491" width="11.140625" style="1" customWidth="1"/>
    <col min="10492" max="10492" width="1.5703125" style="1" customWidth="1"/>
    <col min="10493" max="10495" width="12.42578125" style="1" customWidth="1"/>
    <col min="10496" max="10496" width="1.5703125" style="1" customWidth="1"/>
    <col min="10497" max="10497" width="11.140625" style="1" customWidth="1"/>
    <col min="10498" max="10498" width="1.5703125" style="1" customWidth="1"/>
    <col min="10499" max="10499" width="10.42578125" style="1" customWidth="1"/>
    <col min="10500" max="10744" width="9.140625" style="1"/>
    <col min="10745" max="10747" width="11.140625" style="1" customWidth="1"/>
    <col min="10748" max="10748" width="1.5703125" style="1" customWidth="1"/>
    <col min="10749" max="10751" width="12.42578125" style="1" customWidth="1"/>
    <col min="10752" max="10752" width="1.5703125" style="1" customWidth="1"/>
    <col min="10753" max="10753" width="11.140625" style="1" customWidth="1"/>
    <col min="10754" max="10754" width="1.5703125" style="1" customWidth="1"/>
    <col min="10755" max="10755" width="10.42578125" style="1" customWidth="1"/>
    <col min="10756" max="11000" width="9.140625" style="1"/>
    <col min="11001" max="11003" width="11.140625" style="1" customWidth="1"/>
    <col min="11004" max="11004" width="1.5703125" style="1" customWidth="1"/>
    <col min="11005" max="11007" width="12.42578125" style="1" customWidth="1"/>
    <col min="11008" max="11008" width="1.5703125" style="1" customWidth="1"/>
    <col min="11009" max="11009" width="11.140625" style="1" customWidth="1"/>
    <col min="11010" max="11010" width="1.5703125" style="1" customWidth="1"/>
    <col min="11011" max="11011" width="10.42578125" style="1" customWidth="1"/>
    <col min="11012" max="11256" width="9.140625" style="1"/>
    <col min="11257" max="11259" width="11.140625" style="1" customWidth="1"/>
    <col min="11260" max="11260" width="1.5703125" style="1" customWidth="1"/>
    <col min="11261" max="11263" width="12.42578125" style="1" customWidth="1"/>
    <col min="11264" max="11264" width="1.5703125" style="1" customWidth="1"/>
    <col min="11265" max="11265" width="11.140625" style="1" customWidth="1"/>
    <col min="11266" max="11266" width="1.5703125" style="1" customWidth="1"/>
    <col min="11267" max="11267" width="10.42578125" style="1" customWidth="1"/>
    <col min="11268" max="11512" width="9.140625" style="1"/>
    <col min="11513" max="11515" width="11.140625" style="1" customWidth="1"/>
    <col min="11516" max="11516" width="1.5703125" style="1" customWidth="1"/>
    <col min="11517" max="11519" width="12.42578125" style="1" customWidth="1"/>
    <col min="11520" max="11520" width="1.5703125" style="1" customWidth="1"/>
    <col min="11521" max="11521" width="11.140625" style="1" customWidth="1"/>
    <col min="11522" max="11522" width="1.5703125" style="1" customWidth="1"/>
    <col min="11523" max="11523" width="10.42578125" style="1" customWidth="1"/>
    <col min="11524" max="11768" width="9.140625" style="1"/>
    <col min="11769" max="11771" width="11.140625" style="1" customWidth="1"/>
    <col min="11772" max="11772" width="1.5703125" style="1" customWidth="1"/>
    <col min="11773" max="11775" width="12.42578125" style="1" customWidth="1"/>
    <col min="11776" max="11776" width="1.5703125" style="1" customWidth="1"/>
    <col min="11777" max="11777" width="11.140625" style="1" customWidth="1"/>
    <col min="11778" max="11778" width="1.5703125" style="1" customWidth="1"/>
    <col min="11779" max="11779" width="10.42578125" style="1" customWidth="1"/>
    <col min="11780" max="12024" width="9.140625" style="1"/>
    <col min="12025" max="12027" width="11.140625" style="1" customWidth="1"/>
    <col min="12028" max="12028" width="1.5703125" style="1" customWidth="1"/>
    <col min="12029" max="12031" width="12.42578125" style="1" customWidth="1"/>
    <col min="12032" max="12032" width="1.5703125" style="1" customWidth="1"/>
    <col min="12033" max="12033" width="11.140625" style="1" customWidth="1"/>
    <col min="12034" max="12034" width="1.5703125" style="1" customWidth="1"/>
    <col min="12035" max="12035" width="10.42578125" style="1" customWidth="1"/>
    <col min="12036" max="12280" width="9.140625" style="1"/>
    <col min="12281" max="12283" width="11.140625" style="1" customWidth="1"/>
    <col min="12284" max="12284" width="1.5703125" style="1" customWidth="1"/>
    <col min="12285" max="12287" width="12.42578125" style="1" customWidth="1"/>
    <col min="12288" max="12288" width="1.5703125" style="1" customWidth="1"/>
    <col min="12289" max="12289" width="11.140625" style="1" customWidth="1"/>
    <col min="12290" max="12290" width="1.5703125" style="1" customWidth="1"/>
    <col min="12291" max="12291" width="10.42578125" style="1" customWidth="1"/>
    <col min="12292" max="12536" width="9.140625" style="1"/>
    <col min="12537" max="12539" width="11.140625" style="1" customWidth="1"/>
    <col min="12540" max="12540" width="1.5703125" style="1" customWidth="1"/>
    <col min="12541" max="12543" width="12.42578125" style="1" customWidth="1"/>
    <col min="12544" max="12544" width="1.5703125" style="1" customWidth="1"/>
    <col min="12545" max="12545" width="11.140625" style="1" customWidth="1"/>
    <col min="12546" max="12546" width="1.5703125" style="1" customWidth="1"/>
    <col min="12547" max="12547" width="10.42578125" style="1" customWidth="1"/>
    <col min="12548" max="12792" width="9.140625" style="1"/>
    <col min="12793" max="12795" width="11.140625" style="1" customWidth="1"/>
    <col min="12796" max="12796" width="1.5703125" style="1" customWidth="1"/>
    <col min="12797" max="12799" width="12.42578125" style="1" customWidth="1"/>
    <col min="12800" max="12800" width="1.5703125" style="1" customWidth="1"/>
    <col min="12801" max="12801" width="11.140625" style="1" customWidth="1"/>
    <col min="12802" max="12802" width="1.5703125" style="1" customWidth="1"/>
    <col min="12803" max="12803" width="10.42578125" style="1" customWidth="1"/>
    <col min="12804" max="13048" width="9.140625" style="1"/>
    <col min="13049" max="13051" width="11.140625" style="1" customWidth="1"/>
    <col min="13052" max="13052" width="1.5703125" style="1" customWidth="1"/>
    <col min="13053" max="13055" width="12.42578125" style="1" customWidth="1"/>
    <col min="13056" max="13056" width="1.5703125" style="1" customWidth="1"/>
    <col min="13057" max="13057" width="11.140625" style="1" customWidth="1"/>
    <col min="13058" max="13058" width="1.5703125" style="1" customWidth="1"/>
    <col min="13059" max="13059" width="10.42578125" style="1" customWidth="1"/>
    <col min="13060" max="13304" width="9.140625" style="1"/>
    <col min="13305" max="13307" width="11.140625" style="1" customWidth="1"/>
    <col min="13308" max="13308" width="1.5703125" style="1" customWidth="1"/>
    <col min="13309" max="13311" width="12.42578125" style="1" customWidth="1"/>
    <col min="13312" max="13312" width="1.5703125" style="1" customWidth="1"/>
    <col min="13313" max="13313" width="11.140625" style="1" customWidth="1"/>
    <col min="13314" max="13314" width="1.5703125" style="1" customWidth="1"/>
    <col min="13315" max="13315" width="10.42578125" style="1" customWidth="1"/>
    <col min="13316" max="13560" width="9.140625" style="1"/>
    <col min="13561" max="13563" width="11.140625" style="1" customWidth="1"/>
    <col min="13564" max="13564" width="1.5703125" style="1" customWidth="1"/>
    <col min="13565" max="13567" width="12.42578125" style="1" customWidth="1"/>
    <col min="13568" max="13568" width="1.5703125" style="1" customWidth="1"/>
    <col min="13569" max="13569" width="11.140625" style="1" customWidth="1"/>
    <col min="13570" max="13570" width="1.5703125" style="1" customWidth="1"/>
    <col min="13571" max="13571" width="10.42578125" style="1" customWidth="1"/>
    <col min="13572" max="13816" width="9.140625" style="1"/>
    <col min="13817" max="13819" width="11.140625" style="1" customWidth="1"/>
    <col min="13820" max="13820" width="1.5703125" style="1" customWidth="1"/>
    <col min="13821" max="13823" width="12.42578125" style="1" customWidth="1"/>
    <col min="13824" max="13824" width="1.5703125" style="1" customWidth="1"/>
    <col min="13825" max="13825" width="11.140625" style="1" customWidth="1"/>
    <col min="13826" max="13826" width="1.5703125" style="1" customWidth="1"/>
    <col min="13827" max="13827" width="10.42578125" style="1" customWidth="1"/>
    <col min="13828" max="14072" width="9.140625" style="1"/>
    <col min="14073" max="14075" width="11.140625" style="1" customWidth="1"/>
    <col min="14076" max="14076" width="1.5703125" style="1" customWidth="1"/>
    <col min="14077" max="14079" width="12.42578125" style="1" customWidth="1"/>
    <col min="14080" max="14080" width="1.5703125" style="1" customWidth="1"/>
    <col min="14081" max="14081" width="11.140625" style="1" customWidth="1"/>
    <col min="14082" max="14082" width="1.5703125" style="1" customWidth="1"/>
    <col min="14083" max="14083" width="10.42578125" style="1" customWidth="1"/>
    <col min="14084" max="14328" width="9.140625" style="1"/>
    <col min="14329" max="14331" width="11.140625" style="1" customWidth="1"/>
    <col min="14332" max="14332" width="1.5703125" style="1" customWidth="1"/>
    <col min="14333" max="14335" width="12.42578125" style="1" customWidth="1"/>
    <col min="14336" max="14336" width="1.5703125" style="1" customWidth="1"/>
    <col min="14337" max="14337" width="11.140625" style="1" customWidth="1"/>
    <col min="14338" max="14338" width="1.5703125" style="1" customWidth="1"/>
    <col min="14339" max="14339" width="10.42578125" style="1" customWidth="1"/>
    <col min="14340" max="14584" width="9.140625" style="1"/>
    <col min="14585" max="14587" width="11.140625" style="1" customWidth="1"/>
    <col min="14588" max="14588" width="1.5703125" style="1" customWidth="1"/>
    <col min="14589" max="14591" width="12.42578125" style="1" customWidth="1"/>
    <col min="14592" max="14592" width="1.5703125" style="1" customWidth="1"/>
    <col min="14593" max="14593" width="11.140625" style="1" customWidth="1"/>
    <col min="14594" max="14594" width="1.5703125" style="1" customWidth="1"/>
    <col min="14595" max="14595" width="10.42578125" style="1" customWidth="1"/>
    <col min="14596" max="14840" width="9.140625" style="1"/>
    <col min="14841" max="14843" width="11.140625" style="1" customWidth="1"/>
    <col min="14844" max="14844" width="1.5703125" style="1" customWidth="1"/>
    <col min="14845" max="14847" width="12.42578125" style="1" customWidth="1"/>
    <col min="14848" max="14848" width="1.5703125" style="1" customWidth="1"/>
    <col min="14849" max="14849" width="11.140625" style="1" customWidth="1"/>
    <col min="14850" max="14850" width="1.5703125" style="1" customWidth="1"/>
    <col min="14851" max="14851" width="10.42578125" style="1" customWidth="1"/>
    <col min="14852" max="15096" width="9.140625" style="1"/>
    <col min="15097" max="15099" width="11.140625" style="1" customWidth="1"/>
    <col min="15100" max="15100" width="1.5703125" style="1" customWidth="1"/>
    <col min="15101" max="15103" width="12.42578125" style="1" customWidth="1"/>
    <col min="15104" max="15104" width="1.5703125" style="1" customWidth="1"/>
    <col min="15105" max="15105" width="11.140625" style="1" customWidth="1"/>
    <col min="15106" max="15106" width="1.5703125" style="1" customWidth="1"/>
    <col min="15107" max="15107" width="10.42578125" style="1" customWidth="1"/>
    <col min="15108" max="15352" width="9.140625" style="1"/>
    <col min="15353" max="15355" width="11.140625" style="1" customWidth="1"/>
    <col min="15356" max="15356" width="1.5703125" style="1" customWidth="1"/>
    <col min="15357" max="15359" width="12.42578125" style="1" customWidth="1"/>
    <col min="15360" max="15360" width="1.5703125" style="1" customWidth="1"/>
    <col min="15361" max="15361" width="11.140625" style="1" customWidth="1"/>
    <col min="15362" max="15362" width="1.5703125" style="1" customWidth="1"/>
    <col min="15363" max="15363" width="10.42578125" style="1" customWidth="1"/>
    <col min="15364" max="15608" width="9.140625" style="1"/>
    <col min="15609" max="15611" width="11.140625" style="1" customWidth="1"/>
    <col min="15612" max="15612" width="1.5703125" style="1" customWidth="1"/>
    <col min="15613" max="15615" width="12.42578125" style="1" customWidth="1"/>
    <col min="15616" max="15616" width="1.5703125" style="1" customWidth="1"/>
    <col min="15617" max="15617" width="11.140625" style="1" customWidth="1"/>
    <col min="15618" max="15618" width="1.5703125" style="1" customWidth="1"/>
    <col min="15619" max="15619" width="10.42578125" style="1" customWidth="1"/>
    <col min="15620" max="15864" width="9.140625" style="1"/>
    <col min="15865" max="15867" width="11.140625" style="1" customWidth="1"/>
    <col min="15868" max="15868" width="1.5703125" style="1" customWidth="1"/>
    <col min="15869" max="15871" width="12.42578125" style="1" customWidth="1"/>
    <col min="15872" max="15872" width="1.5703125" style="1" customWidth="1"/>
    <col min="15873" max="15873" width="11.140625" style="1" customWidth="1"/>
    <col min="15874" max="15874" width="1.5703125" style="1" customWidth="1"/>
    <col min="15875" max="15875" width="10.42578125" style="1" customWidth="1"/>
    <col min="15876" max="16120" width="9.140625" style="1"/>
    <col min="16121" max="16123" width="11.140625" style="1" customWidth="1"/>
    <col min="16124" max="16124" width="1.5703125" style="1" customWidth="1"/>
    <col min="16125" max="16127" width="12.42578125" style="1" customWidth="1"/>
    <col min="16128" max="16128" width="1.5703125" style="1" customWidth="1"/>
    <col min="16129" max="16129" width="11.140625" style="1" customWidth="1"/>
    <col min="16130" max="16130" width="1.5703125" style="1" customWidth="1"/>
    <col min="16131" max="16131" width="10.42578125" style="1" customWidth="1"/>
    <col min="16132" max="16384" width="9.140625" style="1"/>
  </cols>
  <sheetData>
    <row r="1" spans="1:14" ht="15.75" x14ac:dyDescent="0.25">
      <c r="A1" s="966" t="s">
        <v>2545</v>
      </c>
      <c r="B1" s="63"/>
      <c r="C1" s="63"/>
      <c r="D1" s="354"/>
      <c r="E1" s="354"/>
      <c r="F1" s="354"/>
      <c r="G1" s="354"/>
      <c r="H1" s="24"/>
      <c r="I1" s="24"/>
      <c r="J1" s="24"/>
      <c r="K1" s="24"/>
      <c r="L1" s="352">
        <v>9</v>
      </c>
      <c r="M1" s="352"/>
      <c r="N1" s="24"/>
    </row>
    <row r="2" spans="1:14" ht="15.75" x14ac:dyDescent="0.25">
      <c r="A2" s="1975" t="s">
        <v>94</v>
      </c>
      <c r="B2" s="1976"/>
      <c r="C2" s="1977"/>
      <c r="D2" s="177"/>
      <c r="E2" s="354"/>
      <c r="F2" s="354"/>
      <c r="G2" s="354"/>
      <c r="H2" s="24"/>
      <c r="I2" s="24"/>
      <c r="J2" s="24"/>
      <c r="K2" s="24"/>
      <c r="L2" s="24"/>
      <c r="M2" s="24"/>
      <c r="N2" s="24"/>
    </row>
    <row r="3" spans="1:14" ht="15.75" x14ac:dyDescent="0.25">
      <c r="A3" s="972" t="s">
        <v>2546</v>
      </c>
      <c r="B3" s="177"/>
      <c r="C3" s="63"/>
      <c r="D3" s="354"/>
      <c r="E3" s="354"/>
      <c r="F3" s="354"/>
      <c r="G3" s="354"/>
      <c r="H3" s="24"/>
      <c r="I3" s="24"/>
      <c r="J3" s="24"/>
      <c r="K3" s="24"/>
      <c r="L3" s="24"/>
      <c r="M3" s="24"/>
      <c r="N3" s="24"/>
    </row>
    <row r="4" spans="1:14" ht="15" customHeight="1" x14ac:dyDescent="0.25">
      <c r="A4" s="261" t="s">
        <v>2348</v>
      </c>
      <c r="B4" s="972"/>
      <c r="C4" s="966"/>
      <c r="D4" s="921"/>
      <c r="E4" s="921"/>
      <c r="F4" s="921"/>
      <c r="G4" s="921"/>
      <c r="H4" s="396"/>
      <c r="I4" s="396"/>
      <c r="J4" s="396"/>
      <c r="K4" s="396"/>
      <c r="L4" s="396"/>
      <c r="M4" s="24"/>
      <c r="N4" s="24"/>
    </row>
    <row r="5" spans="1:14" ht="12.75" customHeight="1" x14ac:dyDescent="0.25">
      <c r="A5" s="966"/>
      <c r="B5" s="966"/>
      <c r="C5" s="966"/>
      <c r="D5" s="921"/>
      <c r="E5" s="921"/>
      <c r="F5" s="921"/>
      <c r="G5" s="921"/>
      <c r="H5" s="396"/>
      <c r="I5" s="396"/>
      <c r="J5" s="396"/>
      <c r="K5" s="396"/>
      <c r="L5" s="396"/>
      <c r="M5" s="24"/>
      <c r="N5" s="24"/>
    </row>
    <row r="6" spans="1:14" ht="15.6" customHeight="1" x14ac:dyDescent="0.2">
      <c r="A6" s="929"/>
      <c r="B6" s="2070" t="s">
        <v>2349</v>
      </c>
      <c r="C6" s="2082"/>
      <c r="D6" s="2083"/>
      <c r="E6" s="930"/>
      <c r="F6" s="2084" t="s">
        <v>2350</v>
      </c>
      <c r="G6" s="2082"/>
      <c r="H6" s="2083"/>
      <c r="I6" s="892"/>
      <c r="J6" s="396"/>
      <c r="K6" s="892"/>
      <c r="L6" s="892"/>
      <c r="M6" s="748"/>
      <c r="N6" s="24"/>
    </row>
    <row r="7" spans="1:14" ht="54.75" x14ac:dyDescent="0.2">
      <c r="A7" s="1660" t="s">
        <v>2351</v>
      </c>
      <c r="B7" s="890" t="s">
        <v>2352</v>
      </c>
      <c r="C7" s="890" t="s">
        <v>2353</v>
      </c>
      <c r="D7" s="890" t="s">
        <v>2354</v>
      </c>
      <c r="E7" s="931"/>
      <c r="F7" s="890" t="s">
        <v>2355</v>
      </c>
      <c r="G7" s="890" t="s">
        <v>2356</v>
      </c>
      <c r="H7" s="893" t="s">
        <v>2357</v>
      </c>
      <c r="I7" s="894"/>
      <c r="J7" s="1660" t="s">
        <v>2358</v>
      </c>
      <c r="K7" s="894"/>
      <c r="L7" s="1660" t="s">
        <v>2359</v>
      </c>
      <c r="M7" s="825"/>
      <c r="N7" s="24"/>
    </row>
    <row r="8" spans="1:14" x14ac:dyDescent="0.2">
      <c r="A8" s="403" t="s">
        <v>244</v>
      </c>
      <c r="B8" s="403"/>
      <c r="C8" s="403"/>
      <c r="D8" s="403" t="s">
        <v>245</v>
      </c>
      <c r="E8" s="403"/>
      <c r="F8" s="403" t="s">
        <v>246</v>
      </c>
      <c r="G8" s="403" t="s">
        <v>401</v>
      </c>
      <c r="H8" s="403" t="s">
        <v>402</v>
      </c>
      <c r="I8" s="403"/>
      <c r="J8" s="403" t="s">
        <v>2360</v>
      </c>
      <c r="K8" s="403"/>
      <c r="L8" s="403" t="s">
        <v>2361</v>
      </c>
      <c r="M8" s="1249"/>
      <c r="N8" s="24"/>
    </row>
    <row r="9" spans="1:14" x14ac:dyDescent="0.2">
      <c r="A9" s="1668" t="s">
        <v>1784</v>
      </c>
      <c r="B9" s="1669"/>
      <c r="C9" s="1669"/>
      <c r="D9" s="988"/>
      <c r="E9" s="988"/>
      <c r="F9" s="988"/>
      <c r="G9" s="988"/>
      <c r="H9" s="988"/>
      <c r="I9" s="988"/>
      <c r="J9" s="988"/>
      <c r="K9" s="988"/>
      <c r="L9" s="988"/>
      <c r="M9" s="355"/>
      <c r="N9" s="24"/>
    </row>
    <row r="10" spans="1:14" x14ac:dyDescent="0.2">
      <c r="A10" s="545" t="s">
        <v>2547</v>
      </c>
      <c r="B10" s="698"/>
      <c r="C10" s="1729"/>
      <c r="D10" s="1729"/>
      <c r="E10" s="715"/>
      <c r="F10" s="1729"/>
      <c r="G10" s="1729"/>
      <c r="H10" s="1729"/>
      <c r="I10" s="702"/>
      <c r="J10" s="1730"/>
      <c r="K10" s="702"/>
      <c r="L10" s="1730"/>
      <c r="M10" s="764"/>
      <c r="N10" s="24"/>
    </row>
    <row r="11" spans="1:14" x14ac:dyDescent="0.2">
      <c r="A11" s="989" t="s">
        <v>2531</v>
      </c>
      <c r="B11" s="698"/>
      <c r="C11" s="1729"/>
      <c r="D11" s="1729"/>
      <c r="E11" s="715"/>
      <c r="F11" s="1729"/>
      <c r="G11" s="1729"/>
      <c r="H11" s="1729"/>
      <c r="I11" s="702"/>
      <c r="J11" s="1730"/>
      <c r="K11" s="702"/>
      <c r="L11" s="1730"/>
      <c r="M11" s="764"/>
      <c r="N11" s="24"/>
    </row>
    <row r="12" spans="1:14" x14ac:dyDescent="0.2">
      <c r="A12" s="545" t="s">
        <v>2548</v>
      </c>
      <c r="B12" s="698"/>
      <c r="C12" s="1729"/>
      <c r="D12" s="1729"/>
      <c r="E12" s="715"/>
      <c r="F12" s="1729"/>
      <c r="G12" s="1729"/>
      <c r="H12" s="1729"/>
      <c r="I12" s="702"/>
      <c r="J12" s="1730"/>
      <c r="K12" s="702"/>
      <c r="L12" s="1730"/>
      <c r="M12" s="764"/>
      <c r="N12" s="24"/>
    </row>
    <row r="13" spans="1:14" x14ac:dyDescent="0.2">
      <c r="A13" s="545" t="s">
        <v>2549</v>
      </c>
      <c r="B13" s="698"/>
      <c r="C13" s="1729"/>
      <c r="D13" s="1729"/>
      <c r="E13" s="715"/>
      <c r="F13" s="1729"/>
      <c r="G13" s="1729"/>
      <c r="H13" s="1729"/>
      <c r="I13" s="702"/>
      <c r="J13" s="1730"/>
      <c r="K13" s="702"/>
      <c r="L13" s="1730"/>
      <c r="M13" s="764"/>
      <c r="N13" s="24"/>
    </row>
    <row r="14" spans="1:14" x14ac:dyDescent="0.2">
      <c r="A14" s="545" t="s">
        <v>2518</v>
      </c>
      <c r="B14" s="698"/>
      <c r="C14" s="818"/>
      <c r="D14" s="818"/>
      <c r="E14" s="715"/>
      <c r="F14" s="1729"/>
      <c r="G14" s="1729"/>
      <c r="H14" s="1729"/>
      <c r="I14" s="702"/>
      <c r="J14" s="1730"/>
      <c r="K14" s="702"/>
      <c r="L14" s="1730"/>
      <c r="M14" s="764"/>
      <c r="N14" s="24"/>
    </row>
    <row r="15" spans="1:14" x14ac:dyDescent="0.2">
      <c r="A15" s="973" t="s">
        <v>2511</v>
      </c>
      <c r="B15" s="698"/>
      <c r="C15" s="1729"/>
      <c r="D15" s="1729"/>
      <c r="E15" s="715"/>
      <c r="F15" s="1729"/>
      <c r="G15" s="1729"/>
      <c r="H15" s="1729"/>
      <c r="I15" s="702"/>
      <c r="J15" s="1730"/>
      <c r="K15" s="702"/>
      <c r="L15" s="1730"/>
      <c r="M15" s="764"/>
      <c r="N15" s="24"/>
    </row>
    <row r="16" spans="1:14" x14ac:dyDescent="0.2">
      <c r="A16" s="545" t="s">
        <v>2550</v>
      </c>
      <c r="B16" s="698"/>
      <c r="C16" s="1729"/>
      <c r="D16" s="1729"/>
      <c r="E16" s="701"/>
      <c r="F16" s="1729"/>
      <c r="G16" s="1729"/>
      <c r="H16" s="1729"/>
      <c r="I16" s="702"/>
      <c r="J16" s="1730"/>
      <c r="K16" s="702"/>
      <c r="L16" s="1730"/>
      <c r="M16" s="764"/>
      <c r="N16" s="24"/>
    </row>
    <row r="17" spans="1:23" x14ac:dyDescent="0.2">
      <c r="A17" s="545" t="s">
        <v>2551</v>
      </c>
      <c r="B17" s="698"/>
      <c r="C17" s="1729"/>
      <c r="D17" s="1729"/>
      <c r="E17" s="701"/>
      <c r="F17" s="1729"/>
      <c r="G17" s="1729"/>
      <c r="H17" s="1729"/>
      <c r="I17" s="702"/>
      <c r="J17" s="1730"/>
      <c r="K17" s="702"/>
      <c r="L17" s="1730"/>
      <c r="M17" s="764"/>
      <c r="N17" s="24"/>
    </row>
    <row r="18" spans="1:23" x14ac:dyDescent="0.2">
      <c r="A18" s="545" t="s">
        <v>2368</v>
      </c>
      <c r="B18" s="698"/>
      <c r="C18" s="1729"/>
      <c r="D18" s="1729"/>
      <c r="E18" s="701"/>
      <c r="F18" s="1729"/>
      <c r="G18" s="1729"/>
      <c r="H18" s="1729"/>
      <c r="I18" s="702"/>
      <c r="J18" s="1730"/>
      <c r="K18" s="702"/>
      <c r="L18" s="1730"/>
      <c r="M18" s="764"/>
      <c r="N18" s="24"/>
    </row>
    <row r="19" spans="1:23" x14ac:dyDescent="0.2">
      <c r="A19" s="545" t="s">
        <v>2369</v>
      </c>
      <c r="B19" s="698"/>
      <c r="C19" s="1729"/>
      <c r="D19" s="1729"/>
      <c r="E19" s="715"/>
      <c r="F19" s="1729"/>
      <c r="G19" s="1729"/>
      <c r="H19" s="1729"/>
      <c r="I19" s="702"/>
      <c r="J19" s="1730"/>
      <c r="K19" s="702"/>
      <c r="L19" s="1730"/>
      <c r="M19" s="764"/>
      <c r="N19" s="24"/>
    </row>
    <row r="20" spans="1:23" s="1525" customFormat="1" x14ac:dyDescent="0.2">
      <c r="A20" s="545" t="s">
        <v>2415</v>
      </c>
      <c r="B20" s="671"/>
      <c r="C20" s="1685"/>
      <c r="D20" s="1685"/>
      <c r="E20" s="676"/>
      <c r="F20" s="1685"/>
      <c r="G20" s="1685"/>
      <c r="H20" s="1685"/>
      <c r="I20" s="677"/>
      <c r="J20" s="1684"/>
      <c r="K20" s="677"/>
      <c r="L20" s="1684"/>
      <c r="M20" s="2111"/>
      <c r="N20" s="2112"/>
      <c r="O20" s="803"/>
      <c r="P20" s="803"/>
      <c r="Q20" s="803"/>
      <c r="R20" s="803"/>
      <c r="S20" s="1751"/>
      <c r="T20" s="803"/>
      <c r="U20" s="803"/>
      <c r="V20" s="803"/>
      <c r="W20" s="803"/>
    </row>
    <row r="21" spans="1:23" s="1525" customFormat="1" x14ac:dyDescent="0.2">
      <c r="A21" s="1749" t="s">
        <v>4574</v>
      </c>
      <c r="B21" s="671"/>
      <c r="C21" s="1820"/>
      <c r="D21" s="1820"/>
      <c r="E21" s="676"/>
      <c r="F21" s="1820"/>
      <c r="G21" s="1820"/>
      <c r="H21" s="1820"/>
      <c r="I21" s="677"/>
      <c r="J21" s="1684"/>
      <c r="K21" s="677"/>
      <c r="L21" s="1684"/>
      <c r="M21" s="2111"/>
      <c r="N21" s="2112"/>
      <c r="O21" s="803"/>
      <c r="P21" s="803"/>
      <c r="Q21" s="803"/>
      <c r="R21" s="803"/>
      <c r="S21" s="1751"/>
      <c r="T21" s="803"/>
      <c r="U21" s="803"/>
      <c r="V21" s="803"/>
      <c r="W21" s="803"/>
    </row>
    <row r="22" spans="1:23" s="1525" customFormat="1" x14ac:dyDescent="0.2">
      <c r="A22" s="545" t="s">
        <v>4580</v>
      </c>
      <c r="B22" s="671"/>
      <c r="C22" s="1820"/>
      <c r="D22" s="1820"/>
      <c r="E22" s="676"/>
      <c r="F22" s="1820"/>
      <c r="G22" s="1820"/>
      <c r="H22" s="1820"/>
      <c r="I22" s="677"/>
      <c r="J22" s="1684"/>
      <c r="K22" s="677"/>
      <c r="L22" s="1684"/>
      <c r="M22" s="2111"/>
      <c r="N22" s="2112"/>
      <c r="O22" s="803"/>
      <c r="P22" s="803"/>
      <c r="Q22" s="803"/>
      <c r="R22" s="803"/>
      <c r="S22" s="1751"/>
      <c r="T22" s="803"/>
      <c r="U22" s="803"/>
      <c r="V22" s="803"/>
      <c r="W22" s="803"/>
    </row>
    <row r="23" spans="1:23" s="1525" customFormat="1" x14ac:dyDescent="0.2">
      <c r="A23" s="545" t="s">
        <v>2416</v>
      </c>
      <c r="B23" s="671"/>
      <c r="C23" s="1820"/>
      <c r="D23" s="1820"/>
      <c r="E23" s="676"/>
      <c r="F23" s="1820"/>
      <c r="G23" s="1820"/>
      <c r="H23" s="1820"/>
      <c r="I23" s="677"/>
      <c r="J23" s="1684"/>
      <c r="K23" s="677"/>
      <c r="L23" s="1684"/>
      <c r="M23" s="2111"/>
      <c r="N23" s="2112"/>
      <c r="O23" s="803"/>
      <c r="P23" s="803"/>
      <c r="Q23" s="803"/>
      <c r="R23" s="803"/>
      <c r="S23" s="1751"/>
      <c r="T23" s="803"/>
      <c r="U23" s="803"/>
      <c r="V23" s="803"/>
      <c r="W23" s="803"/>
    </row>
    <row r="24" spans="1:23" s="1525" customFormat="1" x14ac:dyDescent="0.2">
      <c r="A24" s="545" t="s">
        <v>4581</v>
      </c>
      <c r="B24" s="671"/>
      <c r="C24" s="1820"/>
      <c r="D24" s="1820"/>
      <c r="E24" s="676"/>
      <c r="F24" s="1820"/>
      <c r="G24" s="1820"/>
      <c r="H24" s="1820"/>
      <c r="I24" s="677"/>
      <c r="J24" s="1684"/>
      <c r="K24" s="677"/>
      <c r="L24" s="1684"/>
      <c r="M24" s="2111"/>
      <c r="N24" s="2112"/>
      <c r="O24" s="803"/>
      <c r="P24" s="803"/>
      <c r="Q24" s="803"/>
      <c r="R24" s="803"/>
      <c r="S24" s="1751"/>
      <c r="T24" s="803"/>
      <c r="U24" s="803"/>
      <c r="V24" s="803"/>
      <c r="W24" s="803"/>
    </row>
    <row r="25" spans="1:23" s="1525" customFormat="1" x14ac:dyDescent="0.2">
      <c r="A25" s="545" t="s">
        <v>4577</v>
      </c>
      <c r="B25" s="671"/>
      <c r="C25" s="1820"/>
      <c r="D25" s="1820"/>
      <c r="E25" s="676"/>
      <c r="F25" s="1820"/>
      <c r="G25" s="1820"/>
      <c r="H25" s="1820"/>
      <c r="I25" s="677"/>
      <c r="J25" s="1684"/>
      <c r="K25" s="677"/>
      <c r="L25" s="1684"/>
      <c r="M25" s="2111"/>
      <c r="N25" s="2112"/>
      <c r="O25" s="803"/>
      <c r="P25" s="803"/>
      <c r="Q25" s="803"/>
      <c r="R25" s="803"/>
      <c r="S25" s="1751"/>
      <c r="T25" s="803"/>
      <c r="U25" s="803"/>
      <c r="V25" s="803"/>
      <c r="W25" s="803"/>
    </row>
    <row r="26" spans="1:23" s="1525" customFormat="1" x14ac:dyDescent="0.2">
      <c r="A26" s="545" t="s">
        <v>2417</v>
      </c>
      <c r="B26" s="671"/>
      <c r="C26" s="1820"/>
      <c r="D26" s="1820"/>
      <c r="E26" s="676"/>
      <c r="F26" s="1820"/>
      <c r="G26" s="1820"/>
      <c r="H26" s="1820"/>
      <c r="I26" s="677"/>
      <c r="J26" s="1684"/>
      <c r="K26" s="677"/>
      <c r="L26" s="1684"/>
      <c r="M26" s="2111"/>
      <c r="N26" s="2112"/>
      <c r="O26" s="803"/>
      <c r="P26" s="803"/>
      <c r="Q26" s="803"/>
      <c r="R26" s="803"/>
      <c r="S26" s="1751"/>
      <c r="T26" s="803"/>
      <c r="U26" s="803"/>
      <c r="V26" s="803"/>
      <c r="W26" s="803"/>
    </row>
    <row r="27" spans="1:23" s="1525" customFormat="1" x14ac:dyDescent="0.2">
      <c r="A27" s="545" t="s">
        <v>4582</v>
      </c>
      <c r="B27" s="671"/>
      <c r="C27" s="1820"/>
      <c r="D27" s="1820"/>
      <c r="E27" s="676"/>
      <c r="F27" s="1820"/>
      <c r="G27" s="1820"/>
      <c r="H27" s="1820"/>
      <c r="I27" s="677"/>
      <c r="J27" s="1684"/>
      <c r="K27" s="677"/>
      <c r="L27" s="1684"/>
      <c r="M27" s="2111"/>
      <c r="N27" s="2112"/>
      <c r="O27" s="803"/>
      <c r="P27" s="803"/>
      <c r="Q27" s="803"/>
      <c r="R27" s="803"/>
      <c r="S27" s="1751"/>
      <c r="T27" s="803"/>
      <c r="U27" s="803"/>
      <c r="V27" s="803"/>
      <c r="W27" s="803"/>
    </row>
    <row r="28" spans="1:23" s="1525" customFormat="1" x14ac:dyDescent="0.2">
      <c r="A28" s="545" t="s">
        <v>2418</v>
      </c>
      <c r="B28" s="671"/>
      <c r="C28" s="1820"/>
      <c r="D28" s="1820"/>
      <c r="E28" s="676"/>
      <c r="F28" s="1820"/>
      <c r="G28" s="1820"/>
      <c r="H28" s="1820"/>
      <c r="I28" s="677"/>
      <c r="J28" s="1684"/>
      <c r="K28" s="677"/>
      <c r="L28" s="1684"/>
      <c r="M28" s="2111"/>
      <c r="N28" s="2112"/>
      <c r="O28" s="803"/>
      <c r="P28" s="803"/>
      <c r="Q28" s="803"/>
      <c r="R28" s="803"/>
      <c r="S28" s="1751"/>
      <c r="T28" s="803"/>
      <c r="U28" s="803"/>
      <c r="V28" s="803"/>
      <c r="W28" s="803"/>
    </row>
    <row r="29" spans="1:23" ht="23.25" x14ac:dyDescent="0.25">
      <c r="A29" s="1823" t="s">
        <v>4579</v>
      </c>
      <c r="B29" s="671"/>
      <c r="C29" s="1820"/>
      <c r="D29" s="1820"/>
      <c r="E29" s="676"/>
      <c r="F29" s="1820"/>
      <c r="G29" s="1820"/>
      <c r="H29" s="1820"/>
      <c r="I29" s="677"/>
      <c r="J29" s="1684"/>
      <c r="K29" s="677"/>
      <c r="L29" s="1684"/>
      <c r="P29" s="1719"/>
    </row>
    <row r="30" spans="1:23" x14ac:dyDescent="0.2">
      <c r="A30" s="920" t="s">
        <v>2375</v>
      </c>
      <c r="B30" s="704"/>
      <c r="C30" s="1730"/>
      <c r="D30" s="1730"/>
      <c r="E30" s="750"/>
      <c r="F30" s="734"/>
      <c r="G30" s="734"/>
      <c r="H30" s="1730"/>
      <c r="I30" s="751"/>
      <c r="J30" s="1730"/>
      <c r="K30" s="751"/>
      <c r="L30" s="1730"/>
      <c r="M30" s="764"/>
      <c r="N30" s="24"/>
    </row>
    <row r="31" spans="1:23" x14ac:dyDescent="0.2">
      <c r="A31" s="970"/>
      <c r="B31" s="708"/>
      <c r="C31" s="796"/>
      <c r="D31" s="796"/>
      <c r="E31" s="750"/>
      <c r="F31" s="797"/>
      <c r="G31" s="795"/>
      <c r="H31" s="796"/>
      <c r="I31" s="751"/>
      <c r="J31" s="796"/>
      <c r="K31" s="751"/>
      <c r="L31" s="796"/>
      <c r="M31" s="796"/>
      <c r="N31" s="24"/>
    </row>
    <row r="32" spans="1:23" x14ac:dyDescent="0.2">
      <c r="A32" s="921" t="s">
        <v>1785</v>
      </c>
      <c r="B32" s="354"/>
      <c r="C32" s="796"/>
      <c r="D32" s="796"/>
      <c r="E32" s="750"/>
      <c r="F32" s="797"/>
      <c r="G32" s="795"/>
      <c r="H32" s="796"/>
      <c r="I32" s="751"/>
      <c r="J32" s="796"/>
      <c r="K32" s="751"/>
      <c r="L32" s="796"/>
      <c r="M32" s="796"/>
      <c r="N32" s="24"/>
    </row>
    <row r="33" spans="1:14" x14ac:dyDescent="0.2">
      <c r="A33" s="545" t="s">
        <v>2547</v>
      </c>
      <c r="B33" s="675"/>
      <c r="C33" s="675"/>
      <c r="D33" s="675"/>
      <c r="E33" s="715"/>
      <c r="F33" s="1729"/>
      <c r="G33" s="1729"/>
      <c r="H33" s="1729"/>
      <c r="I33" s="702"/>
      <c r="J33" s="1730"/>
      <c r="K33" s="702"/>
      <c r="L33" s="1730"/>
      <c r="M33" s="764"/>
      <c r="N33" s="24"/>
    </row>
    <row r="34" spans="1:14" x14ac:dyDescent="0.2">
      <c r="A34" s="989" t="s">
        <v>2531</v>
      </c>
      <c r="B34" s="675"/>
      <c r="C34" s="675"/>
      <c r="D34" s="675"/>
      <c r="E34" s="715"/>
      <c r="F34" s="1729"/>
      <c r="G34" s="1729"/>
      <c r="H34" s="1729"/>
      <c r="I34" s="702"/>
      <c r="J34" s="1730"/>
      <c r="K34" s="702"/>
      <c r="L34" s="1730"/>
      <c r="M34" s="764"/>
      <c r="N34" s="24"/>
    </row>
    <row r="35" spans="1:14" x14ac:dyDescent="0.2">
      <c r="A35" s="545" t="s">
        <v>2548</v>
      </c>
      <c r="B35" s="675"/>
      <c r="C35" s="675"/>
      <c r="D35" s="675"/>
      <c r="E35" s="715"/>
      <c r="F35" s="1729"/>
      <c r="G35" s="1729"/>
      <c r="H35" s="1729"/>
      <c r="I35" s="702"/>
      <c r="J35" s="1730"/>
      <c r="K35" s="702"/>
      <c r="L35" s="1730"/>
      <c r="M35" s="764"/>
      <c r="N35" s="24"/>
    </row>
    <row r="36" spans="1:14" x14ac:dyDescent="0.2">
      <c r="A36" s="545" t="s">
        <v>2549</v>
      </c>
      <c r="B36" s="675"/>
      <c r="C36" s="675"/>
      <c r="D36" s="675"/>
      <c r="E36" s="715"/>
      <c r="F36" s="1729"/>
      <c r="G36" s="1729"/>
      <c r="H36" s="1729"/>
      <c r="I36" s="702"/>
      <c r="J36" s="1730"/>
      <c r="K36" s="702"/>
      <c r="L36" s="1730"/>
      <c r="M36" s="764"/>
      <c r="N36" s="24"/>
    </row>
    <row r="37" spans="1:14" s="24" customFormat="1" x14ac:dyDescent="0.2">
      <c r="A37" s="545" t="s">
        <v>2518</v>
      </c>
      <c r="B37" s="675"/>
      <c r="C37" s="675"/>
      <c r="D37" s="675"/>
      <c r="E37" s="715"/>
      <c r="F37" s="1729"/>
      <c r="G37" s="1729"/>
      <c r="H37" s="1729"/>
      <c r="I37" s="702"/>
      <c r="J37" s="1730"/>
      <c r="K37" s="702"/>
      <c r="L37" s="1730"/>
      <c r="M37" s="764"/>
    </row>
    <row r="38" spans="1:14" x14ac:dyDescent="0.2">
      <c r="A38" s="973" t="s">
        <v>2511</v>
      </c>
      <c r="B38" s="675"/>
      <c r="C38" s="675"/>
      <c r="D38" s="675"/>
      <c r="E38" s="715"/>
      <c r="F38" s="1729"/>
      <c r="G38" s="1729"/>
      <c r="H38" s="1729"/>
      <c r="I38" s="702"/>
      <c r="J38" s="1730"/>
      <c r="K38" s="702"/>
      <c r="L38" s="1730"/>
      <c r="M38" s="764"/>
      <c r="N38" s="24"/>
    </row>
    <row r="39" spans="1:14" x14ac:dyDescent="0.2">
      <c r="A39" s="545" t="s">
        <v>2550</v>
      </c>
      <c r="B39" s="675"/>
      <c r="C39" s="675"/>
      <c r="D39" s="675"/>
      <c r="E39" s="701"/>
      <c r="F39" s="1729"/>
      <c r="G39" s="1729"/>
      <c r="H39" s="1729"/>
      <c r="I39" s="702"/>
      <c r="J39" s="1730"/>
      <c r="K39" s="702"/>
      <c r="L39" s="1730"/>
      <c r="M39" s="764"/>
      <c r="N39" s="24"/>
    </row>
    <row r="40" spans="1:14" x14ac:dyDescent="0.2">
      <c r="A40" s="545" t="s">
        <v>2551</v>
      </c>
      <c r="B40" s="675"/>
      <c r="C40" s="675"/>
      <c r="D40" s="675"/>
      <c r="E40" s="701"/>
      <c r="F40" s="1729"/>
      <c r="G40" s="1729"/>
      <c r="H40" s="1729"/>
      <c r="I40" s="702"/>
      <c r="J40" s="1730"/>
      <c r="K40" s="702"/>
      <c r="L40" s="1730"/>
      <c r="M40" s="764"/>
      <c r="N40" s="24"/>
    </row>
    <row r="41" spans="1:14" x14ac:dyDescent="0.2">
      <c r="A41" s="545" t="s">
        <v>2368</v>
      </c>
      <c r="B41" s="675"/>
      <c r="C41" s="675"/>
      <c r="D41" s="675"/>
      <c r="E41" s="701"/>
      <c r="F41" s="1729"/>
      <c r="G41" s="1729"/>
      <c r="H41" s="1729"/>
      <c r="I41" s="702"/>
      <c r="J41" s="1730"/>
      <c r="K41" s="702"/>
      <c r="L41" s="1730"/>
      <c r="M41" s="764"/>
      <c r="N41" s="24"/>
    </row>
    <row r="42" spans="1:14" x14ac:dyDescent="0.2">
      <c r="A42" s="545" t="s">
        <v>2369</v>
      </c>
      <c r="B42" s="675"/>
      <c r="C42" s="675"/>
      <c r="D42" s="675"/>
      <c r="E42" s="715"/>
      <c r="F42" s="1729"/>
      <c r="G42" s="1729"/>
      <c r="H42" s="1729"/>
      <c r="I42" s="702"/>
      <c r="J42" s="1730"/>
      <c r="K42" s="702"/>
      <c r="L42" s="1730"/>
      <c r="M42" s="764"/>
      <c r="N42" s="24"/>
    </row>
    <row r="43" spans="1:14" x14ac:dyDescent="0.2">
      <c r="A43" s="545" t="s">
        <v>2415</v>
      </c>
      <c r="B43" s="675"/>
      <c r="C43" s="675"/>
      <c r="D43" s="675"/>
      <c r="E43" s="701"/>
      <c r="F43" s="1729"/>
      <c r="G43" s="1729"/>
      <c r="H43" s="1729"/>
      <c r="I43" s="702"/>
      <c r="J43" s="1730"/>
      <c r="K43" s="702"/>
      <c r="L43" s="1730"/>
      <c r="M43" s="764"/>
      <c r="N43" s="24"/>
    </row>
    <row r="44" spans="1:14" x14ac:dyDescent="0.2">
      <c r="A44" s="1749" t="s">
        <v>4574</v>
      </c>
      <c r="B44" s="1817"/>
      <c r="C44" s="1817"/>
      <c r="D44" s="1817"/>
      <c r="E44" s="701"/>
      <c r="F44" s="1819"/>
      <c r="G44" s="1819"/>
      <c r="H44" s="1819"/>
      <c r="I44" s="702"/>
      <c r="J44" s="1730"/>
      <c r="K44" s="702"/>
      <c r="L44" s="1730"/>
      <c r="M44" s="764"/>
      <c r="N44" s="24"/>
    </row>
    <row r="45" spans="1:14" x14ac:dyDescent="0.2">
      <c r="A45" s="545" t="s">
        <v>4580</v>
      </c>
      <c r="B45" s="1817"/>
      <c r="C45" s="1817"/>
      <c r="D45" s="1817"/>
      <c r="E45" s="701"/>
      <c r="F45" s="1819"/>
      <c r="G45" s="1819"/>
      <c r="H45" s="1819"/>
      <c r="I45" s="702"/>
      <c r="J45" s="1730"/>
      <c r="K45" s="702"/>
      <c r="L45" s="1730"/>
      <c r="M45" s="764"/>
      <c r="N45" s="24"/>
    </row>
    <row r="46" spans="1:14" x14ac:dyDescent="0.2">
      <c r="A46" s="545" t="s">
        <v>2416</v>
      </c>
      <c r="B46" s="1817"/>
      <c r="C46" s="1817"/>
      <c r="D46" s="1817"/>
      <c r="E46" s="701"/>
      <c r="F46" s="1819"/>
      <c r="G46" s="1819"/>
      <c r="H46" s="1819"/>
      <c r="I46" s="702"/>
      <c r="J46" s="1730"/>
      <c r="K46" s="702"/>
      <c r="L46" s="1730"/>
      <c r="M46" s="764"/>
      <c r="N46" s="24"/>
    </row>
    <row r="47" spans="1:14" x14ac:dyDescent="0.2">
      <c r="A47" s="545" t="s">
        <v>4581</v>
      </c>
      <c r="B47" s="1817"/>
      <c r="C47" s="1817"/>
      <c r="D47" s="1817"/>
      <c r="E47" s="701"/>
      <c r="F47" s="1819"/>
      <c r="G47" s="1819"/>
      <c r="H47" s="1819"/>
      <c r="I47" s="702"/>
      <c r="J47" s="1730"/>
      <c r="K47" s="702"/>
      <c r="L47" s="1730"/>
      <c r="M47" s="764"/>
      <c r="N47" s="24"/>
    </row>
    <row r="48" spans="1:14" x14ac:dyDescent="0.2">
      <c r="A48" s="545" t="s">
        <v>4577</v>
      </c>
      <c r="B48" s="1817"/>
      <c r="C48" s="1817"/>
      <c r="D48" s="1817"/>
      <c r="E48" s="701"/>
      <c r="F48" s="1819"/>
      <c r="G48" s="1819"/>
      <c r="H48" s="1819"/>
      <c r="I48" s="702"/>
      <c r="J48" s="1730"/>
      <c r="K48" s="702"/>
      <c r="L48" s="1730"/>
      <c r="M48" s="764"/>
      <c r="N48" s="24"/>
    </row>
    <row r="49" spans="1:14" x14ac:dyDescent="0.2">
      <c r="A49" s="545" t="s">
        <v>2417</v>
      </c>
      <c r="B49" s="1817"/>
      <c r="C49" s="1817"/>
      <c r="D49" s="1817"/>
      <c r="E49" s="701"/>
      <c r="F49" s="1819"/>
      <c r="G49" s="1819"/>
      <c r="H49" s="1819"/>
      <c r="I49" s="702"/>
      <c r="J49" s="1730"/>
      <c r="K49" s="702"/>
      <c r="L49" s="1730"/>
      <c r="M49" s="764"/>
      <c r="N49" s="24"/>
    </row>
    <row r="50" spans="1:14" x14ac:dyDescent="0.2">
      <c r="A50" s="545" t="s">
        <v>4582</v>
      </c>
      <c r="B50" s="1817"/>
      <c r="C50" s="1817"/>
      <c r="D50" s="1817"/>
      <c r="E50" s="701"/>
      <c r="F50" s="1819"/>
      <c r="G50" s="1819"/>
      <c r="H50" s="1819"/>
      <c r="I50" s="702"/>
      <c r="J50" s="1730"/>
      <c r="K50" s="702"/>
      <c r="L50" s="1730"/>
      <c r="M50" s="764"/>
      <c r="N50" s="24"/>
    </row>
    <row r="51" spans="1:14" x14ac:dyDescent="0.2">
      <c r="A51" s="545" t="s">
        <v>2418</v>
      </c>
      <c r="B51" s="1817"/>
      <c r="C51" s="1817"/>
      <c r="D51" s="1817"/>
      <c r="E51" s="701"/>
      <c r="F51" s="1819"/>
      <c r="G51" s="1819"/>
      <c r="H51" s="1819"/>
      <c r="I51" s="702"/>
      <c r="J51" s="1730"/>
      <c r="K51" s="702"/>
      <c r="L51" s="1730"/>
      <c r="M51" s="764"/>
      <c r="N51" s="24"/>
    </row>
    <row r="52" spans="1:14" ht="22.5" x14ac:dyDescent="0.2">
      <c r="A52" s="1823" t="s">
        <v>4579</v>
      </c>
      <c r="B52" s="1817"/>
      <c r="C52" s="1817"/>
      <c r="D52" s="1817"/>
      <c r="E52" s="701"/>
      <c r="F52" s="1819"/>
      <c r="G52" s="1819"/>
      <c r="H52" s="1819"/>
      <c r="I52" s="702"/>
      <c r="J52" s="1730"/>
      <c r="K52" s="702"/>
      <c r="L52" s="1730"/>
      <c r="M52" s="764"/>
      <c r="N52" s="24"/>
    </row>
    <row r="53" spans="1:14" x14ac:dyDescent="0.2">
      <c r="A53" s="920" t="s">
        <v>2375</v>
      </c>
      <c r="B53" s="675"/>
      <c r="C53" s="675"/>
      <c r="D53" s="675"/>
      <c r="E53" s="750"/>
      <c r="F53" s="734"/>
      <c r="G53" s="734"/>
      <c r="H53" s="1730"/>
      <c r="I53" s="751"/>
      <c r="J53" s="1730"/>
      <c r="K53" s="751"/>
      <c r="L53" s="1730"/>
      <c r="M53" s="764"/>
      <c r="N53" s="24"/>
    </row>
    <row r="54" spans="1:14" x14ac:dyDescent="0.2">
      <c r="A54" s="708"/>
      <c r="B54" s="708"/>
      <c r="C54" s="796"/>
      <c r="D54" s="796"/>
      <c r="E54" s="750"/>
      <c r="F54" s="750"/>
      <c r="G54" s="795"/>
      <c r="H54" s="796"/>
      <c r="I54" s="751"/>
      <c r="J54" s="796"/>
      <c r="K54" s="751"/>
      <c r="L54" s="796"/>
      <c r="M54" s="796"/>
      <c r="N54" s="24"/>
    </row>
    <row r="55" spans="1:14" x14ac:dyDescent="0.2">
      <c r="A55" s="921" t="s">
        <v>1788</v>
      </c>
      <c r="B55" s="354"/>
      <c r="C55" s="796"/>
      <c r="D55" s="796"/>
      <c r="E55" s="750"/>
      <c r="F55" s="750"/>
      <c r="G55" s="795"/>
      <c r="H55" s="796"/>
      <c r="I55" s="751"/>
      <c r="J55" s="796"/>
      <c r="K55" s="751"/>
      <c r="L55" s="796"/>
      <c r="M55" s="796"/>
      <c r="N55" s="24"/>
    </row>
    <row r="56" spans="1:14" x14ac:dyDescent="0.2">
      <c r="A56" s="545" t="s">
        <v>2547</v>
      </c>
      <c r="B56" s="1730"/>
      <c r="C56" s="1730"/>
      <c r="D56" s="1730"/>
      <c r="E56" s="715"/>
      <c r="F56" s="1729"/>
      <c r="G56" s="1729"/>
      <c r="H56" s="1729"/>
      <c r="I56" s="702"/>
      <c r="J56" s="1730"/>
      <c r="K56" s="702"/>
      <c r="L56" s="1730"/>
      <c r="M56" s="764"/>
      <c r="N56" s="24"/>
    </row>
    <row r="57" spans="1:14" x14ac:dyDescent="0.2">
      <c r="A57" s="989" t="s">
        <v>2531</v>
      </c>
      <c r="B57" s="1730"/>
      <c r="C57" s="1730"/>
      <c r="D57" s="1730"/>
      <c r="E57" s="715"/>
      <c r="F57" s="1729"/>
      <c r="G57" s="1729"/>
      <c r="H57" s="1729"/>
      <c r="I57" s="702"/>
      <c r="J57" s="1730"/>
      <c r="K57" s="702"/>
      <c r="L57" s="1730"/>
      <c r="M57" s="764"/>
      <c r="N57" s="24"/>
    </row>
    <row r="58" spans="1:14" x14ac:dyDescent="0.2">
      <c r="A58" s="545" t="s">
        <v>2548</v>
      </c>
      <c r="B58" s="1730"/>
      <c r="C58" s="1730"/>
      <c r="D58" s="1730"/>
      <c r="E58" s="715"/>
      <c r="F58" s="1729"/>
      <c r="G58" s="1729"/>
      <c r="H58" s="1729"/>
      <c r="I58" s="702"/>
      <c r="J58" s="1730"/>
      <c r="K58" s="702"/>
      <c r="L58" s="1730"/>
      <c r="M58" s="764"/>
      <c r="N58" s="24"/>
    </row>
    <row r="59" spans="1:14" x14ac:dyDescent="0.2">
      <c r="A59" s="545" t="s">
        <v>2549</v>
      </c>
      <c r="B59" s="1730"/>
      <c r="C59" s="1730"/>
      <c r="D59" s="1730"/>
      <c r="E59" s="715"/>
      <c r="F59" s="1729"/>
      <c r="G59" s="1729"/>
      <c r="H59" s="1729"/>
      <c r="I59" s="702"/>
      <c r="J59" s="1730"/>
      <c r="K59" s="702"/>
      <c r="L59" s="1730"/>
      <c r="M59" s="764"/>
      <c r="N59" s="24"/>
    </row>
    <row r="60" spans="1:14" x14ac:dyDescent="0.2">
      <c r="A60" s="545" t="s">
        <v>2518</v>
      </c>
      <c r="B60" s="1730"/>
      <c r="C60" s="1730"/>
      <c r="D60" s="1730"/>
      <c r="E60" s="715"/>
      <c r="F60" s="1729"/>
      <c r="G60" s="1729"/>
      <c r="H60" s="1729"/>
      <c r="I60" s="702"/>
      <c r="J60" s="1730"/>
      <c r="K60" s="702"/>
      <c r="L60" s="1730"/>
      <c r="M60" s="764"/>
      <c r="N60" s="24"/>
    </row>
    <row r="61" spans="1:14" x14ac:dyDescent="0.2">
      <c r="A61" s="973" t="s">
        <v>2511</v>
      </c>
      <c r="B61" s="1730"/>
      <c r="C61" s="1730"/>
      <c r="D61" s="1730"/>
      <c r="E61" s="715"/>
      <c r="F61" s="1729"/>
      <c r="G61" s="1729"/>
      <c r="H61" s="1729"/>
      <c r="I61" s="702"/>
      <c r="J61" s="1730"/>
      <c r="K61" s="702"/>
      <c r="L61" s="1730"/>
      <c r="M61" s="764"/>
      <c r="N61" s="24"/>
    </row>
    <row r="62" spans="1:14" x14ac:dyDescent="0.2">
      <c r="A62" s="545" t="s">
        <v>2550</v>
      </c>
      <c r="B62" s="1730"/>
      <c r="C62" s="1730"/>
      <c r="D62" s="1730"/>
      <c r="E62" s="701"/>
      <c r="F62" s="1729"/>
      <c r="G62" s="1729"/>
      <c r="H62" s="1729"/>
      <c r="I62" s="702"/>
      <c r="J62" s="1730"/>
      <c r="K62" s="702"/>
      <c r="L62" s="1730"/>
      <c r="M62" s="764"/>
      <c r="N62" s="24"/>
    </row>
    <row r="63" spans="1:14" x14ac:dyDescent="0.2">
      <c r="A63" s="545" t="s">
        <v>2551</v>
      </c>
      <c r="B63" s="1730"/>
      <c r="C63" s="1730"/>
      <c r="D63" s="1730"/>
      <c r="E63" s="701"/>
      <c r="F63" s="1729"/>
      <c r="G63" s="1729"/>
      <c r="H63" s="1729"/>
      <c r="I63" s="702"/>
      <c r="J63" s="1730"/>
      <c r="K63" s="702"/>
      <c r="L63" s="1730"/>
      <c r="M63" s="764"/>
      <c r="N63" s="24"/>
    </row>
    <row r="64" spans="1:14" x14ac:dyDescent="0.2">
      <c r="A64" s="545" t="s">
        <v>2368</v>
      </c>
      <c r="B64" s="1730"/>
      <c r="C64" s="1730"/>
      <c r="D64" s="1730"/>
      <c r="E64" s="701"/>
      <c r="F64" s="1729"/>
      <c r="G64" s="1729"/>
      <c r="H64" s="1729"/>
      <c r="I64" s="702"/>
      <c r="J64" s="1730"/>
      <c r="K64" s="702"/>
      <c r="L64" s="1730"/>
      <c r="M64" s="764"/>
      <c r="N64" s="24"/>
    </row>
    <row r="65" spans="1:14" x14ac:dyDescent="0.2">
      <c r="A65" s="545" t="s">
        <v>2369</v>
      </c>
      <c r="B65" s="1730"/>
      <c r="C65" s="1730"/>
      <c r="D65" s="1730"/>
      <c r="E65" s="715"/>
      <c r="F65" s="1729"/>
      <c r="G65" s="1729"/>
      <c r="H65" s="1729"/>
      <c r="I65" s="702"/>
      <c r="J65" s="1730"/>
      <c r="K65" s="702"/>
      <c r="L65" s="1730"/>
      <c r="M65" s="764"/>
      <c r="N65" s="24"/>
    </row>
    <row r="66" spans="1:14" x14ac:dyDescent="0.2">
      <c r="A66" s="920" t="s">
        <v>740</v>
      </c>
      <c r="B66" s="1730"/>
      <c r="C66" s="1730"/>
      <c r="D66" s="1730"/>
      <c r="E66" s="750"/>
      <c r="F66" s="734"/>
      <c r="G66" s="734"/>
      <c r="H66" s="1730"/>
      <c r="I66" s="751"/>
      <c r="J66" s="1730"/>
      <c r="K66" s="751"/>
      <c r="L66" s="1730"/>
      <c r="M66" s="764"/>
      <c r="N66" s="24"/>
    </row>
    <row r="67" spans="1:14" x14ac:dyDescent="0.2">
      <c r="A67" s="970"/>
      <c r="B67" s="708"/>
      <c r="C67" s="24"/>
      <c r="D67" s="24"/>
      <c r="E67" s="24"/>
      <c r="F67" s="24"/>
      <c r="G67" s="24"/>
      <c r="H67" s="54"/>
      <c r="I67" s="24"/>
      <c r="J67" s="30"/>
      <c r="K67" s="24"/>
      <c r="L67" s="24"/>
      <c r="M67" s="24"/>
      <c r="N67" s="24"/>
    </row>
    <row r="68" spans="1:14" x14ac:dyDescent="0.2">
      <c r="A68" s="971" t="s">
        <v>746</v>
      </c>
      <c r="B68" s="708"/>
      <c r="C68" s="1730"/>
      <c r="D68" s="1730"/>
      <c r="E68" s="24"/>
      <c r="F68" s="24"/>
      <c r="G68" s="24"/>
      <c r="H68" s="54"/>
      <c r="I68" s="24"/>
      <c r="J68" s="30"/>
      <c r="K68" s="24"/>
      <c r="L68" s="1730"/>
      <c r="M68" s="764"/>
      <c r="N68" s="24"/>
    </row>
    <row r="69" spans="1:14" x14ac:dyDescent="0.2">
      <c r="A69" s="970"/>
      <c r="B69" s="708"/>
      <c r="C69" s="24"/>
      <c r="D69" s="24"/>
      <c r="E69" s="24"/>
      <c r="F69" s="24"/>
      <c r="G69" s="24"/>
      <c r="H69" s="54"/>
      <c r="I69" s="24"/>
      <c r="J69" s="30"/>
      <c r="K69" s="24"/>
      <c r="L69" s="24"/>
      <c r="M69" s="24"/>
      <c r="N69" s="24"/>
    </row>
    <row r="70" spans="1:14" x14ac:dyDescent="0.2">
      <c r="A70" s="385" t="s">
        <v>2502</v>
      </c>
      <c r="B70" s="67"/>
      <c r="C70" s="24"/>
      <c r="D70" s="24"/>
      <c r="E70" s="24"/>
      <c r="F70" s="24"/>
      <c r="G70" s="24"/>
      <c r="H70" s="24"/>
      <c r="I70" s="24"/>
      <c r="J70" s="24"/>
      <c r="K70" s="24"/>
      <c r="L70" s="24"/>
      <c r="M70" s="24"/>
      <c r="N70" s="24"/>
    </row>
    <row r="71" spans="1:14" x14ac:dyDescent="0.2">
      <c r="A71" s="965"/>
      <c r="B71" s="44"/>
    </row>
    <row r="72" spans="1:14" x14ac:dyDescent="0.2">
      <c r="A72" s="19"/>
      <c r="B72" s="44"/>
    </row>
    <row r="73" spans="1:14" x14ac:dyDescent="0.2">
      <c r="A73" s="44"/>
      <c r="B73" s="44"/>
    </row>
    <row r="74" spans="1:14" x14ac:dyDescent="0.2">
      <c r="A74" s="25"/>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workbookViewId="0"/>
  </sheetViews>
  <sheetFormatPr defaultColWidth="9.140625" defaultRowHeight="12.75" x14ac:dyDescent="0.2"/>
  <cols>
    <col min="1" max="1" width="36.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3.5703125" style="1" customWidth="1"/>
    <col min="14" max="14" width="16" style="1" customWidth="1"/>
    <col min="15"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10.42578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10.42578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10.42578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10.42578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10.42578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10.42578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10.42578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10.42578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10.42578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10.42578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10.42578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10.42578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10.42578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10.42578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10.42578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10.42578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10.42578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10.42578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10.42578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10.42578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10.42578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10.42578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10.42578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10.42578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10.42578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10.42578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10.42578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10.42578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10.42578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10.42578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10.42578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10.42578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10.42578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10.42578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10.42578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10.42578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10.42578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10.42578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10.42578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10.42578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10.42578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10.42578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10.42578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10.42578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10.42578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10.42578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10.42578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10.42578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10.42578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10.42578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10.42578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10.42578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10.42578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10.42578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10.42578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10.42578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10.42578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10.42578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10.42578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10.42578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10.42578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10.42578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10.42578125" style="1" customWidth="1"/>
    <col min="16131" max="16384" width="9.140625" style="1"/>
  </cols>
  <sheetData>
    <row r="1" spans="1:12" ht="15.75" x14ac:dyDescent="0.25">
      <c r="A1" s="966" t="s">
        <v>2552</v>
      </c>
      <c r="B1" s="63"/>
      <c r="C1" s="63"/>
      <c r="D1" s="354"/>
      <c r="E1" s="354"/>
      <c r="F1" s="354"/>
      <c r="G1" s="354"/>
      <c r="H1" s="24"/>
      <c r="I1" s="24"/>
      <c r="J1" s="24"/>
      <c r="K1" s="24"/>
      <c r="L1" s="352">
        <v>9</v>
      </c>
    </row>
    <row r="2" spans="1:12" ht="15.75" x14ac:dyDescent="0.25">
      <c r="A2" s="1975" t="s">
        <v>94</v>
      </c>
      <c r="B2" s="1976"/>
      <c r="C2" s="1977"/>
      <c r="D2" s="177"/>
      <c r="E2" s="354"/>
      <c r="F2" s="354"/>
      <c r="G2" s="354"/>
      <c r="H2" s="24"/>
      <c r="I2" s="24"/>
      <c r="J2" s="24"/>
      <c r="K2" s="24"/>
      <c r="L2" s="24"/>
    </row>
    <row r="3" spans="1:12" ht="15.75" x14ac:dyDescent="0.25">
      <c r="A3" s="972" t="s">
        <v>2553</v>
      </c>
      <c r="B3" s="972"/>
      <c r="C3" s="966"/>
      <c r="D3" s="921"/>
      <c r="E3" s="921"/>
      <c r="F3" s="921"/>
      <c r="G3" s="921"/>
      <c r="H3" s="396"/>
      <c r="I3" s="396"/>
      <c r="J3" s="396"/>
      <c r="K3" s="396"/>
      <c r="L3" s="396"/>
    </row>
    <row r="4" spans="1:12" ht="15" customHeight="1" x14ac:dyDescent="0.25">
      <c r="A4" s="261" t="s">
        <v>2348</v>
      </c>
      <c r="B4" s="972"/>
      <c r="C4" s="966"/>
      <c r="D4" s="921"/>
      <c r="E4" s="921"/>
      <c r="F4" s="921"/>
      <c r="G4" s="921"/>
      <c r="H4" s="396"/>
      <c r="I4" s="396"/>
      <c r="J4" s="396"/>
      <c r="K4" s="396"/>
      <c r="L4" s="396"/>
    </row>
    <row r="5" spans="1:12" ht="12.75" customHeight="1" x14ac:dyDescent="0.25">
      <c r="A5" s="966"/>
      <c r="B5" s="966"/>
      <c r="C5" s="966"/>
      <c r="D5" s="921"/>
      <c r="E5" s="921"/>
      <c r="F5" s="921"/>
      <c r="G5" s="921"/>
      <c r="H5" s="396"/>
      <c r="I5" s="396"/>
      <c r="J5" s="396"/>
      <c r="K5" s="396"/>
      <c r="L5" s="396"/>
    </row>
    <row r="6" spans="1:12" ht="11.85" customHeight="1" x14ac:dyDescent="0.2">
      <c r="A6" s="929"/>
      <c r="B6" s="2070" t="s">
        <v>2349</v>
      </c>
      <c r="C6" s="2082"/>
      <c r="D6" s="2083"/>
      <c r="E6" s="930"/>
      <c r="F6" s="2084" t="s">
        <v>2350</v>
      </c>
      <c r="G6" s="2082"/>
      <c r="H6" s="2083"/>
      <c r="I6" s="892"/>
      <c r="J6" s="396"/>
      <c r="K6" s="892"/>
      <c r="L6" s="892"/>
    </row>
    <row r="7" spans="1:12" ht="52.5" customHeight="1" x14ac:dyDescent="0.2">
      <c r="A7" s="1660" t="s">
        <v>2351</v>
      </c>
      <c r="B7" s="890" t="s">
        <v>2352</v>
      </c>
      <c r="C7" s="890" t="s">
        <v>2353</v>
      </c>
      <c r="D7" s="890" t="s">
        <v>2354</v>
      </c>
      <c r="E7" s="931"/>
      <c r="F7" s="890" t="s">
        <v>2355</v>
      </c>
      <c r="G7" s="890" t="s">
        <v>2356</v>
      </c>
      <c r="H7" s="893" t="s">
        <v>2357</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x14ac:dyDescent="0.2">
      <c r="A9" s="2114" t="s">
        <v>1784</v>
      </c>
      <c r="B9" s="2115"/>
      <c r="C9" s="2115"/>
      <c r="D9" s="988"/>
      <c r="E9" s="988"/>
      <c r="F9" s="988"/>
      <c r="G9" s="988"/>
      <c r="H9" s="988"/>
      <c r="I9" s="988"/>
      <c r="J9" s="988"/>
      <c r="K9" s="988"/>
      <c r="L9" s="988"/>
    </row>
    <row r="10" spans="1:12" x14ac:dyDescent="0.2">
      <c r="A10" s="545" t="s">
        <v>2530</v>
      </c>
      <c r="B10" s="698"/>
      <c r="C10" s="1729"/>
      <c r="D10" s="1729"/>
      <c r="E10" s="715"/>
      <c r="F10" s="1729"/>
      <c r="G10" s="1729"/>
      <c r="H10" s="1729"/>
      <c r="I10" s="702"/>
      <c r="J10" s="1730"/>
      <c r="K10" s="702"/>
      <c r="L10" s="1730"/>
    </row>
    <row r="11" spans="1:12" x14ac:dyDescent="0.2">
      <c r="A11" s="989" t="s">
        <v>2541</v>
      </c>
      <c r="B11" s="698"/>
      <c r="C11" s="1729"/>
      <c r="D11" s="1729"/>
      <c r="E11" s="715"/>
      <c r="F11" s="1729"/>
      <c r="G11" s="1729"/>
      <c r="H11" s="1729"/>
      <c r="I11" s="702"/>
      <c r="J11" s="1730"/>
      <c r="K11" s="702"/>
      <c r="L11" s="1730"/>
    </row>
    <row r="12" spans="1:12" x14ac:dyDescent="0.2">
      <c r="A12" s="545" t="s">
        <v>2554</v>
      </c>
      <c r="B12" s="698"/>
      <c r="C12" s="1729"/>
      <c r="D12" s="1729"/>
      <c r="E12" s="715"/>
      <c r="F12" s="1729"/>
      <c r="G12" s="1729"/>
      <c r="H12" s="1729"/>
      <c r="I12" s="702"/>
      <c r="J12" s="1730"/>
      <c r="K12" s="702"/>
      <c r="L12" s="1730"/>
    </row>
    <row r="13" spans="1:12" x14ac:dyDescent="0.2">
      <c r="A13" s="545" t="s">
        <v>2534</v>
      </c>
      <c r="B13" s="698"/>
      <c r="C13" s="818"/>
      <c r="D13" s="818"/>
      <c r="E13" s="715"/>
      <c r="F13" s="1729"/>
      <c r="G13" s="1729"/>
      <c r="H13" s="1729"/>
      <c r="I13" s="702"/>
      <c r="J13" s="1730"/>
      <c r="K13" s="702"/>
      <c r="L13" s="1730"/>
    </row>
    <row r="14" spans="1:12" x14ac:dyDescent="0.2">
      <c r="A14" s="545" t="s">
        <v>2555</v>
      </c>
      <c r="B14" s="698"/>
      <c r="C14" s="818"/>
      <c r="D14" s="818"/>
      <c r="E14" s="715"/>
      <c r="F14" s="1729"/>
      <c r="G14" s="1729"/>
      <c r="H14" s="1729"/>
      <c r="I14" s="702"/>
      <c r="J14" s="1730"/>
      <c r="K14" s="702"/>
      <c r="L14" s="1730"/>
    </row>
    <row r="15" spans="1:12" x14ac:dyDescent="0.2">
      <c r="A15" s="973" t="s">
        <v>2515</v>
      </c>
      <c r="B15" s="698"/>
      <c r="C15" s="1729"/>
      <c r="D15" s="1729"/>
      <c r="E15" s="715"/>
      <c r="F15" s="1729"/>
      <c r="G15" s="1729"/>
      <c r="H15" s="1729"/>
      <c r="I15" s="702"/>
      <c r="J15" s="1730"/>
      <c r="K15" s="702"/>
      <c r="L15" s="1730"/>
    </row>
    <row r="16" spans="1:12" x14ac:dyDescent="0.2">
      <c r="A16" s="545" t="s">
        <v>2556</v>
      </c>
      <c r="B16" s="698"/>
      <c r="C16" s="1729"/>
      <c r="D16" s="1729"/>
      <c r="E16" s="701"/>
      <c r="F16" s="1729"/>
      <c r="G16" s="1729"/>
      <c r="H16" s="1729"/>
      <c r="I16" s="702"/>
      <c r="J16" s="1730"/>
      <c r="K16" s="702"/>
      <c r="L16" s="1730"/>
    </row>
    <row r="17" spans="1:16" x14ac:dyDescent="0.2">
      <c r="A17" s="545" t="s">
        <v>2551</v>
      </c>
      <c r="B17" s="698"/>
      <c r="C17" s="1729"/>
      <c r="D17" s="1729"/>
      <c r="E17" s="701"/>
      <c r="F17" s="1729"/>
      <c r="G17" s="1729"/>
      <c r="H17" s="1729"/>
      <c r="I17" s="702"/>
      <c r="J17" s="1730"/>
      <c r="K17" s="702"/>
      <c r="L17" s="1730"/>
    </row>
    <row r="18" spans="1:16" x14ac:dyDescent="0.2">
      <c r="A18" s="545" t="s">
        <v>2368</v>
      </c>
      <c r="B18" s="698"/>
      <c r="C18" s="1729"/>
      <c r="D18" s="1729"/>
      <c r="E18" s="701"/>
      <c r="F18" s="1729"/>
      <c r="G18" s="1729"/>
      <c r="H18" s="1729"/>
      <c r="I18" s="702"/>
      <c r="J18" s="1730"/>
      <c r="K18" s="702"/>
      <c r="L18" s="1730"/>
    </row>
    <row r="19" spans="1:16" x14ac:dyDescent="0.2">
      <c r="A19" s="545" t="s">
        <v>2369</v>
      </c>
      <c r="B19" s="698"/>
      <c r="C19" s="1729"/>
      <c r="D19" s="1729"/>
      <c r="E19" s="715"/>
      <c r="F19" s="1729"/>
      <c r="G19" s="1729"/>
      <c r="H19" s="1729"/>
      <c r="I19" s="702"/>
      <c r="J19" s="1730"/>
      <c r="K19" s="702"/>
      <c r="L19" s="1730"/>
    </row>
    <row r="20" spans="1:16" s="1525" customFormat="1" ht="12" customHeight="1" x14ac:dyDescent="0.2">
      <c r="A20" s="545" t="s">
        <v>2415</v>
      </c>
      <c r="B20" s="698"/>
      <c r="C20" s="1729"/>
      <c r="D20" s="1729"/>
      <c r="E20" s="701"/>
      <c r="F20" s="1729"/>
      <c r="G20" s="1729"/>
      <c r="H20" s="1729"/>
      <c r="I20" s="702"/>
      <c r="J20" s="1730"/>
      <c r="K20" s="702"/>
      <c r="L20" s="1730"/>
      <c r="M20" s="2111"/>
      <c r="N20" s="2112"/>
    </row>
    <row r="21" spans="1:16" s="1525" customFormat="1" ht="12" customHeight="1" x14ac:dyDescent="0.2">
      <c r="A21" s="1749" t="s">
        <v>4574</v>
      </c>
      <c r="B21" s="698"/>
      <c r="C21" s="1819"/>
      <c r="D21" s="1819"/>
      <c r="E21" s="701"/>
      <c r="F21" s="1819"/>
      <c r="G21" s="1819"/>
      <c r="H21" s="1819"/>
      <c r="I21" s="702"/>
      <c r="J21" s="1730"/>
      <c r="K21" s="702"/>
      <c r="L21" s="1730"/>
      <c r="M21" s="2111"/>
      <c r="N21" s="2112"/>
    </row>
    <row r="22" spans="1:16" s="1525" customFormat="1" ht="12" customHeight="1" x14ac:dyDescent="0.2">
      <c r="A22" s="545" t="s">
        <v>4580</v>
      </c>
      <c r="B22" s="698"/>
      <c r="C22" s="1819"/>
      <c r="D22" s="1819"/>
      <c r="E22" s="701"/>
      <c r="F22" s="1819"/>
      <c r="G22" s="1819"/>
      <c r="H22" s="1819"/>
      <c r="I22" s="702"/>
      <c r="J22" s="1730"/>
      <c r="K22" s="702"/>
      <c r="L22" s="1730"/>
      <c r="M22" s="2111"/>
      <c r="N22" s="2112"/>
    </row>
    <row r="23" spans="1:16" s="1525" customFormat="1" ht="12" customHeight="1" x14ac:dyDescent="0.2">
      <c r="A23" s="545" t="s">
        <v>2416</v>
      </c>
      <c r="B23" s="698"/>
      <c r="C23" s="1819"/>
      <c r="D23" s="1819"/>
      <c r="E23" s="701"/>
      <c r="F23" s="1819"/>
      <c r="G23" s="1819"/>
      <c r="H23" s="1819"/>
      <c r="I23" s="702"/>
      <c r="J23" s="1730"/>
      <c r="K23" s="702"/>
      <c r="L23" s="1730"/>
      <c r="M23" s="2111"/>
      <c r="N23" s="2112"/>
    </row>
    <row r="24" spans="1:16" s="1525" customFormat="1" ht="12" customHeight="1" x14ac:dyDescent="0.2">
      <c r="A24" s="545" t="s">
        <v>4581</v>
      </c>
      <c r="B24" s="698"/>
      <c r="C24" s="1819"/>
      <c r="D24" s="1819"/>
      <c r="E24" s="701"/>
      <c r="F24" s="1819"/>
      <c r="G24" s="1819"/>
      <c r="H24" s="1819"/>
      <c r="I24" s="702"/>
      <c r="J24" s="1730"/>
      <c r="K24" s="702"/>
      <c r="L24" s="1730"/>
      <c r="M24" s="2111"/>
      <c r="N24" s="2112"/>
    </row>
    <row r="25" spans="1:16" s="1525" customFormat="1" ht="12" customHeight="1" x14ac:dyDescent="0.2">
      <c r="A25" s="545" t="s">
        <v>4577</v>
      </c>
      <c r="B25" s="698"/>
      <c r="C25" s="1819"/>
      <c r="D25" s="1819"/>
      <c r="E25" s="701"/>
      <c r="F25" s="1819"/>
      <c r="G25" s="1819"/>
      <c r="H25" s="1819"/>
      <c r="I25" s="702"/>
      <c r="J25" s="1730"/>
      <c r="K25" s="702"/>
      <c r="L25" s="1730"/>
      <c r="M25" s="2111"/>
      <c r="N25" s="2112"/>
    </row>
    <row r="26" spans="1:16" s="1525" customFormat="1" ht="12" customHeight="1" x14ac:dyDescent="0.2">
      <c r="A26" s="545" t="s">
        <v>2417</v>
      </c>
      <c r="B26" s="698"/>
      <c r="C26" s="1819"/>
      <c r="D26" s="1819"/>
      <c r="E26" s="701"/>
      <c r="F26" s="1819"/>
      <c r="G26" s="1819"/>
      <c r="H26" s="1819"/>
      <c r="I26" s="702"/>
      <c r="J26" s="1730"/>
      <c r="K26" s="702"/>
      <c r="L26" s="1730"/>
      <c r="M26" s="2111"/>
      <c r="N26" s="2112"/>
    </row>
    <row r="27" spans="1:16" s="1525" customFormat="1" ht="12" customHeight="1" x14ac:dyDescent="0.2">
      <c r="A27" s="545" t="s">
        <v>4582</v>
      </c>
      <c r="B27" s="698"/>
      <c r="C27" s="1819"/>
      <c r="D27" s="1819"/>
      <c r="E27" s="701"/>
      <c r="F27" s="1819"/>
      <c r="G27" s="1819"/>
      <c r="H27" s="1819"/>
      <c r="I27" s="702"/>
      <c r="J27" s="1730"/>
      <c r="K27" s="702"/>
      <c r="L27" s="1730"/>
      <c r="M27" s="2111"/>
      <c r="N27" s="2112"/>
    </row>
    <row r="28" spans="1:16" s="1525" customFormat="1" x14ac:dyDescent="0.2">
      <c r="A28" s="545" t="s">
        <v>2418</v>
      </c>
      <c r="B28" s="698"/>
      <c r="C28" s="1819"/>
      <c r="D28" s="1819"/>
      <c r="E28" s="701"/>
      <c r="F28" s="1819"/>
      <c r="G28" s="1819"/>
      <c r="H28" s="1819"/>
      <c r="I28" s="702"/>
      <c r="J28" s="1730"/>
      <c r="K28" s="702"/>
      <c r="L28" s="1730"/>
      <c r="M28" s="2111"/>
      <c r="N28" s="2112"/>
    </row>
    <row r="29" spans="1:16" ht="23.25" x14ac:dyDescent="0.25">
      <c r="A29" s="1823" t="s">
        <v>4579</v>
      </c>
      <c r="B29" s="698"/>
      <c r="C29" s="1820"/>
      <c r="D29" s="1820"/>
      <c r="E29" s="676"/>
      <c r="F29" s="1820"/>
      <c r="G29" s="1820"/>
      <c r="H29" s="1820"/>
      <c r="I29" s="677"/>
      <c r="J29" s="1684"/>
      <c r="K29" s="677"/>
      <c r="L29" s="1684"/>
      <c r="P29" s="1719"/>
    </row>
    <row r="30" spans="1:16" x14ac:dyDescent="0.2">
      <c r="A30" s="920" t="s">
        <v>2375</v>
      </c>
      <c r="B30" s="698"/>
      <c r="C30" s="1730"/>
      <c r="D30" s="1730"/>
      <c r="E30" s="750"/>
      <c r="F30" s="734"/>
      <c r="G30" s="734"/>
      <c r="H30" s="1730"/>
      <c r="I30" s="751"/>
      <c r="J30" s="1730"/>
      <c r="K30" s="751"/>
      <c r="L30" s="1730"/>
    </row>
    <row r="31" spans="1:16" x14ac:dyDescent="0.2">
      <c r="A31" s="708"/>
      <c r="B31" s="708"/>
      <c r="C31" s="701"/>
      <c r="D31" s="701"/>
      <c r="E31" s="750"/>
      <c r="F31" s="750"/>
      <c r="G31" s="795"/>
      <c r="H31" s="701"/>
      <c r="I31" s="751"/>
      <c r="J31" s="701"/>
      <c r="K31" s="751"/>
      <c r="L31" s="701"/>
    </row>
    <row r="32" spans="1:16" x14ac:dyDescent="0.2">
      <c r="A32" s="138" t="s">
        <v>1785</v>
      </c>
      <c r="B32" s="354"/>
      <c r="C32" s="701"/>
      <c r="D32" s="701"/>
      <c r="E32" s="750"/>
      <c r="F32" s="750"/>
      <c r="G32" s="795"/>
      <c r="H32" s="701"/>
      <c r="I32" s="751"/>
      <c r="J32" s="701"/>
      <c r="K32" s="751"/>
      <c r="L32" s="701"/>
    </row>
    <row r="33" spans="1:13" x14ac:dyDescent="0.2">
      <c r="A33" s="545" t="s">
        <v>2530</v>
      </c>
      <c r="B33" s="1730"/>
      <c r="C33" s="1729"/>
      <c r="D33" s="1729"/>
      <c r="E33" s="715"/>
      <c r="F33" s="1729"/>
      <c r="G33" s="1729"/>
      <c r="H33" s="1729"/>
      <c r="I33" s="702"/>
      <c r="J33" s="1730"/>
      <c r="K33" s="702"/>
      <c r="L33" s="1730"/>
    </row>
    <row r="34" spans="1:13" x14ac:dyDescent="0.2">
      <c r="A34" s="989" t="s">
        <v>2541</v>
      </c>
      <c r="B34" s="1730"/>
      <c r="C34" s="1729"/>
      <c r="D34" s="1729"/>
      <c r="E34" s="715"/>
      <c r="F34" s="1729"/>
      <c r="G34" s="1729"/>
      <c r="H34" s="1729"/>
      <c r="I34" s="702"/>
      <c r="J34" s="1730"/>
      <c r="K34" s="702"/>
      <c r="L34" s="1730"/>
    </row>
    <row r="35" spans="1:13" x14ac:dyDescent="0.2">
      <c r="A35" s="545" t="s">
        <v>2554</v>
      </c>
      <c r="B35" s="1730"/>
      <c r="C35" s="1729"/>
      <c r="D35" s="1729"/>
      <c r="E35" s="715"/>
      <c r="F35" s="1729"/>
      <c r="G35" s="1729"/>
      <c r="H35" s="1729"/>
      <c r="I35" s="702"/>
      <c r="J35" s="1730"/>
      <c r="K35" s="702"/>
      <c r="L35" s="1730"/>
    </row>
    <row r="36" spans="1:13" x14ac:dyDescent="0.2">
      <c r="A36" s="545" t="s">
        <v>2534</v>
      </c>
      <c r="B36" s="1730"/>
      <c r="C36" s="818"/>
      <c r="D36" s="818"/>
      <c r="E36" s="715"/>
      <c r="F36" s="1729"/>
      <c r="G36" s="1729"/>
      <c r="H36" s="1729"/>
      <c r="I36" s="702"/>
      <c r="J36" s="1730"/>
      <c r="K36" s="702"/>
      <c r="L36" s="1730"/>
    </row>
    <row r="37" spans="1:13" x14ac:dyDescent="0.2">
      <c r="A37" s="545" t="s">
        <v>2555</v>
      </c>
      <c r="B37" s="1730"/>
      <c r="C37" s="818"/>
      <c r="D37" s="818"/>
      <c r="E37" s="715"/>
      <c r="F37" s="1729"/>
      <c r="G37" s="1729"/>
      <c r="H37" s="1729"/>
      <c r="I37" s="702"/>
      <c r="J37" s="1730"/>
      <c r="K37" s="702"/>
      <c r="L37" s="1730"/>
      <c r="M37" s="24"/>
    </row>
    <row r="38" spans="1:13" x14ac:dyDescent="0.2">
      <c r="A38" s="973" t="s">
        <v>2515</v>
      </c>
      <c r="B38" s="1730"/>
      <c r="C38" s="1729"/>
      <c r="D38" s="1729"/>
      <c r="E38" s="715"/>
      <c r="F38" s="1729"/>
      <c r="G38" s="1729"/>
      <c r="H38" s="1729"/>
      <c r="I38" s="702"/>
      <c r="J38" s="1730"/>
      <c r="K38" s="702"/>
      <c r="L38" s="1730"/>
    </row>
    <row r="39" spans="1:13" x14ac:dyDescent="0.2">
      <c r="A39" s="545" t="s">
        <v>2556</v>
      </c>
      <c r="B39" s="1730"/>
      <c r="C39" s="1729"/>
      <c r="D39" s="1729"/>
      <c r="E39" s="701"/>
      <c r="F39" s="1729"/>
      <c r="G39" s="1729"/>
      <c r="H39" s="1729"/>
      <c r="I39" s="702"/>
      <c r="J39" s="1730"/>
      <c r="K39" s="702"/>
      <c r="L39" s="1730"/>
    </row>
    <row r="40" spans="1:13" x14ac:dyDescent="0.2">
      <c r="A40" s="545" t="s">
        <v>2551</v>
      </c>
      <c r="B40" s="1730"/>
      <c r="C40" s="1729"/>
      <c r="D40" s="1729"/>
      <c r="E40" s="701"/>
      <c r="F40" s="1729"/>
      <c r="G40" s="1729"/>
      <c r="H40" s="1729"/>
      <c r="I40" s="702"/>
      <c r="J40" s="1730"/>
      <c r="K40" s="702"/>
      <c r="L40" s="1730"/>
    </row>
    <row r="41" spans="1:13" x14ac:dyDescent="0.2">
      <c r="A41" s="545" t="s">
        <v>2368</v>
      </c>
      <c r="B41" s="1730"/>
      <c r="C41" s="1729"/>
      <c r="D41" s="1729"/>
      <c r="E41" s="701"/>
      <c r="F41" s="1729"/>
      <c r="G41" s="1729"/>
      <c r="H41" s="1729"/>
      <c r="I41" s="702"/>
      <c r="J41" s="1730"/>
      <c r="K41" s="702"/>
      <c r="L41" s="1730"/>
    </row>
    <row r="42" spans="1:13" x14ac:dyDescent="0.2">
      <c r="A42" s="545" t="s">
        <v>2369</v>
      </c>
      <c r="B42" s="1730"/>
      <c r="C42" s="1729"/>
      <c r="D42" s="1729"/>
      <c r="E42" s="715"/>
      <c r="F42" s="1729"/>
      <c r="G42" s="1729"/>
      <c r="H42" s="1729"/>
      <c r="I42" s="702"/>
      <c r="J42" s="1730"/>
      <c r="K42" s="702"/>
      <c r="L42" s="1730"/>
    </row>
    <row r="43" spans="1:13" ht="12" customHeight="1" x14ac:dyDescent="0.2">
      <c r="A43" s="545" t="s">
        <v>2415</v>
      </c>
      <c r="B43" s="1817"/>
      <c r="C43" s="1819"/>
      <c r="D43" s="1819"/>
      <c r="E43" s="701"/>
      <c r="F43" s="1819"/>
      <c r="G43" s="1819"/>
      <c r="H43" s="1819"/>
      <c r="I43" s="702"/>
      <c r="J43" s="1730"/>
      <c r="K43" s="702"/>
      <c r="L43" s="1730"/>
    </row>
    <row r="44" spans="1:13" ht="12" customHeight="1" x14ac:dyDescent="0.2">
      <c r="A44" s="1749" t="s">
        <v>4574</v>
      </c>
      <c r="B44" s="1817"/>
      <c r="C44" s="1817"/>
      <c r="D44" s="1817"/>
      <c r="E44" s="701"/>
      <c r="F44" s="1819"/>
      <c r="G44" s="1819"/>
      <c r="H44" s="1819"/>
      <c r="I44" s="702"/>
      <c r="J44" s="1730"/>
      <c r="K44" s="702"/>
      <c r="L44" s="1730"/>
    </row>
    <row r="45" spans="1:13" ht="12" customHeight="1" x14ac:dyDescent="0.2">
      <c r="A45" s="545" t="s">
        <v>4580</v>
      </c>
      <c r="B45" s="1817"/>
      <c r="C45" s="1817"/>
      <c r="D45" s="1817"/>
      <c r="E45" s="701"/>
      <c r="F45" s="1819"/>
      <c r="G45" s="1819"/>
      <c r="H45" s="1819"/>
      <c r="I45" s="702"/>
      <c r="J45" s="1730"/>
      <c r="K45" s="702"/>
      <c r="L45" s="1730"/>
    </row>
    <row r="46" spans="1:13" x14ac:dyDescent="0.2">
      <c r="A46" s="545" t="s">
        <v>2416</v>
      </c>
      <c r="B46" s="1817"/>
      <c r="C46" s="1817"/>
      <c r="D46" s="1817"/>
      <c r="E46" s="701"/>
      <c r="F46" s="1819"/>
      <c r="G46" s="1819"/>
      <c r="H46" s="1819"/>
      <c r="I46" s="702"/>
      <c r="J46" s="1730"/>
      <c r="K46" s="702"/>
      <c r="L46" s="1730"/>
    </row>
    <row r="47" spans="1:13" x14ac:dyDescent="0.2">
      <c r="A47" s="545" t="s">
        <v>4581</v>
      </c>
      <c r="B47" s="1817"/>
      <c r="C47" s="1817"/>
      <c r="D47" s="1817"/>
      <c r="E47" s="701"/>
      <c r="F47" s="1819"/>
      <c r="G47" s="1819"/>
      <c r="H47" s="1819"/>
      <c r="I47" s="702"/>
      <c r="J47" s="1730"/>
      <c r="K47" s="702"/>
      <c r="L47" s="1730"/>
    </row>
    <row r="48" spans="1:13" x14ac:dyDescent="0.2">
      <c r="A48" s="545" t="s">
        <v>4577</v>
      </c>
      <c r="B48" s="1817"/>
      <c r="C48" s="1817"/>
      <c r="D48" s="1817"/>
      <c r="E48" s="701"/>
      <c r="F48" s="1819"/>
      <c r="G48" s="1819"/>
      <c r="H48" s="1819"/>
      <c r="I48" s="702"/>
      <c r="J48" s="1730"/>
      <c r="K48" s="702"/>
      <c r="L48" s="1730"/>
    </row>
    <row r="49" spans="1:16" x14ac:dyDescent="0.2">
      <c r="A49" s="545" t="s">
        <v>2417</v>
      </c>
      <c r="B49" s="1817"/>
      <c r="C49" s="1817"/>
      <c r="D49" s="1817"/>
      <c r="E49" s="701"/>
      <c r="F49" s="1819"/>
      <c r="G49" s="1819"/>
      <c r="H49" s="1819"/>
      <c r="I49" s="702"/>
      <c r="J49" s="1730"/>
      <c r="K49" s="702"/>
      <c r="L49" s="1730"/>
    </row>
    <row r="50" spans="1:16" x14ac:dyDescent="0.2">
      <c r="A50" s="545" t="s">
        <v>4582</v>
      </c>
      <c r="B50" s="1817"/>
      <c r="C50" s="1817"/>
      <c r="D50" s="1817"/>
      <c r="E50" s="701"/>
      <c r="F50" s="1819"/>
      <c r="G50" s="1819"/>
      <c r="H50" s="1819"/>
      <c r="I50" s="702"/>
      <c r="J50" s="1730"/>
      <c r="K50" s="702"/>
      <c r="L50" s="1730"/>
    </row>
    <row r="51" spans="1:16" x14ac:dyDescent="0.2">
      <c r="A51" s="545" t="s">
        <v>2418</v>
      </c>
      <c r="B51" s="1817"/>
      <c r="C51" s="1817"/>
      <c r="D51" s="1817"/>
      <c r="E51" s="701"/>
      <c r="F51" s="1819"/>
      <c r="G51" s="1819"/>
      <c r="H51" s="1819"/>
      <c r="I51" s="702"/>
      <c r="J51" s="1730"/>
      <c r="K51" s="702"/>
      <c r="L51" s="1730"/>
    </row>
    <row r="52" spans="1:16" ht="23.25" x14ac:dyDescent="0.25">
      <c r="A52" s="1823" t="s">
        <v>4579</v>
      </c>
      <c r="B52" s="1817"/>
      <c r="C52" s="1817"/>
      <c r="D52" s="1817"/>
      <c r="E52" s="701"/>
      <c r="F52" s="1819"/>
      <c r="G52" s="1819"/>
      <c r="H52" s="1819"/>
      <c r="I52" s="702"/>
      <c r="J52" s="1730"/>
      <c r="K52" s="702"/>
      <c r="L52" s="1730"/>
      <c r="P52" s="1719"/>
    </row>
    <row r="53" spans="1:16" x14ac:dyDescent="0.2">
      <c r="A53" s="905" t="s">
        <v>2375</v>
      </c>
      <c r="B53" s="1730"/>
      <c r="C53" s="1730"/>
      <c r="D53" s="1730"/>
      <c r="E53" s="750"/>
      <c r="F53" s="734"/>
      <c r="G53" s="734"/>
      <c r="H53" s="1730"/>
      <c r="I53" s="751"/>
      <c r="J53" s="1730"/>
      <c r="K53" s="751"/>
      <c r="L53" s="1730"/>
    </row>
    <row r="54" spans="1:16" x14ac:dyDescent="0.2">
      <c r="A54" s="708"/>
      <c r="B54" s="708"/>
      <c r="C54" s="796"/>
      <c r="D54" s="796"/>
      <c r="E54" s="750"/>
      <c r="F54" s="750"/>
      <c r="G54" s="795"/>
      <c r="H54" s="796"/>
      <c r="I54" s="751"/>
      <c r="J54" s="796"/>
      <c r="K54" s="751"/>
      <c r="L54" s="796"/>
    </row>
    <row r="55" spans="1:16" x14ac:dyDescent="0.2">
      <c r="A55" s="138" t="s">
        <v>1788</v>
      </c>
      <c r="B55" s="354"/>
      <c r="C55" s="796"/>
      <c r="D55" s="796"/>
      <c r="E55" s="750"/>
      <c r="F55" s="750"/>
      <c r="G55" s="795"/>
      <c r="H55" s="796"/>
      <c r="I55" s="751"/>
      <c r="J55" s="796"/>
      <c r="K55" s="751"/>
      <c r="L55" s="796"/>
    </row>
    <row r="56" spans="1:16" x14ac:dyDescent="0.2">
      <c r="A56" s="545" t="s">
        <v>2530</v>
      </c>
      <c r="B56" s="1730"/>
      <c r="C56" s="1729"/>
      <c r="D56" s="1729"/>
      <c r="E56" s="715"/>
      <c r="F56" s="1729"/>
      <c r="G56" s="1729"/>
      <c r="H56" s="1729"/>
      <c r="I56" s="702"/>
      <c r="J56" s="1730"/>
      <c r="K56" s="702"/>
      <c r="L56" s="1730"/>
    </row>
    <row r="57" spans="1:16" x14ac:dyDescent="0.2">
      <c r="A57" s="989" t="s">
        <v>2541</v>
      </c>
      <c r="B57" s="1730"/>
      <c r="C57" s="1729"/>
      <c r="D57" s="1729"/>
      <c r="E57" s="715"/>
      <c r="F57" s="1729"/>
      <c r="G57" s="1729"/>
      <c r="H57" s="1729"/>
      <c r="I57" s="702"/>
      <c r="J57" s="1730"/>
      <c r="K57" s="702"/>
      <c r="L57" s="1730"/>
    </row>
    <row r="58" spans="1:16" x14ac:dyDescent="0.2">
      <c r="A58" s="545" t="s">
        <v>2554</v>
      </c>
      <c r="B58" s="1730"/>
      <c r="C58" s="1729"/>
      <c r="D58" s="1729"/>
      <c r="E58" s="715"/>
      <c r="F58" s="1729"/>
      <c r="G58" s="1729"/>
      <c r="H58" s="1729"/>
      <c r="I58" s="702"/>
      <c r="J58" s="1730"/>
      <c r="K58" s="702"/>
      <c r="L58" s="1730"/>
    </row>
    <row r="59" spans="1:16" x14ac:dyDescent="0.2">
      <c r="A59" s="545" t="s">
        <v>2534</v>
      </c>
      <c r="B59" s="1730"/>
      <c r="C59" s="1729"/>
      <c r="D59" s="1729"/>
      <c r="E59" s="715"/>
      <c r="F59" s="1729"/>
      <c r="G59" s="1729"/>
      <c r="H59" s="1729"/>
      <c r="I59" s="702"/>
      <c r="J59" s="1730"/>
      <c r="K59" s="702"/>
      <c r="L59" s="1730"/>
    </row>
    <row r="60" spans="1:16" x14ac:dyDescent="0.2">
      <c r="A60" s="545" t="s">
        <v>2555</v>
      </c>
      <c r="B60" s="1730"/>
      <c r="C60" s="818"/>
      <c r="D60" s="818"/>
      <c r="E60" s="715"/>
      <c r="F60" s="1729"/>
      <c r="G60" s="1729"/>
      <c r="H60" s="1729"/>
      <c r="I60" s="702"/>
      <c r="J60" s="1730"/>
      <c r="K60" s="702"/>
      <c r="L60" s="1730"/>
    </row>
    <row r="61" spans="1:16" x14ac:dyDescent="0.2">
      <c r="A61" s="973" t="s">
        <v>2515</v>
      </c>
      <c r="B61" s="1730"/>
      <c r="C61" s="1729"/>
      <c r="D61" s="1729"/>
      <c r="E61" s="715"/>
      <c r="F61" s="1729"/>
      <c r="G61" s="1729"/>
      <c r="H61" s="1729"/>
      <c r="I61" s="702"/>
      <c r="J61" s="1730"/>
      <c r="K61" s="702"/>
      <c r="L61" s="1730"/>
    </row>
    <row r="62" spans="1:16" x14ac:dyDescent="0.2">
      <c r="A62" s="545" t="s">
        <v>2556</v>
      </c>
      <c r="B62" s="1730"/>
      <c r="C62" s="1729"/>
      <c r="D62" s="1729"/>
      <c r="E62" s="701"/>
      <c r="F62" s="1729"/>
      <c r="G62" s="1729"/>
      <c r="H62" s="1729"/>
      <c r="I62" s="702"/>
      <c r="J62" s="1730"/>
      <c r="K62" s="702"/>
      <c r="L62" s="1730"/>
    </row>
    <row r="63" spans="1:16" x14ac:dyDescent="0.2">
      <c r="A63" s="545" t="s">
        <v>2551</v>
      </c>
      <c r="B63" s="1730"/>
      <c r="C63" s="1729"/>
      <c r="D63" s="1729"/>
      <c r="E63" s="701"/>
      <c r="F63" s="1729"/>
      <c r="G63" s="1729"/>
      <c r="H63" s="1729"/>
      <c r="I63" s="702"/>
      <c r="J63" s="1730"/>
      <c r="K63" s="702"/>
      <c r="L63" s="1730"/>
    </row>
    <row r="64" spans="1:16" x14ac:dyDescent="0.2">
      <c r="A64" s="545" t="s">
        <v>2368</v>
      </c>
      <c r="B64" s="1730"/>
      <c r="C64" s="1729"/>
      <c r="D64" s="1729"/>
      <c r="E64" s="701"/>
      <c r="F64" s="1729"/>
      <c r="G64" s="1729"/>
      <c r="H64" s="1729"/>
      <c r="I64" s="702"/>
      <c r="J64" s="1730"/>
      <c r="K64" s="702"/>
      <c r="L64" s="1730"/>
    </row>
    <row r="65" spans="1:12" x14ac:dyDescent="0.2">
      <c r="A65" s="545" t="s">
        <v>2369</v>
      </c>
      <c r="B65" s="1730"/>
      <c r="C65" s="1729"/>
      <c r="D65" s="1729"/>
      <c r="E65" s="715"/>
      <c r="F65" s="1729"/>
      <c r="G65" s="1729"/>
      <c r="H65" s="1729"/>
      <c r="I65" s="702"/>
      <c r="J65" s="1730"/>
      <c r="K65" s="702"/>
      <c r="L65" s="1730"/>
    </row>
    <row r="66" spans="1:12" x14ac:dyDescent="0.2">
      <c r="A66" s="905" t="s">
        <v>2375</v>
      </c>
      <c r="B66" s="1730"/>
      <c r="C66" s="1730"/>
      <c r="D66" s="1730"/>
      <c r="E66" s="750"/>
      <c r="F66" s="734"/>
      <c r="G66" s="734"/>
      <c r="H66" s="1730"/>
      <c r="I66" s="751"/>
      <c r="J66" s="1730"/>
      <c r="K66" s="751"/>
      <c r="L66" s="1730"/>
    </row>
    <row r="67" spans="1:12" x14ac:dyDescent="0.2">
      <c r="A67" s="92"/>
      <c r="B67" s="708"/>
      <c r="C67" s="24"/>
      <c r="D67" s="24"/>
      <c r="E67" s="24"/>
      <c r="F67" s="24"/>
      <c r="G67" s="24"/>
      <c r="H67" s="54"/>
      <c r="I67" s="24"/>
      <c r="J67" s="30"/>
      <c r="K67" s="24"/>
      <c r="L67" s="24"/>
    </row>
    <row r="68" spans="1:12" x14ac:dyDescent="0.2">
      <c r="A68" s="918" t="s">
        <v>746</v>
      </c>
      <c r="B68" s="708"/>
      <c r="C68" s="1730"/>
      <c r="D68" s="1730"/>
      <c r="E68" s="24"/>
      <c r="F68" s="24"/>
      <c r="G68" s="24"/>
      <c r="H68" s="54"/>
      <c r="I68" s="24"/>
      <c r="J68" s="30"/>
      <c r="K68" s="24"/>
      <c r="L68" s="1730"/>
    </row>
    <row r="69" spans="1:12" x14ac:dyDescent="0.2">
      <c r="A69" s="92"/>
      <c r="B69" s="708"/>
      <c r="C69" s="24"/>
      <c r="D69" s="24"/>
      <c r="E69" s="24"/>
      <c r="F69" s="24"/>
      <c r="G69" s="24"/>
      <c r="H69" s="54"/>
      <c r="I69" s="24"/>
      <c r="J69" s="30"/>
      <c r="K69" s="24"/>
      <c r="L69" s="24"/>
    </row>
    <row r="70" spans="1:12" x14ac:dyDescent="0.2">
      <c r="A70" s="92"/>
      <c r="B70" s="708"/>
      <c r="C70" s="24"/>
      <c r="D70" s="24"/>
      <c r="E70" s="24"/>
      <c r="F70" s="24"/>
      <c r="G70" s="24"/>
      <c r="H70" s="54"/>
      <c r="I70" s="24"/>
      <c r="J70" s="30"/>
      <c r="K70" s="24"/>
      <c r="L70" s="24"/>
    </row>
    <row r="71" spans="1:12" x14ac:dyDescent="0.2">
      <c r="A71" s="85" t="s">
        <v>2502</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 sqref="A2"/>
    </sheetView>
  </sheetViews>
  <sheetFormatPr defaultColWidth="9.140625" defaultRowHeight="15" x14ac:dyDescent="0.25"/>
  <cols>
    <col min="1" max="1" width="78.140625" customWidth="1"/>
    <col min="2" max="2" width="40" customWidth="1"/>
    <col min="4" max="4" width="10" bestFit="1" customWidth="1"/>
    <col min="5" max="5" width="14.140625" customWidth="1"/>
  </cols>
  <sheetData>
    <row r="1" spans="1:8" ht="15.75" x14ac:dyDescent="0.25">
      <c r="A1" s="378" t="s">
        <v>151</v>
      </c>
      <c r="B1" s="63"/>
      <c r="C1" s="63"/>
      <c r="D1" s="63"/>
      <c r="E1" s="63"/>
      <c r="F1" s="63"/>
      <c r="G1" s="63"/>
      <c r="H1" s="63"/>
    </row>
    <row r="2" spans="1:8" x14ac:dyDescent="0.25">
      <c r="A2" s="1808" t="s">
        <v>94</v>
      </c>
      <c r="B2" s="24"/>
      <c r="C2" s="24"/>
      <c r="D2" s="1719"/>
      <c r="E2" s="1719"/>
      <c r="F2" s="1719"/>
      <c r="G2" s="1719"/>
      <c r="H2" s="1719"/>
    </row>
    <row r="3" spans="1:8" x14ac:dyDescent="0.25">
      <c r="A3" s="261" t="s">
        <v>95</v>
      </c>
      <c r="B3" s="374"/>
      <c r="C3" s="374"/>
      <c r="D3" s="1667"/>
      <c r="E3" s="1667"/>
      <c r="F3" s="1667"/>
      <c r="G3" s="1667"/>
      <c r="H3" s="1719"/>
    </row>
    <row r="4" spans="1:8" x14ac:dyDescent="0.25">
      <c r="A4" s="260"/>
      <c r="B4" s="374"/>
      <c r="C4" s="374"/>
      <c r="D4" s="1667"/>
      <c r="E4" s="1667"/>
      <c r="F4" s="1667"/>
      <c r="G4" s="1667"/>
      <c r="H4" s="1719"/>
    </row>
    <row r="5" spans="1:8" x14ac:dyDescent="0.25">
      <c r="A5" s="380" t="s">
        <v>152</v>
      </c>
      <c r="B5" s="374"/>
      <c r="C5" s="374"/>
      <c r="D5" s="1667"/>
      <c r="E5" s="1667"/>
      <c r="F5" s="1667"/>
      <c r="G5" s="1667"/>
      <c r="H5" s="1719"/>
    </row>
    <row r="6" spans="1:8" x14ac:dyDescent="0.25">
      <c r="A6" s="374" t="s">
        <v>153</v>
      </c>
      <c r="B6" s="379" t="s">
        <v>154</v>
      </c>
      <c r="C6" s="381">
        <v>16000</v>
      </c>
      <c r="D6" s="1667"/>
      <c r="E6" s="1667"/>
      <c r="F6" s="1719"/>
      <c r="G6" s="1719"/>
      <c r="H6" s="1719"/>
    </row>
    <row r="7" spans="1:8" x14ac:dyDescent="0.25">
      <c r="A7" s="374" t="s">
        <v>155</v>
      </c>
      <c r="B7" s="379" t="s">
        <v>156</v>
      </c>
      <c r="C7" s="381">
        <v>16001</v>
      </c>
      <c r="D7" s="1667"/>
      <c r="E7" s="1667"/>
      <c r="F7" s="1719"/>
      <c r="G7" s="1719"/>
      <c r="H7" s="1719"/>
    </row>
    <row r="8" spans="1:8" x14ac:dyDescent="0.25">
      <c r="A8" s="374" t="s">
        <v>157</v>
      </c>
      <c r="B8" s="379" t="s">
        <v>158</v>
      </c>
      <c r="C8" s="381">
        <v>16002</v>
      </c>
      <c r="D8" s="1667"/>
      <c r="E8" s="1667"/>
      <c r="F8" s="1719"/>
      <c r="G8" s="1719"/>
      <c r="H8" s="1719"/>
    </row>
    <row r="9" spans="1:8" x14ac:dyDescent="0.25">
      <c r="A9" s="382"/>
      <c r="B9" s="379"/>
      <c r="C9" s="383"/>
      <c r="D9" s="1667"/>
      <c r="E9" s="1667"/>
      <c r="F9" s="1667"/>
      <c r="G9" s="1667"/>
      <c r="H9" s="1719"/>
    </row>
    <row r="10" spans="1:8" x14ac:dyDescent="0.25">
      <c r="A10" s="380" t="s">
        <v>159</v>
      </c>
      <c r="B10" s="379"/>
      <c r="C10" s="383"/>
      <c r="D10" s="1667"/>
      <c r="E10" s="1667"/>
      <c r="F10" s="1667"/>
      <c r="G10" s="1667"/>
      <c r="H10" s="1719"/>
    </row>
    <row r="11" spans="1:8" x14ac:dyDescent="0.25">
      <c r="A11" s="384" t="s">
        <v>105</v>
      </c>
      <c r="B11" s="379" t="s">
        <v>106</v>
      </c>
      <c r="C11" s="381">
        <v>16003</v>
      </c>
      <c r="D11" s="385" t="s">
        <v>74</v>
      </c>
      <c r="E11" s="1667"/>
      <c r="F11" s="1667"/>
      <c r="G11" s="1667"/>
      <c r="H11" s="1719"/>
    </row>
    <row r="12" spans="1:8" x14ac:dyDescent="0.25">
      <c r="A12" s="384" t="s">
        <v>160</v>
      </c>
      <c r="B12" s="379" t="s">
        <v>109</v>
      </c>
      <c r="C12" s="381">
        <v>16004</v>
      </c>
      <c r="D12" s="374" t="s">
        <v>76</v>
      </c>
      <c r="E12" s="1667"/>
      <c r="F12" s="1667"/>
      <c r="G12" s="1667"/>
      <c r="H12" s="1719"/>
    </row>
    <row r="13" spans="1:8" x14ac:dyDescent="0.25">
      <c r="A13" s="384" t="s">
        <v>111</v>
      </c>
      <c r="B13" s="379" t="s">
        <v>112</v>
      </c>
      <c r="C13" s="381">
        <v>16005</v>
      </c>
      <c r="D13" s="374" t="s">
        <v>114</v>
      </c>
      <c r="E13" s="1667"/>
      <c r="F13" s="1667"/>
      <c r="G13" s="1667"/>
      <c r="H13" s="1719"/>
    </row>
    <row r="14" spans="1:8" x14ac:dyDescent="0.25">
      <c r="A14" s="384"/>
      <c r="B14" s="374"/>
      <c r="C14" s="386"/>
      <c r="D14" s="1667"/>
      <c r="E14" s="1667"/>
      <c r="F14" s="1667"/>
      <c r="G14" s="1667"/>
      <c r="H14" s="1719"/>
    </row>
    <row r="15" spans="1:8" x14ac:dyDescent="0.25">
      <c r="A15" s="380" t="s">
        <v>161</v>
      </c>
      <c r="B15" s="374"/>
      <c r="C15" s="387"/>
      <c r="D15" s="1667"/>
      <c r="E15" s="1667"/>
      <c r="F15" s="1667"/>
      <c r="G15" s="1667"/>
      <c r="H15" s="1719"/>
    </row>
    <row r="16" spans="1:8" x14ac:dyDescent="0.25">
      <c r="A16" s="388" t="s">
        <v>162</v>
      </c>
      <c r="B16" s="389"/>
      <c r="C16" s="381">
        <v>16006</v>
      </c>
      <c r="D16" s="374" t="s">
        <v>118</v>
      </c>
      <c r="E16" s="1667"/>
      <c r="F16" s="1667"/>
      <c r="G16" s="1667"/>
      <c r="H16" s="1719"/>
    </row>
    <row r="17" spans="1:8" x14ac:dyDescent="0.25">
      <c r="A17" s="384"/>
      <c r="B17" s="374"/>
      <c r="C17" s="390"/>
      <c r="D17" s="374"/>
      <c r="E17" s="1667"/>
      <c r="F17" s="1667"/>
      <c r="G17" s="1667"/>
      <c r="H17" s="1719"/>
    </row>
    <row r="18" spans="1:8" x14ac:dyDescent="0.25">
      <c r="A18" s="1674" t="s">
        <v>163</v>
      </c>
      <c r="B18" s="379" t="s">
        <v>164</v>
      </c>
      <c r="C18" s="381">
        <v>16007</v>
      </c>
      <c r="D18" s="374" t="s">
        <v>121</v>
      </c>
      <c r="E18" s="1667"/>
      <c r="F18" s="1667"/>
      <c r="G18" s="1667"/>
      <c r="H18" s="1719"/>
    </row>
    <row r="19" spans="1:8" x14ac:dyDescent="0.25">
      <c r="A19" s="384" t="s">
        <v>165</v>
      </c>
      <c r="B19" s="379" t="s">
        <v>166</v>
      </c>
      <c r="C19" s="381">
        <v>16008</v>
      </c>
      <c r="D19" s="374" t="s">
        <v>125</v>
      </c>
      <c r="E19" s="1667"/>
      <c r="F19" s="1667"/>
      <c r="G19" s="1667"/>
      <c r="H19" s="1719"/>
    </row>
    <row r="20" spans="1:8" x14ac:dyDescent="0.25">
      <c r="A20" s="384" t="s">
        <v>167</v>
      </c>
      <c r="B20" s="379" t="s">
        <v>168</v>
      </c>
      <c r="C20" s="381">
        <v>16009</v>
      </c>
      <c r="D20" s="374" t="s">
        <v>169</v>
      </c>
      <c r="E20" s="1667"/>
      <c r="F20" s="1667"/>
      <c r="G20" s="1667"/>
      <c r="H20" s="1719"/>
    </row>
    <row r="21" spans="1:8" x14ac:dyDescent="0.25">
      <c r="A21" s="385"/>
      <c r="B21" s="379"/>
      <c r="C21" s="383"/>
      <c r="D21" s="379"/>
      <c r="E21" s="1667"/>
      <c r="F21" s="1667"/>
      <c r="G21" s="1667"/>
      <c r="H21" s="1719"/>
    </row>
    <row r="22" spans="1:8" x14ac:dyDescent="0.25">
      <c r="A22" s="385" t="s">
        <v>170</v>
      </c>
      <c r="B22" s="379" t="s">
        <v>171</v>
      </c>
      <c r="C22" s="391">
        <v>16010</v>
      </c>
      <c r="D22" s="385" t="s">
        <v>172</v>
      </c>
      <c r="E22" s="1667"/>
      <c r="F22" s="1667"/>
      <c r="G22" s="1667"/>
      <c r="H22" s="68"/>
    </row>
    <row r="23" spans="1:8" x14ac:dyDescent="0.25">
      <c r="A23" s="385" t="s">
        <v>173</v>
      </c>
      <c r="B23" s="379" t="s">
        <v>174</v>
      </c>
      <c r="C23" s="391">
        <v>16011</v>
      </c>
      <c r="D23" s="385" t="s">
        <v>175</v>
      </c>
      <c r="E23" s="1667"/>
      <c r="F23" s="1667"/>
      <c r="G23" s="1667"/>
      <c r="H23" s="1719"/>
    </row>
    <row r="24" spans="1:8" x14ac:dyDescent="0.25">
      <c r="A24" s="385" t="s">
        <v>176</v>
      </c>
      <c r="B24" s="379" t="s">
        <v>177</v>
      </c>
      <c r="C24" s="391">
        <v>16012</v>
      </c>
      <c r="D24" s="385" t="s">
        <v>178</v>
      </c>
      <c r="E24" s="1667"/>
      <c r="F24" s="1667"/>
      <c r="G24" s="1667"/>
      <c r="H24" s="1719"/>
    </row>
    <row r="25" spans="1:8" x14ac:dyDescent="0.25">
      <c r="A25" s="385"/>
      <c r="B25" s="379"/>
      <c r="C25" s="392"/>
      <c r="D25" s="1667"/>
      <c r="E25" s="1667"/>
      <c r="F25" s="1667"/>
      <c r="G25" s="1667"/>
      <c r="H25" s="1719"/>
    </row>
    <row r="26" spans="1:8" x14ac:dyDescent="0.25">
      <c r="A26" s="385" t="s">
        <v>179</v>
      </c>
      <c r="B26" s="379" t="s">
        <v>180</v>
      </c>
      <c r="C26" s="391">
        <v>16013</v>
      </c>
      <c r="D26" s="385" t="s">
        <v>181</v>
      </c>
      <c r="E26" s="1667"/>
      <c r="F26" s="1667"/>
      <c r="G26" s="1667"/>
      <c r="H26" s="1719"/>
    </row>
    <row r="27" spans="1:8" x14ac:dyDescent="0.25">
      <c r="A27" s="385"/>
      <c r="B27" s="379"/>
      <c r="C27" s="383"/>
      <c r="D27" s="1667"/>
      <c r="E27" s="1667"/>
      <c r="F27" s="1667"/>
      <c r="G27" s="1667"/>
      <c r="H27" s="1719"/>
    </row>
    <row r="28" spans="1:8" x14ac:dyDescent="0.25">
      <c r="A28" s="380" t="s">
        <v>182</v>
      </c>
      <c r="B28" s="379"/>
      <c r="C28" s="383"/>
      <c r="D28" s="1667"/>
      <c r="E28" s="1667"/>
      <c r="F28" s="1667"/>
      <c r="G28" s="1667"/>
      <c r="H28" s="1719"/>
    </row>
    <row r="29" spans="1:8" x14ac:dyDescent="0.25">
      <c r="A29" s="385" t="s">
        <v>183</v>
      </c>
      <c r="B29" s="379"/>
      <c r="C29" s="381">
        <v>16014</v>
      </c>
      <c r="D29" s="1667"/>
      <c r="E29" s="1667"/>
      <c r="F29" s="1667"/>
      <c r="G29" s="1667"/>
      <c r="H29" s="1719"/>
    </row>
    <row r="30" spans="1:8" x14ac:dyDescent="0.25">
      <c r="A30" s="385" t="s">
        <v>184</v>
      </c>
      <c r="B30" s="379"/>
      <c r="C30" s="381">
        <v>16015</v>
      </c>
      <c r="D30" s="1667"/>
      <c r="E30" s="1667"/>
      <c r="F30" s="1667"/>
      <c r="G30" s="1667"/>
      <c r="H30" s="1719"/>
    </row>
    <row r="31" spans="1:8" x14ac:dyDescent="0.25">
      <c r="A31" s="385" t="s">
        <v>185</v>
      </c>
      <c r="B31" s="379"/>
      <c r="C31" s="381">
        <v>16016</v>
      </c>
      <c r="D31" s="1667"/>
      <c r="E31" s="1667"/>
      <c r="F31" s="1667"/>
      <c r="G31" s="1667"/>
      <c r="H31" s="1719"/>
    </row>
    <row r="32" spans="1:8" x14ac:dyDescent="0.25">
      <c r="A32" s="385" t="s">
        <v>142</v>
      </c>
      <c r="B32" s="379" t="s">
        <v>186</v>
      </c>
      <c r="C32" s="381">
        <v>16017</v>
      </c>
      <c r="D32" s="1667"/>
      <c r="E32" s="1667"/>
      <c r="F32" s="1667"/>
      <c r="G32" s="1667"/>
      <c r="H32" s="1719"/>
    </row>
    <row r="33" spans="1:7" x14ac:dyDescent="0.25">
      <c r="A33" s="385"/>
      <c r="B33" s="379"/>
      <c r="C33" s="383"/>
      <c r="D33" s="1667"/>
      <c r="E33" s="1667"/>
      <c r="F33" s="1667"/>
      <c r="G33" s="1667"/>
    </row>
    <row r="34" spans="1:7" x14ac:dyDescent="0.25">
      <c r="A34" s="380" t="s">
        <v>187</v>
      </c>
      <c r="B34" s="374"/>
      <c r="C34" s="393"/>
      <c r="D34" s="1667"/>
      <c r="E34" s="1667"/>
      <c r="F34" s="1667"/>
      <c r="G34" s="1667"/>
    </row>
    <row r="35" spans="1:7" x14ac:dyDescent="0.25">
      <c r="A35" s="385" t="s">
        <v>188</v>
      </c>
      <c r="B35" s="374"/>
      <c r="C35" s="394">
        <v>16018</v>
      </c>
      <c r="D35" s="1667"/>
      <c r="E35" s="1667"/>
      <c r="F35" s="1667"/>
      <c r="G35" s="1667"/>
    </row>
    <row r="36" spans="1:7" x14ac:dyDescent="0.25">
      <c r="A36" s="385" t="s">
        <v>189</v>
      </c>
      <c r="B36" s="374"/>
      <c r="C36" s="394">
        <v>16019</v>
      </c>
      <c r="D36" s="1667"/>
      <c r="E36" s="1667"/>
      <c r="F36" s="1667"/>
      <c r="G36" s="1667"/>
    </row>
    <row r="37" spans="1:7" x14ac:dyDescent="0.25">
      <c r="A37" s="385" t="s">
        <v>190</v>
      </c>
      <c r="B37" s="374"/>
      <c r="C37" s="394">
        <v>16020</v>
      </c>
      <c r="D37" s="1667"/>
      <c r="E37" s="1667"/>
      <c r="F37" s="1667"/>
      <c r="G37" s="1667"/>
    </row>
    <row r="38" spans="1:7" x14ac:dyDescent="0.25">
      <c r="A38" s="1667"/>
      <c r="B38" s="1667"/>
      <c r="C38" s="1667"/>
      <c r="D38" s="1667"/>
      <c r="E38" s="1667"/>
      <c r="F38" s="1667"/>
      <c r="G38" s="1667"/>
    </row>
    <row r="39" spans="1:7" x14ac:dyDescent="0.25">
      <c r="A39" s="395" t="s">
        <v>191</v>
      </c>
      <c r="B39" s="396"/>
      <c r="C39" s="396"/>
      <c r="D39" s="396"/>
      <c r="E39" s="396"/>
      <c r="F39" s="397"/>
      <c r="G39" s="398"/>
    </row>
    <row r="40" spans="1:7" x14ac:dyDescent="0.25">
      <c r="A40" s="396"/>
      <c r="B40" s="396"/>
      <c r="C40" s="396"/>
      <c r="D40" s="396"/>
      <c r="E40" s="396"/>
      <c r="F40" s="397"/>
      <c r="G40" s="374"/>
    </row>
    <row r="41" spans="1:7" x14ac:dyDescent="0.25">
      <c r="A41" s="380" t="s">
        <v>192</v>
      </c>
      <c r="B41" s="374"/>
      <c r="C41" s="374"/>
      <c r="D41" s="374"/>
      <c r="E41" s="374"/>
      <c r="F41" s="398"/>
      <c r="G41" s="374"/>
    </row>
    <row r="42" spans="1:7" x14ac:dyDescent="0.25">
      <c r="A42" s="374" t="s">
        <v>193</v>
      </c>
      <c r="B42" s="374"/>
      <c r="C42" s="399">
        <v>16021</v>
      </c>
      <c r="D42" s="374"/>
      <c r="E42" s="374"/>
      <c r="F42" s="398"/>
      <c r="G42" s="374"/>
    </row>
    <row r="43" spans="1:7" x14ac:dyDescent="0.25">
      <c r="A43" s="400" t="s">
        <v>194</v>
      </c>
      <c r="B43" s="379" t="s">
        <v>195</v>
      </c>
      <c r="C43" s="399">
        <v>16022</v>
      </c>
      <c r="D43" s="374"/>
      <c r="E43" s="374"/>
      <c r="F43" s="398"/>
      <c r="G43" s="374"/>
    </row>
    <row r="44" spans="1:7" x14ac:dyDescent="0.25">
      <c r="A44" s="374"/>
      <c r="B44" s="374"/>
      <c r="C44" s="374"/>
      <c r="D44" s="374"/>
      <c r="E44" s="374"/>
      <c r="F44" s="398"/>
      <c r="G44" s="374"/>
    </row>
    <row r="45" spans="1:7" x14ac:dyDescent="0.25">
      <c r="A45" s="374" t="s">
        <v>196</v>
      </c>
      <c r="B45" s="374"/>
      <c r="C45" s="399">
        <v>16023</v>
      </c>
      <c r="D45" s="374"/>
      <c r="E45" s="374"/>
      <c r="F45" s="398"/>
      <c r="G45" s="374"/>
    </row>
    <row r="46" spans="1:7" x14ac:dyDescent="0.25">
      <c r="A46" s="374"/>
      <c r="B46" s="374"/>
      <c r="C46" s="374"/>
      <c r="D46" s="374"/>
      <c r="E46" s="374"/>
      <c r="F46" s="398"/>
      <c r="G46" s="374"/>
    </row>
    <row r="47" spans="1:7" x14ac:dyDescent="0.25">
      <c r="A47" s="374"/>
      <c r="B47" s="374"/>
      <c r="C47" s="374"/>
      <c r="D47" s="374"/>
      <c r="E47" s="374"/>
      <c r="F47" s="398"/>
      <c r="G47" s="374"/>
    </row>
    <row r="48" spans="1:7" x14ac:dyDescent="0.25">
      <c r="A48" s="401" t="s">
        <v>197</v>
      </c>
      <c r="B48" s="374"/>
      <c r="C48" s="398"/>
      <c r="D48" s="374"/>
      <c r="E48" s="374"/>
      <c r="F48" s="374"/>
      <c r="G48" s="374"/>
    </row>
    <row r="49" spans="1:7" ht="45.75" x14ac:dyDescent="0.25">
      <c r="A49" s="374"/>
      <c r="B49" s="374"/>
      <c r="C49" s="402" t="s">
        <v>198</v>
      </c>
      <c r="D49" s="403"/>
      <c r="E49" s="404" t="s">
        <v>199</v>
      </c>
      <c r="F49" s="403"/>
      <c r="G49" s="404" t="s">
        <v>200</v>
      </c>
    </row>
    <row r="50" spans="1:7" x14ac:dyDescent="0.25">
      <c r="A50" s="405" t="s">
        <v>201</v>
      </c>
      <c r="B50" s="406"/>
      <c r="C50" s="407">
        <v>16024</v>
      </c>
      <c r="D50" s="406"/>
      <c r="E50" s="408">
        <v>10</v>
      </c>
      <c r="F50" s="406" t="s">
        <v>202</v>
      </c>
      <c r="G50" s="399">
        <v>16040</v>
      </c>
    </row>
    <row r="51" spans="1:7" x14ac:dyDescent="0.25">
      <c r="A51" s="409" t="s">
        <v>203</v>
      </c>
      <c r="B51" s="374"/>
      <c r="C51" s="407">
        <v>16025</v>
      </c>
      <c r="D51" s="374"/>
      <c r="E51" s="410">
        <v>40</v>
      </c>
      <c r="F51" s="374" t="s">
        <v>204</v>
      </c>
      <c r="G51" s="399">
        <v>16041</v>
      </c>
    </row>
    <row r="52" spans="1:7" x14ac:dyDescent="0.25">
      <c r="A52" s="409" t="s">
        <v>205</v>
      </c>
      <c r="B52" s="374"/>
      <c r="C52" s="407">
        <v>16026</v>
      </c>
      <c r="D52" s="374"/>
      <c r="E52" s="410">
        <v>10</v>
      </c>
      <c r="F52" s="374" t="s">
        <v>206</v>
      </c>
      <c r="G52" s="399">
        <v>16042</v>
      </c>
    </row>
    <row r="53" spans="1:7" x14ac:dyDescent="0.25">
      <c r="A53" s="409" t="s">
        <v>207</v>
      </c>
      <c r="B53" s="374"/>
      <c r="C53" s="407">
        <v>16027</v>
      </c>
      <c r="D53" s="374"/>
      <c r="E53" s="410">
        <v>100</v>
      </c>
      <c r="F53" s="374" t="s">
        <v>208</v>
      </c>
      <c r="G53" s="399">
        <v>16043</v>
      </c>
    </row>
    <row r="54" spans="1:7" x14ac:dyDescent="0.25">
      <c r="A54" s="409" t="s">
        <v>209</v>
      </c>
      <c r="B54" s="374"/>
      <c r="C54" s="407">
        <v>16028</v>
      </c>
      <c r="D54" s="374"/>
      <c r="E54" s="410">
        <v>40</v>
      </c>
      <c r="F54" s="374" t="s">
        <v>210</v>
      </c>
      <c r="G54" s="399">
        <v>16044</v>
      </c>
    </row>
    <row r="55" spans="1:7" x14ac:dyDescent="0.25">
      <c r="A55" s="409" t="s">
        <v>211</v>
      </c>
      <c r="B55" s="374"/>
      <c r="C55" s="407">
        <v>16029</v>
      </c>
      <c r="D55" s="374"/>
      <c r="E55" s="410">
        <v>100</v>
      </c>
      <c r="F55" s="374" t="s">
        <v>212</v>
      </c>
      <c r="G55" s="399">
        <v>16045</v>
      </c>
    </row>
    <row r="56" spans="1:7" x14ac:dyDescent="0.25">
      <c r="A56" s="409" t="s">
        <v>213</v>
      </c>
      <c r="B56" s="374"/>
      <c r="C56" s="407">
        <v>16030</v>
      </c>
      <c r="D56" s="374"/>
      <c r="E56" s="410">
        <v>100</v>
      </c>
      <c r="F56" s="374" t="s">
        <v>214</v>
      </c>
      <c r="G56" s="399">
        <v>16046</v>
      </c>
    </row>
    <row r="57" spans="1:7" x14ac:dyDescent="0.25">
      <c r="A57" s="409" t="s">
        <v>215</v>
      </c>
      <c r="B57" s="374"/>
      <c r="C57" s="407">
        <v>16031</v>
      </c>
      <c r="D57" s="374"/>
      <c r="E57" s="410">
        <v>100</v>
      </c>
      <c r="F57" s="374" t="s">
        <v>216</v>
      </c>
      <c r="G57" s="399">
        <v>16047</v>
      </c>
    </row>
    <row r="58" spans="1:7" x14ac:dyDescent="0.25">
      <c r="A58" s="409" t="s">
        <v>217</v>
      </c>
      <c r="B58" s="374"/>
      <c r="C58" s="407">
        <v>16032</v>
      </c>
      <c r="D58" s="374"/>
      <c r="E58" s="410">
        <v>100</v>
      </c>
      <c r="F58" s="374" t="s">
        <v>218</v>
      </c>
      <c r="G58" s="399">
        <v>16048</v>
      </c>
    </row>
    <row r="59" spans="1:7" x14ac:dyDescent="0.25">
      <c r="A59" s="409" t="s">
        <v>219</v>
      </c>
      <c r="B59" s="374"/>
      <c r="C59" s="407">
        <v>16033</v>
      </c>
      <c r="D59" s="374"/>
      <c r="E59" s="410">
        <v>100</v>
      </c>
      <c r="F59" s="374" t="s">
        <v>220</v>
      </c>
      <c r="G59" s="399">
        <v>16049</v>
      </c>
    </row>
    <row r="60" spans="1:7" x14ac:dyDescent="0.25">
      <c r="A60" s="409" t="s">
        <v>221</v>
      </c>
      <c r="B60" s="374"/>
      <c r="C60" s="407">
        <v>16034</v>
      </c>
      <c r="D60" s="374"/>
      <c r="E60" s="410">
        <v>50</v>
      </c>
      <c r="F60" s="374" t="s">
        <v>222</v>
      </c>
      <c r="G60" s="399">
        <v>16050</v>
      </c>
    </row>
    <row r="61" spans="1:7" x14ac:dyDescent="0.25">
      <c r="A61" s="409" t="s">
        <v>223</v>
      </c>
      <c r="B61" s="374"/>
      <c r="C61" s="407">
        <v>16035</v>
      </c>
      <c r="D61" s="374"/>
      <c r="E61" s="410">
        <v>50</v>
      </c>
      <c r="F61" s="374" t="s">
        <v>224</v>
      </c>
      <c r="G61" s="399">
        <v>16051</v>
      </c>
    </row>
    <row r="62" spans="1:7" x14ac:dyDescent="0.25">
      <c r="A62" s="409" t="s">
        <v>225</v>
      </c>
      <c r="B62" s="374"/>
      <c r="C62" s="407">
        <v>16036</v>
      </c>
      <c r="D62" s="374"/>
      <c r="E62" s="410">
        <v>20</v>
      </c>
      <c r="F62" s="374" t="s">
        <v>226</v>
      </c>
      <c r="G62" s="399">
        <v>16052</v>
      </c>
    </row>
    <row r="63" spans="1:7" x14ac:dyDescent="0.25">
      <c r="A63" s="411" t="s">
        <v>227</v>
      </c>
      <c r="B63" s="412"/>
      <c r="C63" s="407">
        <v>16037</v>
      </c>
      <c r="D63" s="412"/>
      <c r="E63" s="413">
        <v>100</v>
      </c>
      <c r="F63" s="412" t="s">
        <v>228</v>
      </c>
      <c r="G63" s="399">
        <v>16053</v>
      </c>
    </row>
    <row r="64" spans="1:7" x14ac:dyDescent="0.25">
      <c r="A64" s="374" t="s">
        <v>229</v>
      </c>
      <c r="B64" s="374"/>
      <c r="C64" s="398"/>
      <c r="D64" s="374"/>
      <c r="E64" s="374"/>
      <c r="F64" s="374" t="s">
        <v>230</v>
      </c>
      <c r="G64" s="399">
        <v>16054</v>
      </c>
    </row>
    <row r="65" spans="1:7" x14ac:dyDescent="0.25">
      <c r="A65" s="414" t="s">
        <v>194</v>
      </c>
      <c r="B65" s="396"/>
      <c r="C65" s="396"/>
      <c r="D65" s="396"/>
      <c r="E65" s="396"/>
      <c r="F65" s="379" t="s">
        <v>231</v>
      </c>
      <c r="G65" s="399">
        <v>16055</v>
      </c>
    </row>
    <row r="66" spans="1:7" x14ac:dyDescent="0.25">
      <c r="A66" s="414"/>
      <c r="B66" s="396"/>
      <c r="C66" s="396"/>
      <c r="D66" s="396"/>
      <c r="E66" s="396"/>
      <c r="F66" s="379"/>
      <c r="G66" s="374"/>
    </row>
    <row r="67" spans="1:7" x14ac:dyDescent="0.25">
      <c r="A67" s="396"/>
      <c r="B67" s="396"/>
      <c r="C67" s="396"/>
      <c r="D67" s="396"/>
      <c r="E67" s="396"/>
      <c r="F67" s="396"/>
      <c r="G67" s="374"/>
    </row>
    <row r="68" spans="1:7" x14ac:dyDescent="0.25">
      <c r="A68" s="380" t="s">
        <v>232</v>
      </c>
      <c r="B68" s="374"/>
      <c r="C68" s="374"/>
      <c r="D68" s="374"/>
      <c r="E68" s="374"/>
      <c r="F68" s="374"/>
      <c r="G68" s="374"/>
    </row>
    <row r="69" spans="1:7" x14ac:dyDescent="0.25">
      <c r="A69" s="374" t="s">
        <v>233</v>
      </c>
      <c r="B69" s="374"/>
      <c r="C69" s="399">
        <v>16038</v>
      </c>
      <c r="D69" s="374"/>
      <c r="E69" s="374"/>
      <c r="F69" s="374"/>
      <c r="G69" s="374"/>
    </row>
    <row r="70" spans="1:7" x14ac:dyDescent="0.25">
      <c r="A70" s="374" t="s">
        <v>234</v>
      </c>
      <c r="B70" s="374"/>
      <c r="C70" s="399">
        <v>16039</v>
      </c>
      <c r="D70" s="374"/>
      <c r="E70" s="374"/>
      <c r="F70" s="374"/>
      <c r="G70" s="374"/>
    </row>
  </sheetData>
  <hyperlinks>
    <hyperlink ref="A2" location="'Liste tableaux'!A1" display="Retour à la liste des tableaux" xr:uid="{7A027D98-9130-4BA1-B43E-83572DC4622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140625" defaultRowHeight="12.75" x14ac:dyDescent="0.2"/>
  <cols>
    <col min="1" max="1" width="36"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1.7109375" style="1525" customWidth="1"/>
    <col min="14" max="14" width="16.5703125" style="1525" customWidth="1"/>
    <col min="15" max="247" width="9.140625" style="1525"/>
    <col min="248" max="250" width="11.140625" style="1525" customWidth="1"/>
    <col min="251" max="251" width="1.5703125" style="1525" customWidth="1"/>
    <col min="252" max="254" width="12.42578125" style="1525" customWidth="1"/>
    <col min="255" max="255" width="1.5703125" style="1525" customWidth="1"/>
    <col min="256" max="256" width="11.140625" style="1525" customWidth="1"/>
    <col min="257" max="257" width="1.5703125" style="1525" customWidth="1"/>
    <col min="258" max="258" width="10.42578125" style="1525" customWidth="1"/>
    <col min="259" max="503" width="9.140625" style="1525"/>
    <col min="504" max="506" width="11.140625" style="1525" customWidth="1"/>
    <col min="507" max="507" width="1.5703125" style="1525" customWidth="1"/>
    <col min="508" max="510" width="12.42578125" style="1525" customWidth="1"/>
    <col min="511" max="511" width="1.5703125" style="1525" customWidth="1"/>
    <col min="512" max="512" width="11.140625" style="1525" customWidth="1"/>
    <col min="513" max="513" width="1.5703125" style="1525" customWidth="1"/>
    <col min="514" max="514" width="10.42578125" style="1525" customWidth="1"/>
    <col min="515" max="759" width="9.140625" style="1525"/>
    <col min="760" max="762" width="11.140625" style="1525" customWidth="1"/>
    <col min="763" max="763" width="1.5703125" style="1525" customWidth="1"/>
    <col min="764" max="766" width="12.42578125" style="1525" customWidth="1"/>
    <col min="767" max="767" width="1.5703125" style="1525" customWidth="1"/>
    <col min="768" max="768" width="11.140625" style="1525" customWidth="1"/>
    <col min="769" max="769" width="1.5703125" style="1525" customWidth="1"/>
    <col min="770" max="770" width="10.42578125" style="1525" customWidth="1"/>
    <col min="771" max="1015" width="9.140625" style="1525"/>
    <col min="1016" max="1018" width="11.140625" style="1525" customWidth="1"/>
    <col min="1019" max="1019" width="1.5703125" style="1525" customWidth="1"/>
    <col min="1020" max="1022" width="12.42578125" style="1525" customWidth="1"/>
    <col min="1023" max="1023" width="1.5703125" style="1525" customWidth="1"/>
    <col min="1024" max="1024" width="11.140625" style="1525" customWidth="1"/>
    <col min="1025" max="1025" width="1.5703125" style="1525" customWidth="1"/>
    <col min="1026" max="1026" width="10.42578125" style="1525" customWidth="1"/>
    <col min="1027" max="1271" width="9.140625" style="1525"/>
    <col min="1272" max="1274" width="11.140625" style="1525" customWidth="1"/>
    <col min="1275" max="1275" width="1.5703125" style="1525" customWidth="1"/>
    <col min="1276" max="1278" width="12.42578125" style="1525" customWidth="1"/>
    <col min="1279" max="1279" width="1.5703125" style="1525" customWidth="1"/>
    <col min="1280" max="1280" width="11.140625" style="1525" customWidth="1"/>
    <col min="1281" max="1281" width="1.5703125" style="1525" customWidth="1"/>
    <col min="1282" max="1282" width="10.42578125" style="1525" customWidth="1"/>
    <col min="1283" max="1527" width="9.140625" style="1525"/>
    <col min="1528" max="1530" width="11.140625" style="1525" customWidth="1"/>
    <col min="1531" max="1531" width="1.5703125" style="1525" customWidth="1"/>
    <col min="1532" max="1534" width="12.42578125" style="1525" customWidth="1"/>
    <col min="1535" max="1535" width="1.5703125" style="1525" customWidth="1"/>
    <col min="1536" max="1536" width="11.140625" style="1525" customWidth="1"/>
    <col min="1537" max="1537" width="1.5703125" style="1525" customWidth="1"/>
    <col min="1538" max="1538" width="10.42578125" style="1525" customWidth="1"/>
    <col min="1539" max="1783" width="9.140625" style="1525"/>
    <col min="1784" max="1786" width="11.140625" style="1525" customWidth="1"/>
    <col min="1787" max="1787" width="1.5703125" style="1525" customWidth="1"/>
    <col min="1788" max="1790" width="12.42578125" style="1525" customWidth="1"/>
    <col min="1791" max="1791" width="1.5703125" style="1525" customWidth="1"/>
    <col min="1792" max="1792" width="11.140625" style="1525" customWidth="1"/>
    <col min="1793" max="1793" width="1.5703125" style="1525" customWidth="1"/>
    <col min="1794" max="1794" width="10.42578125" style="1525" customWidth="1"/>
    <col min="1795" max="2039" width="9.140625" style="1525"/>
    <col min="2040" max="2042" width="11.140625" style="1525" customWidth="1"/>
    <col min="2043" max="2043" width="1.5703125" style="1525" customWidth="1"/>
    <col min="2044" max="2046" width="12.42578125" style="1525" customWidth="1"/>
    <col min="2047" max="2047" width="1.5703125" style="1525" customWidth="1"/>
    <col min="2048" max="2048" width="11.140625" style="1525" customWidth="1"/>
    <col min="2049" max="2049" width="1.5703125" style="1525" customWidth="1"/>
    <col min="2050" max="2050" width="10.42578125" style="1525" customWidth="1"/>
    <col min="2051" max="2295" width="9.140625" style="1525"/>
    <col min="2296" max="2298" width="11.140625" style="1525" customWidth="1"/>
    <col min="2299" max="2299" width="1.5703125" style="1525" customWidth="1"/>
    <col min="2300" max="2302" width="12.42578125" style="1525" customWidth="1"/>
    <col min="2303" max="2303" width="1.5703125" style="1525" customWidth="1"/>
    <col min="2304" max="2304" width="11.140625" style="1525" customWidth="1"/>
    <col min="2305" max="2305" width="1.5703125" style="1525" customWidth="1"/>
    <col min="2306" max="2306" width="10.42578125" style="1525" customWidth="1"/>
    <col min="2307" max="2551" width="9.140625" style="1525"/>
    <col min="2552" max="2554" width="11.140625" style="1525" customWidth="1"/>
    <col min="2555" max="2555" width="1.5703125" style="1525" customWidth="1"/>
    <col min="2556" max="2558" width="12.42578125" style="1525" customWidth="1"/>
    <col min="2559" max="2559" width="1.5703125" style="1525" customWidth="1"/>
    <col min="2560" max="2560" width="11.140625" style="1525" customWidth="1"/>
    <col min="2561" max="2561" width="1.5703125" style="1525" customWidth="1"/>
    <col min="2562" max="2562" width="10.42578125" style="1525" customWidth="1"/>
    <col min="2563" max="2807" width="9.140625" style="1525"/>
    <col min="2808" max="2810" width="11.140625" style="1525" customWidth="1"/>
    <col min="2811" max="2811" width="1.5703125" style="1525" customWidth="1"/>
    <col min="2812" max="2814" width="12.42578125" style="1525" customWidth="1"/>
    <col min="2815" max="2815" width="1.5703125" style="1525" customWidth="1"/>
    <col min="2816" max="2816" width="11.140625" style="1525" customWidth="1"/>
    <col min="2817" max="2817" width="1.5703125" style="1525" customWidth="1"/>
    <col min="2818" max="2818" width="10.42578125" style="1525" customWidth="1"/>
    <col min="2819" max="3063" width="9.140625" style="1525"/>
    <col min="3064" max="3066" width="11.140625" style="1525" customWidth="1"/>
    <col min="3067" max="3067" width="1.5703125" style="1525" customWidth="1"/>
    <col min="3068" max="3070" width="12.42578125" style="1525" customWidth="1"/>
    <col min="3071" max="3071" width="1.5703125" style="1525" customWidth="1"/>
    <col min="3072" max="3072" width="11.140625" style="1525" customWidth="1"/>
    <col min="3073" max="3073" width="1.5703125" style="1525" customWidth="1"/>
    <col min="3074" max="3074" width="10.42578125" style="1525" customWidth="1"/>
    <col min="3075" max="3319" width="9.140625" style="1525"/>
    <col min="3320" max="3322" width="11.140625" style="1525" customWidth="1"/>
    <col min="3323" max="3323" width="1.5703125" style="1525" customWidth="1"/>
    <col min="3324" max="3326" width="12.42578125" style="1525" customWidth="1"/>
    <col min="3327" max="3327" width="1.5703125" style="1525" customWidth="1"/>
    <col min="3328" max="3328" width="11.140625" style="1525" customWidth="1"/>
    <col min="3329" max="3329" width="1.5703125" style="1525" customWidth="1"/>
    <col min="3330" max="3330" width="10.42578125" style="1525" customWidth="1"/>
    <col min="3331" max="3575" width="9.140625" style="1525"/>
    <col min="3576" max="3578" width="11.140625" style="1525" customWidth="1"/>
    <col min="3579" max="3579" width="1.5703125" style="1525" customWidth="1"/>
    <col min="3580" max="3582" width="12.42578125" style="1525" customWidth="1"/>
    <col min="3583" max="3583" width="1.5703125" style="1525" customWidth="1"/>
    <col min="3584" max="3584" width="11.140625" style="1525" customWidth="1"/>
    <col min="3585" max="3585" width="1.5703125" style="1525" customWidth="1"/>
    <col min="3586" max="3586" width="10.42578125" style="1525" customWidth="1"/>
    <col min="3587" max="3831" width="9.140625" style="1525"/>
    <col min="3832" max="3834" width="11.140625" style="1525" customWidth="1"/>
    <col min="3835" max="3835" width="1.5703125" style="1525" customWidth="1"/>
    <col min="3836" max="3838" width="12.42578125" style="1525" customWidth="1"/>
    <col min="3839" max="3839" width="1.5703125" style="1525" customWidth="1"/>
    <col min="3840" max="3840" width="11.140625" style="1525" customWidth="1"/>
    <col min="3841" max="3841" width="1.5703125" style="1525" customWidth="1"/>
    <col min="3842" max="3842" width="10.42578125" style="1525" customWidth="1"/>
    <col min="3843" max="4087" width="9.140625" style="1525"/>
    <col min="4088" max="4090" width="11.140625" style="1525" customWidth="1"/>
    <col min="4091" max="4091" width="1.5703125" style="1525" customWidth="1"/>
    <col min="4092" max="4094" width="12.42578125" style="1525" customWidth="1"/>
    <col min="4095" max="4095" width="1.5703125" style="1525" customWidth="1"/>
    <col min="4096" max="4096" width="11.140625" style="1525" customWidth="1"/>
    <col min="4097" max="4097" width="1.5703125" style="1525" customWidth="1"/>
    <col min="4098" max="4098" width="10.42578125" style="1525" customWidth="1"/>
    <col min="4099" max="4343" width="9.140625" style="1525"/>
    <col min="4344" max="4346" width="11.140625" style="1525" customWidth="1"/>
    <col min="4347" max="4347" width="1.5703125" style="1525" customWidth="1"/>
    <col min="4348" max="4350" width="12.42578125" style="1525" customWidth="1"/>
    <col min="4351" max="4351" width="1.5703125" style="1525" customWidth="1"/>
    <col min="4352" max="4352" width="11.140625" style="1525" customWidth="1"/>
    <col min="4353" max="4353" width="1.5703125" style="1525" customWidth="1"/>
    <col min="4354" max="4354" width="10.42578125" style="1525" customWidth="1"/>
    <col min="4355" max="4599" width="9.140625" style="1525"/>
    <col min="4600" max="4602" width="11.140625" style="1525" customWidth="1"/>
    <col min="4603" max="4603" width="1.5703125" style="1525" customWidth="1"/>
    <col min="4604" max="4606" width="12.42578125" style="1525" customWidth="1"/>
    <col min="4607" max="4607" width="1.5703125" style="1525" customWidth="1"/>
    <col min="4608" max="4608" width="11.140625" style="1525" customWidth="1"/>
    <col min="4609" max="4609" width="1.5703125" style="1525" customWidth="1"/>
    <col min="4610" max="4610" width="10.42578125" style="1525" customWidth="1"/>
    <col min="4611" max="4855" width="9.140625" style="1525"/>
    <col min="4856" max="4858" width="11.140625" style="1525" customWidth="1"/>
    <col min="4859" max="4859" width="1.5703125" style="1525" customWidth="1"/>
    <col min="4860" max="4862" width="12.42578125" style="1525" customWidth="1"/>
    <col min="4863" max="4863" width="1.5703125" style="1525" customWidth="1"/>
    <col min="4864" max="4864" width="11.140625" style="1525" customWidth="1"/>
    <col min="4865" max="4865" width="1.5703125" style="1525" customWidth="1"/>
    <col min="4866" max="4866" width="10.42578125" style="1525" customWidth="1"/>
    <col min="4867" max="5111" width="9.140625" style="1525"/>
    <col min="5112" max="5114" width="11.140625" style="1525" customWidth="1"/>
    <col min="5115" max="5115" width="1.5703125" style="1525" customWidth="1"/>
    <col min="5116" max="5118" width="12.42578125" style="1525" customWidth="1"/>
    <col min="5119" max="5119" width="1.5703125" style="1525" customWidth="1"/>
    <col min="5120" max="5120" width="11.140625" style="1525" customWidth="1"/>
    <col min="5121" max="5121" width="1.5703125" style="1525" customWidth="1"/>
    <col min="5122" max="5122" width="10.42578125" style="1525" customWidth="1"/>
    <col min="5123" max="5367" width="9.140625" style="1525"/>
    <col min="5368" max="5370" width="11.140625" style="1525" customWidth="1"/>
    <col min="5371" max="5371" width="1.5703125" style="1525" customWidth="1"/>
    <col min="5372" max="5374" width="12.42578125" style="1525" customWidth="1"/>
    <col min="5375" max="5375" width="1.5703125" style="1525" customWidth="1"/>
    <col min="5376" max="5376" width="11.140625" style="1525" customWidth="1"/>
    <col min="5377" max="5377" width="1.5703125" style="1525" customWidth="1"/>
    <col min="5378" max="5378" width="10.42578125" style="1525" customWidth="1"/>
    <col min="5379" max="5623" width="9.140625" style="1525"/>
    <col min="5624" max="5626" width="11.140625" style="1525" customWidth="1"/>
    <col min="5627" max="5627" width="1.5703125" style="1525" customWidth="1"/>
    <col min="5628" max="5630" width="12.42578125" style="1525" customWidth="1"/>
    <col min="5631" max="5631" width="1.5703125" style="1525" customWidth="1"/>
    <col min="5632" max="5632" width="11.140625" style="1525" customWidth="1"/>
    <col min="5633" max="5633" width="1.5703125" style="1525" customWidth="1"/>
    <col min="5634" max="5634" width="10.42578125" style="1525" customWidth="1"/>
    <col min="5635" max="5879" width="9.140625" style="1525"/>
    <col min="5880" max="5882" width="11.140625" style="1525" customWidth="1"/>
    <col min="5883" max="5883" width="1.5703125" style="1525" customWidth="1"/>
    <col min="5884" max="5886" width="12.42578125" style="1525" customWidth="1"/>
    <col min="5887" max="5887" width="1.5703125" style="1525" customWidth="1"/>
    <col min="5888" max="5888" width="11.140625" style="1525" customWidth="1"/>
    <col min="5889" max="5889" width="1.5703125" style="1525" customWidth="1"/>
    <col min="5890" max="5890" width="10.42578125" style="1525" customWidth="1"/>
    <col min="5891" max="6135" width="9.140625" style="1525"/>
    <col min="6136" max="6138" width="11.140625" style="1525" customWidth="1"/>
    <col min="6139" max="6139" width="1.5703125" style="1525" customWidth="1"/>
    <col min="6140" max="6142" width="12.42578125" style="1525" customWidth="1"/>
    <col min="6143" max="6143" width="1.5703125" style="1525" customWidth="1"/>
    <col min="6144" max="6144" width="11.140625" style="1525" customWidth="1"/>
    <col min="6145" max="6145" width="1.5703125" style="1525" customWidth="1"/>
    <col min="6146" max="6146" width="10.42578125" style="1525" customWidth="1"/>
    <col min="6147" max="6391" width="9.140625" style="1525"/>
    <col min="6392" max="6394" width="11.140625" style="1525" customWidth="1"/>
    <col min="6395" max="6395" width="1.5703125" style="1525" customWidth="1"/>
    <col min="6396" max="6398" width="12.42578125" style="1525" customWidth="1"/>
    <col min="6399" max="6399" width="1.5703125" style="1525" customWidth="1"/>
    <col min="6400" max="6400" width="11.140625" style="1525" customWidth="1"/>
    <col min="6401" max="6401" width="1.5703125" style="1525" customWidth="1"/>
    <col min="6402" max="6402" width="10.42578125" style="1525" customWidth="1"/>
    <col min="6403" max="6647" width="9.140625" style="1525"/>
    <col min="6648" max="6650" width="11.140625" style="1525" customWidth="1"/>
    <col min="6651" max="6651" width="1.5703125" style="1525" customWidth="1"/>
    <col min="6652" max="6654" width="12.42578125" style="1525" customWidth="1"/>
    <col min="6655" max="6655" width="1.5703125" style="1525" customWidth="1"/>
    <col min="6656" max="6656" width="11.140625" style="1525" customWidth="1"/>
    <col min="6657" max="6657" width="1.5703125" style="1525" customWidth="1"/>
    <col min="6658" max="6658" width="10.42578125" style="1525" customWidth="1"/>
    <col min="6659" max="6903" width="9.140625" style="1525"/>
    <col min="6904" max="6906" width="11.140625" style="1525" customWidth="1"/>
    <col min="6907" max="6907" width="1.5703125" style="1525" customWidth="1"/>
    <col min="6908" max="6910" width="12.42578125" style="1525" customWidth="1"/>
    <col min="6911" max="6911" width="1.5703125" style="1525" customWidth="1"/>
    <col min="6912" max="6912" width="11.140625" style="1525" customWidth="1"/>
    <col min="6913" max="6913" width="1.5703125" style="1525" customWidth="1"/>
    <col min="6914" max="6914" width="10.42578125" style="1525" customWidth="1"/>
    <col min="6915" max="7159" width="9.140625" style="1525"/>
    <col min="7160" max="7162" width="11.140625" style="1525" customWidth="1"/>
    <col min="7163" max="7163" width="1.5703125" style="1525" customWidth="1"/>
    <col min="7164" max="7166" width="12.42578125" style="1525" customWidth="1"/>
    <col min="7167" max="7167" width="1.5703125" style="1525" customWidth="1"/>
    <col min="7168" max="7168" width="11.140625" style="1525" customWidth="1"/>
    <col min="7169" max="7169" width="1.5703125" style="1525" customWidth="1"/>
    <col min="7170" max="7170" width="10.42578125" style="1525" customWidth="1"/>
    <col min="7171" max="7415" width="9.140625" style="1525"/>
    <col min="7416" max="7418" width="11.140625" style="1525" customWidth="1"/>
    <col min="7419" max="7419" width="1.5703125" style="1525" customWidth="1"/>
    <col min="7420" max="7422" width="12.42578125" style="1525" customWidth="1"/>
    <col min="7423" max="7423" width="1.5703125" style="1525" customWidth="1"/>
    <col min="7424" max="7424" width="11.140625" style="1525" customWidth="1"/>
    <col min="7425" max="7425" width="1.5703125" style="1525" customWidth="1"/>
    <col min="7426" max="7426" width="10.42578125" style="1525" customWidth="1"/>
    <col min="7427" max="7671" width="9.140625" style="1525"/>
    <col min="7672" max="7674" width="11.140625" style="1525" customWidth="1"/>
    <col min="7675" max="7675" width="1.5703125" style="1525" customWidth="1"/>
    <col min="7676" max="7678" width="12.42578125" style="1525" customWidth="1"/>
    <col min="7679" max="7679" width="1.5703125" style="1525" customWidth="1"/>
    <col min="7680" max="7680" width="11.140625" style="1525" customWidth="1"/>
    <col min="7681" max="7681" width="1.5703125" style="1525" customWidth="1"/>
    <col min="7682" max="7682" width="10.42578125" style="1525" customWidth="1"/>
    <col min="7683" max="7927" width="9.140625" style="1525"/>
    <col min="7928" max="7930" width="11.140625" style="1525" customWidth="1"/>
    <col min="7931" max="7931" width="1.5703125" style="1525" customWidth="1"/>
    <col min="7932" max="7934" width="12.42578125" style="1525" customWidth="1"/>
    <col min="7935" max="7935" width="1.5703125" style="1525" customWidth="1"/>
    <col min="7936" max="7936" width="11.140625" style="1525" customWidth="1"/>
    <col min="7937" max="7937" width="1.5703125" style="1525" customWidth="1"/>
    <col min="7938" max="7938" width="10.42578125" style="1525" customWidth="1"/>
    <col min="7939" max="8183" width="9.140625" style="1525"/>
    <col min="8184" max="8186" width="11.140625" style="1525" customWidth="1"/>
    <col min="8187" max="8187" width="1.5703125" style="1525" customWidth="1"/>
    <col min="8188" max="8190" width="12.42578125" style="1525" customWidth="1"/>
    <col min="8191" max="8191" width="1.5703125" style="1525" customWidth="1"/>
    <col min="8192" max="8192" width="11.140625" style="1525" customWidth="1"/>
    <col min="8193" max="8193" width="1.5703125" style="1525" customWidth="1"/>
    <col min="8194" max="8194" width="10.42578125" style="1525" customWidth="1"/>
    <col min="8195" max="8439" width="9.140625" style="1525"/>
    <col min="8440" max="8442" width="11.140625" style="1525" customWidth="1"/>
    <col min="8443" max="8443" width="1.5703125" style="1525" customWidth="1"/>
    <col min="8444" max="8446" width="12.42578125" style="1525" customWidth="1"/>
    <col min="8447" max="8447" width="1.5703125" style="1525" customWidth="1"/>
    <col min="8448" max="8448" width="11.140625" style="1525" customWidth="1"/>
    <col min="8449" max="8449" width="1.5703125" style="1525" customWidth="1"/>
    <col min="8450" max="8450" width="10.42578125" style="1525" customWidth="1"/>
    <col min="8451" max="8695" width="9.140625" style="1525"/>
    <col min="8696" max="8698" width="11.140625" style="1525" customWidth="1"/>
    <col min="8699" max="8699" width="1.5703125" style="1525" customWidth="1"/>
    <col min="8700" max="8702" width="12.42578125" style="1525" customWidth="1"/>
    <col min="8703" max="8703" width="1.5703125" style="1525" customWidth="1"/>
    <col min="8704" max="8704" width="11.140625" style="1525" customWidth="1"/>
    <col min="8705" max="8705" width="1.5703125" style="1525" customWidth="1"/>
    <col min="8706" max="8706" width="10.42578125" style="1525" customWidth="1"/>
    <col min="8707" max="8951" width="9.140625" style="1525"/>
    <col min="8952" max="8954" width="11.140625" style="1525" customWidth="1"/>
    <col min="8955" max="8955" width="1.5703125" style="1525" customWidth="1"/>
    <col min="8956" max="8958" width="12.42578125" style="1525" customWidth="1"/>
    <col min="8959" max="8959" width="1.5703125" style="1525" customWidth="1"/>
    <col min="8960" max="8960" width="11.140625" style="1525" customWidth="1"/>
    <col min="8961" max="8961" width="1.5703125" style="1525" customWidth="1"/>
    <col min="8962" max="8962" width="10.42578125" style="1525" customWidth="1"/>
    <col min="8963" max="9207" width="9.140625" style="1525"/>
    <col min="9208" max="9210" width="11.140625" style="1525" customWidth="1"/>
    <col min="9211" max="9211" width="1.5703125" style="1525" customWidth="1"/>
    <col min="9212" max="9214" width="12.42578125" style="1525" customWidth="1"/>
    <col min="9215" max="9215" width="1.5703125" style="1525" customWidth="1"/>
    <col min="9216" max="9216" width="11.140625" style="1525" customWidth="1"/>
    <col min="9217" max="9217" width="1.5703125" style="1525" customWidth="1"/>
    <col min="9218" max="9218" width="10.42578125" style="1525" customWidth="1"/>
    <col min="9219" max="9463" width="9.140625" style="1525"/>
    <col min="9464" max="9466" width="11.140625" style="1525" customWidth="1"/>
    <col min="9467" max="9467" width="1.5703125" style="1525" customWidth="1"/>
    <col min="9468" max="9470" width="12.42578125" style="1525" customWidth="1"/>
    <col min="9471" max="9471" width="1.5703125" style="1525" customWidth="1"/>
    <col min="9472" max="9472" width="11.140625" style="1525" customWidth="1"/>
    <col min="9473" max="9473" width="1.5703125" style="1525" customWidth="1"/>
    <col min="9474" max="9474" width="10.42578125" style="1525" customWidth="1"/>
    <col min="9475" max="9719" width="9.140625" style="1525"/>
    <col min="9720" max="9722" width="11.140625" style="1525" customWidth="1"/>
    <col min="9723" max="9723" width="1.5703125" style="1525" customWidth="1"/>
    <col min="9724" max="9726" width="12.42578125" style="1525" customWidth="1"/>
    <col min="9727" max="9727" width="1.5703125" style="1525" customWidth="1"/>
    <col min="9728" max="9728" width="11.140625" style="1525" customWidth="1"/>
    <col min="9729" max="9729" width="1.5703125" style="1525" customWidth="1"/>
    <col min="9730" max="9730" width="10.42578125" style="1525" customWidth="1"/>
    <col min="9731" max="9975" width="9.140625" style="1525"/>
    <col min="9976" max="9978" width="11.140625" style="1525" customWidth="1"/>
    <col min="9979" max="9979" width="1.5703125" style="1525" customWidth="1"/>
    <col min="9980" max="9982" width="12.42578125" style="1525" customWidth="1"/>
    <col min="9983" max="9983" width="1.5703125" style="1525" customWidth="1"/>
    <col min="9984" max="9984" width="11.140625" style="1525" customWidth="1"/>
    <col min="9985" max="9985" width="1.5703125" style="1525" customWidth="1"/>
    <col min="9986" max="9986" width="10.42578125" style="1525" customWidth="1"/>
    <col min="9987" max="10231" width="9.140625" style="1525"/>
    <col min="10232" max="10234" width="11.140625" style="1525" customWidth="1"/>
    <col min="10235" max="10235" width="1.5703125" style="1525" customWidth="1"/>
    <col min="10236" max="10238" width="12.42578125" style="1525" customWidth="1"/>
    <col min="10239" max="10239" width="1.5703125" style="1525" customWidth="1"/>
    <col min="10240" max="10240" width="11.140625" style="1525" customWidth="1"/>
    <col min="10241" max="10241" width="1.5703125" style="1525" customWidth="1"/>
    <col min="10242" max="10242" width="10.42578125" style="1525" customWidth="1"/>
    <col min="10243" max="10487" width="9.140625" style="1525"/>
    <col min="10488" max="10490" width="11.140625" style="1525" customWidth="1"/>
    <col min="10491" max="10491" width="1.5703125" style="1525" customWidth="1"/>
    <col min="10492" max="10494" width="12.42578125" style="1525" customWidth="1"/>
    <col min="10495" max="10495" width="1.5703125" style="1525" customWidth="1"/>
    <col min="10496" max="10496" width="11.140625" style="1525" customWidth="1"/>
    <col min="10497" max="10497" width="1.5703125" style="1525" customWidth="1"/>
    <col min="10498" max="10498" width="10.42578125" style="1525" customWidth="1"/>
    <col min="10499" max="10743" width="9.140625" style="1525"/>
    <col min="10744" max="10746" width="11.140625" style="1525" customWidth="1"/>
    <col min="10747" max="10747" width="1.5703125" style="1525" customWidth="1"/>
    <col min="10748" max="10750" width="12.42578125" style="1525" customWidth="1"/>
    <col min="10751" max="10751" width="1.5703125" style="1525" customWidth="1"/>
    <col min="10752" max="10752" width="11.140625" style="1525" customWidth="1"/>
    <col min="10753" max="10753" width="1.5703125" style="1525" customWidth="1"/>
    <col min="10754" max="10754" width="10.42578125" style="1525" customWidth="1"/>
    <col min="10755" max="10999" width="9.140625" style="1525"/>
    <col min="11000" max="11002" width="11.140625" style="1525" customWidth="1"/>
    <col min="11003" max="11003" width="1.5703125" style="1525" customWidth="1"/>
    <col min="11004" max="11006" width="12.42578125" style="1525" customWidth="1"/>
    <col min="11007" max="11007" width="1.5703125" style="1525" customWidth="1"/>
    <col min="11008" max="11008" width="11.140625" style="1525" customWidth="1"/>
    <col min="11009" max="11009" width="1.5703125" style="1525" customWidth="1"/>
    <col min="11010" max="11010" width="10.42578125" style="1525" customWidth="1"/>
    <col min="11011" max="11255" width="9.140625" style="1525"/>
    <col min="11256" max="11258" width="11.140625" style="1525" customWidth="1"/>
    <col min="11259" max="11259" width="1.5703125" style="1525" customWidth="1"/>
    <col min="11260" max="11262" width="12.42578125" style="1525" customWidth="1"/>
    <col min="11263" max="11263" width="1.5703125" style="1525" customWidth="1"/>
    <col min="11264" max="11264" width="11.140625" style="1525" customWidth="1"/>
    <col min="11265" max="11265" width="1.5703125" style="1525" customWidth="1"/>
    <col min="11266" max="11266" width="10.42578125" style="1525" customWidth="1"/>
    <col min="11267" max="11511" width="9.140625" style="1525"/>
    <col min="11512" max="11514" width="11.140625" style="1525" customWidth="1"/>
    <col min="11515" max="11515" width="1.5703125" style="1525" customWidth="1"/>
    <col min="11516" max="11518" width="12.42578125" style="1525" customWidth="1"/>
    <col min="11519" max="11519" width="1.5703125" style="1525" customWidth="1"/>
    <col min="11520" max="11520" width="11.140625" style="1525" customWidth="1"/>
    <col min="11521" max="11521" width="1.5703125" style="1525" customWidth="1"/>
    <col min="11522" max="11522" width="10.42578125" style="1525" customWidth="1"/>
    <col min="11523" max="11767" width="9.140625" style="1525"/>
    <col min="11768" max="11770" width="11.140625" style="1525" customWidth="1"/>
    <col min="11771" max="11771" width="1.5703125" style="1525" customWidth="1"/>
    <col min="11772" max="11774" width="12.42578125" style="1525" customWidth="1"/>
    <col min="11775" max="11775" width="1.5703125" style="1525" customWidth="1"/>
    <col min="11776" max="11776" width="11.140625" style="1525" customWidth="1"/>
    <col min="11777" max="11777" width="1.5703125" style="1525" customWidth="1"/>
    <col min="11778" max="11778" width="10.42578125" style="1525" customWidth="1"/>
    <col min="11779" max="12023" width="9.140625" style="1525"/>
    <col min="12024" max="12026" width="11.140625" style="1525" customWidth="1"/>
    <col min="12027" max="12027" width="1.5703125" style="1525" customWidth="1"/>
    <col min="12028" max="12030" width="12.42578125" style="1525" customWidth="1"/>
    <col min="12031" max="12031" width="1.5703125" style="1525" customWidth="1"/>
    <col min="12032" max="12032" width="11.140625" style="1525" customWidth="1"/>
    <col min="12033" max="12033" width="1.5703125" style="1525" customWidth="1"/>
    <col min="12034" max="12034" width="10.42578125" style="1525" customWidth="1"/>
    <col min="12035" max="12279" width="9.140625" style="1525"/>
    <col min="12280" max="12282" width="11.140625" style="1525" customWidth="1"/>
    <col min="12283" max="12283" width="1.5703125" style="1525" customWidth="1"/>
    <col min="12284" max="12286" width="12.42578125" style="1525" customWidth="1"/>
    <col min="12287" max="12287" width="1.5703125" style="1525" customWidth="1"/>
    <col min="12288" max="12288" width="11.140625" style="1525" customWidth="1"/>
    <col min="12289" max="12289" width="1.5703125" style="1525" customWidth="1"/>
    <col min="12290" max="12290" width="10.42578125" style="1525" customWidth="1"/>
    <col min="12291" max="12535" width="9.140625" style="1525"/>
    <col min="12536" max="12538" width="11.140625" style="1525" customWidth="1"/>
    <col min="12539" max="12539" width="1.5703125" style="1525" customWidth="1"/>
    <col min="12540" max="12542" width="12.42578125" style="1525" customWidth="1"/>
    <col min="12543" max="12543" width="1.5703125" style="1525" customWidth="1"/>
    <col min="12544" max="12544" width="11.140625" style="1525" customWidth="1"/>
    <col min="12545" max="12545" width="1.5703125" style="1525" customWidth="1"/>
    <col min="12546" max="12546" width="10.42578125" style="1525" customWidth="1"/>
    <col min="12547" max="12791" width="9.140625" style="1525"/>
    <col min="12792" max="12794" width="11.140625" style="1525" customWidth="1"/>
    <col min="12795" max="12795" width="1.5703125" style="1525" customWidth="1"/>
    <col min="12796" max="12798" width="12.42578125" style="1525" customWidth="1"/>
    <col min="12799" max="12799" width="1.5703125" style="1525" customWidth="1"/>
    <col min="12800" max="12800" width="11.140625" style="1525" customWidth="1"/>
    <col min="12801" max="12801" width="1.5703125" style="1525" customWidth="1"/>
    <col min="12802" max="12802" width="10.42578125" style="1525" customWidth="1"/>
    <col min="12803" max="13047" width="9.140625" style="1525"/>
    <col min="13048" max="13050" width="11.140625" style="1525" customWidth="1"/>
    <col min="13051" max="13051" width="1.5703125" style="1525" customWidth="1"/>
    <col min="13052" max="13054" width="12.42578125" style="1525" customWidth="1"/>
    <col min="13055" max="13055" width="1.5703125" style="1525" customWidth="1"/>
    <col min="13056" max="13056" width="11.140625" style="1525" customWidth="1"/>
    <col min="13057" max="13057" width="1.5703125" style="1525" customWidth="1"/>
    <col min="13058" max="13058" width="10.42578125" style="1525" customWidth="1"/>
    <col min="13059" max="13303" width="9.140625" style="1525"/>
    <col min="13304" max="13306" width="11.140625" style="1525" customWidth="1"/>
    <col min="13307" max="13307" width="1.5703125" style="1525" customWidth="1"/>
    <col min="13308" max="13310" width="12.42578125" style="1525" customWidth="1"/>
    <col min="13311" max="13311" width="1.5703125" style="1525" customWidth="1"/>
    <col min="13312" max="13312" width="11.140625" style="1525" customWidth="1"/>
    <col min="13313" max="13313" width="1.5703125" style="1525" customWidth="1"/>
    <col min="13314" max="13314" width="10.42578125" style="1525" customWidth="1"/>
    <col min="13315" max="13559" width="9.140625" style="1525"/>
    <col min="13560" max="13562" width="11.140625" style="1525" customWidth="1"/>
    <col min="13563" max="13563" width="1.5703125" style="1525" customWidth="1"/>
    <col min="13564" max="13566" width="12.42578125" style="1525" customWidth="1"/>
    <col min="13567" max="13567" width="1.5703125" style="1525" customWidth="1"/>
    <col min="13568" max="13568" width="11.140625" style="1525" customWidth="1"/>
    <col min="13569" max="13569" width="1.5703125" style="1525" customWidth="1"/>
    <col min="13570" max="13570" width="10.42578125" style="1525" customWidth="1"/>
    <col min="13571" max="13815" width="9.140625" style="1525"/>
    <col min="13816" max="13818" width="11.140625" style="1525" customWidth="1"/>
    <col min="13819" max="13819" width="1.5703125" style="1525" customWidth="1"/>
    <col min="13820" max="13822" width="12.42578125" style="1525" customWidth="1"/>
    <col min="13823" max="13823" width="1.5703125" style="1525" customWidth="1"/>
    <col min="13824" max="13824" width="11.140625" style="1525" customWidth="1"/>
    <col min="13825" max="13825" width="1.5703125" style="1525" customWidth="1"/>
    <col min="13826" max="13826" width="10.42578125" style="1525" customWidth="1"/>
    <col min="13827" max="14071" width="9.140625" style="1525"/>
    <col min="14072" max="14074" width="11.140625" style="1525" customWidth="1"/>
    <col min="14075" max="14075" width="1.5703125" style="1525" customWidth="1"/>
    <col min="14076" max="14078" width="12.42578125" style="1525" customWidth="1"/>
    <col min="14079" max="14079" width="1.5703125" style="1525" customWidth="1"/>
    <col min="14080" max="14080" width="11.140625" style="1525" customWidth="1"/>
    <col min="14081" max="14081" width="1.5703125" style="1525" customWidth="1"/>
    <col min="14082" max="14082" width="10.42578125" style="1525" customWidth="1"/>
    <col min="14083" max="14327" width="9.140625" style="1525"/>
    <col min="14328" max="14330" width="11.140625" style="1525" customWidth="1"/>
    <col min="14331" max="14331" width="1.5703125" style="1525" customWidth="1"/>
    <col min="14332" max="14334" width="12.42578125" style="1525" customWidth="1"/>
    <col min="14335" max="14335" width="1.5703125" style="1525" customWidth="1"/>
    <col min="14336" max="14336" width="11.140625" style="1525" customWidth="1"/>
    <col min="14337" max="14337" width="1.5703125" style="1525" customWidth="1"/>
    <col min="14338" max="14338" width="10.42578125" style="1525" customWidth="1"/>
    <col min="14339" max="14583" width="9.140625" style="1525"/>
    <col min="14584" max="14586" width="11.140625" style="1525" customWidth="1"/>
    <col min="14587" max="14587" width="1.5703125" style="1525" customWidth="1"/>
    <col min="14588" max="14590" width="12.42578125" style="1525" customWidth="1"/>
    <col min="14591" max="14591" width="1.5703125" style="1525" customWidth="1"/>
    <col min="14592" max="14592" width="11.140625" style="1525" customWidth="1"/>
    <col min="14593" max="14593" width="1.5703125" style="1525" customWidth="1"/>
    <col min="14594" max="14594" width="10.42578125" style="1525" customWidth="1"/>
    <col min="14595" max="14839" width="9.140625" style="1525"/>
    <col min="14840" max="14842" width="11.140625" style="1525" customWidth="1"/>
    <col min="14843" max="14843" width="1.5703125" style="1525" customWidth="1"/>
    <col min="14844" max="14846" width="12.42578125" style="1525" customWidth="1"/>
    <col min="14847" max="14847" width="1.5703125" style="1525" customWidth="1"/>
    <col min="14848" max="14848" width="11.140625" style="1525" customWidth="1"/>
    <col min="14849" max="14849" width="1.5703125" style="1525" customWidth="1"/>
    <col min="14850" max="14850" width="10.42578125" style="1525" customWidth="1"/>
    <col min="14851" max="15095" width="9.140625" style="1525"/>
    <col min="15096" max="15098" width="11.140625" style="1525" customWidth="1"/>
    <col min="15099" max="15099" width="1.5703125" style="1525" customWidth="1"/>
    <col min="15100" max="15102" width="12.42578125" style="1525" customWidth="1"/>
    <col min="15103" max="15103" width="1.5703125" style="1525" customWidth="1"/>
    <col min="15104" max="15104" width="11.140625" style="1525" customWidth="1"/>
    <col min="15105" max="15105" width="1.5703125" style="1525" customWidth="1"/>
    <col min="15106" max="15106" width="10.42578125" style="1525" customWidth="1"/>
    <col min="15107" max="15351" width="9.140625" style="1525"/>
    <col min="15352" max="15354" width="11.140625" style="1525" customWidth="1"/>
    <col min="15355" max="15355" width="1.5703125" style="1525" customWidth="1"/>
    <col min="15356" max="15358" width="12.42578125" style="1525" customWidth="1"/>
    <col min="15359" max="15359" width="1.5703125" style="1525" customWidth="1"/>
    <col min="15360" max="15360" width="11.140625" style="1525" customWidth="1"/>
    <col min="15361" max="15361" width="1.5703125" style="1525" customWidth="1"/>
    <col min="15362" max="15362" width="10.42578125" style="1525" customWidth="1"/>
    <col min="15363" max="15607" width="9.140625" style="1525"/>
    <col min="15608" max="15610" width="11.140625" style="1525" customWidth="1"/>
    <col min="15611" max="15611" width="1.5703125" style="1525" customWidth="1"/>
    <col min="15612" max="15614" width="12.42578125" style="1525" customWidth="1"/>
    <col min="15615" max="15615" width="1.5703125" style="1525" customWidth="1"/>
    <col min="15616" max="15616" width="11.140625" style="1525" customWidth="1"/>
    <col min="15617" max="15617" width="1.5703125" style="1525" customWidth="1"/>
    <col min="15618" max="15618" width="10.42578125" style="1525" customWidth="1"/>
    <col min="15619" max="15863" width="9.140625" style="1525"/>
    <col min="15864" max="15866" width="11.140625" style="1525" customWidth="1"/>
    <col min="15867" max="15867" width="1.5703125" style="1525" customWidth="1"/>
    <col min="15868" max="15870" width="12.42578125" style="1525" customWidth="1"/>
    <col min="15871" max="15871" width="1.5703125" style="1525" customWidth="1"/>
    <col min="15872" max="15872" width="11.140625" style="1525" customWidth="1"/>
    <col min="15873" max="15873" width="1.5703125" style="1525" customWidth="1"/>
    <col min="15874" max="15874" width="10.42578125" style="1525" customWidth="1"/>
    <col min="15875" max="16119" width="9.140625" style="1525"/>
    <col min="16120" max="16122" width="11.140625" style="1525" customWidth="1"/>
    <col min="16123" max="16123" width="1.5703125" style="1525" customWidth="1"/>
    <col min="16124" max="16126" width="12.42578125" style="1525" customWidth="1"/>
    <col min="16127" max="16127" width="1.5703125" style="1525" customWidth="1"/>
    <col min="16128" max="16128" width="11.140625" style="1525" customWidth="1"/>
    <col min="16129" max="16129" width="1.5703125" style="1525" customWidth="1"/>
    <col min="16130" max="16130" width="10.42578125" style="1525" customWidth="1"/>
    <col min="16131" max="16384" width="9.140625" style="1525"/>
  </cols>
  <sheetData>
    <row r="1" spans="1:14" ht="15.75" x14ac:dyDescent="0.25">
      <c r="A1" s="966" t="s">
        <v>2557</v>
      </c>
      <c r="B1" s="63"/>
      <c r="C1" s="63"/>
      <c r="D1" s="354"/>
      <c r="E1" s="354"/>
      <c r="F1" s="354"/>
      <c r="G1" s="354"/>
      <c r="H1" s="24"/>
      <c r="I1" s="24"/>
      <c r="J1" s="24"/>
      <c r="K1" s="24"/>
      <c r="L1" s="352">
        <v>9</v>
      </c>
    </row>
    <row r="2" spans="1:14" ht="15.75" x14ac:dyDescent="0.25">
      <c r="A2" s="1975" t="s">
        <v>94</v>
      </c>
      <c r="B2" s="1976"/>
      <c r="C2" s="1977"/>
      <c r="D2" s="177"/>
      <c r="E2" s="354"/>
      <c r="F2" s="354"/>
      <c r="G2" s="354"/>
      <c r="H2" s="24"/>
      <c r="I2" s="24"/>
      <c r="J2" s="24"/>
      <c r="K2" s="24"/>
      <c r="L2" s="24"/>
    </row>
    <row r="3" spans="1:14" ht="15.75" x14ac:dyDescent="0.25">
      <c r="A3" s="972" t="s">
        <v>2558</v>
      </c>
      <c r="B3" s="972"/>
      <c r="C3" s="966"/>
      <c r="D3" s="921"/>
      <c r="E3" s="921"/>
      <c r="F3" s="921"/>
      <c r="G3" s="921"/>
      <c r="H3" s="396"/>
      <c r="I3" s="396"/>
      <c r="J3" s="396"/>
      <c r="K3" s="396"/>
      <c r="L3" s="396"/>
      <c r="M3" s="396"/>
      <c r="N3" s="396"/>
    </row>
    <row r="4" spans="1:14" ht="15" customHeight="1" x14ac:dyDescent="0.25">
      <c r="A4" s="261" t="s">
        <v>2348</v>
      </c>
      <c r="B4" s="972"/>
      <c r="C4" s="966"/>
      <c r="D4" s="921"/>
      <c r="E4" s="921"/>
      <c r="F4" s="921"/>
      <c r="G4" s="921"/>
      <c r="H4" s="396"/>
      <c r="I4" s="396"/>
      <c r="J4" s="396"/>
      <c r="K4" s="396"/>
      <c r="L4" s="396"/>
      <c r="M4" s="396"/>
      <c r="N4" s="396"/>
    </row>
    <row r="5" spans="1:14" ht="12.75" customHeight="1" x14ac:dyDescent="0.25">
      <c r="A5" s="63"/>
      <c r="B5" s="63"/>
      <c r="C5" s="63"/>
      <c r="D5" s="354"/>
      <c r="E5" s="354"/>
      <c r="F5" s="354"/>
      <c r="G5" s="354"/>
      <c r="H5" s="24"/>
      <c r="I5" s="24"/>
      <c r="J5" s="24"/>
      <c r="K5" s="24"/>
      <c r="L5" s="24"/>
    </row>
    <row r="6" spans="1:14" ht="11.85" customHeight="1" x14ac:dyDescent="0.2">
      <c r="A6" s="929"/>
      <c r="B6" s="2070" t="s">
        <v>2349</v>
      </c>
      <c r="C6" s="2082"/>
      <c r="D6" s="2083"/>
      <c r="E6" s="930"/>
      <c r="F6" s="2084" t="s">
        <v>2350</v>
      </c>
      <c r="G6" s="2082"/>
      <c r="H6" s="2083"/>
      <c r="I6" s="892"/>
      <c r="J6" s="396"/>
      <c r="K6" s="892"/>
      <c r="L6" s="892"/>
    </row>
    <row r="7" spans="1:14" ht="51" customHeight="1" x14ac:dyDescent="0.2">
      <c r="A7" s="1660" t="s">
        <v>2351</v>
      </c>
      <c r="B7" s="890" t="s">
        <v>2352</v>
      </c>
      <c r="C7" s="890" t="s">
        <v>2353</v>
      </c>
      <c r="D7" s="890" t="s">
        <v>2354</v>
      </c>
      <c r="E7" s="931"/>
      <c r="F7" s="890" t="s">
        <v>2355</v>
      </c>
      <c r="G7" s="890" t="s">
        <v>2356</v>
      </c>
      <c r="H7" s="893" t="s">
        <v>2357</v>
      </c>
      <c r="I7" s="894"/>
      <c r="J7" s="1660" t="s">
        <v>2358</v>
      </c>
      <c r="K7" s="894"/>
      <c r="L7" s="1660" t="s">
        <v>2359</v>
      </c>
    </row>
    <row r="8" spans="1:14" x14ac:dyDescent="0.2">
      <c r="A8" s="403" t="s">
        <v>244</v>
      </c>
      <c r="B8" s="403"/>
      <c r="C8" s="403"/>
      <c r="D8" s="403" t="s">
        <v>245</v>
      </c>
      <c r="E8" s="403"/>
      <c r="F8" s="403" t="s">
        <v>246</v>
      </c>
      <c r="G8" s="403" t="s">
        <v>401</v>
      </c>
      <c r="H8" s="403" t="s">
        <v>402</v>
      </c>
      <c r="I8" s="403"/>
      <c r="J8" s="403" t="s">
        <v>2360</v>
      </c>
      <c r="K8" s="403"/>
      <c r="L8" s="403" t="s">
        <v>2361</v>
      </c>
    </row>
    <row r="9" spans="1:14" x14ac:dyDescent="0.2">
      <c r="A9" s="2078" t="s">
        <v>1784</v>
      </c>
      <c r="B9" s="2113"/>
      <c r="C9" s="2113"/>
      <c r="D9" s="355"/>
      <c r="E9" s="355"/>
      <c r="F9" s="355"/>
      <c r="G9" s="355"/>
      <c r="H9" s="355"/>
      <c r="I9" s="355"/>
      <c r="J9" s="355"/>
      <c r="K9" s="355"/>
      <c r="L9" s="355"/>
    </row>
    <row r="10" spans="1:14" x14ac:dyDescent="0.2">
      <c r="A10" s="545" t="s">
        <v>2530</v>
      </c>
      <c r="B10" s="698"/>
      <c r="C10" s="1729"/>
      <c r="D10" s="1729"/>
      <c r="E10" s="715"/>
      <c r="F10" s="1729"/>
      <c r="G10" s="1729"/>
      <c r="H10" s="1729"/>
      <c r="I10" s="702"/>
      <c r="J10" s="1730"/>
      <c r="K10" s="702"/>
      <c r="L10" s="1730"/>
    </row>
    <row r="11" spans="1:14" x14ac:dyDescent="0.2">
      <c r="A11" s="989" t="s">
        <v>2541</v>
      </c>
      <c r="B11" s="698"/>
      <c r="C11" s="1729"/>
      <c r="D11" s="1729"/>
      <c r="E11" s="715"/>
      <c r="F11" s="1729"/>
      <c r="G11" s="1729"/>
      <c r="H11" s="1729"/>
      <c r="I11" s="702"/>
      <c r="J11" s="1730"/>
      <c r="K11" s="702"/>
      <c r="L11" s="1730"/>
    </row>
    <row r="12" spans="1:14" x14ac:dyDescent="0.2">
      <c r="A12" s="545" t="s">
        <v>2554</v>
      </c>
      <c r="B12" s="698"/>
      <c r="C12" s="1729"/>
      <c r="D12" s="1729"/>
      <c r="E12" s="715"/>
      <c r="F12" s="1729"/>
      <c r="G12" s="1729"/>
      <c r="H12" s="1729"/>
      <c r="I12" s="702"/>
      <c r="J12" s="1730"/>
      <c r="K12" s="702"/>
      <c r="L12" s="1730"/>
    </row>
    <row r="13" spans="1:14" x14ac:dyDescent="0.2">
      <c r="A13" s="545" t="s">
        <v>2534</v>
      </c>
      <c r="B13" s="698"/>
      <c r="C13" s="818"/>
      <c r="D13" s="818"/>
      <c r="E13" s="715"/>
      <c r="F13" s="1729"/>
      <c r="G13" s="1729"/>
      <c r="H13" s="1729"/>
      <c r="I13" s="702"/>
      <c r="J13" s="1730"/>
      <c r="K13" s="702"/>
      <c r="L13" s="1730"/>
    </row>
    <row r="14" spans="1:14" x14ac:dyDescent="0.2">
      <c r="A14" s="545" t="s">
        <v>2555</v>
      </c>
      <c r="B14" s="698"/>
      <c r="C14" s="818"/>
      <c r="D14" s="818"/>
      <c r="E14" s="715"/>
      <c r="F14" s="1729"/>
      <c r="G14" s="1729"/>
      <c r="H14" s="1729"/>
      <c r="I14" s="702"/>
      <c r="J14" s="1730"/>
      <c r="K14" s="702"/>
      <c r="L14" s="1730"/>
    </row>
    <row r="15" spans="1:14" x14ac:dyDescent="0.2">
      <c r="A15" s="973" t="s">
        <v>2515</v>
      </c>
      <c r="B15" s="698"/>
      <c r="C15" s="1729"/>
      <c r="D15" s="1729"/>
      <c r="E15" s="715"/>
      <c r="F15" s="1729"/>
      <c r="G15" s="1729"/>
      <c r="H15" s="1729"/>
      <c r="I15" s="702"/>
      <c r="J15" s="1730"/>
      <c r="K15" s="702"/>
      <c r="L15" s="1730"/>
    </row>
    <row r="16" spans="1:14" x14ac:dyDescent="0.2">
      <c r="A16" s="545" t="s">
        <v>2556</v>
      </c>
      <c r="B16" s="698"/>
      <c r="C16" s="1729"/>
      <c r="D16" s="1729"/>
      <c r="E16" s="701"/>
      <c r="F16" s="1729"/>
      <c r="G16" s="1729"/>
      <c r="H16" s="1729"/>
      <c r="I16" s="702"/>
      <c r="J16" s="1730"/>
      <c r="K16" s="702"/>
      <c r="L16" s="1730"/>
    </row>
    <row r="17" spans="1:16" x14ac:dyDescent="0.2">
      <c r="A17" s="545" t="s">
        <v>2551</v>
      </c>
      <c r="B17" s="698"/>
      <c r="C17" s="698"/>
      <c r="D17" s="698"/>
      <c r="E17" s="701"/>
      <c r="F17" s="698"/>
      <c r="G17" s="698"/>
      <c r="H17" s="698"/>
      <c r="I17" s="702"/>
      <c r="J17" s="698"/>
      <c r="K17" s="702"/>
      <c r="L17" s="698"/>
    </row>
    <row r="18" spans="1:16" x14ac:dyDescent="0.2">
      <c r="A18" s="545" t="s">
        <v>2368</v>
      </c>
      <c r="B18" s="698"/>
      <c r="C18" s="1729"/>
      <c r="D18" s="1729"/>
      <c r="E18" s="701"/>
      <c r="F18" s="1729"/>
      <c r="G18" s="1729"/>
      <c r="H18" s="1729"/>
      <c r="I18" s="702"/>
      <c r="J18" s="1730"/>
      <c r="K18" s="702"/>
      <c r="L18" s="1730"/>
    </row>
    <row r="19" spans="1:16" x14ac:dyDescent="0.2">
      <c r="A19" s="545" t="s">
        <v>2369</v>
      </c>
      <c r="B19" s="698"/>
      <c r="C19" s="1729"/>
      <c r="D19" s="1729"/>
      <c r="E19" s="715"/>
      <c r="F19" s="1729"/>
      <c r="G19" s="1729"/>
      <c r="H19" s="1729"/>
      <c r="I19" s="702"/>
      <c r="J19" s="1730"/>
      <c r="K19" s="702"/>
      <c r="L19" s="1730"/>
    </row>
    <row r="20" spans="1:16" ht="12" customHeight="1" x14ac:dyDescent="0.2">
      <c r="A20" s="545" t="s">
        <v>2415</v>
      </c>
      <c r="B20" s="698"/>
      <c r="C20" s="1729"/>
      <c r="D20" s="1729"/>
      <c r="E20" s="701"/>
      <c r="F20" s="1729"/>
      <c r="G20" s="1729"/>
      <c r="H20" s="1729"/>
      <c r="I20" s="702"/>
      <c r="J20" s="1730"/>
      <c r="K20" s="702"/>
      <c r="L20" s="1730"/>
      <c r="M20" s="2111"/>
      <c r="N20" s="2112"/>
    </row>
    <row r="21" spans="1:16" ht="12" customHeight="1" x14ac:dyDescent="0.2">
      <c r="A21" s="1749" t="s">
        <v>4574</v>
      </c>
      <c r="B21" s="698"/>
      <c r="C21" s="1819"/>
      <c r="D21" s="1819"/>
      <c r="E21" s="701"/>
      <c r="F21" s="1819"/>
      <c r="G21" s="1819"/>
      <c r="H21" s="1819"/>
      <c r="I21" s="702"/>
      <c r="J21" s="1730"/>
      <c r="K21" s="702"/>
      <c r="L21" s="1730"/>
      <c r="M21" s="2111"/>
      <c r="N21" s="2112"/>
    </row>
    <row r="22" spans="1:16" ht="12" customHeight="1" x14ac:dyDescent="0.2">
      <c r="A22" s="545" t="s">
        <v>4580</v>
      </c>
      <c r="B22" s="698"/>
      <c r="C22" s="1819"/>
      <c r="D22" s="1819"/>
      <c r="E22" s="701"/>
      <c r="F22" s="1819"/>
      <c r="G22" s="1819"/>
      <c r="H22" s="1819"/>
      <c r="I22" s="702"/>
      <c r="J22" s="1730"/>
      <c r="K22" s="702"/>
      <c r="L22" s="1730"/>
      <c r="M22" s="2111"/>
      <c r="N22" s="2112"/>
    </row>
    <row r="23" spans="1:16" ht="12" customHeight="1" x14ac:dyDescent="0.2">
      <c r="A23" s="545" t="s">
        <v>2416</v>
      </c>
      <c r="B23" s="698"/>
      <c r="C23" s="1819"/>
      <c r="D23" s="1819"/>
      <c r="E23" s="701"/>
      <c r="F23" s="1819"/>
      <c r="G23" s="1819"/>
      <c r="H23" s="1819"/>
      <c r="I23" s="702"/>
      <c r="J23" s="1730"/>
      <c r="K23" s="702"/>
      <c r="L23" s="1730"/>
      <c r="M23" s="2111"/>
      <c r="N23" s="2112"/>
    </row>
    <row r="24" spans="1:16" ht="12" customHeight="1" x14ac:dyDescent="0.2">
      <c r="A24" s="545" t="s">
        <v>4581</v>
      </c>
      <c r="B24" s="698"/>
      <c r="C24" s="1819"/>
      <c r="D24" s="1819"/>
      <c r="E24" s="701"/>
      <c r="F24" s="1819"/>
      <c r="G24" s="1819"/>
      <c r="H24" s="1819"/>
      <c r="I24" s="702"/>
      <c r="J24" s="1730"/>
      <c r="K24" s="702"/>
      <c r="L24" s="1730"/>
      <c r="M24" s="2111"/>
      <c r="N24" s="2112"/>
    </row>
    <row r="25" spans="1:16" ht="12" customHeight="1" x14ac:dyDescent="0.2">
      <c r="A25" s="545" t="s">
        <v>4577</v>
      </c>
      <c r="B25" s="698"/>
      <c r="C25" s="1819"/>
      <c r="D25" s="1819"/>
      <c r="E25" s="701"/>
      <c r="F25" s="1819"/>
      <c r="G25" s="1819"/>
      <c r="H25" s="1819"/>
      <c r="I25" s="702"/>
      <c r="J25" s="1730"/>
      <c r="K25" s="702"/>
      <c r="L25" s="1730"/>
      <c r="M25" s="2111"/>
      <c r="N25" s="2112"/>
    </row>
    <row r="26" spans="1:16" ht="12" customHeight="1" x14ac:dyDescent="0.2">
      <c r="A26" s="545" t="s">
        <v>2417</v>
      </c>
      <c r="B26" s="698"/>
      <c r="C26" s="1819"/>
      <c r="D26" s="1819"/>
      <c r="E26" s="701"/>
      <c r="F26" s="1819"/>
      <c r="G26" s="1819"/>
      <c r="H26" s="1819"/>
      <c r="I26" s="702"/>
      <c r="J26" s="1730"/>
      <c r="K26" s="702"/>
      <c r="L26" s="1730"/>
      <c r="M26" s="2111"/>
      <c r="N26" s="2112"/>
    </row>
    <row r="27" spans="1:16" ht="12" customHeight="1" x14ac:dyDescent="0.2">
      <c r="A27" s="545" t="s">
        <v>4582</v>
      </c>
      <c r="B27" s="698"/>
      <c r="C27" s="1819"/>
      <c r="D27" s="1819"/>
      <c r="E27" s="701"/>
      <c r="F27" s="1819"/>
      <c r="G27" s="1819"/>
      <c r="H27" s="1819"/>
      <c r="I27" s="702"/>
      <c r="J27" s="1730"/>
      <c r="K27" s="702"/>
      <c r="L27" s="1730"/>
      <c r="M27" s="2111"/>
      <c r="N27" s="2112"/>
    </row>
    <row r="28" spans="1:16" x14ac:dyDescent="0.2">
      <c r="A28" s="545" t="s">
        <v>2418</v>
      </c>
      <c r="B28" s="698"/>
      <c r="C28" s="1819"/>
      <c r="D28" s="1819"/>
      <c r="E28" s="701"/>
      <c r="F28" s="1819"/>
      <c r="G28" s="1819"/>
      <c r="H28" s="1819"/>
      <c r="I28" s="702"/>
      <c r="J28" s="1730"/>
      <c r="K28" s="702"/>
      <c r="L28" s="1730"/>
      <c r="M28" s="2111"/>
      <c r="N28" s="2112"/>
    </row>
    <row r="29" spans="1:16" ht="23.25" x14ac:dyDescent="0.25">
      <c r="A29" s="1823" t="s">
        <v>4579</v>
      </c>
      <c r="B29" s="698"/>
      <c r="C29" s="1820"/>
      <c r="D29" s="1820"/>
      <c r="E29" s="676"/>
      <c r="F29" s="1820"/>
      <c r="G29" s="1820"/>
      <c r="H29" s="1820"/>
      <c r="I29" s="677"/>
      <c r="J29" s="1684"/>
      <c r="K29" s="677"/>
      <c r="L29" s="1684"/>
      <c r="P29" s="1631"/>
    </row>
    <row r="30" spans="1:16" x14ac:dyDescent="0.2">
      <c r="A30" s="920" t="s">
        <v>2375</v>
      </c>
      <c r="B30" s="704"/>
      <c r="C30" s="1730"/>
      <c r="D30" s="1730"/>
      <c r="E30" s="750"/>
      <c r="F30" s="734"/>
      <c r="G30" s="734"/>
      <c r="H30" s="1730"/>
      <c r="I30" s="751"/>
      <c r="J30" s="1730"/>
      <c r="K30" s="751"/>
      <c r="L30" s="1730"/>
    </row>
    <row r="31" spans="1:16" x14ac:dyDescent="0.2">
      <c r="A31" s="708"/>
      <c r="B31" s="708"/>
      <c r="C31" s="701"/>
      <c r="D31" s="701"/>
      <c r="E31" s="750"/>
      <c r="F31" s="750"/>
      <c r="G31" s="795"/>
      <c r="H31" s="701"/>
      <c r="I31" s="751"/>
      <c r="J31" s="701"/>
      <c r="K31" s="751"/>
      <c r="L31" s="701"/>
    </row>
    <row r="32" spans="1:16" x14ac:dyDescent="0.2">
      <c r="A32" s="138" t="s">
        <v>1785</v>
      </c>
      <c r="B32" s="354"/>
      <c r="C32" s="701"/>
      <c r="D32" s="701"/>
      <c r="E32" s="750"/>
      <c r="F32" s="750"/>
      <c r="G32" s="795"/>
      <c r="H32" s="701"/>
      <c r="I32" s="751"/>
      <c r="J32" s="701"/>
      <c r="K32" s="751"/>
      <c r="L32" s="701"/>
    </row>
    <row r="33" spans="1:13" x14ac:dyDescent="0.2">
      <c r="A33" s="545" t="s">
        <v>2530</v>
      </c>
      <c r="B33" s="1730"/>
      <c r="C33" s="1729"/>
      <c r="D33" s="1729"/>
      <c r="E33" s="715"/>
      <c r="F33" s="1729"/>
      <c r="G33" s="1729"/>
      <c r="H33" s="1729"/>
      <c r="I33" s="702"/>
      <c r="J33" s="1730"/>
      <c r="K33" s="702"/>
      <c r="L33" s="1730"/>
    </row>
    <row r="34" spans="1:13" x14ac:dyDescent="0.2">
      <c r="A34" s="989" t="s">
        <v>2541</v>
      </c>
      <c r="B34" s="1730"/>
      <c r="C34" s="1729"/>
      <c r="D34" s="1729"/>
      <c r="E34" s="715"/>
      <c r="F34" s="1729"/>
      <c r="G34" s="1729"/>
      <c r="H34" s="1729"/>
      <c r="I34" s="702"/>
      <c r="J34" s="1730"/>
      <c r="K34" s="702"/>
      <c r="L34" s="1730"/>
    </row>
    <row r="35" spans="1:13" x14ac:dyDescent="0.2">
      <c r="A35" s="545" t="s">
        <v>2554</v>
      </c>
      <c r="B35" s="1730"/>
      <c r="C35" s="1729"/>
      <c r="D35" s="1729"/>
      <c r="E35" s="715"/>
      <c r="F35" s="1729"/>
      <c r="G35" s="1729"/>
      <c r="H35" s="1729"/>
      <c r="I35" s="702"/>
      <c r="J35" s="1730"/>
      <c r="K35" s="702"/>
      <c r="L35" s="1730"/>
    </row>
    <row r="36" spans="1:13" x14ac:dyDescent="0.2">
      <c r="A36" s="545" t="s">
        <v>2534</v>
      </c>
      <c r="B36" s="1730"/>
      <c r="C36" s="818"/>
      <c r="D36" s="818"/>
      <c r="E36" s="715"/>
      <c r="F36" s="1729"/>
      <c r="G36" s="1729"/>
      <c r="H36" s="1729"/>
      <c r="I36" s="702"/>
      <c r="J36" s="1730"/>
      <c r="K36" s="702"/>
      <c r="L36" s="1730"/>
    </row>
    <row r="37" spans="1:13" x14ac:dyDescent="0.2">
      <c r="A37" s="545" t="s">
        <v>2555</v>
      </c>
      <c r="B37" s="1730"/>
      <c r="C37" s="818"/>
      <c r="D37" s="818"/>
      <c r="E37" s="715"/>
      <c r="F37" s="1729"/>
      <c r="G37" s="1729"/>
      <c r="H37" s="1729"/>
      <c r="I37" s="702"/>
      <c r="J37" s="1730"/>
      <c r="K37" s="702"/>
      <c r="L37" s="1730"/>
      <c r="M37" s="1750"/>
    </row>
    <row r="38" spans="1:13" x14ac:dyDescent="0.2">
      <c r="A38" s="973" t="s">
        <v>2515</v>
      </c>
      <c r="B38" s="1730"/>
      <c r="C38" s="1729"/>
      <c r="D38" s="1729"/>
      <c r="E38" s="715"/>
      <c r="F38" s="1729"/>
      <c r="G38" s="1729"/>
      <c r="H38" s="1729"/>
      <c r="I38" s="702"/>
      <c r="J38" s="1730"/>
      <c r="K38" s="702"/>
      <c r="L38" s="1730"/>
    </row>
    <row r="39" spans="1:13" x14ac:dyDescent="0.2">
      <c r="A39" s="545" t="s">
        <v>2556</v>
      </c>
      <c r="B39" s="1730"/>
      <c r="C39" s="1729"/>
      <c r="D39" s="1729"/>
      <c r="E39" s="701"/>
      <c r="F39" s="1729"/>
      <c r="G39" s="1729"/>
      <c r="H39" s="1729"/>
      <c r="I39" s="702"/>
      <c r="J39" s="1730"/>
      <c r="K39" s="702"/>
      <c r="L39" s="1730"/>
    </row>
    <row r="40" spans="1:13" x14ac:dyDescent="0.2">
      <c r="A40" s="545" t="s">
        <v>2551</v>
      </c>
      <c r="B40" s="698"/>
      <c r="C40" s="698"/>
      <c r="D40" s="698"/>
      <c r="E40" s="701"/>
      <c r="F40" s="698"/>
      <c r="G40" s="698"/>
      <c r="H40" s="698"/>
      <c r="I40" s="702"/>
      <c r="J40" s="698"/>
      <c r="K40" s="702"/>
      <c r="L40" s="698"/>
    </row>
    <row r="41" spans="1:13" x14ac:dyDescent="0.2">
      <c r="A41" s="545" t="s">
        <v>2368</v>
      </c>
      <c r="B41" s="1730"/>
      <c r="C41" s="1729"/>
      <c r="D41" s="1729"/>
      <c r="E41" s="701"/>
      <c r="F41" s="1729"/>
      <c r="G41" s="1729"/>
      <c r="H41" s="1729"/>
      <c r="I41" s="702"/>
      <c r="J41" s="1730"/>
      <c r="K41" s="702"/>
      <c r="L41" s="1730"/>
    </row>
    <row r="42" spans="1:13" x14ac:dyDescent="0.2">
      <c r="A42" s="545" t="s">
        <v>2369</v>
      </c>
      <c r="B42" s="1730"/>
      <c r="C42" s="1729"/>
      <c r="D42" s="1729"/>
      <c r="E42" s="715"/>
      <c r="F42" s="1729"/>
      <c r="G42" s="1729"/>
      <c r="H42" s="1729"/>
      <c r="I42" s="702"/>
      <c r="J42" s="1730"/>
      <c r="K42" s="702"/>
      <c r="L42" s="1730"/>
    </row>
    <row r="43" spans="1:13" ht="12" customHeight="1" x14ac:dyDescent="0.2">
      <c r="A43" s="545" t="s">
        <v>2415</v>
      </c>
      <c r="B43" s="1817"/>
      <c r="C43" s="1819"/>
      <c r="D43" s="1819"/>
      <c r="E43" s="701"/>
      <c r="F43" s="1819"/>
      <c r="G43" s="1819"/>
      <c r="H43" s="1819"/>
      <c r="I43" s="702"/>
      <c r="J43" s="1730"/>
      <c r="K43" s="702"/>
      <c r="L43" s="1730"/>
    </row>
    <row r="44" spans="1:13" ht="12" customHeight="1" x14ac:dyDescent="0.2">
      <c r="A44" s="1749" t="s">
        <v>4574</v>
      </c>
      <c r="B44" s="1817"/>
      <c r="C44" s="1819"/>
      <c r="D44" s="1819"/>
      <c r="E44" s="701"/>
      <c r="F44" s="1819"/>
      <c r="G44" s="1819"/>
      <c r="H44" s="1819"/>
      <c r="I44" s="702"/>
      <c r="J44" s="1730"/>
      <c r="K44" s="702"/>
      <c r="L44" s="1730"/>
    </row>
    <row r="45" spans="1:13" ht="12" customHeight="1" x14ac:dyDescent="0.2">
      <c r="A45" s="545" t="s">
        <v>4580</v>
      </c>
      <c r="B45" s="1817"/>
      <c r="C45" s="1819"/>
      <c r="D45" s="1819"/>
      <c r="E45" s="701"/>
      <c r="F45" s="1819"/>
      <c r="G45" s="1819"/>
      <c r="H45" s="1819"/>
      <c r="I45" s="702"/>
      <c r="J45" s="1730"/>
      <c r="K45" s="702"/>
      <c r="L45" s="1730"/>
    </row>
    <row r="46" spans="1:13" ht="12" customHeight="1" x14ac:dyDescent="0.2">
      <c r="A46" s="545" t="s">
        <v>2416</v>
      </c>
      <c r="B46" s="1817"/>
      <c r="C46" s="1819"/>
      <c r="D46" s="1819"/>
      <c r="E46" s="701"/>
      <c r="F46" s="1819"/>
      <c r="G46" s="1819"/>
      <c r="H46" s="1819"/>
      <c r="I46" s="702"/>
      <c r="J46" s="1730"/>
      <c r="K46" s="702"/>
      <c r="L46" s="1730"/>
    </row>
    <row r="47" spans="1:13" ht="12" customHeight="1" x14ac:dyDescent="0.2">
      <c r="A47" s="545" t="s">
        <v>4581</v>
      </c>
      <c r="B47" s="1817"/>
      <c r="C47" s="1819"/>
      <c r="D47" s="1819"/>
      <c r="E47" s="701"/>
      <c r="F47" s="1819"/>
      <c r="G47" s="1819"/>
      <c r="H47" s="1819"/>
      <c r="I47" s="702"/>
      <c r="J47" s="1730"/>
      <c r="K47" s="702"/>
      <c r="L47" s="1730"/>
    </row>
    <row r="48" spans="1:13" ht="12" customHeight="1" x14ac:dyDescent="0.2">
      <c r="A48" s="545" t="s">
        <v>4577</v>
      </c>
      <c r="B48" s="1817"/>
      <c r="C48" s="1819"/>
      <c r="D48" s="1819"/>
      <c r="E48" s="701"/>
      <c r="F48" s="1819"/>
      <c r="G48" s="1819"/>
      <c r="H48" s="1819"/>
      <c r="I48" s="702"/>
      <c r="J48" s="1730"/>
      <c r="K48" s="702"/>
      <c r="L48" s="1730"/>
    </row>
    <row r="49" spans="1:16" ht="12" customHeight="1" x14ac:dyDescent="0.2">
      <c r="A49" s="545" t="s">
        <v>2417</v>
      </c>
      <c r="B49" s="1817"/>
      <c r="C49" s="1819"/>
      <c r="D49" s="1819"/>
      <c r="E49" s="701"/>
      <c r="F49" s="1819"/>
      <c r="G49" s="1819"/>
      <c r="H49" s="1819"/>
      <c r="I49" s="702"/>
      <c r="J49" s="1730"/>
      <c r="K49" s="702"/>
      <c r="L49" s="1730"/>
    </row>
    <row r="50" spans="1:16" ht="12" customHeight="1" x14ac:dyDescent="0.2">
      <c r="A50" s="545" t="s">
        <v>4582</v>
      </c>
      <c r="B50" s="1817"/>
      <c r="C50" s="1819"/>
      <c r="D50" s="1819"/>
      <c r="E50" s="701"/>
      <c r="F50" s="1819"/>
      <c r="G50" s="1819"/>
      <c r="H50" s="1819"/>
      <c r="I50" s="702"/>
      <c r="J50" s="1730"/>
      <c r="K50" s="702"/>
      <c r="L50" s="1730"/>
    </row>
    <row r="51" spans="1:16" x14ac:dyDescent="0.2">
      <c r="A51" s="545" t="s">
        <v>2418</v>
      </c>
      <c r="B51" s="1817"/>
      <c r="C51" s="1819"/>
      <c r="D51" s="1819"/>
      <c r="E51" s="701"/>
      <c r="F51" s="1819"/>
      <c r="G51" s="1819"/>
      <c r="H51" s="1819"/>
      <c r="I51" s="702"/>
      <c r="J51" s="1730"/>
      <c r="K51" s="702"/>
      <c r="L51" s="1730"/>
    </row>
    <row r="52" spans="1:16" ht="23.25" x14ac:dyDescent="0.25">
      <c r="A52" s="1823" t="s">
        <v>4579</v>
      </c>
      <c r="B52" s="1749"/>
      <c r="C52" s="1820"/>
      <c r="D52" s="1820"/>
      <c r="E52" s="676"/>
      <c r="F52" s="1820"/>
      <c r="G52" s="1820"/>
      <c r="H52" s="1820"/>
      <c r="I52" s="677"/>
      <c r="J52" s="1684"/>
      <c r="K52" s="677"/>
      <c r="L52" s="1684"/>
      <c r="P52" s="1631"/>
    </row>
    <row r="53" spans="1:16" x14ac:dyDescent="0.2">
      <c r="A53" s="905" t="s">
        <v>2375</v>
      </c>
      <c r="B53" s="1730"/>
      <c r="C53" s="1730"/>
      <c r="D53" s="1730"/>
      <c r="E53" s="750"/>
      <c r="F53" s="734"/>
      <c r="G53" s="734"/>
      <c r="H53" s="1730"/>
      <c r="I53" s="751"/>
      <c r="J53" s="1730"/>
      <c r="K53" s="751"/>
      <c r="L53" s="1730"/>
    </row>
    <row r="54" spans="1:16" x14ac:dyDescent="0.2">
      <c r="A54" s="92"/>
      <c r="B54" s="708"/>
      <c r="C54" s="796"/>
      <c r="D54" s="796"/>
      <c r="E54" s="750"/>
      <c r="F54" s="750"/>
      <c r="G54" s="795"/>
      <c r="H54" s="796"/>
      <c r="I54" s="751"/>
      <c r="J54" s="796"/>
      <c r="K54" s="751"/>
      <c r="L54" s="796"/>
    </row>
    <row r="55" spans="1:16" x14ac:dyDescent="0.2">
      <c r="A55" s="138" t="s">
        <v>1788</v>
      </c>
      <c r="B55" s="354"/>
      <c r="C55" s="796"/>
      <c r="D55" s="796"/>
      <c r="E55" s="750"/>
      <c r="F55" s="750"/>
      <c r="G55" s="795"/>
      <c r="H55" s="796"/>
      <c r="I55" s="751"/>
      <c r="J55" s="796"/>
      <c r="K55" s="751"/>
      <c r="L55" s="796"/>
    </row>
    <row r="56" spans="1:16" x14ac:dyDescent="0.2">
      <c r="A56" s="545" t="s">
        <v>2530</v>
      </c>
      <c r="B56" s="1730"/>
      <c r="C56" s="1729"/>
      <c r="D56" s="1729"/>
      <c r="E56" s="715"/>
      <c r="F56" s="1729"/>
      <c r="G56" s="1729"/>
      <c r="H56" s="1729"/>
      <c r="I56" s="702"/>
      <c r="J56" s="1730"/>
      <c r="K56" s="702"/>
      <c r="L56" s="1730"/>
    </row>
    <row r="57" spans="1:16" x14ac:dyDescent="0.2">
      <c r="A57" s="989" t="s">
        <v>2541</v>
      </c>
      <c r="B57" s="1730"/>
      <c r="C57" s="1729"/>
      <c r="D57" s="1729"/>
      <c r="E57" s="715"/>
      <c r="F57" s="1729"/>
      <c r="G57" s="1729"/>
      <c r="H57" s="1729"/>
      <c r="I57" s="702"/>
      <c r="J57" s="1730"/>
      <c r="K57" s="702"/>
      <c r="L57" s="1730"/>
    </row>
    <row r="58" spans="1:16" x14ac:dyDescent="0.2">
      <c r="A58" s="545" t="s">
        <v>2554</v>
      </c>
      <c r="B58" s="1730"/>
      <c r="C58" s="1729"/>
      <c r="D58" s="1729"/>
      <c r="E58" s="715"/>
      <c r="F58" s="1729"/>
      <c r="G58" s="1729"/>
      <c r="H58" s="1729"/>
      <c r="I58" s="702"/>
      <c r="J58" s="1730"/>
      <c r="K58" s="702"/>
      <c r="L58" s="1730"/>
    </row>
    <row r="59" spans="1:16" x14ac:dyDescent="0.2">
      <c r="A59" s="545" t="s">
        <v>2534</v>
      </c>
      <c r="B59" s="1730"/>
      <c r="C59" s="1729"/>
      <c r="D59" s="1729"/>
      <c r="E59" s="715"/>
      <c r="F59" s="1729"/>
      <c r="G59" s="1729"/>
      <c r="H59" s="1729"/>
      <c r="I59" s="702"/>
      <c r="J59" s="1730"/>
      <c r="K59" s="702"/>
      <c r="L59" s="1730"/>
    </row>
    <row r="60" spans="1:16" x14ac:dyDescent="0.2">
      <c r="A60" s="545" t="s">
        <v>2555</v>
      </c>
      <c r="B60" s="1730"/>
      <c r="C60" s="818"/>
      <c r="D60" s="818"/>
      <c r="E60" s="715"/>
      <c r="F60" s="1729"/>
      <c r="G60" s="1729"/>
      <c r="H60" s="1729"/>
      <c r="I60" s="702"/>
      <c r="J60" s="1730"/>
      <c r="K60" s="702"/>
      <c r="L60" s="1730"/>
    </row>
    <row r="61" spans="1:16" x14ac:dyDescent="0.2">
      <c r="A61" s="973" t="s">
        <v>2515</v>
      </c>
      <c r="B61" s="1730"/>
      <c r="C61" s="1729"/>
      <c r="D61" s="1729"/>
      <c r="E61" s="715"/>
      <c r="F61" s="1729"/>
      <c r="G61" s="1729"/>
      <c r="H61" s="1729"/>
      <c r="I61" s="702"/>
      <c r="J61" s="1730"/>
      <c r="K61" s="702"/>
      <c r="L61" s="1730"/>
    </row>
    <row r="62" spans="1:16" x14ac:dyDescent="0.2">
      <c r="A62" s="545" t="s">
        <v>2556</v>
      </c>
      <c r="B62" s="1730"/>
      <c r="C62" s="1729"/>
      <c r="D62" s="1729"/>
      <c r="E62" s="701"/>
      <c r="F62" s="1729"/>
      <c r="G62" s="1729"/>
      <c r="H62" s="1729"/>
      <c r="I62" s="702"/>
      <c r="J62" s="1730"/>
      <c r="K62" s="702"/>
      <c r="L62" s="1730"/>
    </row>
    <row r="63" spans="1:16" x14ac:dyDescent="0.2">
      <c r="A63" s="545" t="s">
        <v>2551</v>
      </c>
      <c r="B63" s="698"/>
      <c r="C63" s="698"/>
      <c r="D63" s="698"/>
      <c r="E63" s="701"/>
      <c r="F63" s="698"/>
      <c r="G63" s="698"/>
      <c r="H63" s="698"/>
      <c r="I63" s="702"/>
      <c r="J63" s="698"/>
      <c r="K63" s="702"/>
      <c r="L63" s="698"/>
    </row>
    <row r="64" spans="1:16" x14ac:dyDescent="0.2">
      <c r="A64" s="545" t="s">
        <v>2368</v>
      </c>
      <c r="B64" s="1730"/>
      <c r="C64" s="1729"/>
      <c r="D64" s="1729"/>
      <c r="E64" s="701"/>
      <c r="F64" s="1729"/>
      <c r="G64" s="1729"/>
      <c r="H64" s="1729"/>
      <c r="I64" s="702"/>
      <c r="J64" s="1730"/>
      <c r="K64" s="702"/>
      <c r="L64" s="1730"/>
    </row>
    <row r="65" spans="1:12" x14ac:dyDescent="0.2">
      <c r="A65" s="545" t="s">
        <v>2369</v>
      </c>
      <c r="B65" s="1730"/>
      <c r="C65" s="1729"/>
      <c r="D65" s="1729"/>
      <c r="E65" s="715"/>
      <c r="F65" s="1729"/>
      <c r="G65" s="1729"/>
      <c r="H65" s="1729"/>
      <c r="I65" s="702"/>
      <c r="J65" s="1730"/>
      <c r="K65" s="702"/>
      <c r="L65" s="1730"/>
    </row>
    <row r="66" spans="1:12" x14ac:dyDescent="0.2">
      <c r="A66" s="905" t="s">
        <v>2375</v>
      </c>
      <c r="B66" s="1730"/>
      <c r="C66" s="1730"/>
      <c r="D66" s="1730"/>
      <c r="E66" s="750"/>
      <c r="F66" s="734"/>
      <c r="G66" s="734"/>
      <c r="H66" s="1730"/>
      <c r="I66" s="751"/>
      <c r="J66" s="1730"/>
      <c r="K66" s="751"/>
      <c r="L66" s="1730"/>
    </row>
    <row r="67" spans="1:12" x14ac:dyDescent="0.2">
      <c r="A67" s="92"/>
      <c r="B67" s="708"/>
      <c r="C67" s="24"/>
      <c r="D67" s="24"/>
      <c r="E67" s="24"/>
      <c r="F67" s="24"/>
      <c r="G67" s="24"/>
      <c r="H67" s="54"/>
      <c r="I67" s="24"/>
      <c r="J67" s="30"/>
      <c r="K67" s="24"/>
      <c r="L67" s="24"/>
    </row>
    <row r="68" spans="1:12" x14ac:dyDescent="0.2">
      <c r="A68" s="918" t="s">
        <v>746</v>
      </c>
      <c r="B68" s="708"/>
      <c r="C68" s="1730"/>
      <c r="D68" s="1730"/>
      <c r="E68" s="24"/>
      <c r="F68" s="24"/>
      <c r="G68" s="24"/>
      <c r="H68" s="54"/>
      <c r="I68" s="24"/>
      <c r="J68" s="30"/>
      <c r="K68" s="24"/>
      <c r="L68" s="1730"/>
    </row>
    <row r="69" spans="1:12" x14ac:dyDescent="0.2">
      <c r="A69" s="92"/>
      <c r="B69" s="708"/>
      <c r="C69" s="24"/>
      <c r="D69" s="24"/>
      <c r="E69" s="24"/>
      <c r="F69" s="24"/>
      <c r="G69" s="24"/>
      <c r="H69" s="54"/>
      <c r="I69" s="24"/>
      <c r="J69" s="30"/>
      <c r="K69" s="24"/>
      <c r="L69" s="24"/>
    </row>
    <row r="70" spans="1:12" x14ac:dyDescent="0.2">
      <c r="A70" s="92"/>
      <c r="B70" s="708"/>
      <c r="C70" s="24"/>
      <c r="D70" s="24"/>
      <c r="E70" s="24"/>
      <c r="F70" s="24"/>
      <c r="G70" s="24"/>
      <c r="H70" s="54"/>
      <c r="I70" s="24"/>
      <c r="J70" s="30"/>
      <c r="K70" s="24"/>
      <c r="L70" s="24"/>
    </row>
    <row r="71" spans="1:12" x14ac:dyDescent="0.2">
      <c r="A71" s="85" t="s">
        <v>2502</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140625" defaultRowHeight="12.75" x14ac:dyDescent="0.2"/>
  <cols>
    <col min="1" max="1" width="35.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5.5703125" style="1525" customWidth="1"/>
    <col min="14" max="14" width="14.7109375" style="1525" customWidth="1"/>
    <col min="15" max="247" width="9.140625" style="1525"/>
    <col min="248" max="250" width="11.140625" style="1525" customWidth="1"/>
    <col min="251" max="251" width="1.5703125" style="1525" customWidth="1"/>
    <col min="252" max="254" width="12.42578125" style="1525" customWidth="1"/>
    <col min="255" max="255" width="1.5703125" style="1525" customWidth="1"/>
    <col min="256" max="256" width="11.140625" style="1525" customWidth="1"/>
    <col min="257" max="257" width="1.5703125" style="1525" customWidth="1"/>
    <col min="258" max="258" width="10.42578125" style="1525" customWidth="1"/>
    <col min="259" max="503" width="9.140625" style="1525"/>
    <col min="504" max="506" width="11.140625" style="1525" customWidth="1"/>
    <col min="507" max="507" width="1.5703125" style="1525" customWidth="1"/>
    <col min="508" max="510" width="12.42578125" style="1525" customWidth="1"/>
    <col min="511" max="511" width="1.5703125" style="1525" customWidth="1"/>
    <col min="512" max="512" width="11.140625" style="1525" customWidth="1"/>
    <col min="513" max="513" width="1.5703125" style="1525" customWidth="1"/>
    <col min="514" max="514" width="10.42578125" style="1525" customWidth="1"/>
    <col min="515" max="759" width="9.140625" style="1525"/>
    <col min="760" max="762" width="11.140625" style="1525" customWidth="1"/>
    <col min="763" max="763" width="1.5703125" style="1525" customWidth="1"/>
    <col min="764" max="766" width="12.42578125" style="1525" customWidth="1"/>
    <col min="767" max="767" width="1.5703125" style="1525" customWidth="1"/>
    <col min="768" max="768" width="11.140625" style="1525" customWidth="1"/>
    <col min="769" max="769" width="1.5703125" style="1525" customWidth="1"/>
    <col min="770" max="770" width="10.42578125" style="1525" customWidth="1"/>
    <col min="771" max="1015" width="9.140625" style="1525"/>
    <col min="1016" max="1018" width="11.140625" style="1525" customWidth="1"/>
    <col min="1019" max="1019" width="1.5703125" style="1525" customWidth="1"/>
    <col min="1020" max="1022" width="12.42578125" style="1525" customWidth="1"/>
    <col min="1023" max="1023" width="1.5703125" style="1525" customWidth="1"/>
    <col min="1024" max="1024" width="11.140625" style="1525" customWidth="1"/>
    <col min="1025" max="1025" width="1.5703125" style="1525" customWidth="1"/>
    <col min="1026" max="1026" width="10.42578125" style="1525" customWidth="1"/>
    <col min="1027" max="1271" width="9.140625" style="1525"/>
    <col min="1272" max="1274" width="11.140625" style="1525" customWidth="1"/>
    <col min="1275" max="1275" width="1.5703125" style="1525" customWidth="1"/>
    <col min="1276" max="1278" width="12.42578125" style="1525" customWidth="1"/>
    <col min="1279" max="1279" width="1.5703125" style="1525" customWidth="1"/>
    <col min="1280" max="1280" width="11.140625" style="1525" customWidth="1"/>
    <col min="1281" max="1281" width="1.5703125" style="1525" customWidth="1"/>
    <col min="1282" max="1282" width="10.42578125" style="1525" customWidth="1"/>
    <col min="1283" max="1527" width="9.140625" style="1525"/>
    <col min="1528" max="1530" width="11.140625" style="1525" customWidth="1"/>
    <col min="1531" max="1531" width="1.5703125" style="1525" customWidth="1"/>
    <col min="1532" max="1534" width="12.42578125" style="1525" customWidth="1"/>
    <col min="1535" max="1535" width="1.5703125" style="1525" customWidth="1"/>
    <col min="1536" max="1536" width="11.140625" style="1525" customWidth="1"/>
    <col min="1537" max="1537" width="1.5703125" style="1525" customWidth="1"/>
    <col min="1538" max="1538" width="10.42578125" style="1525" customWidth="1"/>
    <col min="1539" max="1783" width="9.140625" style="1525"/>
    <col min="1784" max="1786" width="11.140625" style="1525" customWidth="1"/>
    <col min="1787" max="1787" width="1.5703125" style="1525" customWidth="1"/>
    <col min="1788" max="1790" width="12.42578125" style="1525" customWidth="1"/>
    <col min="1791" max="1791" width="1.5703125" style="1525" customWidth="1"/>
    <col min="1792" max="1792" width="11.140625" style="1525" customWidth="1"/>
    <col min="1793" max="1793" width="1.5703125" style="1525" customWidth="1"/>
    <col min="1794" max="1794" width="10.42578125" style="1525" customWidth="1"/>
    <col min="1795" max="2039" width="9.140625" style="1525"/>
    <col min="2040" max="2042" width="11.140625" style="1525" customWidth="1"/>
    <col min="2043" max="2043" width="1.5703125" style="1525" customWidth="1"/>
    <col min="2044" max="2046" width="12.42578125" style="1525" customWidth="1"/>
    <col min="2047" max="2047" width="1.5703125" style="1525" customWidth="1"/>
    <col min="2048" max="2048" width="11.140625" style="1525" customWidth="1"/>
    <col min="2049" max="2049" width="1.5703125" style="1525" customWidth="1"/>
    <col min="2050" max="2050" width="10.42578125" style="1525" customWidth="1"/>
    <col min="2051" max="2295" width="9.140625" style="1525"/>
    <col min="2296" max="2298" width="11.140625" style="1525" customWidth="1"/>
    <col min="2299" max="2299" width="1.5703125" style="1525" customWidth="1"/>
    <col min="2300" max="2302" width="12.42578125" style="1525" customWidth="1"/>
    <col min="2303" max="2303" width="1.5703125" style="1525" customWidth="1"/>
    <col min="2304" max="2304" width="11.140625" style="1525" customWidth="1"/>
    <col min="2305" max="2305" width="1.5703125" style="1525" customWidth="1"/>
    <col min="2306" max="2306" width="10.42578125" style="1525" customWidth="1"/>
    <col min="2307" max="2551" width="9.140625" style="1525"/>
    <col min="2552" max="2554" width="11.140625" style="1525" customWidth="1"/>
    <col min="2555" max="2555" width="1.5703125" style="1525" customWidth="1"/>
    <col min="2556" max="2558" width="12.42578125" style="1525" customWidth="1"/>
    <col min="2559" max="2559" width="1.5703125" style="1525" customWidth="1"/>
    <col min="2560" max="2560" width="11.140625" style="1525" customWidth="1"/>
    <col min="2561" max="2561" width="1.5703125" style="1525" customWidth="1"/>
    <col min="2562" max="2562" width="10.42578125" style="1525" customWidth="1"/>
    <col min="2563" max="2807" width="9.140625" style="1525"/>
    <col min="2808" max="2810" width="11.140625" style="1525" customWidth="1"/>
    <col min="2811" max="2811" width="1.5703125" style="1525" customWidth="1"/>
    <col min="2812" max="2814" width="12.42578125" style="1525" customWidth="1"/>
    <col min="2815" max="2815" width="1.5703125" style="1525" customWidth="1"/>
    <col min="2816" max="2816" width="11.140625" style="1525" customWidth="1"/>
    <col min="2817" max="2817" width="1.5703125" style="1525" customWidth="1"/>
    <col min="2818" max="2818" width="10.42578125" style="1525" customWidth="1"/>
    <col min="2819" max="3063" width="9.140625" style="1525"/>
    <col min="3064" max="3066" width="11.140625" style="1525" customWidth="1"/>
    <col min="3067" max="3067" width="1.5703125" style="1525" customWidth="1"/>
    <col min="3068" max="3070" width="12.42578125" style="1525" customWidth="1"/>
    <col min="3071" max="3071" width="1.5703125" style="1525" customWidth="1"/>
    <col min="3072" max="3072" width="11.140625" style="1525" customWidth="1"/>
    <col min="3073" max="3073" width="1.5703125" style="1525" customWidth="1"/>
    <col min="3074" max="3074" width="10.42578125" style="1525" customWidth="1"/>
    <col min="3075" max="3319" width="9.140625" style="1525"/>
    <col min="3320" max="3322" width="11.140625" style="1525" customWidth="1"/>
    <col min="3323" max="3323" width="1.5703125" style="1525" customWidth="1"/>
    <col min="3324" max="3326" width="12.42578125" style="1525" customWidth="1"/>
    <col min="3327" max="3327" width="1.5703125" style="1525" customWidth="1"/>
    <col min="3328" max="3328" width="11.140625" style="1525" customWidth="1"/>
    <col min="3329" max="3329" width="1.5703125" style="1525" customWidth="1"/>
    <col min="3330" max="3330" width="10.42578125" style="1525" customWidth="1"/>
    <col min="3331" max="3575" width="9.140625" style="1525"/>
    <col min="3576" max="3578" width="11.140625" style="1525" customWidth="1"/>
    <col min="3579" max="3579" width="1.5703125" style="1525" customWidth="1"/>
    <col min="3580" max="3582" width="12.42578125" style="1525" customWidth="1"/>
    <col min="3583" max="3583" width="1.5703125" style="1525" customWidth="1"/>
    <col min="3584" max="3584" width="11.140625" style="1525" customWidth="1"/>
    <col min="3585" max="3585" width="1.5703125" style="1525" customWidth="1"/>
    <col min="3586" max="3586" width="10.42578125" style="1525" customWidth="1"/>
    <col min="3587" max="3831" width="9.140625" style="1525"/>
    <col min="3832" max="3834" width="11.140625" style="1525" customWidth="1"/>
    <col min="3835" max="3835" width="1.5703125" style="1525" customWidth="1"/>
    <col min="3836" max="3838" width="12.42578125" style="1525" customWidth="1"/>
    <col min="3839" max="3839" width="1.5703125" style="1525" customWidth="1"/>
    <col min="3840" max="3840" width="11.140625" style="1525" customWidth="1"/>
    <col min="3841" max="3841" width="1.5703125" style="1525" customWidth="1"/>
    <col min="3842" max="3842" width="10.42578125" style="1525" customWidth="1"/>
    <col min="3843" max="4087" width="9.140625" style="1525"/>
    <col min="4088" max="4090" width="11.140625" style="1525" customWidth="1"/>
    <col min="4091" max="4091" width="1.5703125" style="1525" customWidth="1"/>
    <col min="4092" max="4094" width="12.42578125" style="1525" customWidth="1"/>
    <col min="4095" max="4095" width="1.5703125" style="1525" customWidth="1"/>
    <col min="4096" max="4096" width="11.140625" style="1525" customWidth="1"/>
    <col min="4097" max="4097" width="1.5703125" style="1525" customWidth="1"/>
    <col min="4098" max="4098" width="10.42578125" style="1525" customWidth="1"/>
    <col min="4099" max="4343" width="9.140625" style="1525"/>
    <col min="4344" max="4346" width="11.140625" style="1525" customWidth="1"/>
    <col min="4347" max="4347" width="1.5703125" style="1525" customWidth="1"/>
    <col min="4348" max="4350" width="12.42578125" style="1525" customWidth="1"/>
    <col min="4351" max="4351" width="1.5703125" style="1525" customWidth="1"/>
    <col min="4352" max="4352" width="11.140625" style="1525" customWidth="1"/>
    <col min="4353" max="4353" width="1.5703125" style="1525" customWidth="1"/>
    <col min="4354" max="4354" width="10.42578125" style="1525" customWidth="1"/>
    <col min="4355" max="4599" width="9.140625" style="1525"/>
    <col min="4600" max="4602" width="11.140625" style="1525" customWidth="1"/>
    <col min="4603" max="4603" width="1.5703125" style="1525" customWidth="1"/>
    <col min="4604" max="4606" width="12.42578125" style="1525" customWidth="1"/>
    <col min="4607" max="4607" width="1.5703125" style="1525" customWidth="1"/>
    <col min="4608" max="4608" width="11.140625" style="1525" customWidth="1"/>
    <col min="4609" max="4609" width="1.5703125" style="1525" customWidth="1"/>
    <col min="4610" max="4610" width="10.42578125" style="1525" customWidth="1"/>
    <col min="4611" max="4855" width="9.140625" style="1525"/>
    <col min="4856" max="4858" width="11.140625" style="1525" customWidth="1"/>
    <col min="4859" max="4859" width="1.5703125" style="1525" customWidth="1"/>
    <col min="4860" max="4862" width="12.42578125" style="1525" customWidth="1"/>
    <col min="4863" max="4863" width="1.5703125" style="1525" customWidth="1"/>
    <col min="4864" max="4864" width="11.140625" style="1525" customWidth="1"/>
    <col min="4865" max="4865" width="1.5703125" style="1525" customWidth="1"/>
    <col min="4866" max="4866" width="10.42578125" style="1525" customWidth="1"/>
    <col min="4867" max="5111" width="9.140625" style="1525"/>
    <col min="5112" max="5114" width="11.140625" style="1525" customWidth="1"/>
    <col min="5115" max="5115" width="1.5703125" style="1525" customWidth="1"/>
    <col min="5116" max="5118" width="12.42578125" style="1525" customWidth="1"/>
    <col min="5119" max="5119" width="1.5703125" style="1525" customWidth="1"/>
    <col min="5120" max="5120" width="11.140625" style="1525" customWidth="1"/>
    <col min="5121" max="5121" width="1.5703125" style="1525" customWidth="1"/>
    <col min="5122" max="5122" width="10.42578125" style="1525" customWidth="1"/>
    <col min="5123" max="5367" width="9.140625" style="1525"/>
    <col min="5368" max="5370" width="11.140625" style="1525" customWidth="1"/>
    <col min="5371" max="5371" width="1.5703125" style="1525" customWidth="1"/>
    <col min="5372" max="5374" width="12.42578125" style="1525" customWidth="1"/>
    <col min="5375" max="5375" width="1.5703125" style="1525" customWidth="1"/>
    <col min="5376" max="5376" width="11.140625" style="1525" customWidth="1"/>
    <col min="5377" max="5377" width="1.5703125" style="1525" customWidth="1"/>
    <col min="5378" max="5378" width="10.42578125" style="1525" customWidth="1"/>
    <col min="5379" max="5623" width="9.140625" style="1525"/>
    <col min="5624" max="5626" width="11.140625" style="1525" customWidth="1"/>
    <col min="5627" max="5627" width="1.5703125" style="1525" customWidth="1"/>
    <col min="5628" max="5630" width="12.42578125" style="1525" customWidth="1"/>
    <col min="5631" max="5631" width="1.5703125" style="1525" customWidth="1"/>
    <col min="5632" max="5632" width="11.140625" style="1525" customWidth="1"/>
    <col min="5633" max="5633" width="1.5703125" style="1525" customWidth="1"/>
    <col min="5634" max="5634" width="10.42578125" style="1525" customWidth="1"/>
    <col min="5635" max="5879" width="9.140625" style="1525"/>
    <col min="5880" max="5882" width="11.140625" style="1525" customWidth="1"/>
    <col min="5883" max="5883" width="1.5703125" style="1525" customWidth="1"/>
    <col min="5884" max="5886" width="12.42578125" style="1525" customWidth="1"/>
    <col min="5887" max="5887" width="1.5703125" style="1525" customWidth="1"/>
    <col min="5888" max="5888" width="11.140625" style="1525" customWidth="1"/>
    <col min="5889" max="5889" width="1.5703125" style="1525" customWidth="1"/>
    <col min="5890" max="5890" width="10.42578125" style="1525" customWidth="1"/>
    <col min="5891" max="6135" width="9.140625" style="1525"/>
    <col min="6136" max="6138" width="11.140625" style="1525" customWidth="1"/>
    <col min="6139" max="6139" width="1.5703125" style="1525" customWidth="1"/>
    <col min="6140" max="6142" width="12.42578125" style="1525" customWidth="1"/>
    <col min="6143" max="6143" width="1.5703125" style="1525" customWidth="1"/>
    <col min="6144" max="6144" width="11.140625" style="1525" customWidth="1"/>
    <col min="6145" max="6145" width="1.5703125" style="1525" customWidth="1"/>
    <col min="6146" max="6146" width="10.42578125" style="1525" customWidth="1"/>
    <col min="6147" max="6391" width="9.140625" style="1525"/>
    <col min="6392" max="6394" width="11.140625" style="1525" customWidth="1"/>
    <col min="6395" max="6395" width="1.5703125" style="1525" customWidth="1"/>
    <col min="6396" max="6398" width="12.42578125" style="1525" customWidth="1"/>
    <col min="6399" max="6399" width="1.5703125" style="1525" customWidth="1"/>
    <col min="6400" max="6400" width="11.140625" style="1525" customWidth="1"/>
    <col min="6401" max="6401" width="1.5703125" style="1525" customWidth="1"/>
    <col min="6402" max="6402" width="10.42578125" style="1525" customWidth="1"/>
    <col min="6403" max="6647" width="9.140625" style="1525"/>
    <col min="6648" max="6650" width="11.140625" style="1525" customWidth="1"/>
    <col min="6651" max="6651" width="1.5703125" style="1525" customWidth="1"/>
    <col min="6652" max="6654" width="12.42578125" style="1525" customWidth="1"/>
    <col min="6655" max="6655" width="1.5703125" style="1525" customWidth="1"/>
    <col min="6656" max="6656" width="11.140625" style="1525" customWidth="1"/>
    <col min="6657" max="6657" width="1.5703125" style="1525" customWidth="1"/>
    <col min="6658" max="6658" width="10.42578125" style="1525" customWidth="1"/>
    <col min="6659" max="6903" width="9.140625" style="1525"/>
    <col min="6904" max="6906" width="11.140625" style="1525" customWidth="1"/>
    <col min="6907" max="6907" width="1.5703125" style="1525" customWidth="1"/>
    <col min="6908" max="6910" width="12.42578125" style="1525" customWidth="1"/>
    <col min="6911" max="6911" width="1.5703125" style="1525" customWidth="1"/>
    <col min="6912" max="6912" width="11.140625" style="1525" customWidth="1"/>
    <col min="6913" max="6913" width="1.5703125" style="1525" customWidth="1"/>
    <col min="6914" max="6914" width="10.42578125" style="1525" customWidth="1"/>
    <col min="6915" max="7159" width="9.140625" style="1525"/>
    <col min="7160" max="7162" width="11.140625" style="1525" customWidth="1"/>
    <col min="7163" max="7163" width="1.5703125" style="1525" customWidth="1"/>
    <col min="7164" max="7166" width="12.42578125" style="1525" customWidth="1"/>
    <col min="7167" max="7167" width="1.5703125" style="1525" customWidth="1"/>
    <col min="7168" max="7168" width="11.140625" style="1525" customWidth="1"/>
    <col min="7169" max="7169" width="1.5703125" style="1525" customWidth="1"/>
    <col min="7170" max="7170" width="10.42578125" style="1525" customWidth="1"/>
    <col min="7171" max="7415" width="9.140625" style="1525"/>
    <col min="7416" max="7418" width="11.140625" style="1525" customWidth="1"/>
    <col min="7419" max="7419" width="1.5703125" style="1525" customWidth="1"/>
    <col min="7420" max="7422" width="12.42578125" style="1525" customWidth="1"/>
    <col min="7423" max="7423" width="1.5703125" style="1525" customWidth="1"/>
    <col min="7424" max="7424" width="11.140625" style="1525" customWidth="1"/>
    <col min="7425" max="7425" width="1.5703125" style="1525" customWidth="1"/>
    <col min="7426" max="7426" width="10.42578125" style="1525" customWidth="1"/>
    <col min="7427" max="7671" width="9.140625" style="1525"/>
    <col min="7672" max="7674" width="11.140625" style="1525" customWidth="1"/>
    <col min="7675" max="7675" width="1.5703125" style="1525" customWidth="1"/>
    <col min="7676" max="7678" width="12.42578125" style="1525" customWidth="1"/>
    <col min="7679" max="7679" width="1.5703125" style="1525" customWidth="1"/>
    <col min="7680" max="7680" width="11.140625" style="1525" customWidth="1"/>
    <col min="7681" max="7681" width="1.5703125" style="1525" customWidth="1"/>
    <col min="7682" max="7682" width="10.42578125" style="1525" customWidth="1"/>
    <col min="7683" max="7927" width="9.140625" style="1525"/>
    <col min="7928" max="7930" width="11.140625" style="1525" customWidth="1"/>
    <col min="7931" max="7931" width="1.5703125" style="1525" customWidth="1"/>
    <col min="7932" max="7934" width="12.42578125" style="1525" customWidth="1"/>
    <col min="7935" max="7935" width="1.5703125" style="1525" customWidth="1"/>
    <col min="7936" max="7936" width="11.140625" style="1525" customWidth="1"/>
    <col min="7937" max="7937" width="1.5703125" style="1525" customWidth="1"/>
    <col min="7938" max="7938" width="10.42578125" style="1525" customWidth="1"/>
    <col min="7939" max="8183" width="9.140625" style="1525"/>
    <col min="8184" max="8186" width="11.140625" style="1525" customWidth="1"/>
    <col min="8187" max="8187" width="1.5703125" style="1525" customWidth="1"/>
    <col min="8188" max="8190" width="12.42578125" style="1525" customWidth="1"/>
    <col min="8191" max="8191" width="1.5703125" style="1525" customWidth="1"/>
    <col min="8192" max="8192" width="11.140625" style="1525" customWidth="1"/>
    <col min="8193" max="8193" width="1.5703125" style="1525" customWidth="1"/>
    <col min="8194" max="8194" width="10.42578125" style="1525" customWidth="1"/>
    <col min="8195" max="8439" width="9.140625" style="1525"/>
    <col min="8440" max="8442" width="11.140625" style="1525" customWidth="1"/>
    <col min="8443" max="8443" width="1.5703125" style="1525" customWidth="1"/>
    <col min="8444" max="8446" width="12.42578125" style="1525" customWidth="1"/>
    <col min="8447" max="8447" width="1.5703125" style="1525" customWidth="1"/>
    <col min="8448" max="8448" width="11.140625" style="1525" customWidth="1"/>
    <col min="8449" max="8449" width="1.5703125" style="1525" customWidth="1"/>
    <col min="8450" max="8450" width="10.42578125" style="1525" customWidth="1"/>
    <col min="8451" max="8695" width="9.140625" style="1525"/>
    <col min="8696" max="8698" width="11.140625" style="1525" customWidth="1"/>
    <col min="8699" max="8699" width="1.5703125" style="1525" customWidth="1"/>
    <col min="8700" max="8702" width="12.42578125" style="1525" customWidth="1"/>
    <col min="8703" max="8703" width="1.5703125" style="1525" customWidth="1"/>
    <col min="8704" max="8704" width="11.140625" style="1525" customWidth="1"/>
    <col min="8705" max="8705" width="1.5703125" style="1525" customWidth="1"/>
    <col min="8706" max="8706" width="10.42578125" style="1525" customWidth="1"/>
    <col min="8707" max="8951" width="9.140625" style="1525"/>
    <col min="8952" max="8954" width="11.140625" style="1525" customWidth="1"/>
    <col min="8955" max="8955" width="1.5703125" style="1525" customWidth="1"/>
    <col min="8956" max="8958" width="12.42578125" style="1525" customWidth="1"/>
    <col min="8959" max="8959" width="1.5703125" style="1525" customWidth="1"/>
    <col min="8960" max="8960" width="11.140625" style="1525" customWidth="1"/>
    <col min="8961" max="8961" width="1.5703125" style="1525" customWidth="1"/>
    <col min="8962" max="8962" width="10.42578125" style="1525" customWidth="1"/>
    <col min="8963" max="9207" width="9.140625" style="1525"/>
    <col min="9208" max="9210" width="11.140625" style="1525" customWidth="1"/>
    <col min="9211" max="9211" width="1.5703125" style="1525" customWidth="1"/>
    <col min="9212" max="9214" width="12.42578125" style="1525" customWidth="1"/>
    <col min="9215" max="9215" width="1.5703125" style="1525" customWidth="1"/>
    <col min="9216" max="9216" width="11.140625" style="1525" customWidth="1"/>
    <col min="9217" max="9217" width="1.5703125" style="1525" customWidth="1"/>
    <col min="9218" max="9218" width="10.42578125" style="1525" customWidth="1"/>
    <col min="9219" max="9463" width="9.140625" style="1525"/>
    <col min="9464" max="9466" width="11.140625" style="1525" customWidth="1"/>
    <col min="9467" max="9467" width="1.5703125" style="1525" customWidth="1"/>
    <col min="9468" max="9470" width="12.42578125" style="1525" customWidth="1"/>
    <col min="9471" max="9471" width="1.5703125" style="1525" customWidth="1"/>
    <col min="9472" max="9472" width="11.140625" style="1525" customWidth="1"/>
    <col min="9473" max="9473" width="1.5703125" style="1525" customWidth="1"/>
    <col min="9474" max="9474" width="10.42578125" style="1525" customWidth="1"/>
    <col min="9475" max="9719" width="9.140625" style="1525"/>
    <col min="9720" max="9722" width="11.140625" style="1525" customWidth="1"/>
    <col min="9723" max="9723" width="1.5703125" style="1525" customWidth="1"/>
    <col min="9724" max="9726" width="12.42578125" style="1525" customWidth="1"/>
    <col min="9727" max="9727" width="1.5703125" style="1525" customWidth="1"/>
    <col min="9728" max="9728" width="11.140625" style="1525" customWidth="1"/>
    <col min="9729" max="9729" width="1.5703125" style="1525" customWidth="1"/>
    <col min="9730" max="9730" width="10.42578125" style="1525" customWidth="1"/>
    <col min="9731" max="9975" width="9.140625" style="1525"/>
    <col min="9976" max="9978" width="11.140625" style="1525" customWidth="1"/>
    <col min="9979" max="9979" width="1.5703125" style="1525" customWidth="1"/>
    <col min="9980" max="9982" width="12.42578125" style="1525" customWidth="1"/>
    <col min="9983" max="9983" width="1.5703125" style="1525" customWidth="1"/>
    <col min="9984" max="9984" width="11.140625" style="1525" customWidth="1"/>
    <col min="9985" max="9985" width="1.5703125" style="1525" customWidth="1"/>
    <col min="9986" max="9986" width="10.42578125" style="1525" customWidth="1"/>
    <col min="9987" max="10231" width="9.140625" style="1525"/>
    <col min="10232" max="10234" width="11.140625" style="1525" customWidth="1"/>
    <col min="10235" max="10235" width="1.5703125" style="1525" customWidth="1"/>
    <col min="10236" max="10238" width="12.42578125" style="1525" customWidth="1"/>
    <col min="10239" max="10239" width="1.5703125" style="1525" customWidth="1"/>
    <col min="10240" max="10240" width="11.140625" style="1525" customWidth="1"/>
    <col min="10241" max="10241" width="1.5703125" style="1525" customWidth="1"/>
    <col min="10242" max="10242" width="10.42578125" style="1525" customWidth="1"/>
    <col min="10243" max="10487" width="9.140625" style="1525"/>
    <col min="10488" max="10490" width="11.140625" style="1525" customWidth="1"/>
    <col min="10491" max="10491" width="1.5703125" style="1525" customWidth="1"/>
    <col min="10492" max="10494" width="12.42578125" style="1525" customWidth="1"/>
    <col min="10495" max="10495" width="1.5703125" style="1525" customWidth="1"/>
    <col min="10496" max="10496" width="11.140625" style="1525" customWidth="1"/>
    <col min="10497" max="10497" width="1.5703125" style="1525" customWidth="1"/>
    <col min="10498" max="10498" width="10.42578125" style="1525" customWidth="1"/>
    <col min="10499" max="10743" width="9.140625" style="1525"/>
    <col min="10744" max="10746" width="11.140625" style="1525" customWidth="1"/>
    <col min="10747" max="10747" width="1.5703125" style="1525" customWidth="1"/>
    <col min="10748" max="10750" width="12.42578125" style="1525" customWidth="1"/>
    <col min="10751" max="10751" width="1.5703125" style="1525" customWidth="1"/>
    <col min="10752" max="10752" width="11.140625" style="1525" customWidth="1"/>
    <col min="10753" max="10753" width="1.5703125" style="1525" customWidth="1"/>
    <col min="10754" max="10754" width="10.42578125" style="1525" customWidth="1"/>
    <col min="10755" max="10999" width="9.140625" style="1525"/>
    <col min="11000" max="11002" width="11.140625" style="1525" customWidth="1"/>
    <col min="11003" max="11003" width="1.5703125" style="1525" customWidth="1"/>
    <col min="11004" max="11006" width="12.42578125" style="1525" customWidth="1"/>
    <col min="11007" max="11007" width="1.5703125" style="1525" customWidth="1"/>
    <col min="11008" max="11008" width="11.140625" style="1525" customWidth="1"/>
    <col min="11009" max="11009" width="1.5703125" style="1525" customWidth="1"/>
    <col min="11010" max="11010" width="10.42578125" style="1525" customWidth="1"/>
    <col min="11011" max="11255" width="9.140625" style="1525"/>
    <col min="11256" max="11258" width="11.140625" style="1525" customWidth="1"/>
    <col min="11259" max="11259" width="1.5703125" style="1525" customWidth="1"/>
    <col min="11260" max="11262" width="12.42578125" style="1525" customWidth="1"/>
    <col min="11263" max="11263" width="1.5703125" style="1525" customWidth="1"/>
    <col min="11264" max="11264" width="11.140625" style="1525" customWidth="1"/>
    <col min="11265" max="11265" width="1.5703125" style="1525" customWidth="1"/>
    <col min="11266" max="11266" width="10.42578125" style="1525" customWidth="1"/>
    <col min="11267" max="11511" width="9.140625" style="1525"/>
    <col min="11512" max="11514" width="11.140625" style="1525" customWidth="1"/>
    <col min="11515" max="11515" width="1.5703125" style="1525" customWidth="1"/>
    <col min="11516" max="11518" width="12.42578125" style="1525" customWidth="1"/>
    <col min="11519" max="11519" width="1.5703125" style="1525" customWidth="1"/>
    <col min="11520" max="11520" width="11.140625" style="1525" customWidth="1"/>
    <col min="11521" max="11521" width="1.5703125" style="1525" customWidth="1"/>
    <col min="11522" max="11522" width="10.42578125" style="1525" customWidth="1"/>
    <col min="11523" max="11767" width="9.140625" style="1525"/>
    <col min="11768" max="11770" width="11.140625" style="1525" customWidth="1"/>
    <col min="11771" max="11771" width="1.5703125" style="1525" customWidth="1"/>
    <col min="11772" max="11774" width="12.42578125" style="1525" customWidth="1"/>
    <col min="11775" max="11775" width="1.5703125" style="1525" customWidth="1"/>
    <col min="11776" max="11776" width="11.140625" style="1525" customWidth="1"/>
    <col min="11777" max="11777" width="1.5703125" style="1525" customWidth="1"/>
    <col min="11778" max="11778" width="10.42578125" style="1525" customWidth="1"/>
    <col min="11779" max="12023" width="9.140625" style="1525"/>
    <col min="12024" max="12026" width="11.140625" style="1525" customWidth="1"/>
    <col min="12027" max="12027" width="1.5703125" style="1525" customWidth="1"/>
    <col min="12028" max="12030" width="12.42578125" style="1525" customWidth="1"/>
    <col min="12031" max="12031" width="1.5703125" style="1525" customWidth="1"/>
    <col min="12032" max="12032" width="11.140625" style="1525" customWidth="1"/>
    <col min="12033" max="12033" width="1.5703125" style="1525" customWidth="1"/>
    <col min="12034" max="12034" width="10.42578125" style="1525" customWidth="1"/>
    <col min="12035" max="12279" width="9.140625" style="1525"/>
    <col min="12280" max="12282" width="11.140625" style="1525" customWidth="1"/>
    <col min="12283" max="12283" width="1.5703125" style="1525" customWidth="1"/>
    <col min="12284" max="12286" width="12.42578125" style="1525" customWidth="1"/>
    <col min="12287" max="12287" width="1.5703125" style="1525" customWidth="1"/>
    <col min="12288" max="12288" width="11.140625" style="1525" customWidth="1"/>
    <col min="12289" max="12289" width="1.5703125" style="1525" customWidth="1"/>
    <col min="12290" max="12290" width="10.42578125" style="1525" customWidth="1"/>
    <col min="12291" max="12535" width="9.140625" style="1525"/>
    <col min="12536" max="12538" width="11.140625" style="1525" customWidth="1"/>
    <col min="12539" max="12539" width="1.5703125" style="1525" customWidth="1"/>
    <col min="12540" max="12542" width="12.42578125" style="1525" customWidth="1"/>
    <col min="12543" max="12543" width="1.5703125" style="1525" customWidth="1"/>
    <col min="12544" max="12544" width="11.140625" style="1525" customWidth="1"/>
    <col min="12545" max="12545" width="1.5703125" style="1525" customWidth="1"/>
    <col min="12546" max="12546" width="10.42578125" style="1525" customWidth="1"/>
    <col min="12547" max="12791" width="9.140625" style="1525"/>
    <col min="12792" max="12794" width="11.140625" style="1525" customWidth="1"/>
    <col min="12795" max="12795" width="1.5703125" style="1525" customWidth="1"/>
    <col min="12796" max="12798" width="12.42578125" style="1525" customWidth="1"/>
    <col min="12799" max="12799" width="1.5703125" style="1525" customWidth="1"/>
    <col min="12800" max="12800" width="11.140625" style="1525" customWidth="1"/>
    <col min="12801" max="12801" width="1.5703125" style="1525" customWidth="1"/>
    <col min="12802" max="12802" width="10.42578125" style="1525" customWidth="1"/>
    <col min="12803" max="13047" width="9.140625" style="1525"/>
    <col min="13048" max="13050" width="11.140625" style="1525" customWidth="1"/>
    <col min="13051" max="13051" width="1.5703125" style="1525" customWidth="1"/>
    <col min="13052" max="13054" width="12.42578125" style="1525" customWidth="1"/>
    <col min="13055" max="13055" width="1.5703125" style="1525" customWidth="1"/>
    <col min="13056" max="13056" width="11.140625" style="1525" customWidth="1"/>
    <col min="13057" max="13057" width="1.5703125" style="1525" customWidth="1"/>
    <col min="13058" max="13058" width="10.42578125" style="1525" customWidth="1"/>
    <col min="13059" max="13303" width="9.140625" style="1525"/>
    <col min="13304" max="13306" width="11.140625" style="1525" customWidth="1"/>
    <col min="13307" max="13307" width="1.5703125" style="1525" customWidth="1"/>
    <col min="13308" max="13310" width="12.42578125" style="1525" customWidth="1"/>
    <col min="13311" max="13311" width="1.5703125" style="1525" customWidth="1"/>
    <col min="13312" max="13312" width="11.140625" style="1525" customWidth="1"/>
    <col min="13313" max="13313" width="1.5703125" style="1525" customWidth="1"/>
    <col min="13314" max="13314" width="10.42578125" style="1525" customWidth="1"/>
    <col min="13315" max="13559" width="9.140625" style="1525"/>
    <col min="13560" max="13562" width="11.140625" style="1525" customWidth="1"/>
    <col min="13563" max="13563" width="1.5703125" style="1525" customWidth="1"/>
    <col min="13564" max="13566" width="12.42578125" style="1525" customWidth="1"/>
    <col min="13567" max="13567" width="1.5703125" style="1525" customWidth="1"/>
    <col min="13568" max="13568" width="11.140625" style="1525" customWidth="1"/>
    <col min="13569" max="13569" width="1.5703125" style="1525" customWidth="1"/>
    <col min="13570" max="13570" width="10.42578125" style="1525" customWidth="1"/>
    <col min="13571" max="13815" width="9.140625" style="1525"/>
    <col min="13816" max="13818" width="11.140625" style="1525" customWidth="1"/>
    <col min="13819" max="13819" width="1.5703125" style="1525" customWidth="1"/>
    <col min="13820" max="13822" width="12.42578125" style="1525" customWidth="1"/>
    <col min="13823" max="13823" width="1.5703125" style="1525" customWidth="1"/>
    <col min="13824" max="13824" width="11.140625" style="1525" customWidth="1"/>
    <col min="13825" max="13825" width="1.5703125" style="1525" customWidth="1"/>
    <col min="13826" max="13826" width="10.42578125" style="1525" customWidth="1"/>
    <col min="13827" max="14071" width="9.140625" style="1525"/>
    <col min="14072" max="14074" width="11.140625" style="1525" customWidth="1"/>
    <col min="14075" max="14075" width="1.5703125" style="1525" customWidth="1"/>
    <col min="14076" max="14078" width="12.42578125" style="1525" customWidth="1"/>
    <col min="14079" max="14079" width="1.5703125" style="1525" customWidth="1"/>
    <col min="14080" max="14080" width="11.140625" style="1525" customWidth="1"/>
    <col min="14081" max="14081" width="1.5703125" style="1525" customWidth="1"/>
    <col min="14082" max="14082" width="10.42578125" style="1525" customWidth="1"/>
    <col min="14083" max="14327" width="9.140625" style="1525"/>
    <col min="14328" max="14330" width="11.140625" style="1525" customWidth="1"/>
    <col min="14331" max="14331" width="1.5703125" style="1525" customWidth="1"/>
    <col min="14332" max="14334" width="12.42578125" style="1525" customWidth="1"/>
    <col min="14335" max="14335" width="1.5703125" style="1525" customWidth="1"/>
    <col min="14336" max="14336" width="11.140625" style="1525" customWidth="1"/>
    <col min="14337" max="14337" width="1.5703125" style="1525" customWidth="1"/>
    <col min="14338" max="14338" width="10.42578125" style="1525" customWidth="1"/>
    <col min="14339" max="14583" width="9.140625" style="1525"/>
    <col min="14584" max="14586" width="11.140625" style="1525" customWidth="1"/>
    <col min="14587" max="14587" width="1.5703125" style="1525" customWidth="1"/>
    <col min="14588" max="14590" width="12.42578125" style="1525" customWidth="1"/>
    <col min="14591" max="14591" width="1.5703125" style="1525" customWidth="1"/>
    <col min="14592" max="14592" width="11.140625" style="1525" customWidth="1"/>
    <col min="14593" max="14593" width="1.5703125" style="1525" customWidth="1"/>
    <col min="14594" max="14594" width="10.42578125" style="1525" customWidth="1"/>
    <col min="14595" max="14839" width="9.140625" style="1525"/>
    <col min="14840" max="14842" width="11.140625" style="1525" customWidth="1"/>
    <col min="14843" max="14843" width="1.5703125" style="1525" customWidth="1"/>
    <col min="14844" max="14846" width="12.42578125" style="1525" customWidth="1"/>
    <col min="14847" max="14847" width="1.5703125" style="1525" customWidth="1"/>
    <col min="14848" max="14848" width="11.140625" style="1525" customWidth="1"/>
    <col min="14849" max="14849" width="1.5703125" style="1525" customWidth="1"/>
    <col min="14850" max="14850" width="10.42578125" style="1525" customWidth="1"/>
    <col min="14851" max="15095" width="9.140625" style="1525"/>
    <col min="15096" max="15098" width="11.140625" style="1525" customWidth="1"/>
    <col min="15099" max="15099" width="1.5703125" style="1525" customWidth="1"/>
    <col min="15100" max="15102" width="12.42578125" style="1525" customWidth="1"/>
    <col min="15103" max="15103" width="1.5703125" style="1525" customWidth="1"/>
    <col min="15104" max="15104" width="11.140625" style="1525" customWidth="1"/>
    <col min="15105" max="15105" width="1.5703125" style="1525" customWidth="1"/>
    <col min="15106" max="15106" width="10.42578125" style="1525" customWidth="1"/>
    <col min="15107" max="15351" width="9.140625" style="1525"/>
    <col min="15352" max="15354" width="11.140625" style="1525" customWidth="1"/>
    <col min="15355" max="15355" width="1.5703125" style="1525" customWidth="1"/>
    <col min="15356" max="15358" width="12.42578125" style="1525" customWidth="1"/>
    <col min="15359" max="15359" width="1.5703125" style="1525" customWidth="1"/>
    <col min="15360" max="15360" width="11.140625" style="1525" customWidth="1"/>
    <col min="15361" max="15361" width="1.5703125" style="1525" customWidth="1"/>
    <col min="15362" max="15362" width="10.42578125" style="1525" customWidth="1"/>
    <col min="15363" max="15607" width="9.140625" style="1525"/>
    <col min="15608" max="15610" width="11.140625" style="1525" customWidth="1"/>
    <col min="15611" max="15611" width="1.5703125" style="1525" customWidth="1"/>
    <col min="15612" max="15614" width="12.42578125" style="1525" customWidth="1"/>
    <col min="15615" max="15615" width="1.5703125" style="1525" customWidth="1"/>
    <col min="15616" max="15616" width="11.140625" style="1525" customWidth="1"/>
    <col min="15617" max="15617" width="1.5703125" style="1525" customWidth="1"/>
    <col min="15618" max="15618" width="10.42578125" style="1525" customWidth="1"/>
    <col min="15619" max="15863" width="9.140625" style="1525"/>
    <col min="15864" max="15866" width="11.140625" style="1525" customWidth="1"/>
    <col min="15867" max="15867" width="1.5703125" style="1525" customWidth="1"/>
    <col min="15868" max="15870" width="12.42578125" style="1525" customWidth="1"/>
    <col min="15871" max="15871" width="1.5703125" style="1525" customWidth="1"/>
    <col min="15872" max="15872" width="11.140625" style="1525" customWidth="1"/>
    <col min="15873" max="15873" width="1.5703125" style="1525" customWidth="1"/>
    <col min="15874" max="15874" width="10.42578125" style="1525" customWidth="1"/>
    <col min="15875" max="16119" width="9.140625" style="1525"/>
    <col min="16120" max="16122" width="11.140625" style="1525" customWidth="1"/>
    <col min="16123" max="16123" width="1.5703125" style="1525" customWidth="1"/>
    <col min="16124" max="16126" width="12.42578125" style="1525" customWidth="1"/>
    <col min="16127" max="16127" width="1.5703125" style="1525" customWidth="1"/>
    <col min="16128" max="16128" width="11.140625" style="1525" customWidth="1"/>
    <col min="16129" max="16129" width="1.5703125" style="1525" customWidth="1"/>
    <col min="16130" max="16130" width="10.42578125" style="1525" customWidth="1"/>
    <col min="16131" max="16384" width="9.140625" style="1525"/>
  </cols>
  <sheetData>
    <row r="1" spans="1:14" ht="15.75" x14ac:dyDescent="0.25">
      <c r="A1" s="966" t="s">
        <v>2559</v>
      </c>
      <c r="B1" s="63"/>
      <c r="C1" s="63"/>
      <c r="D1" s="354"/>
      <c r="E1" s="354"/>
      <c r="F1" s="354"/>
      <c r="G1" s="354"/>
      <c r="H1" s="24"/>
      <c r="I1" s="24"/>
      <c r="J1" s="24"/>
      <c r="K1" s="24"/>
      <c r="L1" s="352">
        <v>9</v>
      </c>
    </row>
    <row r="2" spans="1:14" ht="15.75" x14ac:dyDescent="0.25">
      <c r="A2" s="1975" t="s">
        <v>94</v>
      </c>
      <c r="B2" s="1976"/>
      <c r="C2" s="1977"/>
      <c r="D2" s="177"/>
      <c r="E2" s="354"/>
      <c r="F2" s="354"/>
      <c r="G2" s="354"/>
      <c r="H2" s="24"/>
      <c r="I2" s="24"/>
      <c r="J2" s="24"/>
      <c r="K2" s="24"/>
      <c r="L2" s="24"/>
    </row>
    <row r="3" spans="1:14" ht="15.75" x14ac:dyDescent="0.25">
      <c r="A3" s="972" t="s">
        <v>2560</v>
      </c>
      <c r="B3" s="972"/>
      <c r="C3" s="966"/>
      <c r="D3" s="921"/>
      <c r="E3" s="921"/>
      <c r="F3" s="921"/>
      <c r="G3" s="921"/>
      <c r="H3" s="396"/>
      <c r="I3" s="396"/>
      <c r="J3" s="396"/>
      <c r="K3" s="396"/>
      <c r="L3" s="396"/>
      <c r="M3" s="396"/>
      <c r="N3" s="396"/>
    </row>
    <row r="4" spans="1:14" ht="15" customHeight="1" x14ac:dyDescent="0.25">
      <c r="A4" s="261" t="s">
        <v>2348</v>
      </c>
      <c r="B4" s="972"/>
      <c r="C4" s="966"/>
      <c r="D4" s="921"/>
      <c r="E4" s="921"/>
      <c r="F4" s="921"/>
      <c r="G4" s="921"/>
      <c r="H4" s="396"/>
      <c r="I4" s="396"/>
      <c r="J4" s="396"/>
      <c r="K4" s="396"/>
      <c r="L4" s="396"/>
      <c r="M4" s="396"/>
      <c r="N4" s="396"/>
    </row>
    <row r="5" spans="1:14" ht="12.75" customHeight="1" x14ac:dyDescent="0.25">
      <c r="A5" s="63"/>
      <c r="B5" s="63"/>
      <c r="C5" s="63"/>
      <c r="D5" s="354"/>
      <c r="E5" s="354"/>
      <c r="F5" s="354"/>
      <c r="G5" s="354"/>
      <c r="H5" s="24"/>
      <c r="I5" s="24"/>
      <c r="J5" s="24"/>
      <c r="K5" s="24"/>
      <c r="L5" s="24"/>
    </row>
    <row r="6" spans="1:14" ht="11.85" customHeight="1" x14ac:dyDescent="0.2">
      <c r="A6" s="929"/>
      <c r="B6" s="2070" t="s">
        <v>2349</v>
      </c>
      <c r="C6" s="2082"/>
      <c r="D6" s="2083"/>
      <c r="E6" s="930"/>
      <c r="F6" s="2084" t="s">
        <v>2350</v>
      </c>
      <c r="G6" s="2082"/>
      <c r="H6" s="2083"/>
      <c r="I6" s="892"/>
      <c r="J6" s="396"/>
      <c r="K6" s="892"/>
      <c r="L6" s="892"/>
    </row>
    <row r="7" spans="1:14" ht="50.25" customHeight="1" x14ac:dyDescent="0.2">
      <c r="A7" s="1660" t="s">
        <v>2351</v>
      </c>
      <c r="B7" s="890" t="s">
        <v>2352</v>
      </c>
      <c r="C7" s="890" t="s">
        <v>2353</v>
      </c>
      <c r="D7" s="890" t="s">
        <v>2354</v>
      </c>
      <c r="E7" s="931"/>
      <c r="F7" s="890" t="s">
        <v>2355</v>
      </c>
      <c r="G7" s="890" t="s">
        <v>2356</v>
      </c>
      <c r="H7" s="893" t="s">
        <v>2357</v>
      </c>
      <c r="I7" s="894"/>
      <c r="J7" s="1660" t="s">
        <v>2358</v>
      </c>
      <c r="K7" s="894"/>
      <c r="L7" s="1660" t="s">
        <v>2359</v>
      </c>
    </row>
    <row r="8" spans="1:14" x14ac:dyDescent="0.2">
      <c r="A8" s="403" t="s">
        <v>244</v>
      </c>
      <c r="B8" s="403"/>
      <c r="C8" s="403"/>
      <c r="D8" s="403" t="s">
        <v>245</v>
      </c>
      <c r="E8" s="403"/>
      <c r="F8" s="403" t="s">
        <v>246</v>
      </c>
      <c r="G8" s="403" t="s">
        <v>401</v>
      </c>
      <c r="H8" s="403" t="s">
        <v>402</v>
      </c>
      <c r="I8" s="403"/>
      <c r="J8" s="403" t="s">
        <v>2360</v>
      </c>
      <c r="K8" s="403"/>
      <c r="L8" s="403" t="s">
        <v>2361</v>
      </c>
    </row>
    <row r="9" spans="1:14" x14ac:dyDescent="0.2">
      <c r="A9" s="2078" t="s">
        <v>1784</v>
      </c>
      <c r="B9" s="2113"/>
      <c r="C9" s="2113"/>
      <c r="D9" s="355"/>
      <c r="E9" s="355"/>
      <c r="F9" s="355"/>
      <c r="G9" s="355"/>
      <c r="H9" s="355"/>
      <c r="I9" s="355"/>
      <c r="J9" s="355"/>
      <c r="K9" s="355"/>
      <c r="L9" s="355"/>
    </row>
    <row r="10" spans="1:14" x14ac:dyDescent="0.2">
      <c r="A10" s="545" t="s">
        <v>2530</v>
      </c>
      <c r="B10" s="899"/>
      <c r="C10" s="1692"/>
      <c r="D10" s="1729"/>
      <c r="E10" s="715"/>
      <c r="F10" s="1729"/>
      <c r="G10" s="1729"/>
      <c r="H10" s="1729"/>
      <c r="I10" s="702"/>
      <c r="J10" s="1730"/>
      <c r="K10" s="702"/>
      <c r="L10" s="1730"/>
    </row>
    <row r="11" spans="1:14" x14ac:dyDescent="0.2">
      <c r="A11" s="989" t="s">
        <v>2541</v>
      </c>
      <c r="B11" s="899"/>
      <c r="C11" s="1692"/>
      <c r="D11" s="1729"/>
      <c r="E11" s="715"/>
      <c r="F11" s="1729"/>
      <c r="G11" s="1729"/>
      <c r="H11" s="1729"/>
      <c r="I11" s="702"/>
      <c r="J11" s="1730"/>
      <c r="K11" s="702"/>
      <c r="L11" s="1730"/>
    </row>
    <row r="12" spans="1:14" x14ac:dyDescent="0.2">
      <c r="A12" s="545" t="s">
        <v>2554</v>
      </c>
      <c r="B12" s="899"/>
      <c r="C12" s="1692"/>
      <c r="D12" s="1729"/>
      <c r="E12" s="715"/>
      <c r="F12" s="1729"/>
      <c r="G12" s="1729"/>
      <c r="H12" s="1729"/>
      <c r="I12" s="702"/>
      <c r="J12" s="1730"/>
      <c r="K12" s="702"/>
      <c r="L12" s="1730"/>
    </row>
    <row r="13" spans="1:14" x14ac:dyDescent="0.2">
      <c r="A13" s="545" t="s">
        <v>2534</v>
      </c>
      <c r="B13" s="899"/>
      <c r="C13" s="990"/>
      <c r="D13" s="818"/>
      <c r="E13" s="715"/>
      <c r="F13" s="1729"/>
      <c r="G13" s="1729"/>
      <c r="H13" s="1729"/>
      <c r="I13" s="702"/>
      <c r="J13" s="1730"/>
      <c r="K13" s="702"/>
      <c r="L13" s="1730"/>
    </row>
    <row r="14" spans="1:14" x14ac:dyDescent="0.2">
      <c r="A14" s="545" t="s">
        <v>2555</v>
      </c>
      <c r="B14" s="899"/>
      <c r="C14" s="990"/>
      <c r="D14" s="818"/>
      <c r="E14" s="715"/>
      <c r="F14" s="1729"/>
      <c r="G14" s="1729"/>
      <c r="H14" s="1729"/>
      <c r="I14" s="702"/>
      <c r="J14" s="1730"/>
      <c r="K14" s="702"/>
      <c r="L14" s="1730"/>
    </row>
    <row r="15" spans="1:14" x14ac:dyDescent="0.2">
      <c r="A15" s="973" t="s">
        <v>2515</v>
      </c>
      <c r="B15" s="899"/>
      <c r="C15" s="1692"/>
      <c r="D15" s="1729"/>
      <c r="E15" s="715"/>
      <c r="F15" s="1729"/>
      <c r="G15" s="1729"/>
      <c r="H15" s="1729"/>
      <c r="I15" s="702"/>
      <c r="J15" s="1730"/>
      <c r="K15" s="702"/>
      <c r="L15" s="1730"/>
    </row>
    <row r="16" spans="1:14" x14ac:dyDescent="0.2">
      <c r="A16" s="545" t="s">
        <v>2556</v>
      </c>
      <c r="B16" s="899"/>
      <c r="C16" s="1692"/>
      <c r="D16" s="1729"/>
      <c r="E16" s="701"/>
      <c r="F16" s="1729"/>
      <c r="G16" s="1729"/>
      <c r="H16" s="1729"/>
      <c r="I16" s="702"/>
      <c r="J16" s="1730"/>
      <c r="K16" s="702"/>
      <c r="L16" s="1730"/>
    </row>
    <row r="17" spans="1:16" x14ac:dyDescent="0.2">
      <c r="A17" s="545" t="s">
        <v>2551</v>
      </c>
      <c r="B17" s="899"/>
      <c r="C17" s="899"/>
      <c r="D17" s="698"/>
      <c r="E17" s="701"/>
      <c r="F17" s="698"/>
      <c r="G17" s="698"/>
      <c r="H17" s="698"/>
      <c r="I17" s="702"/>
      <c r="J17" s="698"/>
      <c r="K17" s="702"/>
      <c r="L17" s="698"/>
    </row>
    <row r="18" spans="1:16" x14ac:dyDescent="0.2">
      <c r="A18" s="545" t="s">
        <v>2368</v>
      </c>
      <c r="B18" s="899"/>
      <c r="C18" s="1692"/>
      <c r="D18" s="1729"/>
      <c r="E18" s="701"/>
      <c r="F18" s="1729"/>
      <c r="G18" s="1729"/>
      <c r="H18" s="1729"/>
      <c r="I18" s="702"/>
      <c r="J18" s="1730"/>
      <c r="K18" s="702"/>
      <c r="L18" s="1730"/>
    </row>
    <row r="19" spans="1:16" x14ac:dyDescent="0.2">
      <c r="A19" s="545" t="s">
        <v>2369</v>
      </c>
      <c r="B19" s="899"/>
      <c r="C19" s="1692"/>
      <c r="D19" s="1729"/>
      <c r="E19" s="715"/>
      <c r="F19" s="1729"/>
      <c r="G19" s="1729"/>
      <c r="H19" s="1729"/>
      <c r="I19" s="702"/>
      <c r="J19" s="1730"/>
      <c r="K19" s="702"/>
      <c r="L19" s="1730"/>
    </row>
    <row r="20" spans="1:16" ht="12" customHeight="1" x14ac:dyDescent="0.2">
      <c r="A20" s="545" t="s">
        <v>2415</v>
      </c>
      <c r="B20" s="899"/>
      <c r="C20" s="1692"/>
      <c r="D20" s="1729"/>
      <c r="E20" s="701"/>
      <c r="F20" s="1729"/>
      <c r="G20" s="1729"/>
      <c r="H20" s="1729"/>
      <c r="I20" s="702"/>
      <c r="J20" s="1730"/>
      <c r="K20" s="702"/>
      <c r="L20" s="1730"/>
      <c r="M20" s="2111"/>
      <c r="N20" s="2112"/>
    </row>
    <row r="21" spans="1:16" ht="12" customHeight="1" x14ac:dyDescent="0.2">
      <c r="A21" s="1749" t="s">
        <v>4574</v>
      </c>
      <c r="B21" s="899"/>
      <c r="C21" s="1819"/>
      <c r="D21" s="1819"/>
      <c r="E21" s="701"/>
      <c r="F21" s="1819"/>
      <c r="G21" s="1819"/>
      <c r="H21" s="1819"/>
      <c r="I21" s="702"/>
      <c r="J21" s="1730"/>
      <c r="K21" s="702"/>
      <c r="L21" s="1730"/>
      <c r="M21" s="2111"/>
      <c r="N21" s="2112"/>
    </row>
    <row r="22" spans="1:16" ht="12" customHeight="1" x14ac:dyDescent="0.2">
      <c r="A22" s="545" t="s">
        <v>4580</v>
      </c>
      <c r="B22" s="899"/>
      <c r="C22" s="1819"/>
      <c r="D22" s="1819"/>
      <c r="E22" s="701"/>
      <c r="F22" s="1819"/>
      <c r="G22" s="1819"/>
      <c r="H22" s="1819"/>
      <c r="I22" s="702"/>
      <c r="J22" s="1730"/>
      <c r="K22" s="702"/>
      <c r="L22" s="1730"/>
      <c r="M22" s="2111"/>
      <c r="N22" s="2112"/>
    </row>
    <row r="23" spans="1:16" ht="12.75" customHeight="1" x14ac:dyDescent="0.2">
      <c r="A23" s="545" t="s">
        <v>2416</v>
      </c>
      <c r="B23" s="899"/>
      <c r="C23" s="1818"/>
      <c r="D23" s="1819"/>
      <c r="E23" s="701"/>
      <c r="F23" s="1819"/>
      <c r="G23" s="1819"/>
      <c r="H23" s="1819"/>
      <c r="I23" s="702"/>
      <c r="J23" s="1730"/>
      <c r="K23" s="702"/>
      <c r="L23" s="1730"/>
      <c r="M23" s="2111"/>
      <c r="N23" s="2112"/>
    </row>
    <row r="24" spans="1:16" ht="12" customHeight="1" x14ac:dyDescent="0.2">
      <c r="A24" s="545" t="s">
        <v>4581</v>
      </c>
      <c r="B24" s="899"/>
      <c r="C24" s="1819"/>
      <c r="D24" s="1819"/>
      <c r="E24" s="701"/>
      <c r="F24" s="1819"/>
      <c r="G24" s="1819"/>
      <c r="H24" s="1819"/>
      <c r="I24" s="702"/>
      <c r="J24" s="1730"/>
      <c r="K24" s="702"/>
      <c r="L24" s="1730"/>
      <c r="M24" s="2111"/>
      <c r="N24" s="2112"/>
    </row>
    <row r="25" spans="1:16" ht="12" customHeight="1" x14ac:dyDescent="0.2">
      <c r="A25" s="545" t="s">
        <v>4577</v>
      </c>
      <c r="B25" s="899"/>
      <c r="C25" s="1819"/>
      <c r="D25" s="1819"/>
      <c r="E25" s="701"/>
      <c r="F25" s="1819"/>
      <c r="G25" s="1819"/>
      <c r="H25" s="1819"/>
      <c r="I25" s="702"/>
      <c r="J25" s="1730"/>
      <c r="K25" s="702"/>
      <c r="L25" s="1730"/>
      <c r="M25" s="2111"/>
      <c r="N25" s="2112"/>
    </row>
    <row r="26" spans="1:16" ht="12" customHeight="1" x14ac:dyDescent="0.2">
      <c r="A26" s="545" t="s">
        <v>2417</v>
      </c>
      <c r="B26" s="899"/>
      <c r="C26" s="1818"/>
      <c r="D26" s="1819"/>
      <c r="E26" s="701"/>
      <c r="F26" s="1819"/>
      <c r="G26" s="1819"/>
      <c r="H26" s="1819"/>
      <c r="I26" s="702"/>
      <c r="J26" s="1730"/>
      <c r="K26" s="702"/>
      <c r="L26" s="1730"/>
      <c r="M26" s="2111"/>
      <c r="N26" s="2112"/>
    </row>
    <row r="27" spans="1:16" ht="12" customHeight="1" x14ac:dyDescent="0.2">
      <c r="A27" s="545" t="s">
        <v>4582</v>
      </c>
      <c r="B27" s="899"/>
      <c r="C27" s="1819"/>
      <c r="D27" s="1819"/>
      <c r="E27" s="701"/>
      <c r="F27" s="1819"/>
      <c r="G27" s="1819"/>
      <c r="H27" s="1819"/>
      <c r="I27" s="702"/>
      <c r="J27" s="1730"/>
      <c r="K27" s="702"/>
      <c r="L27" s="1730"/>
      <c r="M27" s="2111"/>
      <c r="N27" s="2112"/>
    </row>
    <row r="28" spans="1:16" x14ac:dyDescent="0.2">
      <c r="A28" s="545" t="s">
        <v>2418</v>
      </c>
      <c r="B28" s="899"/>
      <c r="C28" s="1818"/>
      <c r="D28" s="1819"/>
      <c r="E28" s="701"/>
      <c r="F28" s="1819"/>
      <c r="G28" s="1819"/>
      <c r="H28" s="1819"/>
      <c r="I28" s="702"/>
      <c r="J28" s="1730"/>
      <c r="K28" s="702"/>
      <c r="L28" s="1730"/>
      <c r="M28" s="2111"/>
      <c r="N28" s="2112"/>
    </row>
    <row r="29" spans="1:16" ht="23.25" x14ac:dyDescent="0.25">
      <c r="A29" s="1823" t="s">
        <v>4579</v>
      </c>
      <c r="B29" s="899"/>
      <c r="C29" s="1820"/>
      <c r="D29" s="1820"/>
      <c r="E29" s="676"/>
      <c r="F29" s="1820"/>
      <c r="G29" s="1820"/>
      <c r="H29" s="1820"/>
      <c r="I29" s="677"/>
      <c r="J29" s="1684"/>
      <c r="K29" s="677"/>
      <c r="L29" s="1684"/>
      <c r="P29" s="1631"/>
    </row>
    <row r="30" spans="1:16" x14ac:dyDescent="0.2">
      <c r="A30" s="905" t="s">
        <v>2375</v>
      </c>
      <c r="B30" s="906"/>
      <c r="C30" s="1693"/>
      <c r="D30" s="1730"/>
      <c r="E30" s="750"/>
      <c r="F30" s="734"/>
      <c r="G30" s="734"/>
      <c r="H30" s="1730"/>
      <c r="I30" s="751"/>
      <c r="J30" s="1730"/>
      <c r="K30" s="751"/>
      <c r="L30" s="1730"/>
    </row>
    <row r="31" spans="1:16" x14ac:dyDescent="0.2">
      <c r="A31" s="708"/>
      <c r="B31" s="708"/>
      <c r="C31" s="701"/>
      <c r="D31" s="701"/>
      <c r="E31" s="750"/>
      <c r="F31" s="750"/>
      <c r="G31" s="795"/>
      <c r="H31" s="701"/>
      <c r="I31" s="751"/>
      <c r="J31" s="701"/>
      <c r="K31" s="751"/>
      <c r="L31" s="701"/>
    </row>
    <row r="32" spans="1:16" x14ac:dyDescent="0.2">
      <c r="A32" s="921" t="s">
        <v>1785</v>
      </c>
      <c r="B32" s="354"/>
      <c r="C32" s="701"/>
      <c r="D32" s="701"/>
      <c r="E32" s="750"/>
      <c r="F32" s="750"/>
      <c r="G32" s="795"/>
      <c r="H32" s="701"/>
      <c r="I32" s="751"/>
      <c r="J32" s="701"/>
      <c r="K32" s="751"/>
      <c r="L32" s="701"/>
    </row>
    <row r="33" spans="1:13" x14ac:dyDescent="0.2">
      <c r="A33" s="545" t="s">
        <v>2530</v>
      </c>
      <c r="B33" s="1730"/>
      <c r="C33" s="1729"/>
      <c r="D33" s="1729"/>
      <c r="E33" s="715"/>
      <c r="F33" s="1729"/>
      <c r="G33" s="1729"/>
      <c r="H33" s="1729"/>
      <c r="I33" s="702"/>
      <c r="J33" s="1730"/>
      <c r="K33" s="702"/>
      <c r="L33" s="1730"/>
    </row>
    <row r="34" spans="1:13" x14ac:dyDescent="0.2">
      <c r="A34" s="989" t="s">
        <v>2541</v>
      </c>
      <c r="B34" s="1730"/>
      <c r="C34" s="1729"/>
      <c r="D34" s="1729"/>
      <c r="E34" s="715"/>
      <c r="F34" s="1729"/>
      <c r="G34" s="1729"/>
      <c r="H34" s="1729"/>
      <c r="I34" s="702"/>
      <c r="J34" s="1730"/>
      <c r="K34" s="702"/>
      <c r="L34" s="1730"/>
    </row>
    <row r="35" spans="1:13" x14ac:dyDescent="0.2">
      <c r="A35" s="545" t="s">
        <v>2554</v>
      </c>
      <c r="B35" s="1730"/>
      <c r="C35" s="1729"/>
      <c r="D35" s="1729"/>
      <c r="E35" s="715"/>
      <c r="F35" s="1729"/>
      <c r="G35" s="1729"/>
      <c r="H35" s="1729"/>
      <c r="I35" s="702"/>
      <c r="J35" s="1730"/>
      <c r="K35" s="702"/>
      <c r="L35" s="1730"/>
    </row>
    <row r="36" spans="1:13" x14ac:dyDescent="0.2">
      <c r="A36" s="545" t="s">
        <v>2534</v>
      </c>
      <c r="B36" s="1730"/>
      <c r="C36" s="818"/>
      <c r="D36" s="818"/>
      <c r="E36" s="715"/>
      <c r="F36" s="1729"/>
      <c r="G36" s="1729"/>
      <c r="H36" s="1729"/>
      <c r="I36" s="702"/>
      <c r="J36" s="1730"/>
      <c r="K36" s="702"/>
      <c r="L36" s="1730"/>
    </row>
    <row r="37" spans="1:13" x14ac:dyDescent="0.2">
      <c r="A37" s="545" t="s">
        <v>2555</v>
      </c>
      <c r="B37" s="1730"/>
      <c r="C37" s="818"/>
      <c r="D37" s="818"/>
      <c r="E37" s="715"/>
      <c r="F37" s="1729"/>
      <c r="G37" s="1729"/>
      <c r="H37" s="1729"/>
      <c r="I37" s="702"/>
      <c r="J37" s="1730"/>
      <c r="K37" s="702"/>
      <c r="L37" s="1730"/>
      <c r="M37" s="1750"/>
    </row>
    <row r="38" spans="1:13" x14ac:dyDescent="0.2">
      <c r="A38" s="973" t="s">
        <v>2515</v>
      </c>
      <c r="B38" s="1730"/>
      <c r="C38" s="1729"/>
      <c r="D38" s="1729"/>
      <c r="E38" s="715"/>
      <c r="F38" s="1729"/>
      <c r="G38" s="1729"/>
      <c r="H38" s="1729"/>
      <c r="I38" s="702"/>
      <c r="J38" s="1730"/>
      <c r="K38" s="702"/>
      <c r="L38" s="1730"/>
    </row>
    <row r="39" spans="1:13" x14ac:dyDescent="0.2">
      <c r="A39" s="545" t="s">
        <v>2556</v>
      </c>
      <c r="B39" s="1730"/>
      <c r="C39" s="1729"/>
      <c r="D39" s="1729"/>
      <c r="E39" s="701"/>
      <c r="F39" s="1729"/>
      <c r="G39" s="1729"/>
      <c r="H39" s="1729"/>
      <c r="I39" s="702"/>
      <c r="J39" s="1730"/>
      <c r="K39" s="702"/>
      <c r="L39" s="1730"/>
    </row>
    <row r="40" spans="1:13" x14ac:dyDescent="0.2">
      <c r="A40" s="545" t="s">
        <v>2551</v>
      </c>
      <c r="B40" s="698"/>
      <c r="C40" s="698"/>
      <c r="D40" s="698"/>
      <c r="E40" s="701"/>
      <c r="F40" s="698"/>
      <c r="G40" s="698"/>
      <c r="H40" s="698"/>
      <c r="I40" s="702"/>
      <c r="J40" s="698"/>
      <c r="K40" s="702"/>
      <c r="L40" s="698"/>
    </row>
    <row r="41" spans="1:13" x14ac:dyDescent="0.2">
      <c r="A41" s="545" t="s">
        <v>2368</v>
      </c>
      <c r="B41" s="1730"/>
      <c r="C41" s="1729"/>
      <c r="D41" s="1729"/>
      <c r="E41" s="701"/>
      <c r="F41" s="1729"/>
      <c r="G41" s="1729"/>
      <c r="H41" s="1729"/>
      <c r="I41" s="702"/>
      <c r="J41" s="1730"/>
      <c r="K41" s="702"/>
      <c r="L41" s="1730"/>
    </row>
    <row r="42" spans="1:13" x14ac:dyDescent="0.2">
      <c r="A42" s="545" t="s">
        <v>2369</v>
      </c>
      <c r="B42" s="1730"/>
      <c r="C42" s="1729"/>
      <c r="D42" s="1729"/>
      <c r="E42" s="715"/>
      <c r="F42" s="1729"/>
      <c r="G42" s="1729"/>
      <c r="H42" s="1729"/>
      <c r="I42" s="702"/>
      <c r="J42" s="1730"/>
      <c r="K42" s="702"/>
      <c r="L42" s="1730"/>
    </row>
    <row r="43" spans="1:13" ht="12" customHeight="1" x14ac:dyDescent="0.2">
      <c r="A43" s="545" t="s">
        <v>2415</v>
      </c>
      <c r="B43" s="1817"/>
      <c r="C43" s="1819"/>
      <c r="D43" s="1819"/>
      <c r="E43" s="701"/>
      <c r="F43" s="1819"/>
      <c r="G43" s="1819"/>
      <c r="H43" s="1819"/>
      <c r="I43" s="702"/>
      <c r="J43" s="1730"/>
      <c r="K43" s="702"/>
      <c r="L43" s="1730"/>
    </row>
    <row r="44" spans="1:13" ht="12" customHeight="1" x14ac:dyDescent="0.2">
      <c r="A44" s="1749" t="s">
        <v>4574</v>
      </c>
      <c r="B44" s="1817"/>
      <c r="C44" s="1819"/>
      <c r="D44" s="1819"/>
      <c r="E44" s="701"/>
      <c r="F44" s="1819"/>
      <c r="G44" s="1819"/>
      <c r="H44" s="1819"/>
      <c r="I44" s="702"/>
      <c r="J44" s="1730"/>
      <c r="K44" s="702"/>
      <c r="L44" s="1730"/>
    </row>
    <row r="45" spans="1:13" ht="12" customHeight="1" x14ac:dyDescent="0.2">
      <c r="A45" s="545" t="s">
        <v>4580</v>
      </c>
      <c r="B45" s="1817"/>
      <c r="C45" s="1819"/>
      <c r="D45" s="1819"/>
      <c r="E45" s="701"/>
      <c r="F45" s="1819"/>
      <c r="G45" s="1819"/>
      <c r="H45" s="1819"/>
      <c r="I45" s="702"/>
      <c r="J45" s="1730"/>
      <c r="K45" s="702"/>
      <c r="L45" s="1730"/>
    </row>
    <row r="46" spans="1:13" ht="12" customHeight="1" x14ac:dyDescent="0.2">
      <c r="A46" s="545" t="s">
        <v>2416</v>
      </c>
      <c r="B46" s="1817"/>
      <c r="C46" s="1819"/>
      <c r="D46" s="1819"/>
      <c r="E46" s="701"/>
      <c r="F46" s="1819"/>
      <c r="G46" s="1819"/>
      <c r="H46" s="1819"/>
      <c r="I46" s="702"/>
      <c r="J46" s="1730"/>
      <c r="K46" s="702"/>
      <c r="L46" s="1730"/>
    </row>
    <row r="47" spans="1:13" ht="12" customHeight="1" x14ac:dyDescent="0.2">
      <c r="A47" s="545" t="s">
        <v>4581</v>
      </c>
      <c r="B47" s="1817"/>
      <c r="C47" s="1819"/>
      <c r="D47" s="1819"/>
      <c r="E47" s="701"/>
      <c r="F47" s="1819"/>
      <c r="G47" s="1819"/>
      <c r="H47" s="1819"/>
      <c r="I47" s="702"/>
      <c r="J47" s="1730"/>
      <c r="K47" s="702"/>
      <c r="L47" s="1730"/>
    </row>
    <row r="48" spans="1:13" ht="12" customHeight="1" x14ac:dyDescent="0.2">
      <c r="A48" s="545" t="s">
        <v>4577</v>
      </c>
      <c r="B48" s="1817"/>
      <c r="C48" s="1819"/>
      <c r="D48" s="1819"/>
      <c r="E48" s="701"/>
      <c r="F48" s="1819"/>
      <c r="G48" s="1819"/>
      <c r="H48" s="1819"/>
      <c r="I48" s="702"/>
      <c r="J48" s="1730"/>
      <c r="K48" s="702"/>
      <c r="L48" s="1730"/>
    </row>
    <row r="49" spans="1:16" ht="12" customHeight="1" x14ac:dyDescent="0.2">
      <c r="A49" s="545" t="s">
        <v>2417</v>
      </c>
      <c r="B49" s="1817"/>
      <c r="C49" s="1819"/>
      <c r="D49" s="1819"/>
      <c r="E49" s="701"/>
      <c r="F49" s="1819"/>
      <c r="G49" s="1819"/>
      <c r="H49" s="1819"/>
      <c r="I49" s="702"/>
      <c r="J49" s="1730"/>
      <c r="K49" s="702"/>
      <c r="L49" s="1730"/>
    </row>
    <row r="50" spans="1:16" ht="12" customHeight="1" x14ac:dyDescent="0.2">
      <c r="A50" s="545" t="s">
        <v>4582</v>
      </c>
      <c r="B50" s="1817"/>
      <c r="C50" s="1819"/>
      <c r="D50" s="1819"/>
      <c r="E50" s="701"/>
      <c r="F50" s="1819"/>
      <c r="G50" s="1819"/>
      <c r="H50" s="1819"/>
      <c r="I50" s="702"/>
      <c r="J50" s="1730"/>
      <c r="K50" s="702"/>
      <c r="L50" s="1730"/>
    </row>
    <row r="51" spans="1:16" ht="12" customHeight="1" x14ac:dyDescent="0.2">
      <c r="A51" s="545" t="s">
        <v>2418</v>
      </c>
      <c r="B51" s="1817"/>
      <c r="C51" s="1819"/>
      <c r="D51" s="1819"/>
      <c r="E51" s="701"/>
      <c r="F51" s="1819"/>
      <c r="G51" s="1819"/>
      <c r="H51" s="1819"/>
      <c r="I51" s="702"/>
      <c r="J51" s="1730"/>
      <c r="K51" s="702"/>
      <c r="L51" s="1730"/>
    </row>
    <row r="52" spans="1:16" ht="23.25" x14ac:dyDescent="0.25">
      <c r="A52" s="1823" t="s">
        <v>4579</v>
      </c>
      <c r="B52" s="1749"/>
      <c r="C52" s="1820"/>
      <c r="D52" s="1820"/>
      <c r="E52" s="676"/>
      <c r="F52" s="1820"/>
      <c r="G52" s="1820"/>
      <c r="H52" s="1820"/>
      <c r="I52" s="677"/>
      <c r="J52" s="1684"/>
      <c r="K52" s="677"/>
      <c r="L52" s="1684"/>
      <c r="P52" s="1631"/>
    </row>
    <row r="53" spans="1:16" x14ac:dyDescent="0.2">
      <c r="A53" s="920" t="s">
        <v>2375</v>
      </c>
      <c r="B53" s="1730"/>
      <c r="C53" s="1730"/>
      <c r="D53" s="1730"/>
      <c r="E53" s="750"/>
      <c r="F53" s="734"/>
      <c r="G53" s="734"/>
      <c r="H53" s="1730"/>
      <c r="I53" s="751"/>
      <c r="J53" s="1730"/>
      <c r="K53" s="751"/>
      <c r="L53" s="1730"/>
    </row>
    <row r="54" spans="1:16" x14ac:dyDescent="0.2">
      <c r="A54" s="970"/>
      <c r="B54" s="708"/>
      <c r="C54" s="796"/>
      <c r="D54" s="796"/>
      <c r="E54" s="750"/>
      <c r="F54" s="750"/>
      <c r="G54" s="795"/>
      <c r="H54" s="796"/>
      <c r="I54" s="751"/>
      <c r="J54" s="796"/>
      <c r="K54" s="751"/>
      <c r="L54" s="796"/>
    </row>
    <row r="55" spans="1:16" x14ac:dyDescent="0.2">
      <c r="A55" s="921" t="s">
        <v>1788</v>
      </c>
      <c r="B55" s="354"/>
      <c r="C55" s="796"/>
      <c r="D55" s="796"/>
      <c r="E55" s="750"/>
      <c r="F55" s="750"/>
      <c r="G55" s="795"/>
      <c r="H55" s="796"/>
      <c r="I55" s="751"/>
      <c r="J55" s="796"/>
      <c r="K55" s="751"/>
      <c r="L55" s="796"/>
    </row>
    <row r="56" spans="1:16" x14ac:dyDescent="0.2">
      <c r="A56" s="545" t="s">
        <v>2530</v>
      </c>
      <c r="B56" s="1730"/>
      <c r="C56" s="1729"/>
      <c r="D56" s="1729"/>
      <c r="E56" s="715"/>
      <c r="F56" s="1729"/>
      <c r="G56" s="1729"/>
      <c r="H56" s="1729"/>
      <c r="I56" s="702"/>
      <c r="J56" s="1730"/>
      <c r="K56" s="702"/>
      <c r="L56" s="1730"/>
    </row>
    <row r="57" spans="1:16" x14ac:dyDescent="0.2">
      <c r="A57" s="989" t="s">
        <v>2541</v>
      </c>
      <c r="B57" s="1730"/>
      <c r="C57" s="1729"/>
      <c r="D57" s="1729"/>
      <c r="E57" s="715"/>
      <c r="F57" s="1729"/>
      <c r="G57" s="1729"/>
      <c r="H57" s="1729"/>
      <c r="I57" s="702"/>
      <c r="J57" s="1730"/>
      <c r="K57" s="702"/>
      <c r="L57" s="1730"/>
    </row>
    <row r="58" spans="1:16" x14ac:dyDescent="0.2">
      <c r="A58" s="545" t="s">
        <v>2554</v>
      </c>
      <c r="B58" s="1730"/>
      <c r="C58" s="1729"/>
      <c r="D58" s="1729"/>
      <c r="E58" s="715"/>
      <c r="F58" s="1729"/>
      <c r="G58" s="1729"/>
      <c r="H58" s="1729"/>
      <c r="I58" s="702"/>
      <c r="J58" s="1730"/>
      <c r="K58" s="702"/>
      <c r="L58" s="1730"/>
    </row>
    <row r="59" spans="1:16" x14ac:dyDescent="0.2">
      <c r="A59" s="545" t="s">
        <v>2534</v>
      </c>
      <c r="B59" s="1730"/>
      <c r="C59" s="1729"/>
      <c r="D59" s="1729"/>
      <c r="E59" s="715"/>
      <c r="F59" s="1729"/>
      <c r="G59" s="1729"/>
      <c r="H59" s="1729"/>
      <c r="I59" s="702"/>
      <c r="J59" s="1730"/>
      <c r="K59" s="702"/>
      <c r="L59" s="1730"/>
    </row>
    <row r="60" spans="1:16" x14ac:dyDescent="0.2">
      <c r="A60" s="545" t="s">
        <v>2555</v>
      </c>
      <c r="B60" s="1730"/>
      <c r="C60" s="818"/>
      <c r="D60" s="818"/>
      <c r="E60" s="715"/>
      <c r="F60" s="1729"/>
      <c r="G60" s="1729"/>
      <c r="H60" s="1729"/>
      <c r="I60" s="702"/>
      <c r="J60" s="1730"/>
      <c r="K60" s="702"/>
      <c r="L60" s="1730"/>
    </row>
    <row r="61" spans="1:16" x14ac:dyDescent="0.2">
      <c r="A61" s="973" t="s">
        <v>2515</v>
      </c>
      <c r="B61" s="1730"/>
      <c r="C61" s="1729"/>
      <c r="D61" s="1729"/>
      <c r="E61" s="715"/>
      <c r="F61" s="1729"/>
      <c r="G61" s="1729"/>
      <c r="H61" s="1729"/>
      <c r="I61" s="702"/>
      <c r="J61" s="1730"/>
      <c r="K61" s="702"/>
      <c r="L61" s="1730"/>
    </row>
    <row r="62" spans="1:16" x14ac:dyDescent="0.2">
      <c r="A62" s="545" t="s">
        <v>2556</v>
      </c>
      <c r="B62" s="1730"/>
      <c r="C62" s="1729"/>
      <c r="D62" s="1729"/>
      <c r="E62" s="701"/>
      <c r="F62" s="1729"/>
      <c r="G62" s="1729"/>
      <c r="H62" s="1729"/>
      <c r="I62" s="702"/>
      <c r="J62" s="1730"/>
      <c r="K62" s="702"/>
      <c r="L62" s="1730"/>
    </row>
    <row r="63" spans="1:16" x14ac:dyDescent="0.2">
      <c r="A63" s="545" t="s">
        <v>2551</v>
      </c>
      <c r="B63" s="698"/>
      <c r="C63" s="698"/>
      <c r="D63" s="698"/>
      <c r="E63" s="701"/>
      <c r="F63" s="698"/>
      <c r="G63" s="698"/>
      <c r="H63" s="698"/>
      <c r="I63" s="702"/>
      <c r="J63" s="698"/>
      <c r="K63" s="702"/>
      <c r="L63" s="698"/>
    </row>
    <row r="64" spans="1:16" x14ac:dyDescent="0.2">
      <c r="A64" s="545" t="s">
        <v>2368</v>
      </c>
      <c r="B64" s="1730"/>
      <c r="C64" s="1729"/>
      <c r="D64" s="1729"/>
      <c r="E64" s="701"/>
      <c r="F64" s="1729"/>
      <c r="G64" s="1729"/>
      <c r="H64" s="1729"/>
      <c r="I64" s="702"/>
      <c r="J64" s="1730"/>
      <c r="K64" s="702"/>
      <c r="L64" s="1730"/>
    </row>
    <row r="65" spans="1:12" x14ac:dyDescent="0.2">
      <c r="A65" s="545" t="s">
        <v>2369</v>
      </c>
      <c r="B65" s="1730"/>
      <c r="C65" s="1729"/>
      <c r="D65" s="1729"/>
      <c r="E65" s="715"/>
      <c r="F65" s="1729"/>
      <c r="G65" s="1729"/>
      <c r="H65" s="1729"/>
      <c r="I65" s="702"/>
      <c r="J65" s="1730"/>
      <c r="K65" s="702"/>
      <c r="L65" s="1730"/>
    </row>
    <row r="66" spans="1:12" x14ac:dyDescent="0.2">
      <c r="A66" s="920" t="s">
        <v>2375</v>
      </c>
      <c r="B66" s="1730"/>
      <c r="C66" s="1730"/>
      <c r="D66" s="1730"/>
      <c r="E66" s="750"/>
      <c r="F66" s="734"/>
      <c r="G66" s="734"/>
      <c r="H66" s="1730"/>
      <c r="I66" s="751"/>
      <c r="J66" s="1730"/>
      <c r="K66" s="751"/>
      <c r="L66" s="1730"/>
    </row>
    <row r="67" spans="1:12" x14ac:dyDescent="0.2">
      <c r="A67" s="970"/>
      <c r="B67" s="708"/>
      <c r="C67" s="24"/>
      <c r="D67" s="24"/>
      <c r="E67" s="24"/>
      <c r="F67" s="24"/>
      <c r="G67" s="24"/>
      <c r="H67" s="54"/>
      <c r="I67" s="24"/>
      <c r="J67" s="30"/>
      <c r="K67" s="24"/>
      <c r="L67" s="24"/>
    </row>
    <row r="68" spans="1:12" x14ac:dyDescent="0.2">
      <c r="A68" s="971" t="s">
        <v>746</v>
      </c>
      <c r="B68" s="708"/>
      <c r="C68" s="1730"/>
      <c r="D68" s="1730"/>
      <c r="E68" s="24"/>
      <c r="F68" s="24"/>
      <c r="G68" s="24"/>
      <c r="H68" s="54"/>
      <c r="I68" s="24"/>
      <c r="J68" s="30"/>
      <c r="K68" s="24"/>
      <c r="L68" s="1730"/>
    </row>
    <row r="69" spans="1:12" x14ac:dyDescent="0.2">
      <c r="A69" s="970"/>
      <c r="B69" s="708"/>
      <c r="C69" s="24"/>
      <c r="D69" s="24"/>
      <c r="E69" s="24"/>
      <c r="F69" s="24"/>
      <c r="G69" s="24"/>
      <c r="H69" s="54"/>
      <c r="I69" s="24"/>
      <c r="J69" s="30"/>
      <c r="K69" s="24"/>
      <c r="L69" s="24"/>
    </row>
    <row r="70" spans="1:12" x14ac:dyDescent="0.2">
      <c r="A70" s="970"/>
      <c r="B70" s="708"/>
      <c r="C70" s="24"/>
      <c r="D70" s="24"/>
      <c r="E70" s="24"/>
      <c r="F70" s="24"/>
      <c r="G70" s="24"/>
      <c r="H70" s="54"/>
      <c r="I70" s="24"/>
      <c r="J70" s="30"/>
      <c r="K70" s="24"/>
      <c r="L70" s="24"/>
    </row>
    <row r="71" spans="1:12" x14ac:dyDescent="0.2">
      <c r="A71" s="385" t="s">
        <v>2502</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140625" defaultRowHeight="12.75" x14ac:dyDescent="0.2"/>
  <cols>
    <col min="1" max="1" width="29"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3" width="24.5703125" style="1525" customWidth="1"/>
    <col min="14" max="14" width="9.140625" style="1525"/>
    <col min="15" max="15" width="6.42578125" style="1525" customWidth="1"/>
    <col min="16" max="257" width="9.140625" style="1525"/>
    <col min="258" max="260" width="11.140625" style="1525" customWidth="1"/>
    <col min="261" max="261" width="1.5703125" style="1525" customWidth="1"/>
    <col min="262" max="264" width="12.42578125" style="1525" customWidth="1"/>
    <col min="265" max="265" width="1.5703125" style="1525" customWidth="1"/>
    <col min="266" max="266" width="11.140625" style="1525" customWidth="1"/>
    <col min="267" max="267" width="1.5703125" style="1525" customWidth="1"/>
    <col min="268" max="268" width="10.140625" style="1525" customWidth="1"/>
    <col min="269" max="270" width="9.140625" style="1525"/>
    <col min="271" max="271" width="6.42578125" style="1525" customWidth="1"/>
    <col min="272" max="513" width="9.140625" style="1525"/>
    <col min="514" max="516" width="11.140625" style="1525" customWidth="1"/>
    <col min="517" max="517" width="1.5703125" style="1525" customWidth="1"/>
    <col min="518" max="520" width="12.42578125" style="1525" customWidth="1"/>
    <col min="521" max="521" width="1.5703125" style="1525" customWidth="1"/>
    <col min="522" max="522" width="11.140625" style="1525" customWidth="1"/>
    <col min="523" max="523" width="1.5703125" style="1525" customWidth="1"/>
    <col min="524" max="524" width="10.140625" style="1525" customWidth="1"/>
    <col min="525" max="526" width="9.140625" style="1525"/>
    <col min="527" max="527" width="6.42578125" style="1525" customWidth="1"/>
    <col min="528" max="769" width="9.140625" style="1525"/>
    <col min="770" max="772" width="11.140625" style="1525" customWidth="1"/>
    <col min="773" max="773" width="1.5703125" style="1525" customWidth="1"/>
    <col min="774" max="776" width="12.42578125" style="1525" customWidth="1"/>
    <col min="777" max="777" width="1.5703125" style="1525" customWidth="1"/>
    <col min="778" max="778" width="11.140625" style="1525" customWidth="1"/>
    <col min="779" max="779" width="1.5703125" style="1525" customWidth="1"/>
    <col min="780" max="780" width="10.140625" style="1525" customWidth="1"/>
    <col min="781" max="782" width="9.140625" style="1525"/>
    <col min="783" max="783" width="6.42578125" style="1525" customWidth="1"/>
    <col min="784" max="1025" width="9.140625" style="1525"/>
    <col min="1026" max="1028" width="11.140625" style="1525" customWidth="1"/>
    <col min="1029" max="1029" width="1.5703125" style="1525" customWidth="1"/>
    <col min="1030" max="1032" width="12.42578125" style="1525" customWidth="1"/>
    <col min="1033" max="1033" width="1.5703125" style="1525" customWidth="1"/>
    <col min="1034" max="1034" width="11.140625" style="1525" customWidth="1"/>
    <col min="1035" max="1035" width="1.5703125" style="1525" customWidth="1"/>
    <col min="1036" max="1036" width="10.140625" style="1525" customWidth="1"/>
    <col min="1037" max="1038" width="9.140625" style="1525"/>
    <col min="1039" max="1039" width="6.42578125" style="1525" customWidth="1"/>
    <col min="1040" max="1281" width="9.140625" style="1525"/>
    <col min="1282" max="1284" width="11.140625" style="1525" customWidth="1"/>
    <col min="1285" max="1285" width="1.5703125" style="1525" customWidth="1"/>
    <col min="1286" max="1288" width="12.42578125" style="1525" customWidth="1"/>
    <col min="1289" max="1289" width="1.5703125" style="1525" customWidth="1"/>
    <col min="1290" max="1290" width="11.140625" style="1525" customWidth="1"/>
    <col min="1291" max="1291" width="1.5703125" style="1525" customWidth="1"/>
    <col min="1292" max="1292" width="10.140625" style="1525" customWidth="1"/>
    <col min="1293" max="1294" width="9.140625" style="1525"/>
    <col min="1295" max="1295" width="6.42578125" style="1525" customWidth="1"/>
    <col min="1296" max="1537" width="9.140625" style="1525"/>
    <col min="1538" max="1540" width="11.140625" style="1525" customWidth="1"/>
    <col min="1541" max="1541" width="1.5703125" style="1525" customWidth="1"/>
    <col min="1542" max="1544" width="12.42578125" style="1525" customWidth="1"/>
    <col min="1545" max="1545" width="1.5703125" style="1525" customWidth="1"/>
    <col min="1546" max="1546" width="11.140625" style="1525" customWidth="1"/>
    <col min="1547" max="1547" width="1.5703125" style="1525" customWidth="1"/>
    <col min="1548" max="1548" width="10.140625" style="1525" customWidth="1"/>
    <col min="1549" max="1550" width="9.140625" style="1525"/>
    <col min="1551" max="1551" width="6.42578125" style="1525" customWidth="1"/>
    <col min="1552" max="1793" width="9.140625" style="1525"/>
    <col min="1794" max="1796" width="11.140625" style="1525" customWidth="1"/>
    <col min="1797" max="1797" width="1.5703125" style="1525" customWidth="1"/>
    <col min="1798" max="1800" width="12.42578125" style="1525" customWidth="1"/>
    <col min="1801" max="1801" width="1.5703125" style="1525" customWidth="1"/>
    <col min="1802" max="1802" width="11.140625" style="1525" customWidth="1"/>
    <col min="1803" max="1803" width="1.5703125" style="1525" customWidth="1"/>
    <col min="1804" max="1804" width="10.140625" style="1525" customWidth="1"/>
    <col min="1805" max="1806" width="9.140625" style="1525"/>
    <col min="1807" max="1807" width="6.42578125" style="1525" customWidth="1"/>
    <col min="1808" max="2049" width="9.140625" style="1525"/>
    <col min="2050" max="2052" width="11.140625" style="1525" customWidth="1"/>
    <col min="2053" max="2053" width="1.5703125" style="1525" customWidth="1"/>
    <col min="2054" max="2056" width="12.42578125" style="1525" customWidth="1"/>
    <col min="2057" max="2057" width="1.5703125" style="1525" customWidth="1"/>
    <col min="2058" max="2058" width="11.140625" style="1525" customWidth="1"/>
    <col min="2059" max="2059" width="1.5703125" style="1525" customWidth="1"/>
    <col min="2060" max="2060" width="10.140625" style="1525" customWidth="1"/>
    <col min="2061" max="2062" width="9.140625" style="1525"/>
    <col min="2063" max="2063" width="6.42578125" style="1525" customWidth="1"/>
    <col min="2064" max="2305" width="9.140625" style="1525"/>
    <col min="2306" max="2308" width="11.140625" style="1525" customWidth="1"/>
    <col min="2309" max="2309" width="1.5703125" style="1525" customWidth="1"/>
    <col min="2310" max="2312" width="12.42578125" style="1525" customWidth="1"/>
    <col min="2313" max="2313" width="1.5703125" style="1525" customWidth="1"/>
    <col min="2314" max="2314" width="11.140625" style="1525" customWidth="1"/>
    <col min="2315" max="2315" width="1.5703125" style="1525" customWidth="1"/>
    <col min="2316" max="2316" width="10.140625" style="1525" customWidth="1"/>
    <col min="2317" max="2318" width="9.140625" style="1525"/>
    <col min="2319" max="2319" width="6.42578125" style="1525" customWidth="1"/>
    <col min="2320" max="2561" width="9.140625" style="1525"/>
    <col min="2562" max="2564" width="11.140625" style="1525" customWidth="1"/>
    <col min="2565" max="2565" width="1.5703125" style="1525" customWidth="1"/>
    <col min="2566" max="2568" width="12.42578125" style="1525" customWidth="1"/>
    <col min="2569" max="2569" width="1.5703125" style="1525" customWidth="1"/>
    <col min="2570" max="2570" width="11.140625" style="1525" customWidth="1"/>
    <col min="2571" max="2571" width="1.5703125" style="1525" customWidth="1"/>
    <col min="2572" max="2572" width="10.140625" style="1525" customWidth="1"/>
    <col min="2573" max="2574" width="9.140625" style="1525"/>
    <col min="2575" max="2575" width="6.42578125" style="1525" customWidth="1"/>
    <col min="2576" max="2817" width="9.140625" style="1525"/>
    <col min="2818" max="2820" width="11.140625" style="1525" customWidth="1"/>
    <col min="2821" max="2821" width="1.5703125" style="1525" customWidth="1"/>
    <col min="2822" max="2824" width="12.42578125" style="1525" customWidth="1"/>
    <col min="2825" max="2825" width="1.5703125" style="1525" customWidth="1"/>
    <col min="2826" max="2826" width="11.140625" style="1525" customWidth="1"/>
    <col min="2827" max="2827" width="1.5703125" style="1525" customWidth="1"/>
    <col min="2828" max="2828" width="10.140625" style="1525" customWidth="1"/>
    <col min="2829" max="2830" width="9.140625" style="1525"/>
    <col min="2831" max="2831" width="6.42578125" style="1525" customWidth="1"/>
    <col min="2832" max="3073" width="9.140625" style="1525"/>
    <col min="3074" max="3076" width="11.140625" style="1525" customWidth="1"/>
    <col min="3077" max="3077" width="1.5703125" style="1525" customWidth="1"/>
    <col min="3078" max="3080" width="12.42578125" style="1525" customWidth="1"/>
    <col min="3081" max="3081" width="1.5703125" style="1525" customWidth="1"/>
    <col min="3082" max="3082" width="11.140625" style="1525" customWidth="1"/>
    <col min="3083" max="3083" width="1.5703125" style="1525" customWidth="1"/>
    <col min="3084" max="3084" width="10.140625" style="1525" customWidth="1"/>
    <col min="3085" max="3086" width="9.140625" style="1525"/>
    <col min="3087" max="3087" width="6.42578125" style="1525" customWidth="1"/>
    <col min="3088" max="3329" width="9.140625" style="1525"/>
    <col min="3330" max="3332" width="11.140625" style="1525" customWidth="1"/>
    <col min="3333" max="3333" width="1.5703125" style="1525" customWidth="1"/>
    <col min="3334" max="3336" width="12.42578125" style="1525" customWidth="1"/>
    <col min="3337" max="3337" width="1.5703125" style="1525" customWidth="1"/>
    <col min="3338" max="3338" width="11.140625" style="1525" customWidth="1"/>
    <col min="3339" max="3339" width="1.5703125" style="1525" customWidth="1"/>
    <col min="3340" max="3340" width="10.140625" style="1525" customWidth="1"/>
    <col min="3341" max="3342" width="9.140625" style="1525"/>
    <col min="3343" max="3343" width="6.42578125" style="1525" customWidth="1"/>
    <col min="3344" max="3585" width="9.140625" style="1525"/>
    <col min="3586" max="3588" width="11.140625" style="1525" customWidth="1"/>
    <col min="3589" max="3589" width="1.5703125" style="1525" customWidth="1"/>
    <col min="3590" max="3592" width="12.42578125" style="1525" customWidth="1"/>
    <col min="3593" max="3593" width="1.5703125" style="1525" customWidth="1"/>
    <col min="3594" max="3594" width="11.140625" style="1525" customWidth="1"/>
    <col min="3595" max="3595" width="1.5703125" style="1525" customWidth="1"/>
    <col min="3596" max="3596" width="10.140625" style="1525" customWidth="1"/>
    <col min="3597" max="3598" width="9.140625" style="1525"/>
    <col min="3599" max="3599" width="6.42578125" style="1525" customWidth="1"/>
    <col min="3600" max="3841" width="9.140625" style="1525"/>
    <col min="3842" max="3844" width="11.140625" style="1525" customWidth="1"/>
    <col min="3845" max="3845" width="1.5703125" style="1525" customWidth="1"/>
    <col min="3846" max="3848" width="12.42578125" style="1525" customWidth="1"/>
    <col min="3849" max="3849" width="1.5703125" style="1525" customWidth="1"/>
    <col min="3850" max="3850" width="11.140625" style="1525" customWidth="1"/>
    <col min="3851" max="3851" width="1.5703125" style="1525" customWidth="1"/>
    <col min="3852" max="3852" width="10.140625" style="1525" customWidth="1"/>
    <col min="3853" max="3854" width="9.140625" style="1525"/>
    <col min="3855" max="3855" width="6.42578125" style="1525" customWidth="1"/>
    <col min="3856" max="4097" width="9.140625" style="1525"/>
    <col min="4098" max="4100" width="11.140625" style="1525" customWidth="1"/>
    <col min="4101" max="4101" width="1.5703125" style="1525" customWidth="1"/>
    <col min="4102" max="4104" width="12.42578125" style="1525" customWidth="1"/>
    <col min="4105" max="4105" width="1.5703125" style="1525" customWidth="1"/>
    <col min="4106" max="4106" width="11.140625" style="1525" customWidth="1"/>
    <col min="4107" max="4107" width="1.5703125" style="1525" customWidth="1"/>
    <col min="4108" max="4108" width="10.140625" style="1525" customWidth="1"/>
    <col min="4109" max="4110" width="9.140625" style="1525"/>
    <col min="4111" max="4111" width="6.42578125" style="1525" customWidth="1"/>
    <col min="4112" max="4353" width="9.140625" style="1525"/>
    <col min="4354" max="4356" width="11.140625" style="1525" customWidth="1"/>
    <col min="4357" max="4357" width="1.5703125" style="1525" customWidth="1"/>
    <col min="4358" max="4360" width="12.42578125" style="1525" customWidth="1"/>
    <col min="4361" max="4361" width="1.5703125" style="1525" customWidth="1"/>
    <col min="4362" max="4362" width="11.140625" style="1525" customWidth="1"/>
    <col min="4363" max="4363" width="1.5703125" style="1525" customWidth="1"/>
    <col min="4364" max="4364" width="10.140625" style="1525" customWidth="1"/>
    <col min="4365" max="4366" width="9.140625" style="1525"/>
    <col min="4367" max="4367" width="6.42578125" style="1525" customWidth="1"/>
    <col min="4368" max="4609" width="9.140625" style="1525"/>
    <col min="4610" max="4612" width="11.140625" style="1525" customWidth="1"/>
    <col min="4613" max="4613" width="1.5703125" style="1525" customWidth="1"/>
    <col min="4614" max="4616" width="12.42578125" style="1525" customWidth="1"/>
    <col min="4617" max="4617" width="1.5703125" style="1525" customWidth="1"/>
    <col min="4618" max="4618" width="11.140625" style="1525" customWidth="1"/>
    <col min="4619" max="4619" width="1.5703125" style="1525" customWidth="1"/>
    <col min="4620" max="4620" width="10.140625" style="1525" customWidth="1"/>
    <col min="4621" max="4622" width="9.140625" style="1525"/>
    <col min="4623" max="4623" width="6.42578125" style="1525" customWidth="1"/>
    <col min="4624" max="4865" width="9.140625" style="1525"/>
    <col min="4866" max="4868" width="11.140625" style="1525" customWidth="1"/>
    <col min="4869" max="4869" width="1.5703125" style="1525" customWidth="1"/>
    <col min="4870" max="4872" width="12.42578125" style="1525" customWidth="1"/>
    <col min="4873" max="4873" width="1.5703125" style="1525" customWidth="1"/>
    <col min="4874" max="4874" width="11.140625" style="1525" customWidth="1"/>
    <col min="4875" max="4875" width="1.5703125" style="1525" customWidth="1"/>
    <col min="4876" max="4876" width="10.140625" style="1525" customWidth="1"/>
    <col min="4877" max="4878" width="9.140625" style="1525"/>
    <col min="4879" max="4879" width="6.42578125" style="1525" customWidth="1"/>
    <col min="4880" max="5121" width="9.140625" style="1525"/>
    <col min="5122" max="5124" width="11.140625" style="1525" customWidth="1"/>
    <col min="5125" max="5125" width="1.5703125" style="1525" customWidth="1"/>
    <col min="5126" max="5128" width="12.42578125" style="1525" customWidth="1"/>
    <col min="5129" max="5129" width="1.5703125" style="1525" customWidth="1"/>
    <col min="5130" max="5130" width="11.140625" style="1525" customWidth="1"/>
    <col min="5131" max="5131" width="1.5703125" style="1525" customWidth="1"/>
    <col min="5132" max="5132" width="10.140625" style="1525" customWidth="1"/>
    <col min="5133" max="5134" width="9.140625" style="1525"/>
    <col min="5135" max="5135" width="6.42578125" style="1525" customWidth="1"/>
    <col min="5136" max="5377" width="9.140625" style="1525"/>
    <col min="5378" max="5380" width="11.140625" style="1525" customWidth="1"/>
    <col min="5381" max="5381" width="1.5703125" style="1525" customWidth="1"/>
    <col min="5382" max="5384" width="12.42578125" style="1525" customWidth="1"/>
    <col min="5385" max="5385" width="1.5703125" style="1525" customWidth="1"/>
    <col min="5386" max="5386" width="11.140625" style="1525" customWidth="1"/>
    <col min="5387" max="5387" width="1.5703125" style="1525" customWidth="1"/>
    <col min="5388" max="5388" width="10.140625" style="1525" customWidth="1"/>
    <col min="5389" max="5390" width="9.140625" style="1525"/>
    <col min="5391" max="5391" width="6.42578125" style="1525" customWidth="1"/>
    <col min="5392" max="5633" width="9.140625" style="1525"/>
    <col min="5634" max="5636" width="11.140625" style="1525" customWidth="1"/>
    <col min="5637" max="5637" width="1.5703125" style="1525" customWidth="1"/>
    <col min="5638" max="5640" width="12.42578125" style="1525" customWidth="1"/>
    <col min="5641" max="5641" width="1.5703125" style="1525" customWidth="1"/>
    <col min="5642" max="5642" width="11.140625" style="1525" customWidth="1"/>
    <col min="5643" max="5643" width="1.5703125" style="1525" customWidth="1"/>
    <col min="5644" max="5644" width="10.140625" style="1525" customWidth="1"/>
    <col min="5645" max="5646" width="9.140625" style="1525"/>
    <col min="5647" max="5647" width="6.42578125" style="1525" customWidth="1"/>
    <col min="5648" max="5889" width="9.140625" style="1525"/>
    <col min="5890" max="5892" width="11.140625" style="1525" customWidth="1"/>
    <col min="5893" max="5893" width="1.5703125" style="1525" customWidth="1"/>
    <col min="5894" max="5896" width="12.42578125" style="1525" customWidth="1"/>
    <col min="5897" max="5897" width="1.5703125" style="1525" customWidth="1"/>
    <col min="5898" max="5898" width="11.140625" style="1525" customWidth="1"/>
    <col min="5899" max="5899" width="1.5703125" style="1525" customWidth="1"/>
    <col min="5900" max="5900" width="10.140625" style="1525" customWidth="1"/>
    <col min="5901" max="5902" width="9.140625" style="1525"/>
    <col min="5903" max="5903" width="6.42578125" style="1525" customWidth="1"/>
    <col min="5904" max="6145" width="9.140625" style="1525"/>
    <col min="6146" max="6148" width="11.140625" style="1525" customWidth="1"/>
    <col min="6149" max="6149" width="1.5703125" style="1525" customWidth="1"/>
    <col min="6150" max="6152" width="12.42578125" style="1525" customWidth="1"/>
    <col min="6153" max="6153" width="1.5703125" style="1525" customWidth="1"/>
    <col min="6154" max="6154" width="11.140625" style="1525" customWidth="1"/>
    <col min="6155" max="6155" width="1.5703125" style="1525" customWidth="1"/>
    <col min="6156" max="6156" width="10.140625" style="1525" customWidth="1"/>
    <col min="6157" max="6158" width="9.140625" style="1525"/>
    <col min="6159" max="6159" width="6.42578125" style="1525" customWidth="1"/>
    <col min="6160" max="6401" width="9.140625" style="1525"/>
    <col min="6402" max="6404" width="11.140625" style="1525" customWidth="1"/>
    <col min="6405" max="6405" width="1.5703125" style="1525" customWidth="1"/>
    <col min="6406" max="6408" width="12.42578125" style="1525" customWidth="1"/>
    <col min="6409" max="6409" width="1.5703125" style="1525" customWidth="1"/>
    <col min="6410" max="6410" width="11.140625" style="1525" customWidth="1"/>
    <col min="6411" max="6411" width="1.5703125" style="1525" customWidth="1"/>
    <col min="6412" max="6412" width="10.140625" style="1525" customWidth="1"/>
    <col min="6413" max="6414" width="9.140625" style="1525"/>
    <col min="6415" max="6415" width="6.42578125" style="1525" customWidth="1"/>
    <col min="6416" max="6657" width="9.140625" style="1525"/>
    <col min="6658" max="6660" width="11.140625" style="1525" customWidth="1"/>
    <col min="6661" max="6661" width="1.5703125" style="1525" customWidth="1"/>
    <col min="6662" max="6664" width="12.42578125" style="1525" customWidth="1"/>
    <col min="6665" max="6665" width="1.5703125" style="1525" customWidth="1"/>
    <col min="6666" max="6666" width="11.140625" style="1525" customWidth="1"/>
    <col min="6667" max="6667" width="1.5703125" style="1525" customWidth="1"/>
    <col min="6668" max="6668" width="10.140625" style="1525" customWidth="1"/>
    <col min="6669" max="6670" width="9.140625" style="1525"/>
    <col min="6671" max="6671" width="6.42578125" style="1525" customWidth="1"/>
    <col min="6672" max="6913" width="9.140625" style="1525"/>
    <col min="6914" max="6916" width="11.140625" style="1525" customWidth="1"/>
    <col min="6917" max="6917" width="1.5703125" style="1525" customWidth="1"/>
    <col min="6918" max="6920" width="12.42578125" style="1525" customWidth="1"/>
    <col min="6921" max="6921" width="1.5703125" style="1525" customWidth="1"/>
    <col min="6922" max="6922" width="11.140625" style="1525" customWidth="1"/>
    <col min="6923" max="6923" width="1.5703125" style="1525" customWidth="1"/>
    <col min="6924" max="6924" width="10.140625" style="1525" customWidth="1"/>
    <col min="6925" max="6926" width="9.140625" style="1525"/>
    <col min="6927" max="6927" width="6.42578125" style="1525" customWidth="1"/>
    <col min="6928" max="7169" width="9.140625" style="1525"/>
    <col min="7170" max="7172" width="11.140625" style="1525" customWidth="1"/>
    <col min="7173" max="7173" width="1.5703125" style="1525" customWidth="1"/>
    <col min="7174" max="7176" width="12.42578125" style="1525" customWidth="1"/>
    <col min="7177" max="7177" width="1.5703125" style="1525" customWidth="1"/>
    <col min="7178" max="7178" width="11.140625" style="1525" customWidth="1"/>
    <col min="7179" max="7179" width="1.5703125" style="1525" customWidth="1"/>
    <col min="7180" max="7180" width="10.140625" style="1525" customWidth="1"/>
    <col min="7181" max="7182" width="9.140625" style="1525"/>
    <col min="7183" max="7183" width="6.42578125" style="1525" customWidth="1"/>
    <col min="7184" max="7425" width="9.140625" style="1525"/>
    <col min="7426" max="7428" width="11.140625" style="1525" customWidth="1"/>
    <col min="7429" max="7429" width="1.5703125" style="1525" customWidth="1"/>
    <col min="7430" max="7432" width="12.42578125" style="1525" customWidth="1"/>
    <col min="7433" max="7433" width="1.5703125" style="1525" customWidth="1"/>
    <col min="7434" max="7434" width="11.140625" style="1525" customWidth="1"/>
    <col min="7435" max="7435" width="1.5703125" style="1525" customWidth="1"/>
    <col min="7436" max="7436" width="10.140625" style="1525" customWidth="1"/>
    <col min="7437" max="7438" width="9.140625" style="1525"/>
    <col min="7439" max="7439" width="6.42578125" style="1525" customWidth="1"/>
    <col min="7440" max="7681" width="9.140625" style="1525"/>
    <col min="7682" max="7684" width="11.140625" style="1525" customWidth="1"/>
    <col min="7685" max="7685" width="1.5703125" style="1525" customWidth="1"/>
    <col min="7686" max="7688" width="12.42578125" style="1525" customWidth="1"/>
    <col min="7689" max="7689" width="1.5703125" style="1525" customWidth="1"/>
    <col min="7690" max="7690" width="11.140625" style="1525" customWidth="1"/>
    <col min="7691" max="7691" width="1.5703125" style="1525" customWidth="1"/>
    <col min="7692" max="7692" width="10.140625" style="1525" customWidth="1"/>
    <col min="7693" max="7694" width="9.140625" style="1525"/>
    <col min="7695" max="7695" width="6.42578125" style="1525" customWidth="1"/>
    <col min="7696" max="7937" width="9.140625" style="1525"/>
    <col min="7938" max="7940" width="11.140625" style="1525" customWidth="1"/>
    <col min="7941" max="7941" width="1.5703125" style="1525" customWidth="1"/>
    <col min="7942" max="7944" width="12.42578125" style="1525" customWidth="1"/>
    <col min="7945" max="7945" width="1.5703125" style="1525" customWidth="1"/>
    <col min="7946" max="7946" width="11.140625" style="1525" customWidth="1"/>
    <col min="7947" max="7947" width="1.5703125" style="1525" customWidth="1"/>
    <col min="7948" max="7948" width="10.140625" style="1525" customWidth="1"/>
    <col min="7949" max="7950" width="9.140625" style="1525"/>
    <col min="7951" max="7951" width="6.42578125" style="1525" customWidth="1"/>
    <col min="7952" max="8193" width="9.140625" style="1525"/>
    <col min="8194" max="8196" width="11.140625" style="1525" customWidth="1"/>
    <col min="8197" max="8197" width="1.5703125" style="1525" customWidth="1"/>
    <col min="8198" max="8200" width="12.42578125" style="1525" customWidth="1"/>
    <col min="8201" max="8201" width="1.5703125" style="1525" customWidth="1"/>
    <col min="8202" max="8202" width="11.140625" style="1525" customWidth="1"/>
    <col min="8203" max="8203" width="1.5703125" style="1525" customWidth="1"/>
    <col min="8204" max="8204" width="10.140625" style="1525" customWidth="1"/>
    <col min="8205" max="8206" width="9.140625" style="1525"/>
    <col min="8207" max="8207" width="6.42578125" style="1525" customWidth="1"/>
    <col min="8208" max="8449" width="9.140625" style="1525"/>
    <col min="8450" max="8452" width="11.140625" style="1525" customWidth="1"/>
    <col min="8453" max="8453" width="1.5703125" style="1525" customWidth="1"/>
    <col min="8454" max="8456" width="12.42578125" style="1525" customWidth="1"/>
    <col min="8457" max="8457" width="1.5703125" style="1525" customWidth="1"/>
    <col min="8458" max="8458" width="11.140625" style="1525" customWidth="1"/>
    <col min="8459" max="8459" width="1.5703125" style="1525" customWidth="1"/>
    <col min="8460" max="8460" width="10.140625" style="1525" customWidth="1"/>
    <col min="8461" max="8462" width="9.140625" style="1525"/>
    <col min="8463" max="8463" width="6.42578125" style="1525" customWidth="1"/>
    <col min="8464" max="8705" width="9.140625" style="1525"/>
    <col min="8706" max="8708" width="11.140625" style="1525" customWidth="1"/>
    <col min="8709" max="8709" width="1.5703125" style="1525" customWidth="1"/>
    <col min="8710" max="8712" width="12.42578125" style="1525" customWidth="1"/>
    <col min="8713" max="8713" width="1.5703125" style="1525" customWidth="1"/>
    <col min="8714" max="8714" width="11.140625" style="1525" customWidth="1"/>
    <col min="8715" max="8715" width="1.5703125" style="1525" customWidth="1"/>
    <col min="8716" max="8716" width="10.140625" style="1525" customWidth="1"/>
    <col min="8717" max="8718" width="9.140625" style="1525"/>
    <col min="8719" max="8719" width="6.42578125" style="1525" customWidth="1"/>
    <col min="8720" max="8961" width="9.140625" style="1525"/>
    <col min="8962" max="8964" width="11.140625" style="1525" customWidth="1"/>
    <col min="8965" max="8965" width="1.5703125" style="1525" customWidth="1"/>
    <col min="8966" max="8968" width="12.42578125" style="1525" customWidth="1"/>
    <col min="8969" max="8969" width="1.5703125" style="1525" customWidth="1"/>
    <col min="8970" max="8970" width="11.140625" style="1525" customWidth="1"/>
    <col min="8971" max="8971" width="1.5703125" style="1525" customWidth="1"/>
    <col min="8972" max="8972" width="10.140625" style="1525" customWidth="1"/>
    <col min="8973" max="8974" width="9.140625" style="1525"/>
    <col min="8975" max="8975" width="6.42578125" style="1525" customWidth="1"/>
    <col min="8976" max="9217" width="9.140625" style="1525"/>
    <col min="9218" max="9220" width="11.140625" style="1525" customWidth="1"/>
    <col min="9221" max="9221" width="1.5703125" style="1525" customWidth="1"/>
    <col min="9222" max="9224" width="12.42578125" style="1525" customWidth="1"/>
    <col min="9225" max="9225" width="1.5703125" style="1525" customWidth="1"/>
    <col min="9226" max="9226" width="11.140625" style="1525" customWidth="1"/>
    <col min="9227" max="9227" width="1.5703125" style="1525" customWidth="1"/>
    <col min="9228" max="9228" width="10.140625" style="1525" customWidth="1"/>
    <col min="9229" max="9230" width="9.140625" style="1525"/>
    <col min="9231" max="9231" width="6.42578125" style="1525" customWidth="1"/>
    <col min="9232" max="9473" width="9.140625" style="1525"/>
    <col min="9474" max="9476" width="11.140625" style="1525" customWidth="1"/>
    <col min="9477" max="9477" width="1.5703125" style="1525" customWidth="1"/>
    <col min="9478" max="9480" width="12.42578125" style="1525" customWidth="1"/>
    <col min="9481" max="9481" width="1.5703125" style="1525" customWidth="1"/>
    <col min="9482" max="9482" width="11.140625" style="1525" customWidth="1"/>
    <col min="9483" max="9483" width="1.5703125" style="1525" customWidth="1"/>
    <col min="9484" max="9484" width="10.140625" style="1525" customWidth="1"/>
    <col min="9485" max="9486" width="9.140625" style="1525"/>
    <col min="9487" max="9487" width="6.42578125" style="1525" customWidth="1"/>
    <col min="9488" max="9729" width="9.140625" style="1525"/>
    <col min="9730" max="9732" width="11.140625" style="1525" customWidth="1"/>
    <col min="9733" max="9733" width="1.5703125" style="1525" customWidth="1"/>
    <col min="9734" max="9736" width="12.42578125" style="1525" customWidth="1"/>
    <col min="9737" max="9737" width="1.5703125" style="1525" customWidth="1"/>
    <col min="9738" max="9738" width="11.140625" style="1525" customWidth="1"/>
    <col min="9739" max="9739" width="1.5703125" style="1525" customWidth="1"/>
    <col min="9740" max="9740" width="10.140625" style="1525" customWidth="1"/>
    <col min="9741" max="9742" width="9.140625" style="1525"/>
    <col min="9743" max="9743" width="6.42578125" style="1525" customWidth="1"/>
    <col min="9744" max="9985" width="9.140625" style="1525"/>
    <col min="9986" max="9988" width="11.140625" style="1525" customWidth="1"/>
    <col min="9989" max="9989" width="1.5703125" style="1525" customWidth="1"/>
    <col min="9990" max="9992" width="12.42578125" style="1525" customWidth="1"/>
    <col min="9993" max="9993" width="1.5703125" style="1525" customWidth="1"/>
    <col min="9994" max="9994" width="11.140625" style="1525" customWidth="1"/>
    <col min="9995" max="9995" width="1.5703125" style="1525" customWidth="1"/>
    <col min="9996" max="9996" width="10.140625" style="1525" customWidth="1"/>
    <col min="9997" max="9998" width="9.140625" style="1525"/>
    <col min="9999" max="9999" width="6.42578125" style="1525" customWidth="1"/>
    <col min="10000" max="10241" width="9.140625" style="1525"/>
    <col min="10242" max="10244" width="11.140625" style="1525" customWidth="1"/>
    <col min="10245" max="10245" width="1.5703125" style="1525" customWidth="1"/>
    <col min="10246" max="10248" width="12.42578125" style="1525" customWidth="1"/>
    <col min="10249" max="10249" width="1.5703125" style="1525" customWidth="1"/>
    <col min="10250" max="10250" width="11.140625" style="1525" customWidth="1"/>
    <col min="10251" max="10251" width="1.5703125" style="1525" customWidth="1"/>
    <col min="10252" max="10252" width="10.140625" style="1525" customWidth="1"/>
    <col min="10253" max="10254" width="9.140625" style="1525"/>
    <col min="10255" max="10255" width="6.42578125" style="1525" customWidth="1"/>
    <col min="10256" max="10497" width="9.140625" style="1525"/>
    <col min="10498" max="10500" width="11.140625" style="1525" customWidth="1"/>
    <col min="10501" max="10501" width="1.5703125" style="1525" customWidth="1"/>
    <col min="10502" max="10504" width="12.42578125" style="1525" customWidth="1"/>
    <col min="10505" max="10505" width="1.5703125" style="1525" customWidth="1"/>
    <col min="10506" max="10506" width="11.140625" style="1525" customWidth="1"/>
    <col min="10507" max="10507" width="1.5703125" style="1525" customWidth="1"/>
    <col min="10508" max="10508" width="10.140625" style="1525" customWidth="1"/>
    <col min="10509" max="10510" width="9.140625" style="1525"/>
    <col min="10511" max="10511" width="6.42578125" style="1525" customWidth="1"/>
    <col min="10512" max="10753" width="9.140625" style="1525"/>
    <col min="10754" max="10756" width="11.140625" style="1525" customWidth="1"/>
    <col min="10757" max="10757" width="1.5703125" style="1525" customWidth="1"/>
    <col min="10758" max="10760" width="12.42578125" style="1525" customWidth="1"/>
    <col min="10761" max="10761" width="1.5703125" style="1525" customWidth="1"/>
    <col min="10762" max="10762" width="11.140625" style="1525" customWidth="1"/>
    <col min="10763" max="10763" width="1.5703125" style="1525" customWidth="1"/>
    <col min="10764" max="10764" width="10.140625" style="1525" customWidth="1"/>
    <col min="10765" max="10766" width="9.140625" style="1525"/>
    <col min="10767" max="10767" width="6.42578125" style="1525" customWidth="1"/>
    <col min="10768" max="11009" width="9.140625" style="1525"/>
    <col min="11010" max="11012" width="11.140625" style="1525" customWidth="1"/>
    <col min="11013" max="11013" width="1.5703125" style="1525" customWidth="1"/>
    <col min="11014" max="11016" width="12.42578125" style="1525" customWidth="1"/>
    <col min="11017" max="11017" width="1.5703125" style="1525" customWidth="1"/>
    <col min="11018" max="11018" width="11.140625" style="1525" customWidth="1"/>
    <col min="11019" max="11019" width="1.5703125" style="1525" customWidth="1"/>
    <col min="11020" max="11020" width="10.140625" style="1525" customWidth="1"/>
    <col min="11021" max="11022" width="9.140625" style="1525"/>
    <col min="11023" max="11023" width="6.42578125" style="1525" customWidth="1"/>
    <col min="11024" max="11265" width="9.140625" style="1525"/>
    <col min="11266" max="11268" width="11.140625" style="1525" customWidth="1"/>
    <col min="11269" max="11269" width="1.5703125" style="1525" customWidth="1"/>
    <col min="11270" max="11272" width="12.42578125" style="1525" customWidth="1"/>
    <col min="11273" max="11273" width="1.5703125" style="1525" customWidth="1"/>
    <col min="11274" max="11274" width="11.140625" style="1525" customWidth="1"/>
    <col min="11275" max="11275" width="1.5703125" style="1525" customWidth="1"/>
    <col min="11276" max="11276" width="10.140625" style="1525" customWidth="1"/>
    <col min="11277" max="11278" width="9.140625" style="1525"/>
    <col min="11279" max="11279" width="6.42578125" style="1525" customWidth="1"/>
    <col min="11280" max="11521" width="9.140625" style="1525"/>
    <col min="11522" max="11524" width="11.140625" style="1525" customWidth="1"/>
    <col min="11525" max="11525" width="1.5703125" style="1525" customWidth="1"/>
    <col min="11526" max="11528" width="12.42578125" style="1525" customWidth="1"/>
    <col min="11529" max="11529" width="1.5703125" style="1525" customWidth="1"/>
    <col min="11530" max="11530" width="11.140625" style="1525" customWidth="1"/>
    <col min="11531" max="11531" width="1.5703125" style="1525" customWidth="1"/>
    <col min="11532" max="11532" width="10.140625" style="1525" customWidth="1"/>
    <col min="11533" max="11534" width="9.140625" style="1525"/>
    <col min="11535" max="11535" width="6.42578125" style="1525" customWidth="1"/>
    <col min="11536" max="11777" width="9.140625" style="1525"/>
    <col min="11778" max="11780" width="11.140625" style="1525" customWidth="1"/>
    <col min="11781" max="11781" width="1.5703125" style="1525" customWidth="1"/>
    <col min="11782" max="11784" width="12.42578125" style="1525" customWidth="1"/>
    <col min="11785" max="11785" width="1.5703125" style="1525" customWidth="1"/>
    <col min="11786" max="11786" width="11.140625" style="1525" customWidth="1"/>
    <col min="11787" max="11787" width="1.5703125" style="1525" customWidth="1"/>
    <col min="11788" max="11788" width="10.140625" style="1525" customWidth="1"/>
    <col min="11789" max="11790" width="9.140625" style="1525"/>
    <col min="11791" max="11791" width="6.42578125" style="1525" customWidth="1"/>
    <col min="11792" max="12033" width="9.140625" style="1525"/>
    <col min="12034" max="12036" width="11.140625" style="1525" customWidth="1"/>
    <col min="12037" max="12037" width="1.5703125" style="1525" customWidth="1"/>
    <col min="12038" max="12040" width="12.42578125" style="1525" customWidth="1"/>
    <col min="12041" max="12041" width="1.5703125" style="1525" customWidth="1"/>
    <col min="12042" max="12042" width="11.140625" style="1525" customWidth="1"/>
    <col min="12043" max="12043" width="1.5703125" style="1525" customWidth="1"/>
    <col min="12044" max="12044" width="10.140625" style="1525" customWidth="1"/>
    <col min="12045" max="12046" width="9.140625" style="1525"/>
    <col min="12047" max="12047" width="6.42578125" style="1525" customWidth="1"/>
    <col min="12048" max="12289" width="9.140625" style="1525"/>
    <col min="12290" max="12292" width="11.140625" style="1525" customWidth="1"/>
    <col min="12293" max="12293" width="1.5703125" style="1525" customWidth="1"/>
    <col min="12294" max="12296" width="12.42578125" style="1525" customWidth="1"/>
    <col min="12297" max="12297" width="1.5703125" style="1525" customWidth="1"/>
    <col min="12298" max="12298" width="11.140625" style="1525" customWidth="1"/>
    <col min="12299" max="12299" width="1.5703125" style="1525" customWidth="1"/>
    <col min="12300" max="12300" width="10.140625" style="1525" customWidth="1"/>
    <col min="12301" max="12302" width="9.140625" style="1525"/>
    <col min="12303" max="12303" width="6.42578125" style="1525" customWidth="1"/>
    <col min="12304" max="12545" width="9.140625" style="1525"/>
    <col min="12546" max="12548" width="11.140625" style="1525" customWidth="1"/>
    <col min="12549" max="12549" width="1.5703125" style="1525" customWidth="1"/>
    <col min="12550" max="12552" width="12.42578125" style="1525" customWidth="1"/>
    <col min="12553" max="12553" width="1.5703125" style="1525" customWidth="1"/>
    <col min="12554" max="12554" width="11.140625" style="1525" customWidth="1"/>
    <col min="12555" max="12555" width="1.5703125" style="1525" customWidth="1"/>
    <col min="12556" max="12556" width="10.140625" style="1525" customWidth="1"/>
    <col min="12557" max="12558" width="9.140625" style="1525"/>
    <col min="12559" max="12559" width="6.42578125" style="1525" customWidth="1"/>
    <col min="12560" max="12801" width="9.140625" style="1525"/>
    <col min="12802" max="12804" width="11.140625" style="1525" customWidth="1"/>
    <col min="12805" max="12805" width="1.5703125" style="1525" customWidth="1"/>
    <col min="12806" max="12808" width="12.42578125" style="1525" customWidth="1"/>
    <col min="12809" max="12809" width="1.5703125" style="1525" customWidth="1"/>
    <col min="12810" max="12810" width="11.140625" style="1525" customWidth="1"/>
    <col min="12811" max="12811" width="1.5703125" style="1525" customWidth="1"/>
    <col min="12812" max="12812" width="10.140625" style="1525" customWidth="1"/>
    <col min="12813" max="12814" width="9.140625" style="1525"/>
    <col min="12815" max="12815" width="6.42578125" style="1525" customWidth="1"/>
    <col min="12816" max="13057" width="9.140625" style="1525"/>
    <col min="13058" max="13060" width="11.140625" style="1525" customWidth="1"/>
    <col min="13061" max="13061" width="1.5703125" style="1525" customWidth="1"/>
    <col min="13062" max="13064" width="12.42578125" style="1525" customWidth="1"/>
    <col min="13065" max="13065" width="1.5703125" style="1525" customWidth="1"/>
    <col min="13066" max="13066" width="11.140625" style="1525" customWidth="1"/>
    <col min="13067" max="13067" width="1.5703125" style="1525" customWidth="1"/>
    <col min="13068" max="13068" width="10.140625" style="1525" customWidth="1"/>
    <col min="13069" max="13070" width="9.140625" style="1525"/>
    <col min="13071" max="13071" width="6.42578125" style="1525" customWidth="1"/>
    <col min="13072" max="13313" width="9.140625" style="1525"/>
    <col min="13314" max="13316" width="11.140625" style="1525" customWidth="1"/>
    <col min="13317" max="13317" width="1.5703125" style="1525" customWidth="1"/>
    <col min="13318" max="13320" width="12.42578125" style="1525" customWidth="1"/>
    <col min="13321" max="13321" width="1.5703125" style="1525" customWidth="1"/>
    <col min="13322" max="13322" width="11.140625" style="1525" customWidth="1"/>
    <col min="13323" max="13323" width="1.5703125" style="1525" customWidth="1"/>
    <col min="13324" max="13324" width="10.140625" style="1525" customWidth="1"/>
    <col min="13325" max="13326" width="9.140625" style="1525"/>
    <col min="13327" max="13327" width="6.42578125" style="1525" customWidth="1"/>
    <col min="13328" max="13569" width="9.140625" style="1525"/>
    <col min="13570" max="13572" width="11.140625" style="1525" customWidth="1"/>
    <col min="13573" max="13573" width="1.5703125" style="1525" customWidth="1"/>
    <col min="13574" max="13576" width="12.42578125" style="1525" customWidth="1"/>
    <col min="13577" max="13577" width="1.5703125" style="1525" customWidth="1"/>
    <col min="13578" max="13578" width="11.140625" style="1525" customWidth="1"/>
    <col min="13579" max="13579" width="1.5703125" style="1525" customWidth="1"/>
    <col min="13580" max="13580" width="10.140625" style="1525" customWidth="1"/>
    <col min="13581" max="13582" width="9.140625" style="1525"/>
    <col min="13583" max="13583" width="6.42578125" style="1525" customWidth="1"/>
    <col min="13584" max="13825" width="9.140625" style="1525"/>
    <col min="13826" max="13828" width="11.140625" style="1525" customWidth="1"/>
    <col min="13829" max="13829" width="1.5703125" style="1525" customWidth="1"/>
    <col min="13830" max="13832" width="12.42578125" style="1525" customWidth="1"/>
    <col min="13833" max="13833" width="1.5703125" style="1525" customWidth="1"/>
    <col min="13834" max="13834" width="11.140625" style="1525" customWidth="1"/>
    <col min="13835" max="13835" width="1.5703125" style="1525" customWidth="1"/>
    <col min="13836" max="13836" width="10.140625" style="1525" customWidth="1"/>
    <col min="13837" max="13838" width="9.140625" style="1525"/>
    <col min="13839" max="13839" width="6.42578125" style="1525" customWidth="1"/>
    <col min="13840" max="14081" width="9.140625" style="1525"/>
    <col min="14082" max="14084" width="11.140625" style="1525" customWidth="1"/>
    <col min="14085" max="14085" width="1.5703125" style="1525" customWidth="1"/>
    <col min="14086" max="14088" width="12.42578125" style="1525" customWidth="1"/>
    <col min="14089" max="14089" width="1.5703125" style="1525" customWidth="1"/>
    <col min="14090" max="14090" width="11.140625" style="1525" customWidth="1"/>
    <col min="14091" max="14091" width="1.5703125" style="1525" customWidth="1"/>
    <col min="14092" max="14092" width="10.140625" style="1525" customWidth="1"/>
    <col min="14093" max="14094" width="9.140625" style="1525"/>
    <col min="14095" max="14095" width="6.42578125" style="1525" customWidth="1"/>
    <col min="14096" max="14337" width="9.140625" style="1525"/>
    <col min="14338" max="14340" width="11.140625" style="1525" customWidth="1"/>
    <col min="14341" max="14341" width="1.5703125" style="1525" customWidth="1"/>
    <col min="14342" max="14344" width="12.42578125" style="1525" customWidth="1"/>
    <col min="14345" max="14345" width="1.5703125" style="1525" customWidth="1"/>
    <col min="14346" max="14346" width="11.140625" style="1525" customWidth="1"/>
    <col min="14347" max="14347" width="1.5703125" style="1525" customWidth="1"/>
    <col min="14348" max="14348" width="10.140625" style="1525" customWidth="1"/>
    <col min="14349" max="14350" width="9.140625" style="1525"/>
    <col min="14351" max="14351" width="6.42578125" style="1525" customWidth="1"/>
    <col min="14352" max="14593" width="9.140625" style="1525"/>
    <col min="14594" max="14596" width="11.140625" style="1525" customWidth="1"/>
    <col min="14597" max="14597" width="1.5703125" style="1525" customWidth="1"/>
    <col min="14598" max="14600" width="12.42578125" style="1525" customWidth="1"/>
    <col min="14601" max="14601" width="1.5703125" style="1525" customWidth="1"/>
    <col min="14602" max="14602" width="11.140625" style="1525" customWidth="1"/>
    <col min="14603" max="14603" width="1.5703125" style="1525" customWidth="1"/>
    <col min="14604" max="14604" width="10.140625" style="1525" customWidth="1"/>
    <col min="14605" max="14606" width="9.140625" style="1525"/>
    <col min="14607" max="14607" width="6.42578125" style="1525" customWidth="1"/>
    <col min="14608" max="14849" width="9.140625" style="1525"/>
    <col min="14850" max="14852" width="11.140625" style="1525" customWidth="1"/>
    <col min="14853" max="14853" width="1.5703125" style="1525" customWidth="1"/>
    <col min="14854" max="14856" width="12.42578125" style="1525" customWidth="1"/>
    <col min="14857" max="14857" width="1.5703125" style="1525" customWidth="1"/>
    <col min="14858" max="14858" width="11.140625" style="1525" customWidth="1"/>
    <col min="14859" max="14859" width="1.5703125" style="1525" customWidth="1"/>
    <col min="14860" max="14860" width="10.140625" style="1525" customWidth="1"/>
    <col min="14861" max="14862" width="9.140625" style="1525"/>
    <col min="14863" max="14863" width="6.42578125" style="1525" customWidth="1"/>
    <col min="14864" max="15105" width="9.140625" style="1525"/>
    <col min="15106" max="15108" width="11.140625" style="1525" customWidth="1"/>
    <col min="15109" max="15109" width="1.5703125" style="1525" customWidth="1"/>
    <col min="15110" max="15112" width="12.42578125" style="1525" customWidth="1"/>
    <col min="15113" max="15113" width="1.5703125" style="1525" customWidth="1"/>
    <col min="15114" max="15114" width="11.140625" style="1525" customWidth="1"/>
    <col min="15115" max="15115" width="1.5703125" style="1525" customWidth="1"/>
    <col min="15116" max="15116" width="10.140625" style="1525" customWidth="1"/>
    <col min="15117" max="15118" width="9.140625" style="1525"/>
    <col min="15119" max="15119" width="6.42578125" style="1525" customWidth="1"/>
    <col min="15120" max="15361" width="9.140625" style="1525"/>
    <col min="15362" max="15364" width="11.140625" style="1525" customWidth="1"/>
    <col min="15365" max="15365" width="1.5703125" style="1525" customWidth="1"/>
    <col min="15366" max="15368" width="12.42578125" style="1525" customWidth="1"/>
    <col min="15369" max="15369" width="1.5703125" style="1525" customWidth="1"/>
    <col min="15370" max="15370" width="11.140625" style="1525" customWidth="1"/>
    <col min="15371" max="15371" width="1.5703125" style="1525" customWidth="1"/>
    <col min="15372" max="15372" width="10.140625" style="1525" customWidth="1"/>
    <col min="15373" max="15374" width="9.140625" style="1525"/>
    <col min="15375" max="15375" width="6.42578125" style="1525" customWidth="1"/>
    <col min="15376" max="15617" width="9.140625" style="1525"/>
    <col min="15618" max="15620" width="11.140625" style="1525" customWidth="1"/>
    <col min="15621" max="15621" width="1.5703125" style="1525" customWidth="1"/>
    <col min="15622" max="15624" width="12.42578125" style="1525" customWidth="1"/>
    <col min="15625" max="15625" width="1.5703125" style="1525" customWidth="1"/>
    <col min="15626" max="15626" width="11.140625" style="1525" customWidth="1"/>
    <col min="15627" max="15627" width="1.5703125" style="1525" customWidth="1"/>
    <col min="15628" max="15628" width="10.140625" style="1525" customWidth="1"/>
    <col min="15629" max="15630" width="9.140625" style="1525"/>
    <col min="15631" max="15631" width="6.42578125" style="1525" customWidth="1"/>
    <col min="15632" max="15873" width="9.140625" style="1525"/>
    <col min="15874" max="15876" width="11.140625" style="1525" customWidth="1"/>
    <col min="15877" max="15877" width="1.5703125" style="1525" customWidth="1"/>
    <col min="15878" max="15880" width="12.42578125" style="1525" customWidth="1"/>
    <col min="15881" max="15881" width="1.5703125" style="1525" customWidth="1"/>
    <col min="15882" max="15882" width="11.140625" style="1525" customWidth="1"/>
    <col min="15883" max="15883" width="1.5703125" style="1525" customWidth="1"/>
    <col min="15884" max="15884" width="10.140625" style="1525" customWidth="1"/>
    <col min="15885" max="15886" width="9.140625" style="1525"/>
    <col min="15887" max="15887" width="6.42578125" style="1525" customWidth="1"/>
    <col min="15888" max="16129" width="9.140625" style="1525"/>
    <col min="16130" max="16132" width="11.140625" style="1525" customWidth="1"/>
    <col min="16133" max="16133" width="1.5703125" style="1525" customWidth="1"/>
    <col min="16134" max="16136" width="12.42578125" style="1525" customWidth="1"/>
    <col min="16137" max="16137" width="1.5703125" style="1525" customWidth="1"/>
    <col min="16138" max="16138" width="11.140625" style="1525" customWidth="1"/>
    <col min="16139" max="16139" width="1.5703125" style="1525" customWidth="1"/>
    <col min="16140" max="16140" width="10.140625" style="1525" customWidth="1"/>
    <col min="16141" max="16142" width="9.140625" style="1525"/>
    <col min="16143" max="16143" width="6.42578125" style="1525" customWidth="1"/>
    <col min="16144" max="16384" width="9.140625" style="1525"/>
  </cols>
  <sheetData>
    <row r="1" spans="1:12" ht="15.75" x14ac:dyDescent="0.25">
      <c r="A1" s="966" t="s">
        <v>2561</v>
      </c>
      <c r="B1" s="63"/>
      <c r="C1" s="63"/>
      <c r="D1" s="354"/>
      <c r="E1" s="746"/>
      <c r="F1" s="354"/>
      <c r="G1" s="354"/>
      <c r="H1" s="24"/>
      <c r="I1" s="24"/>
      <c r="J1" s="24"/>
      <c r="K1" s="24"/>
      <c r="L1" s="352"/>
    </row>
    <row r="2" spans="1:12" ht="15.75" x14ac:dyDescent="0.25">
      <c r="A2" s="1975" t="s">
        <v>94</v>
      </c>
      <c r="B2" s="1976"/>
      <c r="C2" s="1977"/>
      <c r="D2" s="177"/>
      <c r="E2" s="354"/>
      <c r="F2" s="354"/>
      <c r="G2" s="354"/>
      <c r="H2" s="24"/>
      <c r="I2" s="24"/>
      <c r="J2" s="24"/>
      <c r="K2" s="24"/>
      <c r="L2" s="24"/>
    </row>
    <row r="3" spans="1:12" ht="15.75" customHeight="1" x14ac:dyDescent="0.2">
      <c r="A3" s="2116" t="s">
        <v>2562</v>
      </c>
      <c r="B3" s="2117"/>
      <c r="C3" s="2117"/>
      <c r="D3" s="2117"/>
      <c r="E3" s="2117"/>
      <c r="F3" s="2117"/>
      <c r="G3" s="2117"/>
      <c r="H3" s="2117"/>
      <c r="I3" s="2117"/>
      <c r="J3" s="2117"/>
      <c r="K3" s="2117"/>
      <c r="L3" s="2117"/>
    </row>
    <row r="4" spans="1:12" ht="15" customHeight="1" x14ac:dyDescent="0.2">
      <c r="A4" s="261" t="s">
        <v>2348</v>
      </c>
      <c r="B4" s="747"/>
      <c r="C4" s="747"/>
      <c r="D4" s="747"/>
      <c r="E4" s="747"/>
      <c r="F4" s="747"/>
      <c r="G4" s="747"/>
      <c r="H4" s="747"/>
      <c r="I4" s="747"/>
      <c r="J4" s="747"/>
      <c r="K4" s="747"/>
      <c r="L4" s="747"/>
    </row>
    <row r="5" spans="1:12" ht="12.75" customHeight="1" x14ac:dyDescent="0.25">
      <c r="A5" s="24"/>
      <c r="B5" s="63"/>
      <c r="C5" s="63"/>
      <c r="D5" s="354"/>
      <c r="E5" s="354"/>
      <c r="F5" s="354"/>
      <c r="G5" s="354"/>
      <c r="H5" s="24"/>
      <c r="I5" s="24"/>
      <c r="J5" s="24"/>
      <c r="K5" s="24"/>
      <c r="L5" s="24"/>
    </row>
    <row r="6" spans="1:12" ht="12.95" customHeight="1" x14ac:dyDescent="0.2">
      <c r="A6" s="929"/>
      <c r="B6" s="2070" t="s">
        <v>2349</v>
      </c>
      <c r="C6" s="2082"/>
      <c r="D6" s="2083"/>
      <c r="E6" s="930"/>
      <c r="F6" s="2084" t="s">
        <v>2350</v>
      </c>
      <c r="G6" s="2082"/>
      <c r="H6" s="2083"/>
      <c r="I6" s="892"/>
      <c r="J6" s="24"/>
      <c r="K6" s="892"/>
      <c r="L6" s="892"/>
    </row>
    <row r="7" spans="1:12" ht="41.1" customHeight="1" x14ac:dyDescent="0.2">
      <c r="A7" s="1660" t="s">
        <v>2351</v>
      </c>
      <c r="B7" s="890" t="s">
        <v>2352</v>
      </c>
      <c r="C7" s="890" t="s">
        <v>2353</v>
      </c>
      <c r="D7" s="890" t="s">
        <v>2354</v>
      </c>
      <c r="E7" s="931"/>
      <c r="F7" s="890" t="s">
        <v>2355</v>
      </c>
      <c r="G7" s="890" t="s">
        <v>2356</v>
      </c>
      <c r="H7" s="893" t="s">
        <v>2357</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ht="14.25" customHeight="1" x14ac:dyDescent="0.2">
      <c r="A9" s="2078" t="s">
        <v>1784</v>
      </c>
      <c r="B9" s="2078"/>
      <c r="C9" s="2078"/>
      <c r="D9" s="355"/>
      <c r="E9" s="355"/>
      <c r="F9" s="355"/>
      <c r="G9" s="355"/>
      <c r="H9" s="355"/>
      <c r="I9" s="355"/>
      <c r="J9" s="355"/>
      <c r="K9" s="355"/>
      <c r="L9" s="355"/>
    </row>
    <row r="10" spans="1:12" x14ac:dyDescent="0.2">
      <c r="A10" s="545" t="s">
        <v>2528</v>
      </c>
      <c r="B10" s="749"/>
      <c r="C10" s="1729"/>
      <c r="D10" s="1729"/>
      <c r="E10" s="715"/>
      <c r="F10" s="1729"/>
      <c r="G10" s="1729"/>
      <c r="H10" s="1729"/>
      <c r="I10" s="702"/>
      <c r="J10" s="1730"/>
      <c r="K10" s="702"/>
      <c r="L10" s="1730"/>
    </row>
    <row r="11" spans="1:12" x14ac:dyDescent="0.2">
      <c r="A11" s="545" t="s">
        <v>2563</v>
      </c>
      <c r="B11" s="749"/>
      <c r="C11" s="1729"/>
      <c r="D11" s="1729"/>
      <c r="E11" s="715"/>
      <c r="F11" s="1729"/>
      <c r="G11" s="1729"/>
      <c r="H11" s="1729"/>
      <c r="I11" s="702"/>
      <c r="J11" s="1730"/>
      <c r="K11" s="702"/>
      <c r="L11" s="1730"/>
    </row>
    <row r="12" spans="1:12" x14ac:dyDescent="0.2">
      <c r="A12" s="545" t="s">
        <v>2564</v>
      </c>
      <c r="B12" s="749"/>
      <c r="C12" s="1729"/>
      <c r="D12" s="1729"/>
      <c r="E12" s="715"/>
      <c r="F12" s="1729"/>
      <c r="G12" s="1729"/>
      <c r="H12" s="1729"/>
      <c r="I12" s="702"/>
      <c r="J12" s="1730"/>
      <c r="K12" s="702"/>
      <c r="L12" s="1730"/>
    </row>
    <row r="13" spans="1:12" x14ac:dyDescent="0.2">
      <c r="A13" s="545" t="s">
        <v>2534</v>
      </c>
      <c r="B13" s="749"/>
      <c r="C13" s="1729"/>
      <c r="D13" s="1729"/>
      <c r="E13" s="715"/>
      <c r="F13" s="1729"/>
      <c r="G13" s="1729"/>
      <c r="H13" s="1729"/>
      <c r="I13" s="702"/>
      <c r="J13" s="1730"/>
      <c r="K13" s="702"/>
      <c r="L13" s="1730"/>
    </row>
    <row r="14" spans="1:12" x14ac:dyDescent="0.2">
      <c r="A14" s="545" t="s">
        <v>2555</v>
      </c>
      <c r="B14" s="749"/>
      <c r="C14" s="1729"/>
      <c r="D14" s="1729"/>
      <c r="E14" s="715"/>
      <c r="F14" s="1729"/>
      <c r="G14" s="1729"/>
      <c r="H14" s="1729"/>
      <c r="I14" s="702"/>
      <c r="J14" s="1730"/>
      <c r="K14" s="702"/>
      <c r="L14" s="1730"/>
    </row>
    <row r="15" spans="1:12" x14ac:dyDescent="0.2">
      <c r="A15" s="545" t="s">
        <v>2565</v>
      </c>
      <c r="B15" s="749"/>
      <c r="C15" s="1729"/>
      <c r="D15" s="1729"/>
      <c r="E15" s="715"/>
      <c r="F15" s="1729"/>
      <c r="G15" s="1729"/>
      <c r="H15" s="1729"/>
      <c r="I15" s="702"/>
      <c r="J15" s="1730"/>
      <c r="K15" s="702"/>
      <c r="L15" s="1730"/>
    </row>
    <row r="16" spans="1:12" x14ac:dyDescent="0.2">
      <c r="A16" s="973" t="s">
        <v>2515</v>
      </c>
      <c r="B16" s="749"/>
      <c r="C16" s="1729"/>
      <c r="D16" s="1729"/>
      <c r="E16" s="715"/>
      <c r="F16" s="1729"/>
      <c r="G16" s="1729"/>
      <c r="H16" s="1729"/>
      <c r="I16" s="702"/>
      <c r="J16" s="1730"/>
      <c r="K16" s="702"/>
      <c r="L16" s="1730"/>
    </row>
    <row r="17" spans="1:16" x14ac:dyDescent="0.2">
      <c r="A17" s="545" t="s">
        <v>2566</v>
      </c>
      <c r="B17" s="749"/>
      <c r="C17" s="1729"/>
      <c r="D17" s="1729"/>
      <c r="E17" s="701"/>
      <c r="F17" s="1729"/>
      <c r="G17" s="1729"/>
      <c r="H17" s="1729"/>
      <c r="I17" s="702"/>
      <c r="J17" s="1730"/>
      <c r="K17" s="702"/>
      <c r="L17" s="1730"/>
    </row>
    <row r="18" spans="1:16" x14ac:dyDescent="0.2">
      <c r="A18" s="545" t="s">
        <v>2512</v>
      </c>
      <c r="B18" s="749"/>
      <c r="C18" s="1729"/>
      <c r="D18" s="1729"/>
      <c r="E18" s="715"/>
      <c r="F18" s="1729"/>
      <c r="G18" s="1729"/>
      <c r="H18" s="1729"/>
      <c r="I18" s="702"/>
      <c r="J18" s="1730"/>
      <c r="K18" s="702"/>
      <c r="L18" s="1730"/>
    </row>
    <row r="19" spans="1:16" s="1752" customFormat="1" x14ac:dyDescent="0.2">
      <c r="A19" s="545" t="s">
        <v>2422</v>
      </c>
      <c r="B19" s="749"/>
      <c r="C19" s="1729"/>
      <c r="D19" s="1729"/>
      <c r="E19" s="715"/>
      <c r="F19" s="1729"/>
      <c r="G19" s="1729"/>
      <c r="H19" s="1729"/>
      <c r="I19" s="702"/>
      <c r="J19" s="1730"/>
      <c r="K19" s="702"/>
      <c r="L19" s="1730"/>
    </row>
    <row r="20" spans="1:16" x14ac:dyDescent="0.2">
      <c r="A20" s="545" t="s">
        <v>2567</v>
      </c>
      <c r="B20" s="749"/>
      <c r="C20" s="1729"/>
      <c r="D20" s="1729"/>
      <c r="E20" s="715"/>
      <c r="F20" s="1729"/>
      <c r="G20" s="1729"/>
      <c r="H20" s="1729"/>
      <c r="I20" s="702"/>
      <c r="J20" s="1730"/>
      <c r="K20" s="702"/>
      <c r="L20" s="1730"/>
    </row>
    <row r="21" spans="1:16" x14ac:dyDescent="0.2">
      <c r="A21" s="545" t="s">
        <v>2536</v>
      </c>
      <c r="B21" s="749"/>
      <c r="C21" s="1729"/>
      <c r="D21" s="1729"/>
      <c r="E21" s="701"/>
      <c r="F21" s="1729"/>
      <c r="G21" s="1729"/>
      <c r="H21" s="1729"/>
      <c r="I21" s="702"/>
      <c r="J21" s="1730"/>
      <c r="K21" s="702"/>
      <c r="L21" s="1730"/>
    </row>
    <row r="22" spans="1:16" x14ac:dyDescent="0.2">
      <c r="A22" s="545" t="s">
        <v>2537</v>
      </c>
      <c r="B22" s="749"/>
      <c r="C22" s="1729"/>
      <c r="D22" s="1729"/>
      <c r="E22" s="701"/>
      <c r="F22" s="1729"/>
      <c r="G22" s="1729"/>
      <c r="H22" s="1729"/>
      <c r="I22" s="702"/>
      <c r="J22" s="1730"/>
      <c r="K22" s="702"/>
      <c r="L22" s="1730"/>
    </row>
    <row r="23" spans="1:16" x14ac:dyDescent="0.2">
      <c r="A23" s="545" t="s">
        <v>2538</v>
      </c>
      <c r="B23" s="749"/>
      <c r="C23" s="1729"/>
      <c r="D23" s="1729"/>
      <c r="E23" s="701"/>
      <c r="F23" s="1729"/>
      <c r="G23" s="1729"/>
      <c r="H23" s="1729"/>
      <c r="I23" s="702"/>
      <c r="J23" s="1730"/>
      <c r="K23" s="702"/>
      <c r="L23" s="1730"/>
    </row>
    <row r="24" spans="1:16" x14ac:dyDescent="0.2">
      <c r="A24" s="545" t="s">
        <v>2423</v>
      </c>
      <c r="B24" s="749"/>
      <c r="C24" s="1729"/>
      <c r="D24" s="1729"/>
      <c r="E24" s="701"/>
      <c r="F24" s="1729"/>
      <c r="G24" s="1729"/>
      <c r="H24" s="1729"/>
      <c r="I24" s="702"/>
      <c r="J24" s="1730"/>
      <c r="K24" s="702"/>
      <c r="L24" s="1730"/>
    </row>
    <row r="25" spans="1:16" x14ac:dyDescent="0.2">
      <c r="A25" s="545" t="s">
        <v>2367</v>
      </c>
      <c r="B25" s="749"/>
      <c r="C25" s="1729"/>
      <c r="D25" s="1729"/>
      <c r="E25" s="701"/>
      <c r="F25" s="1729"/>
      <c r="G25" s="1729"/>
      <c r="H25" s="1729"/>
      <c r="I25" s="702"/>
      <c r="J25" s="1730"/>
      <c r="K25" s="702"/>
      <c r="L25" s="1730"/>
    </row>
    <row r="26" spans="1:16" x14ac:dyDescent="0.2">
      <c r="A26" s="545" t="s">
        <v>2409</v>
      </c>
      <c r="B26" s="749"/>
      <c r="C26" s="1729"/>
      <c r="D26" s="1729"/>
      <c r="E26" s="701"/>
      <c r="F26" s="1729"/>
      <c r="G26" s="1729"/>
      <c r="H26" s="1729"/>
      <c r="I26" s="702"/>
      <c r="J26" s="1730"/>
      <c r="K26" s="702"/>
      <c r="L26" s="1730"/>
    </row>
    <row r="27" spans="1:16" x14ac:dyDescent="0.2">
      <c r="A27" s="545" t="s">
        <v>2368</v>
      </c>
      <c r="B27" s="749"/>
      <c r="C27" s="1729"/>
      <c r="D27" s="1729"/>
      <c r="E27" s="701"/>
      <c r="F27" s="1729"/>
      <c r="G27" s="1729"/>
      <c r="H27" s="1729"/>
      <c r="I27" s="702"/>
      <c r="J27" s="1730"/>
      <c r="K27" s="702"/>
      <c r="L27" s="1730"/>
    </row>
    <row r="28" spans="1:16" x14ac:dyDescent="0.2">
      <c r="A28" s="545" t="s">
        <v>2369</v>
      </c>
      <c r="B28" s="749"/>
      <c r="C28" s="1729"/>
      <c r="D28" s="1729"/>
      <c r="E28" s="701"/>
      <c r="F28" s="1729"/>
      <c r="G28" s="1729"/>
      <c r="H28" s="1729"/>
      <c r="I28" s="702"/>
      <c r="J28" s="1730"/>
      <c r="K28" s="702"/>
      <c r="L28" s="1730"/>
    </row>
    <row r="29" spans="1:16" ht="34.5" x14ac:dyDescent="0.25">
      <c r="A29" s="1823" t="s">
        <v>4579</v>
      </c>
      <c r="B29" s="749"/>
      <c r="C29" s="1820"/>
      <c r="D29" s="1820"/>
      <c r="E29" s="676"/>
      <c r="F29" s="1820"/>
      <c r="G29" s="1820"/>
      <c r="H29" s="1820"/>
      <c r="I29" s="677"/>
      <c r="J29" s="1684"/>
      <c r="K29" s="677"/>
      <c r="L29" s="1684"/>
      <c r="P29" s="1631"/>
    </row>
    <row r="30" spans="1:16" x14ac:dyDescent="0.2">
      <c r="A30" s="920" t="s">
        <v>2375</v>
      </c>
      <c r="B30" s="749"/>
      <c r="C30" s="1730"/>
      <c r="D30" s="1730"/>
      <c r="E30" s="750"/>
      <c r="F30" s="734"/>
      <c r="G30" s="734"/>
      <c r="H30" s="1730"/>
      <c r="I30" s="751"/>
      <c r="J30" s="1730"/>
      <c r="K30" s="751"/>
      <c r="L30" s="1730"/>
    </row>
    <row r="31" spans="1:16" ht="6" customHeight="1" x14ac:dyDescent="0.2">
      <c r="A31" s="708"/>
      <c r="B31" s="708"/>
      <c r="C31" s="24"/>
      <c r="D31" s="24"/>
      <c r="E31" s="24"/>
      <c r="F31" s="24"/>
      <c r="G31" s="24"/>
      <c r="H31" s="24"/>
      <c r="I31" s="24"/>
      <c r="J31" s="30"/>
      <c r="K31" s="24"/>
      <c r="L31" s="24"/>
    </row>
    <row r="32" spans="1:16" x14ac:dyDescent="0.2">
      <c r="A32" s="138" t="s">
        <v>1785</v>
      </c>
      <c r="B32" s="354"/>
      <c r="C32" s="24"/>
      <c r="D32" s="24"/>
      <c r="E32" s="24"/>
      <c r="F32" s="24"/>
      <c r="G32" s="24"/>
      <c r="H32" s="24"/>
      <c r="I32" s="24"/>
      <c r="J32" s="30"/>
      <c r="K32" s="24"/>
      <c r="L32" s="24"/>
    </row>
    <row r="33" spans="1:12" x14ac:dyDescent="0.2">
      <c r="A33" s="545" t="s">
        <v>2528</v>
      </c>
      <c r="B33" s="1729"/>
      <c r="C33" s="1729"/>
      <c r="D33" s="1729"/>
      <c r="E33" s="715"/>
      <c r="F33" s="1729"/>
      <c r="G33" s="1729"/>
      <c r="H33" s="1729"/>
      <c r="I33" s="702"/>
      <c r="J33" s="1730"/>
      <c r="K33" s="702"/>
      <c r="L33" s="1730"/>
    </row>
    <row r="34" spans="1:12" x14ac:dyDescent="0.2">
      <c r="A34" s="545" t="s">
        <v>2563</v>
      </c>
      <c r="B34" s="1729"/>
      <c r="C34" s="1729"/>
      <c r="D34" s="1729"/>
      <c r="E34" s="715"/>
      <c r="F34" s="1729"/>
      <c r="G34" s="1729"/>
      <c r="H34" s="1729"/>
      <c r="I34" s="702"/>
      <c r="J34" s="1730"/>
      <c r="K34" s="702"/>
      <c r="L34" s="1730"/>
    </row>
    <row r="35" spans="1:12" x14ac:dyDescent="0.2">
      <c r="A35" s="545" t="s">
        <v>2564</v>
      </c>
      <c r="B35" s="1729"/>
      <c r="C35" s="1729"/>
      <c r="D35" s="1729"/>
      <c r="E35" s="715"/>
      <c r="F35" s="1729"/>
      <c r="G35" s="1729"/>
      <c r="H35" s="1729"/>
      <c r="I35" s="702"/>
      <c r="J35" s="1730"/>
      <c r="K35" s="702"/>
      <c r="L35" s="1730"/>
    </row>
    <row r="36" spans="1:12" x14ac:dyDescent="0.2">
      <c r="A36" s="545" t="s">
        <v>2534</v>
      </c>
      <c r="B36" s="1729"/>
      <c r="C36" s="1729"/>
      <c r="D36" s="1729"/>
      <c r="E36" s="715"/>
      <c r="F36" s="1729"/>
      <c r="G36" s="1729"/>
      <c r="H36" s="1729"/>
      <c r="I36" s="702"/>
      <c r="J36" s="1730"/>
      <c r="K36" s="702"/>
      <c r="L36" s="1730"/>
    </row>
    <row r="37" spans="1:12" x14ac:dyDescent="0.2">
      <c r="A37" s="545" t="s">
        <v>2555</v>
      </c>
      <c r="B37" s="1729"/>
      <c r="C37" s="1729"/>
      <c r="D37" s="1729"/>
      <c r="E37" s="715"/>
      <c r="F37" s="1729"/>
      <c r="G37" s="1729"/>
      <c r="H37" s="1729"/>
      <c r="I37" s="702"/>
      <c r="J37" s="1730"/>
      <c r="K37" s="702"/>
      <c r="L37" s="1730"/>
    </row>
    <row r="38" spans="1:12" x14ac:dyDescent="0.2">
      <c r="A38" s="545" t="s">
        <v>2565</v>
      </c>
      <c r="B38" s="1729"/>
      <c r="C38" s="1729"/>
      <c r="D38" s="1729"/>
      <c r="E38" s="715"/>
      <c r="F38" s="1729"/>
      <c r="G38" s="1729"/>
      <c r="H38" s="1729"/>
      <c r="I38" s="702"/>
      <c r="J38" s="1730"/>
      <c r="K38" s="702"/>
      <c r="L38" s="1730"/>
    </row>
    <row r="39" spans="1:12" x14ac:dyDescent="0.2">
      <c r="A39" s="973" t="s">
        <v>2515</v>
      </c>
      <c r="B39" s="1729"/>
      <c r="C39" s="1729"/>
      <c r="D39" s="1729"/>
      <c r="E39" s="715"/>
      <c r="F39" s="1729"/>
      <c r="G39" s="1729"/>
      <c r="H39" s="1729"/>
      <c r="I39" s="702"/>
      <c r="J39" s="1730"/>
      <c r="K39" s="702"/>
      <c r="L39" s="1730"/>
    </row>
    <row r="40" spans="1:12" x14ac:dyDescent="0.2">
      <c r="A40" s="545" t="s">
        <v>2566</v>
      </c>
      <c r="B40" s="1729"/>
      <c r="C40" s="1729"/>
      <c r="D40" s="1729"/>
      <c r="E40" s="701"/>
      <c r="F40" s="1729"/>
      <c r="G40" s="1729"/>
      <c r="H40" s="1729"/>
      <c r="I40" s="702"/>
      <c r="J40" s="1730"/>
      <c r="K40" s="702"/>
      <c r="L40" s="1730"/>
    </row>
    <row r="41" spans="1:12" x14ac:dyDescent="0.2">
      <c r="A41" s="545" t="s">
        <v>2512</v>
      </c>
      <c r="B41" s="1729"/>
      <c r="C41" s="1729"/>
      <c r="D41" s="1729"/>
      <c r="E41" s="715"/>
      <c r="F41" s="1729"/>
      <c r="G41" s="1729"/>
      <c r="H41" s="1729"/>
      <c r="I41" s="702"/>
      <c r="J41" s="1730"/>
      <c r="K41" s="702"/>
      <c r="L41" s="1730"/>
    </row>
    <row r="42" spans="1:12" s="1752" customFormat="1" x14ac:dyDescent="0.2">
      <c r="A42" s="545" t="s">
        <v>2422</v>
      </c>
      <c r="B42" s="1729"/>
      <c r="C42" s="1729"/>
      <c r="D42" s="1729"/>
      <c r="E42" s="715"/>
      <c r="F42" s="1729"/>
      <c r="G42" s="1729"/>
      <c r="H42" s="1729"/>
      <c r="I42" s="702"/>
      <c r="J42" s="1730"/>
      <c r="K42" s="702"/>
      <c r="L42" s="1730"/>
    </row>
    <row r="43" spans="1:12" x14ac:dyDescent="0.2">
      <c r="A43" s="545" t="s">
        <v>2567</v>
      </c>
      <c r="B43" s="1729"/>
      <c r="C43" s="1729"/>
      <c r="D43" s="1729"/>
      <c r="E43" s="715"/>
      <c r="F43" s="1729"/>
      <c r="G43" s="1729"/>
      <c r="H43" s="1729"/>
      <c r="I43" s="702"/>
      <c r="J43" s="1730"/>
      <c r="K43" s="702"/>
      <c r="L43" s="1730"/>
    </row>
    <row r="44" spans="1:12" x14ac:dyDescent="0.2">
      <c r="A44" s="545" t="s">
        <v>2536</v>
      </c>
      <c r="B44" s="1729"/>
      <c r="C44" s="1729"/>
      <c r="D44" s="1729"/>
      <c r="E44" s="701"/>
      <c r="F44" s="1729"/>
      <c r="G44" s="1729"/>
      <c r="H44" s="1729"/>
      <c r="I44" s="702"/>
      <c r="J44" s="1730"/>
      <c r="K44" s="702"/>
      <c r="L44" s="1730"/>
    </row>
    <row r="45" spans="1:12" x14ac:dyDescent="0.2">
      <c r="A45" s="545" t="s">
        <v>2537</v>
      </c>
      <c r="B45" s="1729"/>
      <c r="C45" s="1729"/>
      <c r="D45" s="1729"/>
      <c r="E45" s="701"/>
      <c r="F45" s="1729"/>
      <c r="G45" s="1729"/>
      <c r="H45" s="1729"/>
      <c r="I45" s="702"/>
      <c r="J45" s="1730"/>
      <c r="K45" s="702"/>
      <c r="L45" s="1730"/>
    </row>
    <row r="46" spans="1:12" x14ac:dyDescent="0.2">
      <c r="A46" s="545" t="s">
        <v>2538</v>
      </c>
      <c r="B46" s="1729"/>
      <c r="C46" s="1729"/>
      <c r="D46" s="1729"/>
      <c r="E46" s="701"/>
      <c r="F46" s="1729"/>
      <c r="G46" s="1729"/>
      <c r="H46" s="1729"/>
      <c r="I46" s="702"/>
      <c r="J46" s="1730"/>
      <c r="K46" s="702"/>
      <c r="L46" s="1730"/>
    </row>
    <row r="47" spans="1:12" x14ac:dyDescent="0.2">
      <c r="A47" s="545" t="s">
        <v>2423</v>
      </c>
      <c r="B47" s="1729"/>
      <c r="C47" s="1729"/>
      <c r="D47" s="1729"/>
      <c r="E47" s="701"/>
      <c r="F47" s="1729"/>
      <c r="G47" s="1729"/>
      <c r="H47" s="1729"/>
      <c r="I47" s="702"/>
      <c r="J47" s="1730"/>
      <c r="K47" s="702"/>
      <c r="L47" s="1730"/>
    </row>
    <row r="48" spans="1:12" x14ac:dyDescent="0.2">
      <c r="A48" s="545" t="s">
        <v>2367</v>
      </c>
      <c r="B48" s="1729"/>
      <c r="C48" s="1729"/>
      <c r="D48" s="1729"/>
      <c r="E48" s="701"/>
      <c r="F48" s="1729"/>
      <c r="G48" s="1729"/>
      <c r="H48" s="1729"/>
      <c r="I48" s="702"/>
      <c r="J48" s="1730"/>
      <c r="K48" s="702"/>
      <c r="L48" s="1730"/>
    </row>
    <row r="49" spans="1:16" x14ac:dyDescent="0.2">
      <c r="A49" s="545" t="s">
        <v>2409</v>
      </c>
      <c r="B49" s="1729"/>
      <c r="C49" s="1729"/>
      <c r="D49" s="1729"/>
      <c r="E49" s="701"/>
      <c r="F49" s="1729"/>
      <c r="G49" s="1729"/>
      <c r="H49" s="1729"/>
      <c r="I49" s="702"/>
      <c r="J49" s="1730"/>
      <c r="K49" s="702"/>
      <c r="L49" s="1730"/>
    </row>
    <row r="50" spans="1:16" x14ac:dyDescent="0.2">
      <c r="A50" s="545" t="s">
        <v>2368</v>
      </c>
      <c r="B50" s="1729"/>
      <c r="C50" s="1729"/>
      <c r="D50" s="1729"/>
      <c r="E50" s="701"/>
      <c r="F50" s="1729"/>
      <c r="G50" s="1729"/>
      <c r="H50" s="1729"/>
      <c r="I50" s="702"/>
      <c r="J50" s="1730"/>
      <c r="K50" s="702"/>
      <c r="L50" s="1730"/>
    </row>
    <row r="51" spans="1:16" x14ac:dyDescent="0.2">
      <c r="A51" s="545" t="s">
        <v>2369</v>
      </c>
      <c r="B51" s="1729"/>
      <c r="C51" s="1729"/>
      <c r="D51" s="1729"/>
      <c r="E51" s="701"/>
      <c r="F51" s="1729"/>
      <c r="G51" s="1729"/>
      <c r="H51" s="1729"/>
      <c r="I51" s="702"/>
      <c r="J51" s="1730"/>
      <c r="K51" s="702"/>
      <c r="L51" s="1730"/>
    </row>
    <row r="52" spans="1:16" ht="34.5" x14ac:dyDescent="0.25">
      <c r="A52" s="1823" t="s">
        <v>4579</v>
      </c>
      <c r="B52" s="1749"/>
      <c r="C52" s="1820"/>
      <c r="D52" s="1820"/>
      <c r="E52" s="676"/>
      <c r="F52" s="1820"/>
      <c r="G52" s="1820"/>
      <c r="H52" s="1820"/>
      <c r="I52" s="677"/>
      <c r="J52" s="1684"/>
      <c r="K52" s="677"/>
      <c r="L52" s="1684"/>
      <c r="P52" s="1631"/>
    </row>
    <row r="53" spans="1:16" x14ac:dyDescent="0.2">
      <c r="A53" s="905" t="s">
        <v>2375</v>
      </c>
      <c r="B53" s="1730"/>
      <c r="C53" s="1730"/>
      <c r="D53" s="1730"/>
      <c r="E53" s="750"/>
      <c r="F53" s="734"/>
      <c r="G53" s="734"/>
      <c r="H53" s="1730"/>
      <c r="I53" s="751"/>
      <c r="J53" s="1730"/>
      <c r="K53" s="751"/>
      <c r="L53" s="1730"/>
    </row>
    <row r="54" spans="1:16" ht="6" customHeight="1" x14ac:dyDescent="0.2">
      <c r="A54" s="24"/>
      <c r="B54" s="24"/>
      <c r="C54" s="24"/>
      <c r="D54" s="24"/>
      <c r="E54" s="24"/>
      <c r="F54" s="24"/>
      <c r="G54" s="24"/>
      <c r="H54" s="24"/>
      <c r="I54" s="24"/>
      <c r="J54" s="24"/>
      <c r="K54" s="24"/>
      <c r="L54" s="24"/>
    </row>
    <row r="55" spans="1:16" x14ac:dyDescent="0.2">
      <c r="A55" s="138" t="s">
        <v>1788</v>
      </c>
      <c r="B55" s="354"/>
      <c r="C55" s="24"/>
      <c r="D55" s="24"/>
      <c r="E55" s="24"/>
      <c r="F55" s="24"/>
      <c r="G55" s="24"/>
      <c r="H55" s="24"/>
      <c r="I55" s="24"/>
      <c r="J55" s="24"/>
      <c r="K55" s="24"/>
      <c r="L55" s="24"/>
    </row>
    <row r="56" spans="1:16" x14ac:dyDescent="0.2">
      <c r="A56" s="545" t="s">
        <v>2528</v>
      </c>
      <c r="B56" s="1729"/>
      <c r="C56" s="1729"/>
      <c r="D56" s="1729"/>
      <c r="E56" s="715"/>
      <c r="F56" s="1729"/>
      <c r="G56" s="1729"/>
      <c r="H56" s="1729"/>
      <c r="I56" s="702"/>
      <c r="J56" s="1730"/>
      <c r="K56" s="702"/>
      <c r="L56" s="1730"/>
    </row>
    <row r="57" spans="1:16" x14ac:dyDescent="0.2">
      <c r="A57" s="545" t="s">
        <v>2563</v>
      </c>
      <c r="B57" s="1729"/>
      <c r="C57" s="1729"/>
      <c r="D57" s="1729"/>
      <c r="E57" s="715"/>
      <c r="F57" s="1729"/>
      <c r="G57" s="1729"/>
      <c r="H57" s="1729"/>
      <c r="I57" s="702"/>
      <c r="J57" s="1730"/>
      <c r="K57" s="702"/>
      <c r="L57" s="1730"/>
    </row>
    <row r="58" spans="1:16" x14ac:dyDescent="0.2">
      <c r="A58" s="545" t="s">
        <v>2564</v>
      </c>
      <c r="B58" s="1729"/>
      <c r="C58" s="1729"/>
      <c r="D58" s="1729"/>
      <c r="E58" s="715"/>
      <c r="F58" s="1729"/>
      <c r="G58" s="1729"/>
      <c r="H58" s="1729"/>
      <c r="I58" s="702"/>
      <c r="J58" s="1730"/>
      <c r="K58" s="702"/>
      <c r="L58" s="1730"/>
    </row>
    <row r="59" spans="1:16" x14ac:dyDescent="0.2">
      <c r="A59" s="545" t="s">
        <v>2534</v>
      </c>
      <c r="B59" s="1729"/>
      <c r="C59" s="1729"/>
      <c r="D59" s="1729"/>
      <c r="E59" s="715"/>
      <c r="F59" s="1729"/>
      <c r="G59" s="1729"/>
      <c r="H59" s="1729"/>
      <c r="I59" s="702"/>
      <c r="J59" s="1730"/>
      <c r="K59" s="702"/>
      <c r="L59" s="1730"/>
    </row>
    <row r="60" spans="1:16" x14ac:dyDescent="0.2">
      <c r="A60" s="545" t="s">
        <v>2555</v>
      </c>
      <c r="B60" s="1729"/>
      <c r="C60" s="1729"/>
      <c r="D60" s="1729"/>
      <c r="E60" s="715"/>
      <c r="F60" s="1729"/>
      <c r="G60" s="1729"/>
      <c r="H60" s="1729"/>
      <c r="I60" s="702"/>
      <c r="J60" s="1730"/>
      <c r="K60" s="702"/>
      <c r="L60" s="1730"/>
    </row>
    <row r="61" spans="1:16" x14ac:dyDescent="0.2">
      <c r="A61" s="545" t="s">
        <v>2565</v>
      </c>
      <c r="B61" s="1729"/>
      <c r="C61" s="1729"/>
      <c r="D61" s="1729"/>
      <c r="E61" s="715"/>
      <c r="F61" s="1729"/>
      <c r="G61" s="1729"/>
      <c r="H61" s="1729"/>
      <c r="I61" s="702"/>
      <c r="J61" s="1730"/>
      <c r="K61" s="702"/>
      <c r="L61" s="1730"/>
    </row>
    <row r="62" spans="1:16" x14ac:dyDescent="0.2">
      <c r="A62" s="973" t="s">
        <v>2515</v>
      </c>
      <c r="B62" s="1729"/>
      <c r="C62" s="1729"/>
      <c r="D62" s="1729"/>
      <c r="E62" s="715"/>
      <c r="F62" s="1729"/>
      <c r="G62" s="1729"/>
      <c r="H62" s="1729"/>
      <c r="I62" s="702"/>
      <c r="J62" s="1730"/>
      <c r="K62" s="702"/>
      <c r="L62" s="1730"/>
    </row>
    <row r="63" spans="1:16" x14ac:dyDescent="0.2">
      <c r="A63" s="545" t="s">
        <v>2566</v>
      </c>
      <c r="B63" s="1729"/>
      <c r="C63" s="1729"/>
      <c r="D63" s="1729"/>
      <c r="E63" s="701"/>
      <c r="F63" s="1729"/>
      <c r="G63" s="1729"/>
      <c r="H63" s="1729"/>
      <c r="I63" s="702"/>
      <c r="J63" s="1730"/>
      <c r="K63" s="702"/>
      <c r="L63" s="1730"/>
    </row>
    <row r="64" spans="1:16" x14ac:dyDescent="0.2">
      <c r="A64" s="545" t="s">
        <v>2512</v>
      </c>
      <c r="B64" s="1729"/>
      <c r="C64" s="1729"/>
      <c r="D64" s="1729"/>
      <c r="E64" s="715"/>
      <c r="F64" s="1729"/>
      <c r="G64" s="1729"/>
      <c r="H64" s="1729"/>
      <c r="I64" s="702"/>
      <c r="J64" s="1730"/>
      <c r="K64" s="702"/>
      <c r="L64" s="1730"/>
    </row>
    <row r="65" spans="1:12" s="1752" customFormat="1" x14ac:dyDescent="0.2">
      <c r="A65" s="545" t="s">
        <v>2422</v>
      </c>
      <c r="B65" s="1729"/>
      <c r="C65" s="1729"/>
      <c r="D65" s="1729"/>
      <c r="E65" s="715"/>
      <c r="F65" s="1729"/>
      <c r="G65" s="1729"/>
      <c r="H65" s="1729"/>
      <c r="I65" s="702"/>
      <c r="J65" s="1730"/>
      <c r="K65" s="702"/>
      <c r="L65" s="1730"/>
    </row>
    <row r="66" spans="1:12" x14ac:dyDescent="0.2">
      <c r="A66" s="545" t="s">
        <v>2567</v>
      </c>
      <c r="B66" s="1729"/>
      <c r="C66" s="1729"/>
      <c r="D66" s="1729"/>
      <c r="E66" s="715"/>
      <c r="F66" s="1729"/>
      <c r="G66" s="1729"/>
      <c r="H66" s="1729"/>
      <c r="I66" s="702"/>
      <c r="J66" s="1730"/>
      <c r="K66" s="702"/>
      <c r="L66" s="1730"/>
    </row>
    <row r="67" spans="1:12" x14ac:dyDescent="0.2">
      <c r="A67" s="545" t="s">
        <v>2536</v>
      </c>
      <c r="B67" s="1729"/>
      <c r="C67" s="1729"/>
      <c r="D67" s="1729"/>
      <c r="E67" s="701"/>
      <c r="F67" s="1729"/>
      <c r="G67" s="1729"/>
      <c r="H67" s="1729"/>
      <c r="I67" s="702"/>
      <c r="J67" s="1730"/>
      <c r="K67" s="702"/>
      <c r="L67" s="1730"/>
    </row>
    <row r="68" spans="1:12" x14ac:dyDescent="0.2">
      <c r="A68" s="545" t="s">
        <v>2537</v>
      </c>
      <c r="B68" s="1729"/>
      <c r="C68" s="1729"/>
      <c r="D68" s="1729"/>
      <c r="E68" s="701"/>
      <c r="F68" s="1729"/>
      <c r="G68" s="1729"/>
      <c r="H68" s="1729"/>
      <c r="I68" s="702"/>
      <c r="J68" s="1730"/>
      <c r="K68" s="702"/>
      <c r="L68" s="1730"/>
    </row>
    <row r="69" spans="1:12" x14ac:dyDescent="0.2">
      <c r="A69" s="545" t="s">
        <v>2538</v>
      </c>
      <c r="B69" s="1729"/>
      <c r="C69" s="1729"/>
      <c r="D69" s="1729"/>
      <c r="E69" s="701"/>
      <c r="F69" s="1729"/>
      <c r="G69" s="1729"/>
      <c r="H69" s="1729"/>
      <c r="I69" s="702"/>
      <c r="J69" s="1730"/>
      <c r="K69" s="702"/>
      <c r="L69" s="1730"/>
    </row>
    <row r="70" spans="1:12" x14ac:dyDescent="0.2">
      <c r="A70" s="545" t="s">
        <v>2423</v>
      </c>
      <c r="B70" s="1729"/>
      <c r="C70" s="1729"/>
      <c r="D70" s="1729"/>
      <c r="E70" s="701"/>
      <c r="F70" s="1729"/>
      <c r="G70" s="1729"/>
      <c r="H70" s="1729"/>
      <c r="I70" s="702"/>
      <c r="J70" s="1730"/>
      <c r="K70" s="702"/>
      <c r="L70" s="1730"/>
    </row>
    <row r="71" spans="1:12" x14ac:dyDescent="0.2">
      <c r="A71" s="545" t="s">
        <v>2367</v>
      </c>
      <c r="B71" s="1729"/>
      <c r="C71" s="1729"/>
      <c r="D71" s="1729"/>
      <c r="E71" s="701"/>
      <c r="F71" s="1729"/>
      <c r="G71" s="1729"/>
      <c r="H71" s="1729"/>
      <c r="I71" s="702"/>
      <c r="J71" s="1730"/>
      <c r="K71" s="702"/>
      <c r="L71" s="1730"/>
    </row>
    <row r="72" spans="1:12" x14ac:dyDescent="0.2">
      <c r="A72" s="545" t="s">
        <v>2409</v>
      </c>
      <c r="B72" s="1729"/>
      <c r="C72" s="1729"/>
      <c r="D72" s="1729"/>
      <c r="E72" s="701"/>
      <c r="F72" s="1729"/>
      <c r="G72" s="1729"/>
      <c r="H72" s="1729"/>
      <c r="I72" s="702"/>
      <c r="J72" s="1730"/>
      <c r="K72" s="702"/>
      <c r="L72" s="1730"/>
    </row>
    <row r="73" spans="1:12" x14ac:dyDescent="0.2">
      <c r="A73" s="545" t="s">
        <v>2368</v>
      </c>
      <c r="B73" s="1729"/>
      <c r="C73" s="1729"/>
      <c r="D73" s="1729"/>
      <c r="E73" s="701"/>
      <c r="F73" s="1729"/>
      <c r="G73" s="1729"/>
      <c r="H73" s="1729"/>
      <c r="I73" s="702"/>
      <c r="J73" s="1730"/>
      <c r="K73" s="702"/>
      <c r="L73" s="1730"/>
    </row>
    <row r="74" spans="1:12" x14ac:dyDescent="0.2">
      <c r="A74" s="545" t="s">
        <v>2369</v>
      </c>
      <c r="B74" s="1729"/>
      <c r="C74" s="1729"/>
      <c r="D74" s="1729"/>
      <c r="E74" s="701"/>
      <c r="F74" s="1729"/>
      <c r="G74" s="1729"/>
      <c r="H74" s="1729"/>
      <c r="I74" s="702"/>
      <c r="J74" s="1730"/>
      <c r="K74" s="702"/>
      <c r="L74" s="1730"/>
    </row>
    <row r="75" spans="1:12" x14ac:dyDescent="0.2">
      <c r="A75" s="905" t="s">
        <v>2375</v>
      </c>
      <c r="B75" s="1730"/>
      <c r="C75" s="1730"/>
      <c r="D75" s="1730"/>
      <c r="E75" s="750"/>
      <c r="F75" s="734"/>
      <c r="G75" s="734"/>
      <c r="H75" s="1730"/>
      <c r="I75" s="751"/>
      <c r="J75" s="1730"/>
      <c r="K75" s="751"/>
      <c r="L75" s="1730"/>
    </row>
    <row r="76" spans="1:12" x14ac:dyDescent="0.2">
      <c r="A76" s="92"/>
      <c r="B76" s="754"/>
      <c r="C76" s="754"/>
      <c r="D76" s="754"/>
      <c r="E76" s="750"/>
      <c r="F76" s="755"/>
      <c r="G76" s="755"/>
      <c r="H76" s="754"/>
      <c r="I76" s="751"/>
      <c r="J76" s="754"/>
      <c r="K76" s="751"/>
      <c r="L76" s="754"/>
    </row>
    <row r="77" spans="1:12" x14ac:dyDescent="0.2">
      <c r="A77" s="918" t="s">
        <v>746</v>
      </c>
      <c r="B77" s="754"/>
      <c r="C77" s="1730"/>
      <c r="D77" s="1730"/>
      <c r="E77" s="750"/>
      <c r="F77" s="755"/>
      <c r="G77" s="755"/>
      <c r="H77" s="754"/>
      <c r="I77" s="751"/>
      <c r="J77" s="754"/>
      <c r="K77" s="751"/>
      <c r="L77" s="1730"/>
    </row>
    <row r="78" spans="1:12" x14ac:dyDescent="0.2">
      <c r="A78" s="92"/>
      <c r="B78" s="754"/>
      <c r="C78" s="754"/>
      <c r="D78" s="754"/>
      <c r="E78" s="750"/>
      <c r="F78" s="755"/>
      <c r="G78" s="755"/>
      <c r="H78" s="754"/>
      <c r="I78" s="751"/>
      <c r="J78" s="754"/>
      <c r="K78" s="751"/>
      <c r="L78" s="754"/>
    </row>
    <row r="79" spans="1:12" x14ac:dyDescent="0.2">
      <c r="A79" s="85" t="s">
        <v>2502</v>
      </c>
      <c r="B79" s="67"/>
      <c r="C79" s="67"/>
      <c r="D79" s="24"/>
      <c r="E79" s="24"/>
      <c r="F79" s="24"/>
      <c r="G79" s="24"/>
      <c r="H79" s="756"/>
      <c r="I79" s="24"/>
      <c r="J79" s="24"/>
      <c r="K79" s="24"/>
      <c r="L79" s="24"/>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heetViews>
  <sheetFormatPr defaultColWidth="9.140625" defaultRowHeight="12.75" x14ac:dyDescent="0.2"/>
  <cols>
    <col min="1" max="1" width="28.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3" width="15.5703125" style="1" customWidth="1"/>
    <col min="14" max="14" width="15.85546875" style="1" customWidth="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6" ht="15.75" x14ac:dyDescent="0.25">
      <c r="A1" s="966" t="s">
        <v>2568</v>
      </c>
      <c r="B1" s="63"/>
      <c r="C1" s="63"/>
      <c r="D1" s="354"/>
      <c r="E1" s="746"/>
      <c r="F1" s="354"/>
      <c r="G1" s="354"/>
      <c r="H1" s="24"/>
      <c r="I1" s="24"/>
      <c r="J1" s="24"/>
      <c r="K1" s="24"/>
      <c r="L1" s="352">
        <v>9</v>
      </c>
    </row>
    <row r="2" spans="1:16" ht="15.75" x14ac:dyDescent="0.25">
      <c r="A2" s="1975" t="s">
        <v>94</v>
      </c>
      <c r="B2" s="1976"/>
      <c r="C2" s="1977"/>
      <c r="D2" s="177"/>
      <c r="E2" s="354"/>
      <c r="F2" s="354"/>
      <c r="G2" s="354"/>
      <c r="H2" s="24"/>
      <c r="I2" s="24"/>
      <c r="J2" s="24"/>
      <c r="K2" s="24"/>
      <c r="L2" s="24"/>
    </row>
    <row r="3" spans="1:16" x14ac:dyDescent="0.2">
      <c r="A3" s="2116" t="s">
        <v>2569</v>
      </c>
      <c r="B3" s="2117"/>
      <c r="C3" s="2117"/>
      <c r="D3" s="2117"/>
      <c r="E3" s="2117"/>
      <c r="F3" s="2117"/>
      <c r="G3" s="2117"/>
      <c r="H3" s="2117"/>
      <c r="I3" s="2117"/>
      <c r="J3" s="2117"/>
      <c r="K3" s="2117"/>
      <c r="L3" s="2117"/>
    </row>
    <row r="4" spans="1:16" x14ac:dyDescent="0.2">
      <c r="A4" s="261" t="s">
        <v>2348</v>
      </c>
      <c r="B4" s="1797"/>
      <c r="C4" s="1797"/>
      <c r="D4" s="1797"/>
      <c r="E4" s="1797"/>
      <c r="F4" s="1797"/>
      <c r="G4" s="1797"/>
      <c r="H4" s="1797"/>
      <c r="I4" s="1797"/>
      <c r="J4" s="1797"/>
      <c r="K4" s="1797"/>
      <c r="L4" s="1797"/>
    </row>
    <row r="5" spans="1:16" ht="15.75" x14ac:dyDescent="0.25">
      <c r="A5" s="24"/>
      <c r="B5" s="63"/>
      <c r="C5" s="63"/>
      <c r="D5" s="354"/>
      <c r="E5" s="354"/>
      <c r="F5" s="354"/>
      <c r="G5" s="354"/>
      <c r="H5" s="24"/>
      <c r="I5" s="24"/>
      <c r="J5" s="24"/>
      <c r="K5" s="24"/>
      <c r="L5" s="24"/>
    </row>
    <row r="6" spans="1:16" x14ac:dyDescent="0.2">
      <c r="A6" s="929"/>
      <c r="B6" s="2070" t="s">
        <v>2349</v>
      </c>
      <c r="C6" s="2082"/>
      <c r="D6" s="2083"/>
      <c r="E6" s="930"/>
      <c r="F6" s="2084" t="s">
        <v>2350</v>
      </c>
      <c r="G6" s="2082"/>
      <c r="H6" s="2083"/>
      <c r="I6" s="892"/>
      <c r="J6" s="1797"/>
      <c r="K6" s="892"/>
      <c r="L6" s="892"/>
    </row>
    <row r="7" spans="1:16" ht="54.75" x14ac:dyDescent="0.2">
      <c r="A7" s="1660" t="s">
        <v>2351</v>
      </c>
      <c r="B7" s="890" t="s">
        <v>2352</v>
      </c>
      <c r="C7" s="890" t="s">
        <v>2353</v>
      </c>
      <c r="D7" s="890" t="s">
        <v>2354</v>
      </c>
      <c r="E7" s="931"/>
      <c r="F7" s="890" t="s">
        <v>2355</v>
      </c>
      <c r="G7" s="890" t="s">
        <v>2356</v>
      </c>
      <c r="H7" s="893" t="s">
        <v>2357</v>
      </c>
      <c r="I7" s="894"/>
      <c r="J7" s="1660" t="s">
        <v>2358</v>
      </c>
      <c r="K7" s="894"/>
      <c r="L7" s="1660" t="s">
        <v>2359</v>
      </c>
    </row>
    <row r="8" spans="1:16" x14ac:dyDescent="0.2">
      <c r="A8" s="403" t="s">
        <v>244</v>
      </c>
      <c r="B8" s="403"/>
      <c r="C8" s="403"/>
      <c r="D8" s="403" t="s">
        <v>245</v>
      </c>
      <c r="E8" s="403"/>
      <c r="F8" s="403" t="s">
        <v>246</v>
      </c>
      <c r="G8" s="403" t="s">
        <v>401</v>
      </c>
      <c r="H8" s="403" t="s">
        <v>402</v>
      </c>
      <c r="I8" s="403"/>
      <c r="J8" s="403" t="s">
        <v>2360</v>
      </c>
      <c r="K8" s="403"/>
      <c r="L8" s="403" t="s">
        <v>2361</v>
      </c>
    </row>
    <row r="9" spans="1:16" x14ac:dyDescent="0.2">
      <c r="A9" s="2078" t="s">
        <v>1784</v>
      </c>
      <c r="B9" s="2078"/>
      <c r="C9" s="2078"/>
      <c r="D9" s="355"/>
      <c r="E9" s="355"/>
      <c r="F9" s="355"/>
      <c r="G9" s="355"/>
      <c r="H9" s="355"/>
      <c r="I9" s="355"/>
      <c r="J9" s="355"/>
      <c r="K9" s="355"/>
      <c r="L9" s="355"/>
    </row>
    <row r="10" spans="1:16" x14ac:dyDescent="0.2">
      <c r="A10" s="541" t="s">
        <v>2535</v>
      </c>
      <c r="B10" s="749"/>
      <c r="C10" s="1729"/>
      <c r="D10" s="1729"/>
      <c r="E10" s="715"/>
      <c r="F10" s="1729"/>
      <c r="G10" s="1729"/>
      <c r="H10" s="1729"/>
      <c r="I10" s="702"/>
      <c r="J10" s="1730"/>
      <c r="K10" s="702"/>
      <c r="L10" s="1730"/>
    </row>
    <row r="11" spans="1:16" x14ac:dyDescent="0.2">
      <c r="A11" s="545" t="s">
        <v>2570</v>
      </c>
      <c r="B11" s="749"/>
      <c r="C11" s="1729"/>
      <c r="D11" s="1729"/>
      <c r="E11" s="715"/>
      <c r="F11" s="1729"/>
      <c r="G11" s="1729"/>
      <c r="H11" s="1729"/>
      <c r="I11" s="702"/>
      <c r="J11" s="1730"/>
      <c r="K11" s="702"/>
      <c r="L11" s="1730"/>
    </row>
    <row r="12" spans="1:16" x14ac:dyDescent="0.2">
      <c r="A12" s="545" t="s">
        <v>2571</v>
      </c>
      <c r="B12" s="749"/>
      <c r="C12" s="1729"/>
      <c r="D12" s="1729"/>
      <c r="E12" s="715"/>
      <c r="F12" s="1729"/>
      <c r="G12" s="1729"/>
      <c r="H12" s="1729"/>
      <c r="I12" s="702"/>
      <c r="J12" s="1730"/>
      <c r="K12" s="702"/>
      <c r="L12" s="1730"/>
    </row>
    <row r="13" spans="1:16" s="21" customFormat="1" x14ac:dyDescent="0.2">
      <c r="A13" s="545" t="s">
        <v>2551</v>
      </c>
      <c r="B13" s="749"/>
      <c r="C13" s="686"/>
      <c r="D13" s="686"/>
      <c r="E13" s="772"/>
      <c r="F13" s="686"/>
      <c r="G13" s="686"/>
      <c r="H13" s="686"/>
      <c r="I13" s="827"/>
      <c r="J13" s="688"/>
      <c r="K13" s="827"/>
      <c r="L13" s="688"/>
    </row>
    <row r="14" spans="1:16" x14ac:dyDescent="0.2">
      <c r="A14" s="545" t="s">
        <v>2368</v>
      </c>
      <c r="B14" s="749"/>
      <c r="C14" s="1729"/>
      <c r="D14" s="1729"/>
      <c r="E14" s="701"/>
      <c r="F14" s="1729"/>
      <c r="G14" s="1729"/>
      <c r="H14" s="1729"/>
      <c r="I14" s="702"/>
      <c r="J14" s="1730"/>
      <c r="K14" s="702"/>
      <c r="L14" s="1730"/>
    </row>
    <row r="15" spans="1:16" x14ac:dyDescent="0.2">
      <c r="A15" s="545" t="s">
        <v>2369</v>
      </c>
      <c r="B15" s="749"/>
      <c r="C15" s="1729"/>
      <c r="D15" s="1729"/>
      <c r="E15" s="701"/>
      <c r="F15" s="1729"/>
      <c r="G15" s="1729"/>
      <c r="H15" s="1729"/>
      <c r="I15" s="702"/>
      <c r="J15" s="1730"/>
      <c r="K15" s="702"/>
      <c r="L15" s="1730"/>
    </row>
    <row r="16" spans="1:16" ht="34.5" x14ac:dyDescent="0.25">
      <c r="A16" s="1823" t="s">
        <v>4579</v>
      </c>
      <c r="B16" s="749"/>
      <c r="C16" s="1820"/>
      <c r="D16" s="1820"/>
      <c r="E16" s="676"/>
      <c r="F16" s="1820"/>
      <c r="G16" s="1820"/>
      <c r="H16" s="1820"/>
      <c r="I16" s="677"/>
      <c r="J16" s="1684"/>
      <c r="K16" s="677"/>
      <c r="L16" s="1684"/>
      <c r="P16" s="1719"/>
    </row>
    <row r="17" spans="1:16" x14ac:dyDescent="0.2">
      <c r="A17" s="920" t="s">
        <v>2375</v>
      </c>
      <c r="B17" s="749"/>
      <c r="C17" s="1730"/>
      <c r="D17" s="1730"/>
      <c r="E17" s="750"/>
      <c r="F17" s="734"/>
      <c r="G17" s="734"/>
      <c r="H17" s="1730"/>
      <c r="I17" s="751"/>
      <c r="J17" s="1730"/>
      <c r="K17" s="751"/>
      <c r="L17" s="1730"/>
    </row>
    <row r="18" spans="1:16" x14ac:dyDescent="0.2">
      <c r="A18" s="92"/>
      <c r="B18" s="708"/>
      <c r="C18" s="24"/>
      <c r="D18" s="24"/>
      <c r="E18" s="24"/>
      <c r="F18" s="24"/>
      <c r="G18" s="24"/>
      <c r="H18" s="24"/>
      <c r="I18" s="24"/>
      <c r="J18" s="30"/>
      <c r="K18" s="24"/>
      <c r="L18" s="24"/>
    </row>
    <row r="19" spans="1:16" x14ac:dyDescent="0.2">
      <c r="A19" s="138" t="s">
        <v>1785</v>
      </c>
      <c r="B19" s="354"/>
      <c r="C19" s="24"/>
      <c r="D19" s="24"/>
      <c r="E19" s="24"/>
      <c r="F19" s="24"/>
      <c r="G19" s="24"/>
      <c r="H19" s="24"/>
      <c r="I19" s="24"/>
      <c r="J19" s="30"/>
      <c r="K19" s="24"/>
      <c r="L19" s="24"/>
    </row>
    <row r="20" spans="1:16" x14ac:dyDescent="0.2">
      <c r="A20" s="541" t="s">
        <v>2535</v>
      </c>
      <c r="B20" s="1729"/>
      <c r="C20" s="1729"/>
      <c r="D20" s="1729"/>
      <c r="E20" s="715"/>
      <c r="F20" s="1729"/>
      <c r="G20" s="1729"/>
      <c r="H20" s="1729"/>
      <c r="I20" s="702"/>
      <c r="J20" s="1730"/>
      <c r="K20" s="702"/>
      <c r="L20" s="1730"/>
    </row>
    <row r="21" spans="1:16" x14ac:dyDescent="0.2">
      <c r="A21" s="545" t="s">
        <v>2570</v>
      </c>
      <c r="B21" s="1729"/>
      <c r="C21" s="1729"/>
      <c r="D21" s="1729"/>
      <c r="E21" s="715"/>
      <c r="F21" s="1729"/>
      <c r="G21" s="1729"/>
      <c r="H21" s="1729"/>
      <c r="I21" s="702"/>
      <c r="J21" s="1730"/>
      <c r="K21" s="702"/>
      <c r="L21" s="1730"/>
    </row>
    <row r="22" spans="1:16" x14ac:dyDescent="0.2">
      <c r="A22" s="545" t="s">
        <v>2571</v>
      </c>
      <c r="B22" s="1729"/>
      <c r="C22" s="1729"/>
      <c r="D22" s="1729"/>
      <c r="E22" s="715"/>
      <c r="F22" s="1729"/>
      <c r="G22" s="1729"/>
      <c r="H22" s="1729"/>
      <c r="I22" s="702"/>
      <c r="J22" s="1730"/>
      <c r="K22" s="702"/>
      <c r="L22" s="1730"/>
    </row>
    <row r="23" spans="1:16" s="21" customFormat="1" x14ac:dyDescent="0.2">
      <c r="A23" s="545" t="s">
        <v>2551</v>
      </c>
      <c r="B23" s="686"/>
      <c r="C23" s="686"/>
      <c r="D23" s="686"/>
      <c r="E23" s="772"/>
      <c r="F23" s="686"/>
      <c r="G23" s="686"/>
      <c r="H23" s="686"/>
      <c r="I23" s="827"/>
      <c r="J23" s="688"/>
      <c r="K23" s="827"/>
      <c r="L23" s="688"/>
    </row>
    <row r="24" spans="1:16" x14ac:dyDescent="0.2">
      <c r="A24" s="545" t="s">
        <v>2368</v>
      </c>
      <c r="B24" s="1729"/>
      <c r="C24" s="1729"/>
      <c r="D24" s="1729"/>
      <c r="E24" s="701"/>
      <c r="F24" s="1729"/>
      <c r="G24" s="1729"/>
      <c r="H24" s="1729"/>
      <c r="I24" s="702"/>
      <c r="J24" s="1730"/>
      <c r="K24" s="702"/>
      <c r="L24" s="1730"/>
    </row>
    <row r="25" spans="1:16" x14ac:dyDescent="0.2">
      <c r="A25" s="545" t="s">
        <v>2369</v>
      </c>
      <c r="B25" s="1729"/>
      <c r="C25" s="1729"/>
      <c r="D25" s="1729"/>
      <c r="E25" s="701"/>
      <c r="F25" s="1729"/>
      <c r="G25" s="1729"/>
      <c r="H25" s="1729"/>
      <c r="I25" s="702"/>
      <c r="J25" s="1730"/>
      <c r="K25" s="702"/>
      <c r="L25" s="1730"/>
    </row>
    <row r="26" spans="1:16" ht="34.5" x14ac:dyDescent="0.25">
      <c r="A26" s="1823" t="s">
        <v>4579</v>
      </c>
      <c r="B26" s="1749"/>
      <c r="C26" s="1820"/>
      <c r="D26" s="1820"/>
      <c r="E26" s="676"/>
      <c r="F26" s="1820"/>
      <c r="G26" s="1820"/>
      <c r="H26" s="1820"/>
      <c r="I26" s="677"/>
      <c r="J26" s="1684"/>
      <c r="K26" s="677"/>
      <c r="L26" s="1684"/>
      <c r="P26" s="1719"/>
    </row>
    <row r="27" spans="1:16" x14ac:dyDescent="0.2">
      <c r="A27" s="905" t="s">
        <v>2375</v>
      </c>
      <c r="B27" s="1730"/>
      <c r="C27" s="1730"/>
      <c r="D27" s="1730"/>
      <c r="E27" s="750"/>
      <c r="F27" s="734"/>
      <c r="G27" s="734"/>
      <c r="H27" s="1730"/>
      <c r="I27" s="751"/>
      <c r="J27" s="1730"/>
      <c r="K27" s="751"/>
      <c r="L27" s="1730"/>
    </row>
    <row r="28" spans="1:16" x14ac:dyDescent="0.2">
      <c r="A28" s="131"/>
      <c r="B28" s="24"/>
      <c r="C28" s="24"/>
      <c r="D28" s="24"/>
      <c r="E28" s="24"/>
      <c r="F28" s="24"/>
      <c r="G28" s="24"/>
      <c r="H28" s="24"/>
      <c r="I28" s="24"/>
      <c r="J28" s="24"/>
      <c r="K28" s="24"/>
      <c r="L28" s="24"/>
    </row>
    <row r="29" spans="1:16" x14ac:dyDescent="0.2">
      <c r="A29" s="138" t="s">
        <v>1788</v>
      </c>
      <c r="B29" s="354"/>
      <c r="C29" s="24"/>
      <c r="D29" s="24"/>
      <c r="E29" s="24"/>
      <c r="F29" s="24"/>
      <c r="G29" s="24"/>
      <c r="H29" s="24"/>
      <c r="I29" s="24"/>
      <c r="J29" s="24"/>
      <c r="K29" s="24"/>
      <c r="L29" s="24"/>
    </row>
    <row r="30" spans="1:16" x14ac:dyDescent="0.2">
      <c r="A30" s="541" t="s">
        <v>2535</v>
      </c>
      <c r="B30" s="1729"/>
      <c r="C30" s="1729"/>
      <c r="D30" s="1729"/>
      <c r="E30" s="715"/>
      <c r="F30" s="1729"/>
      <c r="G30" s="1729"/>
      <c r="H30" s="1729"/>
      <c r="I30" s="702"/>
      <c r="J30" s="1730"/>
      <c r="K30" s="702"/>
      <c r="L30" s="1730"/>
    </row>
    <row r="31" spans="1:16" x14ac:dyDescent="0.2">
      <c r="A31" s="545" t="s">
        <v>2570</v>
      </c>
      <c r="B31" s="1729"/>
      <c r="C31" s="1729"/>
      <c r="D31" s="1729"/>
      <c r="E31" s="715"/>
      <c r="F31" s="1729"/>
      <c r="G31" s="1729"/>
      <c r="H31" s="1729"/>
      <c r="I31" s="702"/>
      <c r="J31" s="1730"/>
      <c r="K31" s="702"/>
      <c r="L31" s="1730"/>
    </row>
    <row r="32" spans="1:16" x14ac:dyDescent="0.2">
      <c r="A32" s="545" t="s">
        <v>2571</v>
      </c>
      <c r="B32" s="1729"/>
      <c r="C32" s="1729"/>
      <c r="D32" s="1729"/>
      <c r="E32" s="715"/>
      <c r="F32" s="1729"/>
      <c r="G32" s="1729"/>
      <c r="H32" s="1729"/>
      <c r="I32" s="702"/>
      <c r="J32" s="1730"/>
      <c r="K32" s="702"/>
      <c r="L32" s="1730"/>
    </row>
    <row r="33" spans="1:12" s="21" customFormat="1" x14ac:dyDescent="0.2">
      <c r="A33" s="545" t="s">
        <v>2551</v>
      </c>
      <c r="B33" s="686"/>
      <c r="C33" s="686"/>
      <c r="D33" s="686"/>
      <c r="E33" s="772"/>
      <c r="F33" s="686"/>
      <c r="G33" s="686"/>
      <c r="H33" s="686"/>
      <c r="I33" s="827"/>
      <c r="J33" s="688"/>
      <c r="K33" s="827"/>
      <c r="L33" s="688"/>
    </row>
    <row r="34" spans="1:12" x14ac:dyDescent="0.2">
      <c r="A34" s="545" t="s">
        <v>2368</v>
      </c>
      <c r="B34" s="1729"/>
      <c r="C34" s="1729"/>
      <c r="D34" s="1729"/>
      <c r="E34" s="701"/>
      <c r="F34" s="1729"/>
      <c r="G34" s="1729"/>
      <c r="H34" s="1729"/>
      <c r="I34" s="702"/>
      <c r="J34" s="1730"/>
      <c r="K34" s="702"/>
      <c r="L34" s="1730"/>
    </row>
    <row r="35" spans="1:12" x14ac:dyDescent="0.2">
      <c r="A35" s="545" t="s">
        <v>2369</v>
      </c>
      <c r="B35" s="1729"/>
      <c r="C35" s="1729"/>
      <c r="D35" s="1729"/>
      <c r="E35" s="701"/>
      <c r="F35" s="1729"/>
      <c r="G35" s="1729"/>
      <c r="H35" s="1729"/>
      <c r="I35" s="702"/>
      <c r="J35" s="1730"/>
      <c r="K35" s="702"/>
      <c r="L35" s="1730"/>
    </row>
    <row r="36" spans="1:12" x14ac:dyDescent="0.2">
      <c r="A36" s="905" t="s">
        <v>2375</v>
      </c>
      <c r="B36" s="1730"/>
      <c r="C36" s="1730"/>
      <c r="D36" s="1730"/>
      <c r="E36" s="750"/>
      <c r="F36" s="734"/>
      <c r="G36" s="734"/>
      <c r="H36" s="1730"/>
      <c r="I36" s="751"/>
      <c r="J36" s="1730"/>
      <c r="K36" s="751"/>
      <c r="L36" s="1730"/>
    </row>
    <row r="37" spans="1:12" x14ac:dyDescent="0.2">
      <c r="A37" s="92"/>
      <c r="B37" s="754"/>
      <c r="C37" s="754"/>
      <c r="D37" s="754"/>
      <c r="E37" s="750"/>
      <c r="F37" s="755"/>
      <c r="G37" s="755"/>
      <c r="H37" s="754"/>
      <c r="I37" s="751"/>
      <c r="J37" s="754"/>
      <c r="K37" s="751"/>
      <c r="L37" s="754"/>
    </row>
    <row r="38" spans="1:12" x14ac:dyDescent="0.2">
      <c r="A38" s="918" t="s">
        <v>746</v>
      </c>
      <c r="B38" s="754"/>
      <c r="C38" s="1730"/>
      <c r="D38" s="1730"/>
      <c r="E38" s="750"/>
      <c r="F38" s="755"/>
      <c r="G38" s="755"/>
      <c r="H38" s="754"/>
      <c r="I38" s="751"/>
      <c r="J38" s="754"/>
      <c r="K38" s="751"/>
      <c r="L38" s="1730"/>
    </row>
    <row r="39" spans="1:12" x14ac:dyDescent="0.2">
      <c r="A39" s="92"/>
      <c r="B39" s="754"/>
      <c r="C39" s="754"/>
      <c r="D39" s="754"/>
      <c r="E39" s="750"/>
      <c r="F39" s="755"/>
      <c r="G39" s="755"/>
      <c r="H39" s="754"/>
      <c r="I39" s="751"/>
      <c r="J39" s="754"/>
      <c r="K39" s="751"/>
      <c r="L39" s="754"/>
    </row>
    <row r="40" spans="1:12" x14ac:dyDescent="0.2">
      <c r="A40" s="85" t="s">
        <v>2502</v>
      </c>
      <c r="B40" s="67"/>
      <c r="C40" s="67"/>
      <c r="D40" s="24"/>
      <c r="E40" s="24"/>
      <c r="F40" s="24"/>
      <c r="G40" s="24"/>
      <c r="H40" s="756"/>
      <c r="I40" s="24"/>
      <c r="J40" s="24"/>
      <c r="K40" s="24"/>
      <c r="L40" s="24"/>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workbookViewId="0"/>
  </sheetViews>
  <sheetFormatPr defaultColWidth="9.140625" defaultRowHeight="12.75" x14ac:dyDescent="0.2"/>
  <cols>
    <col min="1" max="1" width="19.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525"/>
    <col min="15" max="15" width="6.42578125" style="1525" customWidth="1"/>
    <col min="16" max="257" width="9.140625" style="1525"/>
    <col min="258" max="260" width="11.140625" style="1525" customWidth="1"/>
    <col min="261" max="261" width="1.5703125" style="1525" customWidth="1"/>
    <col min="262" max="264" width="12.42578125" style="1525" customWidth="1"/>
    <col min="265" max="265" width="1.5703125" style="1525" customWidth="1"/>
    <col min="266" max="266" width="11.140625" style="1525" customWidth="1"/>
    <col min="267" max="267" width="1.5703125" style="1525" customWidth="1"/>
    <col min="268" max="268" width="10.140625" style="1525" customWidth="1"/>
    <col min="269" max="270" width="9.140625" style="1525"/>
    <col min="271" max="271" width="6.42578125" style="1525" customWidth="1"/>
    <col min="272" max="513" width="9.140625" style="1525"/>
    <col min="514" max="516" width="11.140625" style="1525" customWidth="1"/>
    <col min="517" max="517" width="1.5703125" style="1525" customWidth="1"/>
    <col min="518" max="520" width="12.42578125" style="1525" customWidth="1"/>
    <col min="521" max="521" width="1.5703125" style="1525" customWidth="1"/>
    <col min="522" max="522" width="11.140625" style="1525" customWidth="1"/>
    <col min="523" max="523" width="1.5703125" style="1525" customWidth="1"/>
    <col min="524" max="524" width="10.140625" style="1525" customWidth="1"/>
    <col min="525" max="526" width="9.140625" style="1525"/>
    <col min="527" max="527" width="6.42578125" style="1525" customWidth="1"/>
    <col min="528" max="769" width="9.140625" style="1525"/>
    <col min="770" max="772" width="11.140625" style="1525" customWidth="1"/>
    <col min="773" max="773" width="1.5703125" style="1525" customWidth="1"/>
    <col min="774" max="776" width="12.42578125" style="1525" customWidth="1"/>
    <col min="777" max="777" width="1.5703125" style="1525" customWidth="1"/>
    <col min="778" max="778" width="11.140625" style="1525" customWidth="1"/>
    <col min="779" max="779" width="1.5703125" style="1525" customWidth="1"/>
    <col min="780" max="780" width="10.140625" style="1525" customWidth="1"/>
    <col min="781" max="782" width="9.140625" style="1525"/>
    <col min="783" max="783" width="6.42578125" style="1525" customWidth="1"/>
    <col min="784" max="1025" width="9.140625" style="1525"/>
    <col min="1026" max="1028" width="11.140625" style="1525" customWidth="1"/>
    <col min="1029" max="1029" width="1.5703125" style="1525" customWidth="1"/>
    <col min="1030" max="1032" width="12.42578125" style="1525" customWidth="1"/>
    <col min="1033" max="1033" width="1.5703125" style="1525" customWidth="1"/>
    <col min="1034" max="1034" width="11.140625" style="1525" customWidth="1"/>
    <col min="1035" max="1035" width="1.5703125" style="1525" customWidth="1"/>
    <col min="1036" max="1036" width="10.140625" style="1525" customWidth="1"/>
    <col min="1037" max="1038" width="9.140625" style="1525"/>
    <col min="1039" max="1039" width="6.42578125" style="1525" customWidth="1"/>
    <col min="1040" max="1281" width="9.140625" style="1525"/>
    <col min="1282" max="1284" width="11.140625" style="1525" customWidth="1"/>
    <col min="1285" max="1285" width="1.5703125" style="1525" customWidth="1"/>
    <col min="1286" max="1288" width="12.42578125" style="1525" customWidth="1"/>
    <col min="1289" max="1289" width="1.5703125" style="1525" customWidth="1"/>
    <col min="1290" max="1290" width="11.140625" style="1525" customWidth="1"/>
    <col min="1291" max="1291" width="1.5703125" style="1525" customWidth="1"/>
    <col min="1292" max="1292" width="10.140625" style="1525" customWidth="1"/>
    <col min="1293" max="1294" width="9.140625" style="1525"/>
    <col min="1295" max="1295" width="6.42578125" style="1525" customWidth="1"/>
    <col min="1296" max="1537" width="9.140625" style="1525"/>
    <col min="1538" max="1540" width="11.140625" style="1525" customWidth="1"/>
    <col min="1541" max="1541" width="1.5703125" style="1525" customWidth="1"/>
    <col min="1542" max="1544" width="12.42578125" style="1525" customWidth="1"/>
    <col min="1545" max="1545" width="1.5703125" style="1525" customWidth="1"/>
    <col min="1546" max="1546" width="11.140625" style="1525" customWidth="1"/>
    <col min="1547" max="1547" width="1.5703125" style="1525" customWidth="1"/>
    <col min="1548" max="1548" width="10.140625" style="1525" customWidth="1"/>
    <col min="1549" max="1550" width="9.140625" style="1525"/>
    <col min="1551" max="1551" width="6.42578125" style="1525" customWidth="1"/>
    <col min="1552" max="1793" width="9.140625" style="1525"/>
    <col min="1794" max="1796" width="11.140625" style="1525" customWidth="1"/>
    <col min="1797" max="1797" width="1.5703125" style="1525" customWidth="1"/>
    <col min="1798" max="1800" width="12.42578125" style="1525" customWidth="1"/>
    <col min="1801" max="1801" width="1.5703125" style="1525" customWidth="1"/>
    <col min="1802" max="1802" width="11.140625" style="1525" customWidth="1"/>
    <col min="1803" max="1803" width="1.5703125" style="1525" customWidth="1"/>
    <col min="1804" max="1804" width="10.140625" style="1525" customWidth="1"/>
    <col min="1805" max="1806" width="9.140625" style="1525"/>
    <col min="1807" max="1807" width="6.42578125" style="1525" customWidth="1"/>
    <col min="1808" max="2049" width="9.140625" style="1525"/>
    <col min="2050" max="2052" width="11.140625" style="1525" customWidth="1"/>
    <col min="2053" max="2053" width="1.5703125" style="1525" customWidth="1"/>
    <col min="2054" max="2056" width="12.42578125" style="1525" customWidth="1"/>
    <col min="2057" max="2057" width="1.5703125" style="1525" customWidth="1"/>
    <col min="2058" max="2058" width="11.140625" style="1525" customWidth="1"/>
    <col min="2059" max="2059" width="1.5703125" style="1525" customWidth="1"/>
    <col min="2060" max="2060" width="10.140625" style="1525" customWidth="1"/>
    <col min="2061" max="2062" width="9.140625" style="1525"/>
    <col min="2063" max="2063" width="6.42578125" style="1525" customWidth="1"/>
    <col min="2064" max="2305" width="9.140625" style="1525"/>
    <col min="2306" max="2308" width="11.140625" style="1525" customWidth="1"/>
    <col min="2309" max="2309" width="1.5703125" style="1525" customWidth="1"/>
    <col min="2310" max="2312" width="12.42578125" style="1525" customWidth="1"/>
    <col min="2313" max="2313" width="1.5703125" style="1525" customWidth="1"/>
    <col min="2314" max="2314" width="11.140625" style="1525" customWidth="1"/>
    <col min="2315" max="2315" width="1.5703125" style="1525" customWidth="1"/>
    <col min="2316" max="2316" width="10.140625" style="1525" customWidth="1"/>
    <col min="2317" max="2318" width="9.140625" style="1525"/>
    <col min="2319" max="2319" width="6.42578125" style="1525" customWidth="1"/>
    <col min="2320" max="2561" width="9.140625" style="1525"/>
    <col min="2562" max="2564" width="11.140625" style="1525" customWidth="1"/>
    <col min="2565" max="2565" width="1.5703125" style="1525" customWidth="1"/>
    <col min="2566" max="2568" width="12.42578125" style="1525" customWidth="1"/>
    <col min="2569" max="2569" width="1.5703125" style="1525" customWidth="1"/>
    <col min="2570" max="2570" width="11.140625" style="1525" customWidth="1"/>
    <col min="2571" max="2571" width="1.5703125" style="1525" customWidth="1"/>
    <col min="2572" max="2572" width="10.140625" style="1525" customWidth="1"/>
    <col min="2573" max="2574" width="9.140625" style="1525"/>
    <col min="2575" max="2575" width="6.42578125" style="1525" customWidth="1"/>
    <col min="2576" max="2817" width="9.140625" style="1525"/>
    <col min="2818" max="2820" width="11.140625" style="1525" customWidth="1"/>
    <col min="2821" max="2821" width="1.5703125" style="1525" customWidth="1"/>
    <col min="2822" max="2824" width="12.42578125" style="1525" customWidth="1"/>
    <col min="2825" max="2825" width="1.5703125" style="1525" customWidth="1"/>
    <col min="2826" max="2826" width="11.140625" style="1525" customWidth="1"/>
    <col min="2827" max="2827" width="1.5703125" style="1525" customWidth="1"/>
    <col min="2828" max="2828" width="10.140625" style="1525" customWidth="1"/>
    <col min="2829" max="2830" width="9.140625" style="1525"/>
    <col min="2831" max="2831" width="6.42578125" style="1525" customWidth="1"/>
    <col min="2832" max="3073" width="9.140625" style="1525"/>
    <col min="3074" max="3076" width="11.140625" style="1525" customWidth="1"/>
    <col min="3077" max="3077" width="1.5703125" style="1525" customWidth="1"/>
    <col min="3078" max="3080" width="12.42578125" style="1525" customWidth="1"/>
    <col min="3081" max="3081" width="1.5703125" style="1525" customWidth="1"/>
    <col min="3082" max="3082" width="11.140625" style="1525" customWidth="1"/>
    <col min="3083" max="3083" width="1.5703125" style="1525" customWidth="1"/>
    <col min="3084" max="3084" width="10.140625" style="1525" customWidth="1"/>
    <col min="3085" max="3086" width="9.140625" style="1525"/>
    <col min="3087" max="3087" width="6.42578125" style="1525" customWidth="1"/>
    <col min="3088" max="3329" width="9.140625" style="1525"/>
    <col min="3330" max="3332" width="11.140625" style="1525" customWidth="1"/>
    <col min="3333" max="3333" width="1.5703125" style="1525" customWidth="1"/>
    <col min="3334" max="3336" width="12.42578125" style="1525" customWidth="1"/>
    <col min="3337" max="3337" width="1.5703125" style="1525" customWidth="1"/>
    <col min="3338" max="3338" width="11.140625" style="1525" customWidth="1"/>
    <col min="3339" max="3339" width="1.5703125" style="1525" customWidth="1"/>
    <col min="3340" max="3340" width="10.140625" style="1525" customWidth="1"/>
    <col min="3341" max="3342" width="9.140625" style="1525"/>
    <col min="3343" max="3343" width="6.42578125" style="1525" customWidth="1"/>
    <col min="3344" max="3585" width="9.140625" style="1525"/>
    <col min="3586" max="3588" width="11.140625" style="1525" customWidth="1"/>
    <col min="3589" max="3589" width="1.5703125" style="1525" customWidth="1"/>
    <col min="3590" max="3592" width="12.42578125" style="1525" customWidth="1"/>
    <col min="3593" max="3593" width="1.5703125" style="1525" customWidth="1"/>
    <col min="3594" max="3594" width="11.140625" style="1525" customWidth="1"/>
    <col min="3595" max="3595" width="1.5703125" style="1525" customWidth="1"/>
    <col min="3596" max="3596" width="10.140625" style="1525" customWidth="1"/>
    <col min="3597" max="3598" width="9.140625" style="1525"/>
    <col min="3599" max="3599" width="6.42578125" style="1525" customWidth="1"/>
    <col min="3600" max="3841" width="9.140625" style="1525"/>
    <col min="3842" max="3844" width="11.140625" style="1525" customWidth="1"/>
    <col min="3845" max="3845" width="1.5703125" style="1525" customWidth="1"/>
    <col min="3846" max="3848" width="12.42578125" style="1525" customWidth="1"/>
    <col min="3849" max="3849" width="1.5703125" style="1525" customWidth="1"/>
    <col min="3850" max="3850" width="11.140625" style="1525" customWidth="1"/>
    <col min="3851" max="3851" width="1.5703125" style="1525" customWidth="1"/>
    <col min="3852" max="3852" width="10.140625" style="1525" customWidth="1"/>
    <col min="3853" max="3854" width="9.140625" style="1525"/>
    <col min="3855" max="3855" width="6.42578125" style="1525" customWidth="1"/>
    <col min="3856" max="4097" width="9.140625" style="1525"/>
    <col min="4098" max="4100" width="11.140625" style="1525" customWidth="1"/>
    <col min="4101" max="4101" width="1.5703125" style="1525" customWidth="1"/>
    <col min="4102" max="4104" width="12.42578125" style="1525" customWidth="1"/>
    <col min="4105" max="4105" width="1.5703125" style="1525" customWidth="1"/>
    <col min="4106" max="4106" width="11.140625" style="1525" customWidth="1"/>
    <col min="4107" max="4107" width="1.5703125" style="1525" customWidth="1"/>
    <col min="4108" max="4108" width="10.140625" style="1525" customWidth="1"/>
    <col min="4109" max="4110" width="9.140625" style="1525"/>
    <col min="4111" max="4111" width="6.42578125" style="1525" customWidth="1"/>
    <col min="4112" max="4353" width="9.140625" style="1525"/>
    <col min="4354" max="4356" width="11.140625" style="1525" customWidth="1"/>
    <col min="4357" max="4357" width="1.5703125" style="1525" customWidth="1"/>
    <col min="4358" max="4360" width="12.42578125" style="1525" customWidth="1"/>
    <col min="4361" max="4361" width="1.5703125" style="1525" customWidth="1"/>
    <col min="4362" max="4362" width="11.140625" style="1525" customWidth="1"/>
    <col min="4363" max="4363" width="1.5703125" style="1525" customWidth="1"/>
    <col min="4364" max="4364" width="10.140625" style="1525" customWidth="1"/>
    <col min="4365" max="4366" width="9.140625" style="1525"/>
    <col min="4367" max="4367" width="6.42578125" style="1525" customWidth="1"/>
    <col min="4368" max="4609" width="9.140625" style="1525"/>
    <col min="4610" max="4612" width="11.140625" style="1525" customWidth="1"/>
    <col min="4613" max="4613" width="1.5703125" style="1525" customWidth="1"/>
    <col min="4614" max="4616" width="12.42578125" style="1525" customWidth="1"/>
    <col min="4617" max="4617" width="1.5703125" style="1525" customWidth="1"/>
    <col min="4618" max="4618" width="11.140625" style="1525" customWidth="1"/>
    <col min="4619" max="4619" width="1.5703125" style="1525" customWidth="1"/>
    <col min="4620" max="4620" width="10.140625" style="1525" customWidth="1"/>
    <col min="4621" max="4622" width="9.140625" style="1525"/>
    <col min="4623" max="4623" width="6.42578125" style="1525" customWidth="1"/>
    <col min="4624" max="4865" width="9.140625" style="1525"/>
    <col min="4866" max="4868" width="11.140625" style="1525" customWidth="1"/>
    <col min="4869" max="4869" width="1.5703125" style="1525" customWidth="1"/>
    <col min="4870" max="4872" width="12.42578125" style="1525" customWidth="1"/>
    <col min="4873" max="4873" width="1.5703125" style="1525" customWidth="1"/>
    <col min="4874" max="4874" width="11.140625" style="1525" customWidth="1"/>
    <col min="4875" max="4875" width="1.5703125" style="1525" customWidth="1"/>
    <col min="4876" max="4876" width="10.140625" style="1525" customWidth="1"/>
    <col min="4877" max="4878" width="9.140625" style="1525"/>
    <col min="4879" max="4879" width="6.42578125" style="1525" customWidth="1"/>
    <col min="4880" max="5121" width="9.140625" style="1525"/>
    <col min="5122" max="5124" width="11.140625" style="1525" customWidth="1"/>
    <col min="5125" max="5125" width="1.5703125" style="1525" customWidth="1"/>
    <col min="5126" max="5128" width="12.42578125" style="1525" customWidth="1"/>
    <col min="5129" max="5129" width="1.5703125" style="1525" customWidth="1"/>
    <col min="5130" max="5130" width="11.140625" style="1525" customWidth="1"/>
    <col min="5131" max="5131" width="1.5703125" style="1525" customWidth="1"/>
    <col min="5132" max="5132" width="10.140625" style="1525" customWidth="1"/>
    <col min="5133" max="5134" width="9.140625" style="1525"/>
    <col min="5135" max="5135" width="6.42578125" style="1525" customWidth="1"/>
    <col min="5136" max="5377" width="9.140625" style="1525"/>
    <col min="5378" max="5380" width="11.140625" style="1525" customWidth="1"/>
    <col min="5381" max="5381" width="1.5703125" style="1525" customWidth="1"/>
    <col min="5382" max="5384" width="12.42578125" style="1525" customWidth="1"/>
    <col min="5385" max="5385" width="1.5703125" style="1525" customWidth="1"/>
    <col min="5386" max="5386" width="11.140625" style="1525" customWidth="1"/>
    <col min="5387" max="5387" width="1.5703125" style="1525" customWidth="1"/>
    <col min="5388" max="5388" width="10.140625" style="1525" customWidth="1"/>
    <col min="5389" max="5390" width="9.140625" style="1525"/>
    <col min="5391" max="5391" width="6.42578125" style="1525" customWidth="1"/>
    <col min="5392" max="5633" width="9.140625" style="1525"/>
    <col min="5634" max="5636" width="11.140625" style="1525" customWidth="1"/>
    <col min="5637" max="5637" width="1.5703125" style="1525" customWidth="1"/>
    <col min="5638" max="5640" width="12.42578125" style="1525" customWidth="1"/>
    <col min="5641" max="5641" width="1.5703125" style="1525" customWidth="1"/>
    <col min="5642" max="5642" width="11.140625" style="1525" customWidth="1"/>
    <col min="5643" max="5643" width="1.5703125" style="1525" customWidth="1"/>
    <col min="5644" max="5644" width="10.140625" style="1525" customWidth="1"/>
    <col min="5645" max="5646" width="9.140625" style="1525"/>
    <col min="5647" max="5647" width="6.42578125" style="1525" customWidth="1"/>
    <col min="5648" max="5889" width="9.140625" style="1525"/>
    <col min="5890" max="5892" width="11.140625" style="1525" customWidth="1"/>
    <col min="5893" max="5893" width="1.5703125" style="1525" customWidth="1"/>
    <col min="5894" max="5896" width="12.42578125" style="1525" customWidth="1"/>
    <col min="5897" max="5897" width="1.5703125" style="1525" customWidth="1"/>
    <col min="5898" max="5898" width="11.140625" style="1525" customWidth="1"/>
    <col min="5899" max="5899" width="1.5703125" style="1525" customWidth="1"/>
    <col min="5900" max="5900" width="10.140625" style="1525" customWidth="1"/>
    <col min="5901" max="5902" width="9.140625" style="1525"/>
    <col min="5903" max="5903" width="6.42578125" style="1525" customWidth="1"/>
    <col min="5904" max="6145" width="9.140625" style="1525"/>
    <col min="6146" max="6148" width="11.140625" style="1525" customWidth="1"/>
    <col min="6149" max="6149" width="1.5703125" style="1525" customWidth="1"/>
    <col min="6150" max="6152" width="12.42578125" style="1525" customWidth="1"/>
    <col min="6153" max="6153" width="1.5703125" style="1525" customWidth="1"/>
    <col min="6154" max="6154" width="11.140625" style="1525" customWidth="1"/>
    <col min="6155" max="6155" width="1.5703125" style="1525" customWidth="1"/>
    <col min="6156" max="6156" width="10.140625" style="1525" customWidth="1"/>
    <col min="6157" max="6158" width="9.140625" style="1525"/>
    <col min="6159" max="6159" width="6.42578125" style="1525" customWidth="1"/>
    <col min="6160" max="6401" width="9.140625" style="1525"/>
    <col min="6402" max="6404" width="11.140625" style="1525" customWidth="1"/>
    <col min="6405" max="6405" width="1.5703125" style="1525" customWidth="1"/>
    <col min="6406" max="6408" width="12.42578125" style="1525" customWidth="1"/>
    <col min="6409" max="6409" width="1.5703125" style="1525" customWidth="1"/>
    <col min="6410" max="6410" width="11.140625" style="1525" customWidth="1"/>
    <col min="6411" max="6411" width="1.5703125" style="1525" customWidth="1"/>
    <col min="6412" max="6412" width="10.140625" style="1525" customWidth="1"/>
    <col min="6413" max="6414" width="9.140625" style="1525"/>
    <col min="6415" max="6415" width="6.42578125" style="1525" customWidth="1"/>
    <col min="6416" max="6657" width="9.140625" style="1525"/>
    <col min="6658" max="6660" width="11.140625" style="1525" customWidth="1"/>
    <col min="6661" max="6661" width="1.5703125" style="1525" customWidth="1"/>
    <col min="6662" max="6664" width="12.42578125" style="1525" customWidth="1"/>
    <col min="6665" max="6665" width="1.5703125" style="1525" customWidth="1"/>
    <col min="6666" max="6666" width="11.140625" style="1525" customWidth="1"/>
    <col min="6667" max="6667" width="1.5703125" style="1525" customWidth="1"/>
    <col min="6668" max="6668" width="10.140625" style="1525" customWidth="1"/>
    <col min="6669" max="6670" width="9.140625" style="1525"/>
    <col min="6671" max="6671" width="6.42578125" style="1525" customWidth="1"/>
    <col min="6672" max="6913" width="9.140625" style="1525"/>
    <col min="6914" max="6916" width="11.140625" style="1525" customWidth="1"/>
    <col min="6917" max="6917" width="1.5703125" style="1525" customWidth="1"/>
    <col min="6918" max="6920" width="12.42578125" style="1525" customWidth="1"/>
    <col min="6921" max="6921" width="1.5703125" style="1525" customWidth="1"/>
    <col min="6922" max="6922" width="11.140625" style="1525" customWidth="1"/>
    <col min="6923" max="6923" width="1.5703125" style="1525" customWidth="1"/>
    <col min="6924" max="6924" width="10.140625" style="1525" customWidth="1"/>
    <col min="6925" max="6926" width="9.140625" style="1525"/>
    <col min="6927" max="6927" width="6.42578125" style="1525" customWidth="1"/>
    <col min="6928" max="7169" width="9.140625" style="1525"/>
    <col min="7170" max="7172" width="11.140625" style="1525" customWidth="1"/>
    <col min="7173" max="7173" width="1.5703125" style="1525" customWidth="1"/>
    <col min="7174" max="7176" width="12.42578125" style="1525" customWidth="1"/>
    <col min="7177" max="7177" width="1.5703125" style="1525" customWidth="1"/>
    <col min="7178" max="7178" width="11.140625" style="1525" customWidth="1"/>
    <col min="7179" max="7179" width="1.5703125" style="1525" customWidth="1"/>
    <col min="7180" max="7180" width="10.140625" style="1525" customWidth="1"/>
    <col min="7181" max="7182" width="9.140625" style="1525"/>
    <col min="7183" max="7183" width="6.42578125" style="1525" customWidth="1"/>
    <col min="7184" max="7425" width="9.140625" style="1525"/>
    <col min="7426" max="7428" width="11.140625" style="1525" customWidth="1"/>
    <col min="7429" max="7429" width="1.5703125" style="1525" customWidth="1"/>
    <col min="7430" max="7432" width="12.42578125" style="1525" customWidth="1"/>
    <col min="7433" max="7433" width="1.5703125" style="1525" customWidth="1"/>
    <col min="7434" max="7434" width="11.140625" style="1525" customWidth="1"/>
    <col min="7435" max="7435" width="1.5703125" style="1525" customWidth="1"/>
    <col min="7436" max="7436" width="10.140625" style="1525" customWidth="1"/>
    <col min="7437" max="7438" width="9.140625" style="1525"/>
    <col min="7439" max="7439" width="6.42578125" style="1525" customWidth="1"/>
    <col min="7440" max="7681" width="9.140625" style="1525"/>
    <col min="7682" max="7684" width="11.140625" style="1525" customWidth="1"/>
    <col min="7685" max="7685" width="1.5703125" style="1525" customWidth="1"/>
    <col min="7686" max="7688" width="12.42578125" style="1525" customWidth="1"/>
    <col min="7689" max="7689" width="1.5703125" style="1525" customWidth="1"/>
    <col min="7690" max="7690" width="11.140625" style="1525" customWidth="1"/>
    <col min="7691" max="7691" width="1.5703125" style="1525" customWidth="1"/>
    <col min="7692" max="7692" width="10.140625" style="1525" customWidth="1"/>
    <col min="7693" max="7694" width="9.140625" style="1525"/>
    <col min="7695" max="7695" width="6.42578125" style="1525" customWidth="1"/>
    <col min="7696" max="7937" width="9.140625" style="1525"/>
    <col min="7938" max="7940" width="11.140625" style="1525" customWidth="1"/>
    <col min="7941" max="7941" width="1.5703125" style="1525" customWidth="1"/>
    <col min="7942" max="7944" width="12.42578125" style="1525" customWidth="1"/>
    <col min="7945" max="7945" width="1.5703125" style="1525" customWidth="1"/>
    <col min="7946" max="7946" width="11.140625" style="1525" customWidth="1"/>
    <col min="7947" max="7947" width="1.5703125" style="1525" customWidth="1"/>
    <col min="7948" max="7948" width="10.140625" style="1525" customWidth="1"/>
    <col min="7949" max="7950" width="9.140625" style="1525"/>
    <col min="7951" max="7951" width="6.42578125" style="1525" customWidth="1"/>
    <col min="7952" max="8193" width="9.140625" style="1525"/>
    <col min="8194" max="8196" width="11.140625" style="1525" customWidth="1"/>
    <col min="8197" max="8197" width="1.5703125" style="1525" customWidth="1"/>
    <col min="8198" max="8200" width="12.42578125" style="1525" customWidth="1"/>
    <col min="8201" max="8201" width="1.5703125" style="1525" customWidth="1"/>
    <col min="8202" max="8202" width="11.140625" style="1525" customWidth="1"/>
    <col min="8203" max="8203" width="1.5703125" style="1525" customWidth="1"/>
    <col min="8204" max="8204" width="10.140625" style="1525" customWidth="1"/>
    <col min="8205" max="8206" width="9.140625" style="1525"/>
    <col min="8207" max="8207" width="6.42578125" style="1525" customWidth="1"/>
    <col min="8208" max="8449" width="9.140625" style="1525"/>
    <col min="8450" max="8452" width="11.140625" style="1525" customWidth="1"/>
    <col min="8453" max="8453" width="1.5703125" style="1525" customWidth="1"/>
    <col min="8454" max="8456" width="12.42578125" style="1525" customWidth="1"/>
    <col min="8457" max="8457" width="1.5703125" style="1525" customWidth="1"/>
    <col min="8458" max="8458" width="11.140625" style="1525" customWidth="1"/>
    <col min="8459" max="8459" width="1.5703125" style="1525" customWidth="1"/>
    <col min="8460" max="8460" width="10.140625" style="1525" customWidth="1"/>
    <col min="8461" max="8462" width="9.140625" style="1525"/>
    <col min="8463" max="8463" width="6.42578125" style="1525" customWidth="1"/>
    <col min="8464" max="8705" width="9.140625" style="1525"/>
    <col min="8706" max="8708" width="11.140625" style="1525" customWidth="1"/>
    <col min="8709" max="8709" width="1.5703125" style="1525" customWidth="1"/>
    <col min="8710" max="8712" width="12.42578125" style="1525" customWidth="1"/>
    <col min="8713" max="8713" width="1.5703125" style="1525" customWidth="1"/>
    <col min="8714" max="8714" width="11.140625" style="1525" customWidth="1"/>
    <col min="8715" max="8715" width="1.5703125" style="1525" customWidth="1"/>
    <col min="8716" max="8716" width="10.140625" style="1525" customWidth="1"/>
    <col min="8717" max="8718" width="9.140625" style="1525"/>
    <col min="8719" max="8719" width="6.42578125" style="1525" customWidth="1"/>
    <col min="8720" max="8961" width="9.140625" style="1525"/>
    <col min="8962" max="8964" width="11.140625" style="1525" customWidth="1"/>
    <col min="8965" max="8965" width="1.5703125" style="1525" customWidth="1"/>
    <col min="8966" max="8968" width="12.42578125" style="1525" customWidth="1"/>
    <col min="8969" max="8969" width="1.5703125" style="1525" customWidth="1"/>
    <col min="8970" max="8970" width="11.140625" style="1525" customWidth="1"/>
    <col min="8971" max="8971" width="1.5703125" style="1525" customWidth="1"/>
    <col min="8972" max="8972" width="10.140625" style="1525" customWidth="1"/>
    <col min="8973" max="8974" width="9.140625" style="1525"/>
    <col min="8975" max="8975" width="6.42578125" style="1525" customWidth="1"/>
    <col min="8976" max="9217" width="9.140625" style="1525"/>
    <col min="9218" max="9220" width="11.140625" style="1525" customWidth="1"/>
    <col min="9221" max="9221" width="1.5703125" style="1525" customWidth="1"/>
    <col min="9222" max="9224" width="12.42578125" style="1525" customWidth="1"/>
    <col min="9225" max="9225" width="1.5703125" style="1525" customWidth="1"/>
    <col min="9226" max="9226" width="11.140625" style="1525" customWidth="1"/>
    <col min="9227" max="9227" width="1.5703125" style="1525" customWidth="1"/>
    <col min="9228" max="9228" width="10.140625" style="1525" customWidth="1"/>
    <col min="9229" max="9230" width="9.140625" style="1525"/>
    <col min="9231" max="9231" width="6.42578125" style="1525" customWidth="1"/>
    <col min="9232" max="9473" width="9.140625" style="1525"/>
    <col min="9474" max="9476" width="11.140625" style="1525" customWidth="1"/>
    <col min="9477" max="9477" width="1.5703125" style="1525" customWidth="1"/>
    <col min="9478" max="9480" width="12.42578125" style="1525" customWidth="1"/>
    <col min="9481" max="9481" width="1.5703125" style="1525" customWidth="1"/>
    <col min="9482" max="9482" width="11.140625" style="1525" customWidth="1"/>
    <col min="9483" max="9483" width="1.5703125" style="1525" customWidth="1"/>
    <col min="9484" max="9484" width="10.140625" style="1525" customWidth="1"/>
    <col min="9485" max="9486" width="9.140625" style="1525"/>
    <col min="9487" max="9487" width="6.42578125" style="1525" customWidth="1"/>
    <col min="9488" max="9729" width="9.140625" style="1525"/>
    <col min="9730" max="9732" width="11.140625" style="1525" customWidth="1"/>
    <col min="9733" max="9733" width="1.5703125" style="1525" customWidth="1"/>
    <col min="9734" max="9736" width="12.42578125" style="1525" customWidth="1"/>
    <col min="9737" max="9737" width="1.5703125" style="1525" customWidth="1"/>
    <col min="9738" max="9738" width="11.140625" style="1525" customWidth="1"/>
    <col min="9739" max="9739" width="1.5703125" style="1525" customWidth="1"/>
    <col min="9740" max="9740" width="10.140625" style="1525" customWidth="1"/>
    <col min="9741" max="9742" width="9.140625" style="1525"/>
    <col min="9743" max="9743" width="6.42578125" style="1525" customWidth="1"/>
    <col min="9744" max="9985" width="9.140625" style="1525"/>
    <col min="9986" max="9988" width="11.140625" style="1525" customWidth="1"/>
    <col min="9989" max="9989" width="1.5703125" style="1525" customWidth="1"/>
    <col min="9990" max="9992" width="12.42578125" style="1525" customWidth="1"/>
    <col min="9993" max="9993" width="1.5703125" style="1525" customWidth="1"/>
    <col min="9994" max="9994" width="11.140625" style="1525" customWidth="1"/>
    <col min="9995" max="9995" width="1.5703125" style="1525" customWidth="1"/>
    <col min="9996" max="9996" width="10.140625" style="1525" customWidth="1"/>
    <col min="9997" max="9998" width="9.140625" style="1525"/>
    <col min="9999" max="9999" width="6.42578125" style="1525" customWidth="1"/>
    <col min="10000" max="10241" width="9.140625" style="1525"/>
    <col min="10242" max="10244" width="11.140625" style="1525" customWidth="1"/>
    <col min="10245" max="10245" width="1.5703125" style="1525" customWidth="1"/>
    <col min="10246" max="10248" width="12.42578125" style="1525" customWidth="1"/>
    <col min="10249" max="10249" width="1.5703125" style="1525" customWidth="1"/>
    <col min="10250" max="10250" width="11.140625" style="1525" customWidth="1"/>
    <col min="10251" max="10251" width="1.5703125" style="1525" customWidth="1"/>
    <col min="10252" max="10252" width="10.140625" style="1525" customWidth="1"/>
    <col min="10253" max="10254" width="9.140625" style="1525"/>
    <col min="10255" max="10255" width="6.42578125" style="1525" customWidth="1"/>
    <col min="10256" max="10497" width="9.140625" style="1525"/>
    <col min="10498" max="10500" width="11.140625" style="1525" customWidth="1"/>
    <col min="10501" max="10501" width="1.5703125" style="1525" customWidth="1"/>
    <col min="10502" max="10504" width="12.42578125" style="1525" customWidth="1"/>
    <col min="10505" max="10505" width="1.5703125" style="1525" customWidth="1"/>
    <col min="10506" max="10506" width="11.140625" style="1525" customWidth="1"/>
    <col min="10507" max="10507" width="1.5703125" style="1525" customWidth="1"/>
    <col min="10508" max="10508" width="10.140625" style="1525" customWidth="1"/>
    <col min="10509" max="10510" width="9.140625" style="1525"/>
    <col min="10511" max="10511" width="6.42578125" style="1525" customWidth="1"/>
    <col min="10512" max="10753" width="9.140625" style="1525"/>
    <col min="10754" max="10756" width="11.140625" style="1525" customWidth="1"/>
    <col min="10757" max="10757" width="1.5703125" style="1525" customWidth="1"/>
    <col min="10758" max="10760" width="12.42578125" style="1525" customWidth="1"/>
    <col min="10761" max="10761" width="1.5703125" style="1525" customWidth="1"/>
    <col min="10762" max="10762" width="11.140625" style="1525" customWidth="1"/>
    <col min="10763" max="10763" width="1.5703125" style="1525" customWidth="1"/>
    <col min="10764" max="10764" width="10.140625" style="1525" customWidth="1"/>
    <col min="10765" max="10766" width="9.140625" style="1525"/>
    <col min="10767" max="10767" width="6.42578125" style="1525" customWidth="1"/>
    <col min="10768" max="11009" width="9.140625" style="1525"/>
    <col min="11010" max="11012" width="11.140625" style="1525" customWidth="1"/>
    <col min="11013" max="11013" width="1.5703125" style="1525" customWidth="1"/>
    <col min="11014" max="11016" width="12.42578125" style="1525" customWidth="1"/>
    <col min="11017" max="11017" width="1.5703125" style="1525" customWidth="1"/>
    <col min="11018" max="11018" width="11.140625" style="1525" customWidth="1"/>
    <col min="11019" max="11019" width="1.5703125" style="1525" customWidth="1"/>
    <col min="11020" max="11020" width="10.140625" style="1525" customWidth="1"/>
    <col min="11021" max="11022" width="9.140625" style="1525"/>
    <col min="11023" max="11023" width="6.42578125" style="1525" customWidth="1"/>
    <col min="11024" max="11265" width="9.140625" style="1525"/>
    <col min="11266" max="11268" width="11.140625" style="1525" customWidth="1"/>
    <col min="11269" max="11269" width="1.5703125" style="1525" customWidth="1"/>
    <col min="11270" max="11272" width="12.42578125" style="1525" customWidth="1"/>
    <col min="11273" max="11273" width="1.5703125" style="1525" customWidth="1"/>
    <col min="11274" max="11274" width="11.140625" style="1525" customWidth="1"/>
    <col min="11275" max="11275" width="1.5703125" style="1525" customWidth="1"/>
    <col min="11276" max="11276" width="10.140625" style="1525" customWidth="1"/>
    <col min="11277" max="11278" width="9.140625" style="1525"/>
    <col min="11279" max="11279" width="6.42578125" style="1525" customWidth="1"/>
    <col min="11280" max="11521" width="9.140625" style="1525"/>
    <col min="11522" max="11524" width="11.140625" style="1525" customWidth="1"/>
    <col min="11525" max="11525" width="1.5703125" style="1525" customWidth="1"/>
    <col min="11526" max="11528" width="12.42578125" style="1525" customWidth="1"/>
    <col min="11529" max="11529" width="1.5703125" style="1525" customWidth="1"/>
    <col min="11530" max="11530" width="11.140625" style="1525" customWidth="1"/>
    <col min="11531" max="11531" width="1.5703125" style="1525" customWidth="1"/>
    <col min="11532" max="11532" width="10.140625" style="1525" customWidth="1"/>
    <col min="11533" max="11534" width="9.140625" style="1525"/>
    <col min="11535" max="11535" width="6.42578125" style="1525" customWidth="1"/>
    <col min="11536" max="11777" width="9.140625" style="1525"/>
    <col min="11778" max="11780" width="11.140625" style="1525" customWidth="1"/>
    <col min="11781" max="11781" width="1.5703125" style="1525" customWidth="1"/>
    <col min="11782" max="11784" width="12.42578125" style="1525" customWidth="1"/>
    <col min="11785" max="11785" width="1.5703125" style="1525" customWidth="1"/>
    <col min="11786" max="11786" width="11.140625" style="1525" customWidth="1"/>
    <col min="11787" max="11787" width="1.5703125" style="1525" customWidth="1"/>
    <col min="11788" max="11788" width="10.140625" style="1525" customWidth="1"/>
    <col min="11789" max="11790" width="9.140625" style="1525"/>
    <col min="11791" max="11791" width="6.42578125" style="1525" customWidth="1"/>
    <col min="11792" max="12033" width="9.140625" style="1525"/>
    <col min="12034" max="12036" width="11.140625" style="1525" customWidth="1"/>
    <col min="12037" max="12037" width="1.5703125" style="1525" customWidth="1"/>
    <col min="12038" max="12040" width="12.42578125" style="1525" customWidth="1"/>
    <col min="12041" max="12041" width="1.5703125" style="1525" customWidth="1"/>
    <col min="12042" max="12042" width="11.140625" style="1525" customWidth="1"/>
    <col min="12043" max="12043" width="1.5703125" style="1525" customWidth="1"/>
    <col min="12044" max="12044" width="10.140625" style="1525" customWidth="1"/>
    <col min="12045" max="12046" width="9.140625" style="1525"/>
    <col min="12047" max="12047" width="6.42578125" style="1525" customWidth="1"/>
    <col min="12048" max="12289" width="9.140625" style="1525"/>
    <col min="12290" max="12292" width="11.140625" style="1525" customWidth="1"/>
    <col min="12293" max="12293" width="1.5703125" style="1525" customWidth="1"/>
    <col min="12294" max="12296" width="12.42578125" style="1525" customWidth="1"/>
    <col min="12297" max="12297" width="1.5703125" style="1525" customWidth="1"/>
    <col min="12298" max="12298" width="11.140625" style="1525" customWidth="1"/>
    <col min="12299" max="12299" width="1.5703125" style="1525" customWidth="1"/>
    <col min="12300" max="12300" width="10.140625" style="1525" customWidth="1"/>
    <col min="12301" max="12302" width="9.140625" style="1525"/>
    <col min="12303" max="12303" width="6.42578125" style="1525" customWidth="1"/>
    <col min="12304" max="12545" width="9.140625" style="1525"/>
    <col min="12546" max="12548" width="11.140625" style="1525" customWidth="1"/>
    <col min="12549" max="12549" width="1.5703125" style="1525" customWidth="1"/>
    <col min="12550" max="12552" width="12.42578125" style="1525" customWidth="1"/>
    <col min="12553" max="12553" width="1.5703125" style="1525" customWidth="1"/>
    <col min="12554" max="12554" width="11.140625" style="1525" customWidth="1"/>
    <col min="12555" max="12555" width="1.5703125" style="1525" customWidth="1"/>
    <col min="12556" max="12556" width="10.140625" style="1525" customWidth="1"/>
    <col min="12557" max="12558" width="9.140625" style="1525"/>
    <col min="12559" max="12559" width="6.42578125" style="1525" customWidth="1"/>
    <col min="12560" max="12801" width="9.140625" style="1525"/>
    <col min="12802" max="12804" width="11.140625" style="1525" customWidth="1"/>
    <col min="12805" max="12805" width="1.5703125" style="1525" customWidth="1"/>
    <col min="12806" max="12808" width="12.42578125" style="1525" customWidth="1"/>
    <col min="12809" max="12809" width="1.5703125" style="1525" customWidth="1"/>
    <col min="12810" max="12810" width="11.140625" style="1525" customWidth="1"/>
    <col min="12811" max="12811" width="1.5703125" style="1525" customWidth="1"/>
    <col min="12812" max="12812" width="10.140625" style="1525" customWidth="1"/>
    <col min="12813" max="12814" width="9.140625" style="1525"/>
    <col min="12815" max="12815" width="6.42578125" style="1525" customWidth="1"/>
    <col min="12816" max="13057" width="9.140625" style="1525"/>
    <col min="13058" max="13060" width="11.140625" style="1525" customWidth="1"/>
    <col min="13061" max="13061" width="1.5703125" style="1525" customWidth="1"/>
    <col min="13062" max="13064" width="12.42578125" style="1525" customWidth="1"/>
    <col min="13065" max="13065" width="1.5703125" style="1525" customWidth="1"/>
    <col min="13066" max="13066" width="11.140625" style="1525" customWidth="1"/>
    <col min="13067" max="13067" width="1.5703125" style="1525" customWidth="1"/>
    <col min="13068" max="13068" width="10.140625" style="1525" customWidth="1"/>
    <col min="13069" max="13070" width="9.140625" style="1525"/>
    <col min="13071" max="13071" width="6.42578125" style="1525" customWidth="1"/>
    <col min="13072" max="13313" width="9.140625" style="1525"/>
    <col min="13314" max="13316" width="11.140625" style="1525" customWidth="1"/>
    <col min="13317" max="13317" width="1.5703125" style="1525" customWidth="1"/>
    <col min="13318" max="13320" width="12.42578125" style="1525" customWidth="1"/>
    <col min="13321" max="13321" width="1.5703125" style="1525" customWidth="1"/>
    <col min="13322" max="13322" width="11.140625" style="1525" customWidth="1"/>
    <col min="13323" max="13323" width="1.5703125" style="1525" customWidth="1"/>
    <col min="13324" max="13324" width="10.140625" style="1525" customWidth="1"/>
    <col min="13325" max="13326" width="9.140625" style="1525"/>
    <col min="13327" max="13327" width="6.42578125" style="1525" customWidth="1"/>
    <col min="13328" max="13569" width="9.140625" style="1525"/>
    <col min="13570" max="13572" width="11.140625" style="1525" customWidth="1"/>
    <col min="13573" max="13573" width="1.5703125" style="1525" customWidth="1"/>
    <col min="13574" max="13576" width="12.42578125" style="1525" customWidth="1"/>
    <col min="13577" max="13577" width="1.5703125" style="1525" customWidth="1"/>
    <col min="13578" max="13578" width="11.140625" style="1525" customWidth="1"/>
    <col min="13579" max="13579" width="1.5703125" style="1525" customWidth="1"/>
    <col min="13580" max="13580" width="10.140625" style="1525" customWidth="1"/>
    <col min="13581" max="13582" width="9.140625" style="1525"/>
    <col min="13583" max="13583" width="6.42578125" style="1525" customWidth="1"/>
    <col min="13584" max="13825" width="9.140625" style="1525"/>
    <col min="13826" max="13828" width="11.140625" style="1525" customWidth="1"/>
    <col min="13829" max="13829" width="1.5703125" style="1525" customWidth="1"/>
    <col min="13830" max="13832" width="12.42578125" style="1525" customWidth="1"/>
    <col min="13833" max="13833" width="1.5703125" style="1525" customWidth="1"/>
    <col min="13834" max="13834" width="11.140625" style="1525" customWidth="1"/>
    <col min="13835" max="13835" width="1.5703125" style="1525" customWidth="1"/>
    <col min="13836" max="13836" width="10.140625" style="1525" customWidth="1"/>
    <col min="13837" max="13838" width="9.140625" style="1525"/>
    <col min="13839" max="13839" width="6.42578125" style="1525" customWidth="1"/>
    <col min="13840" max="14081" width="9.140625" style="1525"/>
    <col min="14082" max="14084" width="11.140625" style="1525" customWidth="1"/>
    <col min="14085" max="14085" width="1.5703125" style="1525" customWidth="1"/>
    <col min="14086" max="14088" width="12.42578125" style="1525" customWidth="1"/>
    <col min="14089" max="14089" width="1.5703125" style="1525" customWidth="1"/>
    <col min="14090" max="14090" width="11.140625" style="1525" customWidth="1"/>
    <col min="14091" max="14091" width="1.5703125" style="1525" customWidth="1"/>
    <col min="14092" max="14092" width="10.140625" style="1525" customWidth="1"/>
    <col min="14093" max="14094" width="9.140625" style="1525"/>
    <col min="14095" max="14095" width="6.42578125" style="1525" customWidth="1"/>
    <col min="14096" max="14337" width="9.140625" style="1525"/>
    <col min="14338" max="14340" width="11.140625" style="1525" customWidth="1"/>
    <col min="14341" max="14341" width="1.5703125" style="1525" customWidth="1"/>
    <col min="14342" max="14344" width="12.42578125" style="1525" customWidth="1"/>
    <col min="14345" max="14345" width="1.5703125" style="1525" customWidth="1"/>
    <col min="14346" max="14346" width="11.140625" style="1525" customWidth="1"/>
    <col min="14347" max="14347" width="1.5703125" style="1525" customWidth="1"/>
    <col min="14348" max="14348" width="10.140625" style="1525" customWidth="1"/>
    <col min="14349" max="14350" width="9.140625" style="1525"/>
    <col min="14351" max="14351" width="6.42578125" style="1525" customWidth="1"/>
    <col min="14352" max="14593" width="9.140625" style="1525"/>
    <col min="14594" max="14596" width="11.140625" style="1525" customWidth="1"/>
    <col min="14597" max="14597" width="1.5703125" style="1525" customWidth="1"/>
    <col min="14598" max="14600" width="12.42578125" style="1525" customWidth="1"/>
    <col min="14601" max="14601" width="1.5703125" style="1525" customWidth="1"/>
    <col min="14602" max="14602" width="11.140625" style="1525" customWidth="1"/>
    <col min="14603" max="14603" width="1.5703125" style="1525" customWidth="1"/>
    <col min="14604" max="14604" width="10.140625" style="1525" customWidth="1"/>
    <col min="14605" max="14606" width="9.140625" style="1525"/>
    <col min="14607" max="14607" width="6.42578125" style="1525" customWidth="1"/>
    <col min="14608" max="14849" width="9.140625" style="1525"/>
    <col min="14850" max="14852" width="11.140625" style="1525" customWidth="1"/>
    <col min="14853" max="14853" width="1.5703125" style="1525" customWidth="1"/>
    <col min="14854" max="14856" width="12.42578125" style="1525" customWidth="1"/>
    <col min="14857" max="14857" width="1.5703125" style="1525" customWidth="1"/>
    <col min="14858" max="14858" width="11.140625" style="1525" customWidth="1"/>
    <col min="14859" max="14859" width="1.5703125" style="1525" customWidth="1"/>
    <col min="14860" max="14860" width="10.140625" style="1525" customWidth="1"/>
    <col min="14861" max="14862" width="9.140625" style="1525"/>
    <col min="14863" max="14863" width="6.42578125" style="1525" customWidth="1"/>
    <col min="14864" max="15105" width="9.140625" style="1525"/>
    <col min="15106" max="15108" width="11.140625" style="1525" customWidth="1"/>
    <col min="15109" max="15109" width="1.5703125" style="1525" customWidth="1"/>
    <col min="15110" max="15112" width="12.42578125" style="1525" customWidth="1"/>
    <col min="15113" max="15113" width="1.5703125" style="1525" customWidth="1"/>
    <col min="15114" max="15114" width="11.140625" style="1525" customWidth="1"/>
    <col min="15115" max="15115" width="1.5703125" style="1525" customWidth="1"/>
    <col min="15116" max="15116" width="10.140625" style="1525" customWidth="1"/>
    <col min="15117" max="15118" width="9.140625" style="1525"/>
    <col min="15119" max="15119" width="6.42578125" style="1525" customWidth="1"/>
    <col min="15120" max="15361" width="9.140625" style="1525"/>
    <col min="15362" max="15364" width="11.140625" style="1525" customWidth="1"/>
    <col min="15365" max="15365" width="1.5703125" style="1525" customWidth="1"/>
    <col min="15366" max="15368" width="12.42578125" style="1525" customWidth="1"/>
    <col min="15369" max="15369" width="1.5703125" style="1525" customWidth="1"/>
    <col min="15370" max="15370" width="11.140625" style="1525" customWidth="1"/>
    <col min="15371" max="15371" width="1.5703125" style="1525" customWidth="1"/>
    <col min="15372" max="15372" width="10.140625" style="1525" customWidth="1"/>
    <col min="15373" max="15374" width="9.140625" style="1525"/>
    <col min="15375" max="15375" width="6.42578125" style="1525" customWidth="1"/>
    <col min="15376" max="15617" width="9.140625" style="1525"/>
    <col min="15618" max="15620" width="11.140625" style="1525" customWidth="1"/>
    <col min="15621" max="15621" width="1.5703125" style="1525" customWidth="1"/>
    <col min="15622" max="15624" width="12.42578125" style="1525" customWidth="1"/>
    <col min="15625" max="15625" width="1.5703125" style="1525" customWidth="1"/>
    <col min="15626" max="15626" width="11.140625" style="1525" customWidth="1"/>
    <col min="15627" max="15627" width="1.5703125" style="1525" customWidth="1"/>
    <col min="15628" max="15628" width="10.140625" style="1525" customWidth="1"/>
    <col min="15629" max="15630" width="9.140625" style="1525"/>
    <col min="15631" max="15631" width="6.42578125" style="1525" customWidth="1"/>
    <col min="15632" max="15873" width="9.140625" style="1525"/>
    <col min="15874" max="15876" width="11.140625" style="1525" customWidth="1"/>
    <col min="15877" max="15877" width="1.5703125" style="1525" customWidth="1"/>
    <col min="15878" max="15880" width="12.42578125" style="1525" customWidth="1"/>
    <col min="15881" max="15881" width="1.5703125" style="1525" customWidth="1"/>
    <col min="15882" max="15882" width="11.140625" style="1525" customWidth="1"/>
    <col min="15883" max="15883" width="1.5703125" style="1525" customWidth="1"/>
    <col min="15884" max="15884" width="10.140625" style="1525" customWidth="1"/>
    <col min="15885" max="15886" width="9.140625" style="1525"/>
    <col min="15887" max="15887" width="6.42578125" style="1525" customWidth="1"/>
    <col min="15888" max="16129" width="9.140625" style="1525"/>
    <col min="16130" max="16132" width="11.140625" style="1525" customWidth="1"/>
    <col min="16133" max="16133" width="1.5703125" style="1525" customWidth="1"/>
    <col min="16134" max="16136" width="12.42578125" style="1525" customWidth="1"/>
    <col min="16137" max="16137" width="1.5703125" style="1525" customWidth="1"/>
    <col min="16138" max="16138" width="11.140625" style="1525" customWidth="1"/>
    <col min="16139" max="16139" width="1.5703125" style="1525" customWidth="1"/>
    <col min="16140" max="16140" width="10.140625" style="1525" customWidth="1"/>
    <col min="16141" max="16142" width="9.140625" style="1525"/>
    <col min="16143" max="16143" width="6.42578125" style="1525" customWidth="1"/>
    <col min="16144" max="16384" width="9.140625" style="1525"/>
  </cols>
  <sheetData>
    <row r="1" spans="1:12" ht="15.75" x14ac:dyDescent="0.25">
      <c r="A1" s="378" t="s">
        <v>2572</v>
      </c>
      <c r="B1" s="63"/>
      <c r="C1" s="63"/>
      <c r="D1" s="354"/>
      <c r="E1" s="746"/>
      <c r="F1" s="354"/>
      <c r="G1" s="354"/>
      <c r="H1" s="24"/>
      <c r="I1" s="24"/>
      <c r="J1" s="24"/>
      <c r="K1" s="24"/>
      <c r="L1" s="352">
        <v>5</v>
      </c>
    </row>
    <row r="2" spans="1:12" ht="15.75" x14ac:dyDescent="0.25">
      <c r="A2" s="1975" t="s">
        <v>94</v>
      </c>
      <c r="B2" s="1976"/>
      <c r="C2" s="1977"/>
      <c r="D2" s="177"/>
      <c r="E2" s="354"/>
      <c r="F2" s="354"/>
      <c r="G2" s="354"/>
      <c r="H2" s="24"/>
      <c r="I2" s="24"/>
      <c r="J2" s="24"/>
      <c r="K2" s="24"/>
      <c r="L2" s="24"/>
    </row>
    <row r="3" spans="1:12" ht="32.25" customHeight="1" x14ac:dyDescent="0.2">
      <c r="A3" s="2116" t="s">
        <v>2573</v>
      </c>
      <c r="B3" s="2117"/>
      <c r="C3" s="2117"/>
      <c r="D3" s="2117"/>
      <c r="E3" s="2117"/>
      <c r="F3" s="2117"/>
      <c r="G3" s="2117"/>
      <c r="H3" s="2117"/>
      <c r="I3" s="2117"/>
      <c r="J3" s="2117"/>
      <c r="K3" s="2117"/>
      <c r="L3" s="2117"/>
    </row>
    <row r="4" spans="1:12" x14ac:dyDescent="0.2">
      <c r="A4" s="261" t="s">
        <v>2348</v>
      </c>
      <c r="B4" s="1797"/>
      <c r="C4" s="1797"/>
      <c r="D4" s="1797"/>
      <c r="E4" s="1797"/>
      <c r="F4" s="1797"/>
      <c r="G4" s="1797"/>
      <c r="H4" s="1797"/>
      <c r="I4" s="1797"/>
      <c r="J4" s="1797"/>
      <c r="K4" s="1797"/>
      <c r="L4" s="1797"/>
    </row>
    <row r="5" spans="1:12" ht="15.75" x14ac:dyDescent="0.25">
      <c r="A5" s="24"/>
      <c r="B5" s="63"/>
      <c r="C5" s="63"/>
      <c r="D5" s="354"/>
      <c r="E5" s="354"/>
      <c r="F5" s="354"/>
      <c r="G5" s="354"/>
      <c r="H5" s="24"/>
      <c r="I5" s="24"/>
      <c r="J5" s="24"/>
      <c r="K5" s="24"/>
      <c r="L5" s="24"/>
    </row>
    <row r="6" spans="1:12" x14ac:dyDescent="0.2">
      <c r="A6" s="929"/>
      <c r="B6" s="2070" t="s">
        <v>2349</v>
      </c>
      <c r="C6" s="2082"/>
      <c r="D6" s="2083"/>
      <c r="E6" s="930"/>
      <c r="F6" s="2084" t="s">
        <v>2350</v>
      </c>
      <c r="G6" s="2082"/>
      <c r="H6" s="2083"/>
      <c r="I6" s="892"/>
      <c r="J6" s="1797"/>
      <c r="K6" s="892"/>
      <c r="L6" s="892"/>
    </row>
    <row r="7" spans="1:12" ht="54.75" x14ac:dyDescent="0.2">
      <c r="A7" s="1660" t="s">
        <v>2351</v>
      </c>
      <c r="B7" s="890" t="s">
        <v>2352</v>
      </c>
      <c r="C7" s="890" t="s">
        <v>2353</v>
      </c>
      <c r="D7" s="890" t="s">
        <v>2354</v>
      </c>
      <c r="E7" s="931"/>
      <c r="F7" s="890" t="s">
        <v>2355</v>
      </c>
      <c r="G7" s="890" t="s">
        <v>2356</v>
      </c>
      <c r="H7" s="893" t="s">
        <v>2357</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x14ac:dyDescent="0.2">
      <c r="A9" s="2078" t="s">
        <v>1784</v>
      </c>
      <c r="B9" s="2078"/>
      <c r="C9" s="2078"/>
      <c r="D9" s="355"/>
      <c r="E9" s="355"/>
      <c r="F9" s="355"/>
      <c r="G9" s="355"/>
      <c r="H9" s="355"/>
      <c r="I9" s="355"/>
      <c r="J9" s="355"/>
      <c r="K9" s="355"/>
      <c r="L9" s="355"/>
    </row>
    <row r="10" spans="1:12" x14ac:dyDescent="0.2">
      <c r="A10" s="545" t="s">
        <v>2574</v>
      </c>
      <c r="B10" s="828"/>
      <c r="C10" s="1729"/>
      <c r="D10" s="1729"/>
      <c r="E10" s="753"/>
      <c r="F10" s="1729"/>
      <c r="G10" s="1729"/>
      <c r="H10" s="1729"/>
      <c r="I10" s="752"/>
      <c r="J10" s="1730"/>
      <c r="K10" s="752"/>
      <c r="L10" s="1730"/>
    </row>
    <row r="11" spans="1:12" x14ac:dyDescent="0.2">
      <c r="A11" s="545" t="s">
        <v>2575</v>
      </c>
      <c r="B11" s="828"/>
      <c r="C11" s="1729"/>
      <c r="D11" s="1729"/>
      <c r="E11" s="753"/>
      <c r="F11" s="1729"/>
      <c r="G11" s="1729"/>
      <c r="H11" s="1729"/>
      <c r="I11" s="752"/>
      <c r="J11" s="1730"/>
      <c r="K11" s="752"/>
      <c r="L11" s="1730"/>
    </row>
    <row r="12" spans="1:12" x14ac:dyDescent="0.2">
      <c r="A12" s="545" t="s">
        <v>2368</v>
      </c>
      <c r="B12" s="828"/>
      <c r="C12" s="1729"/>
      <c r="D12" s="1729"/>
      <c r="E12" s="701"/>
      <c r="F12" s="1729"/>
      <c r="G12" s="1729"/>
      <c r="H12" s="1729"/>
      <c r="I12" s="702"/>
      <c r="J12" s="1730"/>
      <c r="K12" s="702"/>
      <c r="L12" s="1730"/>
    </row>
    <row r="13" spans="1:12" x14ac:dyDescent="0.2">
      <c r="A13" s="545" t="s">
        <v>2369</v>
      </c>
      <c r="B13" s="828"/>
      <c r="C13" s="1729"/>
      <c r="D13" s="1729"/>
      <c r="E13" s="701"/>
      <c r="F13" s="1729"/>
      <c r="G13" s="1729"/>
      <c r="H13" s="1729"/>
      <c r="I13" s="702"/>
      <c r="J13" s="1730"/>
      <c r="K13" s="702"/>
      <c r="L13" s="1730"/>
    </row>
    <row r="14" spans="1:12" x14ac:dyDescent="0.2">
      <c r="A14" s="545" t="s">
        <v>4583</v>
      </c>
      <c r="B14" s="828"/>
      <c r="C14" s="1819"/>
      <c r="D14" s="1819"/>
      <c r="E14" s="701"/>
      <c r="F14" s="1819"/>
      <c r="G14" s="1819"/>
      <c r="H14" s="1819"/>
      <c r="I14" s="702"/>
      <c r="J14" s="1730"/>
      <c r="K14" s="702"/>
      <c r="L14" s="1730"/>
    </row>
    <row r="15" spans="1:12" x14ac:dyDescent="0.2">
      <c r="A15" s="920" t="s">
        <v>2375</v>
      </c>
      <c r="B15" s="829"/>
      <c r="C15" s="1730"/>
      <c r="D15" s="1730"/>
      <c r="E15" s="750"/>
      <c r="F15" s="734"/>
      <c r="G15" s="734"/>
      <c r="H15" s="1730"/>
      <c r="I15" s="751"/>
      <c r="J15" s="1730"/>
      <c r="K15" s="751"/>
      <c r="L15" s="1730"/>
    </row>
    <row r="16" spans="1:12" x14ac:dyDescent="0.2">
      <c r="A16" s="970"/>
      <c r="B16" s="708"/>
      <c r="C16" s="1750"/>
      <c r="D16" s="1750"/>
      <c r="E16" s="1750"/>
      <c r="F16" s="1750"/>
      <c r="G16" s="1750"/>
      <c r="H16" s="1750"/>
      <c r="I16" s="1750"/>
      <c r="J16" s="1803"/>
      <c r="K16" s="1750"/>
      <c r="L16" s="1750" t="s">
        <v>2424</v>
      </c>
    </row>
    <row r="17" spans="1:12" x14ac:dyDescent="0.2">
      <c r="A17" s="921" t="s">
        <v>1785</v>
      </c>
      <c r="B17" s="354"/>
      <c r="C17" s="1750"/>
      <c r="D17" s="1750"/>
      <c r="E17" s="1750"/>
      <c r="F17" s="1750"/>
      <c r="G17" s="1750"/>
      <c r="H17" s="1750"/>
      <c r="I17" s="1750"/>
      <c r="J17" s="1803"/>
      <c r="K17" s="1750"/>
      <c r="L17" s="1750"/>
    </row>
    <row r="18" spans="1:12" x14ac:dyDescent="0.2">
      <c r="A18" s="545" t="s">
        <v>2574</v>
      </c>
      <c r="B18" s="1729"/>
      <c r="C18" s="1819"/>
      <c r="D18" s="1819"/>
      <c r="E18" s="715"/>
      <c r="F18" s="1819"/>
      <c r="G18" s="1819"/>
      <c r="H18" s="1819"/>
      <c r="I18" s="702"/>
      <c r="J18" s="1730"/>
      <c r="K18" s="702"/>
      <c r="L18" s="1730"/>
    </row>
    <row r="19" spans="1:12" x14ac:dyDescent="0.2">
      <c r="A19" s="545" t="s">
        <v>2575</v>
      </c>
      <c r="B19" s="1729"/>
      <c r="C19" s="1819"/>
      <c r="D19" s="1819"/>
      <c r="E19" s="715"/>
      <c r="F19" s="1819"/>
      <c r="G19" s="1819"/>
      <c r="H19" s="1819"/>
      <c r="I19" s="702"/>
      <c r="J19" s="1730"/>
      <c r="K19" s="702"/>
      <c r="L19" s="1730"/>
    </row>
    <row r="20" spans="1:12" x14ac:dyDescent="0.2">
      <c r="A20" s="545" t="s">
        <v>2368</v>
      </c>
      <c r="B20" s="1729"/>
      <c r="C20" s="1819"/>
      <c r="D20" s="1819"/>
      <c r="E20" s="701"/>
      <c r="F20" s="1819"/>
      <c r="G20" s="1819"/>
      <c r="H20" s="1819"/>
      <c r="I20" s="702"/>
      <c r="J20" s="1730"/>
      <c r="K20" s="702"/>
      <c r="L20" s="1730"/>
    </row>
    <row r="21" spans="1:12" x14ac:dyDescent="0.2">
      <c r="A21" s="545" t="s">
        <v>2369</v>
      </c>
      <c r="B21" s="1729"/>
      <c r="C21" s="1819"/>
      <c r="D21" s="1819"/>
      <c r="E21" s="701"/>
      <c r="F21" s="1819"/>
      <c r="G21" s="1819"/>
      <c r="H21" s="1819"/>
      <c r="I21" s="702"/>
      <c r="J21" s="1730"/>
      <c r="K21" s="702"/>
      <c r="L21" s="1730"/>
    </row>
    <row r="22" spans="1:12" x14ac:dyDescent="0.2">
      <c r="A22" s="545" t="s">
        <v>4583</v>
      </c>
      <c r="B22" s="1819"/>
      <c r="C22" s="1819"/>
      <c r="D22" s="1819"/>
      <c r="E22" s="701"/>
      <c r="F22" s="1819"/>
      <c r="G22" s="1819"/>
      <c r="H22" s="1819"/>
      <c r="I22" s="702"/>
      <c r="J22" s="1730"/>
      <c r="K22" s="702"/>
      <c r="L22" s="1730"/>
    </row>
    <row r="23" spans="1:12" x14ac:dyDescent="0.2">
      <c r="A23" s="920" t="s">
        <v>2375</v>
      </c>
      <c r="B23" s="1730"/>
      <c r="C23" s="1730"/>
      <c r="D23" s="1730"/>
      <c r="E23" s="750"/>
      <c r="F23" s="734"/>
      <c r="G23" s="734"/>
      <c r="H23" s="1730"/>
      <c r="I23" s="751"/>
      <c r="J23" s="1730"/>
      <c r="K23" s="751"/>
      <c r="L23" s="1730"/>
    </row>
    <row r="24" spans="1:12" x14ac:dyDescent="0.2">
      <c r="A24" s="396"/>
      <c r="B24" s="24"/>
      <c r="C24" s="1750"/>
      <c r="D24" s="1750"/>
      <c r="E24" s="1750"/>
      <c r="F24" s="1750"/>
      <c r="G24" s="1750"/>
      <c r="H24" s="1750"/>
      <c r="I24" s="1750"/>
      <c r="J24" s="1750"/>
      <c r="K24" s="1750"/>
      <c r="L24" s="1750"/>
    </row>
    <row r="25" spans="1:12" x14ac:dyDescent="0.2">
      <c r="A25" s="921" t="s">
        <v>1786</v>
      </c>
      <c r="B25" s="354"/>
      <c r="C25" s="1750"/>
      <c r="D25" s="1750"/>
      <c r="E25" s="1750"/>
      <c r="F25" s="1750"/>
      <c r="G25" s="1750"/>
      <c r="H25" s="1750"/>
      <c r="I25" s="1750"/>
      <c r="J25" s="1750"/>
      <c r="K25" s="1750"/>
      <c r="L25" s="1750"/>
    </row>
    <row r="26" spans="1:12" x14ac:dyDescent="0.2">
      <c r="A26" s="545" t="s">
        <v>2574</v>
      </c>
      <c r="B26" s="828"/>
      <c r="C26" s="1819"/>
      <c r="D26" s="1819"/>
      <c r="E26" s="715"/>
      <c r="F26" s="1819"/>
      <c r="G26" s="1819"/>
      <c r="H26" s="1819"/>
      <c r="I26" s="702"/>
      <c r="J26" s="1730"/>
      <c r="K26" s="702"/>
      <c r="L26" s="1730"/>
    </row>
    <row r="27" spans="1:12" x14ac:dyDescent="0.2">
      <c r="A27" s="545" t="s">
        <v>2575</v>
      </c>
      <c r="B27" s="828"/>
      <c r="C27" s="1819"/>
      <c r="D27" s="1819"/>
      <c r="E27" s="715"/>
      <c r="F27" s="1819"/>
      <c r="G27" s="1819"/>
      <c r="H27" s="1819"/>
      <c r="I27" s="702"/>
      <c r="J27" s="1730"/>
      <c r="K27" s="702"/>
      <c r="L27" s="1730"/>
    </row>
    <row r="28" spans="1:12" x14ac:dyDescent="0.2">
      <c r="A28" s="545" t="s">
        <v>2368</v>
      </c>
      <c r="B28" s="828"/>
      <c r="C28" s="1819"/>
      <c r="D28" s="1819"/>
      <c r="E28" s="701"/>
      <c r="F28" s="1819"/>
      <c r="G28" s="1819"/>
      <c r="H28" s="1819"/>
      <c r="I28" s="702"/>
      <c r="J28" s="1730"/>
      <c r="K28" s="702"/>
      <c r="L28" s="1730"/>
    </row>
    <row r="29" spans="1:12" x14ac:dyDescent="0.2">
      <c r="A29" s="545" t="s">
        <v>2369</v>
      </c>
      <c r="B29" s="828"/>
      <c r="C29" s="1819"/>
      <c r="D29" s="1819"/>
      <c r="E29" s="701"/>
      <c r="F29" s="1819"/>
      <c r="G29" s="1819"/>
      <c r="H29" s="1819"/>
      <c r="I29" s="702"/>
      <c r="J29" s="1730"/>
      <c r="K29" s="702"/>
      <c r="L29" s="1730"/>
    </row>
    <row r="30" spans="1:12" x14ac:dyDescent="0.2">
      <c r="A30" s="545" t="s">
        <v>4583</v>
      </c>
      <c r="B30" s="828"/>
      <c r="C30" s="1819"/>
      <c r="D30" s="1819"/>
      <c r="E30" s="701"/>
      <c r="F30" s="1819"/>
      <c r="G30" s="1819"/>
      <c r="H30" s="1819"/>
      <c r="I30" s="702"/>
      <c r="J30" s="1730"/>
      <c r="K30" s="702"/>
      <c r="L30" s="1730"/>
    </row>
    <row r="31" spans="1:12" x14ac:dyDescent="0.2">
      <c r="A31" s="920" t="s">
        <v>2375</v>
      </c>
      <c r="B31" s="829"/>
      <c r="C31" s="1730"/>
      <c r="D31" s="1730"/>
      <c r="E31" s="750"/>
      <c r="F31" s="734"/>
      <c r="G31" s="734"/>
      <c r="H31" s="1730"/>
      <c r="I31" s="751"/>
      <c r="J31" s="1730"/>
      <c r="K31" s="751"/>
      <c r="L31" s="1730"/>
    </row>
    <row r="32" spans="1:12" x14ac:dyDescent="0.2">
      <c r="A32" s="396"/>
      <c r="B32" s="24"/>
      <c r="C32" s="1750"/>
      <c r="D32" s="1750"/>
      <c r="E32" s="1750"/>
      <c r="F32" s="1750"/>
      <c r="G32" s="1750"/>
      <c r="H32" s="1750"/>
      <c r="I32" s="1750"/>
      <c r="J32" s="1750"/>
      <c r="K32" s="1750"/>
      <c r="L32" s="1750"/>
    </row>
    <row r="33" spans="1:12" x14ac:dyDescent="0.2">
      <c r="A33" s="924" t="s">
        <v>1787</v>
      </c>
      <c r="B33" s="736"/>
      <c r="C33" s="1827"/>
      <c r="D33" s="1750"/>
      <c r="E33" s="1750"/>
      <c r="F33" s="1750"/>
      <c r="G33" s="1750"/>
      <c r="H33" s="1750"/>
      <c r="I33" s="1750"/>
      <c r="J33" s="1750"/>
      <c r="K33" s="1750"/>
      <c r="L33" s="1750"/>
    </row>
    <row r="34" spans="1:12" x14ac:dyDescent="0.2">
      <c r="A34" s="545" t="s">
        <v>2574</v>
      </c>
      <c r="B34" s="1729"/>
      <c r="C34" s="1819"/>
      <c r="D34" s="1819"/>
      <c r="E34" s="715"/>
      <c r="F34" s="1819"/>
      <c r="G34" s="1819"/>
      <c r="H34" s="1819"/>
      <c r="I34" s="702"/>
      <c r="J34" s="1730"/>
      <c r="K34" s="702"/>
      <c r="L34" s="1730"/>
    </row>
    <row r="35" spans="1:12" x14ac:dyDescent="0.2">
      <c r="A35" s="545" t="s">
        <v>2575</v>
      </c>
      <c r="B35" s="1729"/>
      <c r="C35" s="1819"/>
      <c r="D35" s="1819"/>
      <c r="E35" s="715"/>
      <c r="F35" s="1819"/>
      <c r="G35" s="1819"/>
      <c r="H35" s="1819"/>
      <c r="I35" s="702"/>
      <c r="J35" s="1730"/>
      <c r="K35" s="702"/>
      <c r="L35" s="1730"/>
    </row>
    <row r="36" spans="1:12" x14ac:dyDescent="0.2">
      <c r="A36" s="545" t="s">
        <v>2368</v>
      </c>
      <c r="B36" s="1729"/>
      <c r="C36" s="1819"/>
      <c r="D36" s="1819"/>
      <c r="E36" s="701"/>
      <c r="F36" s="1819"/>
      <c r="G36" s="1819"/>
      <c r="H36" s="1819"/>
      <c r="I36" s="702"/>
      <c r="J36" s="1730"/>
      <c r="K36" s="702"/>
      <c r="L36" s="1730"/>
    </row>
    <row r="37" spans="1:12" x14ac:dyDescent="0.2">
      <c r="A37" s="545" t="s">
        <v>2369</v>
      </c>
      <c r="B37" s="1729"/>
      <c r="C37" s="1819"/>
      <c r="D37" s="1819"/>
      <c r="E37" s="701"/>
      <c r="F37" s="1819"/>
      <c r="G37" s="1819"/>
      <c r="H37" s="1819"/>
      <c r="I37" s="702"/>
      <c r="J37" s="1730"/>
      <c r="K37" s="702"/>
      <c r="L37" s="1730"/>
    </row>
    <row r="38" spans="1:12" x14ac:dyDescent="0.2">
      <c r="A38" s="545" t="s">
        <v>4583</v>
      </c>
      <c r="B38" s="1819"/>
      <c r="C38" s="1819"/>
      <c r="D38" s="1819"/>
      <c r="E38" s="701"/>
      <c r="F38" s="1819"/>
      <c r="G38" s="1819"/>
      <c r="H38" s="1819"/>
      <c r="I38" s="702"/>
      <c r="J38" s="1730"/>
      <c r="K38" s="702"/>
      <c r="L38" s="1730"/>
    </row>
    <row r="39" spans="1:12" x14ac:dyDescent="0.2">
      <c r="A39" s="920" t="s">
        <v>2375</v>
      </c>
      <c r="B39" s="1730"/>
      <c r="C39" s="1730"/>
      <c r="D39" s="1730"/>
      <c r="E39" s="750"/>
      <c r="F39" s="734"/>
      <c r="G39" s="734"/>
      <c r="H39" s="1730"/>
      <c r="I39" s="751"/>
      <c r="J39" s="1730"/>
      <c r="K39" s="751"/>
      <c r="L39" s="1730"/>
    </row>
    <row r="40" spans="1:12" x14ac:dyDescent="0.2">
      <c r="A40" s="396"/>
      <c r="B40" s="24"/>
      <c r="C40" s="24"/>
      <c r="D40" s="24"/>
      <c r="E40" s="24"/>
      <c r="F40" s="24"/>
      <c r="G40" s="24"/>
      <c r="H40" s="24"/>
      <c r="I40" s="24"/>
      <c r="J40" s="24"/>
      <c r="K40" s="24"/>
      <c r="L40" s="24"/>
    </row>
    <row r="41" spans="1:12" x14ac:dyDescent="0.2">
      <c r="A41" s="921" t="s">
        <v>1788</v>
      </c>
      <c r="B41" s="354"/>
      <c r="C41" s="24"/>
      <c r="D41" s="24"/>
      <c r="E41" s="24"/>
      <c r="F41" s="24"/>
      <c r="G41" s="24"/>
      <c r="H41" s="24"/>
      <c r="I41" s="24"/>
      <c r="J41" s="24"/>
      <c r="K41" s="24"/>
      <c r="L41" s="24"/>
    </row>
    <row r="42" spans="1:12" x14ac:dyDescent="0.2">
      <c r="A42" s="545" t="s">
        <v>2574</v>
      </c>
      <c r="B42" s="1729"/>
      <c r="C42" s="1729"/>
      <c r="D42" s="1729"/>
      <c r="E42" s="715"/>
      <c r="F42" s="1729"/>
      <c r="G42" s="1729"/>
      <c r="H42" s="1729"/>
      <c r="I42" s="702"/>
      <c r="J42" s="1730"/>
      <c r="K42" s="702"/>
      <c r="L42" s="1730"/>
    </row>
    <row r="43" spans="1:12" x14ac:dyDescent="0.2">
      <c r="A43" s="545" t="s">
        <v>2575</v>
      </c>
      <c r="B43" s="1729"/>
      <c r="C43" s="1729"/>
      <c r="D43" s="1729"/>
      <c r="E43" s="715"/>
      <c r="F43" s="1729"/>
      <c r="G43" s="1729"/>
      <c r="H43" s="1729"/>
      <c r="I43" s="702"/>
      <c r="J43" s="1730"/>
      <c r="K43" s="702"/>
      <c r="L43" s="1730"/>
    </row>
    <row r="44" spans="1:12" s="1750" customFormat="1" x14ac:dyDescent="0.2">
      <c r="A44" s="545" t="s">
        <v>2368</v>
      </c>
      <c r="B44" s="1729"/>
      <c r="C44" s="1729"/>
      <c r="D44" s="1729"/>
      <c r="E44" s="701"/>
      <c r="F44" s="1729"/>
      <c r="G44" s="1729"/>
      <c r="H44" s="1729"/>
      <c r="I44" s="702"/>
      <c r="J44" s="1730"/>
      <c r="K44" s="702"/>
      <c r="L44" s="1730"/>
    </row>
    <row r="45" spans="1:12" s="1750" customFormat="1" x14ac:dyDescent="0.2">
      <c r="A45" s="545" t="s">
        <v>2369</v>
      </c>
      <c r="B45" s="1729"/>
      <c r="C45" s="1729"/>
      <c r="D45" s="1729"/>
      <c r="E45" s="701"/>
      <c r="F45" s="1729"/>
      <c r="G45" s="1729"/>
      <c r="H45" s="1729"/>
      <c r="I45" s="702"/>
      <c r="J45" s="1730"/>
      <c r="K45" s="702"/>
      <c r="L45" s="1730"/>
    </row>
    <row r="46" spans="1:12" x14ac:dyDescent="0.2">
      <c r="A46" s="545" t="s">
        <v>4583</v>
      </c>
      <c r="B46" s="1819"/>
      <c r="C46" s="1819"/>
      <c r="D46" s="1819"/>
      <c r="E46" s="701"/>
      <c r="F46" s="1819"/>
      <c r="G46" s="1819"/>
      <c r="H46" s="1819"/>
      <c r="I46" s="702"/>
      <c r="J46" s="1730"/>
      <c r="K46" s="702"/>
      <c r="L46" s="1730"/>
    </row>
    <row r="47" spans="1:12" x14ac:dyDescent="0.2">
      <c r="A47" s="920" t="s">
        <v>2375</v>
      </c>
      <c r="B47" s="1730"/>
      <c r="C47" s="1730"/>
      <c r="D47" s="1730"/>
      <c r="E47" s="797"/>
      <c r="F47" s="734"/>
      <c r="G47" s="734"/>
      <c r="H47" s="1730"/>
      <c r="I47" s="762"/>
      <c r="J47" s="1730"/>
      <c r="K47" s="762"/>
      <c r="L47" s="1730"/>
    </row>
    <row r="48" spans="1:12" x14ac:dyDescent="0.2">
      <c r="A48" s="970"/>
      <c r="B48" s="754"/>
      <c r="C48" s="754"/>
      <c r="D48" s="754"/>
      <c r="E48" s="750"/>
      <c r="F48" s="755"/>
      <c r="G48" s="755"/>
      <c r="H48" s="754"/>
      <c r="I48" s="751"/>
      <c r="J48" s="754"/>
      <c r="K48" s="751"/>
      <c r="L48" s="754"/>
    </row>
    <row r="49" spans="1:12" x14ac:dyDescent="0.2">
      <c r="A49" s="971" t="s">
        <v>746</v>
      </c>
      <c r="B49" s="754"/>
      <c r="C49" s="1730"/>
      <c r="D49" s="1730"/>
      <c r="E49" s="750"/>
      <c r="F49" s="755"/>
      <c r="G49" s="755"/>
      <c r="H49" s="754"/>
      <c r="I49" s="751"/>
      <c r="J49" s="754"/>
      <c r="K49" s="751"/>
      <c r="L49" s="1730"/>
    </row>
    <row r="50" spans="1:12" x14ac:dyDescent="0.2">
      <c r="A50" s="970"/>
      <c r="B50" s="754"/>
      <c r="C50" s="754"/>
      <c r="D50" s="754"/>
      <c r="E50" s="750"/>
      <c r="F50" s="755"/>
      <c r="G50" s="755"/>
      <c r="H50" s="754"/>
      <c r="I50" s="751"/>
      <c r="J50" s="754"/>
      <c r="K50" s="751"/>
      <c r="L50" s="754"/>
    </row>
    <row r="51" spans="1:12" x14ac:dyDescent="0.2">
      <c r="A51" s="385" t="s">
        <v>2401</v>
      </c>
      <c r="B51" s="67"/>
      <c r="C51" s="67"/>
      <c r="D51" s="24"/>
      <c r="E51" s="24"/>
      <c r="F51" s="24"/>
      <c r="G51" s="24"/>
      <c r="H51" s="756"/>
      <c r="I51" s="24"/>
      <c r="J51" s="24"/>
      <c r="K51" s="24"/>
      <c r="L51" s="24"/>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heetViews>
  <sheetFormatPr defaultColWidth="9.140625" defaultRowHeight="12.75" x14ac:dyDescent="0.2"/>
  <cols>
    <col min="1" max="1" width="21.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2.85546875" style="1" customWidth="1"/>
    <col min="14" max="246" width="9.140625" style="1"/>
    <col min="247" max="249" width="11.140625" style="1" customWidth="1"/>
    <col min="250" max="250" width="1.5703125" style="1" customWidth="1"/>
    <col min="251" max="253" width="12.42578125" style="1" customWidth="1"/>
    <col min="254" max="254" width="1.5703125" style="1" customWidth="1"/>
    <col min="255" max="255" width="11.140625" style="1" customWidth="1"/>
    <col min="256" max="256" width="1.5703125" style="1" customWidth="1"/>
    <col min="257" max="257" width="10.42578125" style="1" customWidth="1"/>
    <col min="258" max="502" width="9.140625" style="1"/>
    <col min="503" max="505" width="11.140625" style="1" customWidth="1"/>
    <col min="506" max="506" width="1.5703125" style="1" customWidth="1"/>
    <col min="507" max="509" width="12.42578125" style="1" customWidth="1"/>
    <col min="510" max="510" width="1.5703125" style="1" customWidth="1"/>
    <col min="511" max="511" width="11.140625" style="1" customWidth="1"/>
    <col min="512" max="512" width="1.5703125" style="1" customWidth="1"/>
    <col min="513" max="513" width="10.42578125" style="1" customWidth="1"/>
    <col min="514" max="758" width="9.140625" style="1"/>
    <col min="759" max="761" width="11.140625" style="1" customWidth="1"/>
    <col min="762" max="762" width="1.5703125" style="1" customWidth="1"/>
    <col min="763" max="765" width="12.42578125" style="1" customWidth="1"/>
    <col min="766" max="766" width="1.5703125" style="1" customWidth="1"/>
    <col min="767" max="767" width="11.140625" style="1" customWidth="1"/>
    <col min="768" max="768" width="1.5703125" style="1" customWidth="1"/>
    <col min="769" max="769" width="10.42578125" style="1" customWidth="1"/>
    <col min="770" max="1014" width="9.140625" style="1"/>
    <col min="1015" max="1017" width="11.140625" style="1" customWidth="1"/>
    <col min="1018" max="1018" width="1.5703125" style="1" customWidth="1"/>
    <col min="1019" max="1021" width="12.42578125" style="1" customWidth="1"/>
    <col min="1022" max="1022" width="1.5703125" style="1" customWidth="1"/>
    <col min="1023" max="1023" width="11.140625" style="1" customWidth="1"/>
    <col min="1024" max="1024" width="1.5703125" style="1" customWidth="1"/>
    <col min="1025" max="1025" width="10.42578125" style="1" customWidth="1"/>
    <col min="1026" max="1270" width="9.140625" style="1"/>
    <col min="1271" max="1273" width="11.140625" style="1" customWidth="1"/>
    <col min="1274" max="1274" width="1.5703125" style="1" customWidth="1"/>
    <col min="1275" max="1277" width="12.42578125" style="1" customWidth="1"/>
    <col min="1278" max="1278" width="1.5703125" style="1" customWidth="1"/>
    <col min="1279" max="1279" width="11.140625" style="1" customWidth="1"/>
    <col min="1280" max="1280" width="1.5703125" style="1" customWidth="1"/>
    <col min="1281" max="1281" width="10.42578125" style="1" customWidth="1"/>
    <col min="1282" max="1526" width="9.140625" style="1"/>
    <col min="1527" max="1529" width="11.140625" style="1" customWidth="1"/>
    <col min="1530" max="1530" width="1.5703125" style="1" customWidth="1"/>
    <col min="1531" max="1533" width="12.42578125" style="1" customWidth="1"/>
    <col min="1534" max="1534" width="1.5703125" style="1" customWidth="1"/>
    <col min="1535" max="1535" width="11.140625" style="1" customWidth="1"/>
    <col min="1536" max="1536" width="1.5703125" style="1" customWidth="1"/>
    <col min="1537" max="1537" width="10.42578125" style="1" customWidth="1"/>
    <col min="1538" max="1782" width="9.140625" style="1"/>
    <col min="1783" max="1785" width="11.140625" style="1" customWidth="1"/>
    <col min="1786" max="1786" width="1.5703125" style="1" customWidth="1"/>
    <col min="1787" max="1789" width="12.42578125" style="1" customWidth="1"/>
    <col min="1790" max="1790" width="1.5703125" style="1" customWidth="1"/>
    <col min="1791" max="1791" width="11.140625" style="1" customWidth="1"/>
    <col min="1792" max="1792" width="1.5703125" style="1" customWidth="1"/>
    <col min="1793" max="1793" width="10.42578125" style="1" customWidth="1"/>
    <col min="1794" max="2038" width="9.140625" style="1"/>
    <col min="2039" max="2041" width="11.140625" style="1" customWidth="1"/>
    <col min="2042" max="2042" width="1.5703125" style="1" customWidth="1"/>
    <col min="2043" max="2045" width="12.42578125" style="1" customWidth="1"/>
    <col min="2046" max="2046" width="1.5703125" style="1" customWidth="1"/>
    <col min="2047" max="2047" width="11.140625" style="1" customWidth="1"/>
    <col min="2048" max="2048" width="1.5703125" style="1" customWidth="1"/>
    <col min="2049" max="2049" width="10.42578125" style="1" customWidth="1"/>
    <col min="2050" max="2294" width="9.140625" style="1"/>
    <col min="2295" max="2297" width="11.140625" style="1" customWidth="1"/>
    <col min="2298" max="2298" width="1.5703125" style="1" customWidth="1"/>
    <col min="2299" max="2301" width="12.42578125" style="1" customWidth="1"/>
    <col min="2302" max="2302" width="1.5703125" style="1" customWidth="1"/>
    <col min="2303" max="2303" width="11.140625" style="1" customWidth="1"/>
    <col min="2304" max="2304" width="1.5703125" style="1" customWidth="1"/>
    <col min="2305" max="2305" width="10.42578125" style="1" customWidth="1"/>
    <col min="2306" max="2550" width="9.140625" style="1"/>
    <col min="2551" max="2553" width="11.140625" style="1" customWidth="1"/>
    <col min="2554" max="2554" width="1.5703125" style="1" customWidth="1"/>
    <col min="2555" max="2557" width="12.42578125" style="1" customWidth="1"/>
    <col min="2558" max="2558" width="1.5703125" style="1" customWidth="1"/>
    <col min="2559" max="2559" width="11.140625" style="1" customWidth="1"/>
    <col min="2560" max="2560" width="1.5703125" style="1" customWidth="1"/>
    <col min="2561" max="2561" width="10.42578125" style="1" customWidth="1"/>
    <col min="2562" max="2806" width="9.140625" style="1"/>
    <col min="2807" max="2809" width="11.140625" style="1" customWidth="1"/>
    <col min="2810" max="2810" width="1.5703125" style="1" customWidth="1"/>
    <col min="2811" max="2813" width="12.42578125" style="1" customWidth="1"/>
    <col min="2814" max="2814" width="1.5703125" style="1" customWidth="1"/>
    <col min="2815" max="2815" width="11.140625" style="1" customWidth="1"/>
    <col min="2816" max="2816" width="1.5703125" style="1" customWidth="1"/>
    <col min="2817" max="2817" width="10.42578125" style="1" customWidth="1"/>
    <col min="2818" max="3062" width="9.140625" style="1"/>
    <col min="3063" max="3065" width="11.140625" style="1" customWidth="1"/>
    <col min="3066" max="3066" width="1.5703125" style="1" customWidth="1"/>
    <col min="3067" max="3069" width="12.42578125" style="1" customWidth="1"/>
    <col min="3070" max="3070" width="1.5703125" style="1" customWidth="1"/>
    <col min="3071" max="3071" width="11.140625" style="1" customWidth="1"/>
    <col min="3072" max="3072" width="1.5703125" style="1" customWidth="1"/>
    <col min="3073" max="3073" width="10.42578125" style="1" customWidth="1"/>
    <col min="3074" max="3318" width="9.140625" style="1"/>
    <col min="3319" max="3321" width="11.140625" style="1" customWidth="1"/>
    <col min="3322" max="3322" width="1.5703125" style="1" customWidth="1"/>
    <col min="3323" max="3325" width="12.42578125" style="1" customWidth="1"/>
    <col min="3326" max="3326" width="1.5703125" style="1" customWidth="1"/>
    <col min="3327" max="3327" width="11.140625" style="1" customWidth="1"/>
    <col min="3328" max="3328" width="1.5703125" style="1" customWidth="1"/>
    <col min="3329" max="3329" width="10.42578125" style="1" customWidth="1"/>
    <col min="3330" max="3574" width="9.140625" style="1"/>
    <col min="3575" max="3577" width="11.140625" style="1" customWidth="1"/>
    <col min="3578" max="3578" width="1.5703125" style="1" customWidth="1"/>
    <col min="3579" max="3581" width="12.42578125" style="1" customWidth="1"/>
    <col min="3582" max="3582" width="1.5703125" style="1" customWidth="1"/>
    <col min="3583" max="3583" width="11.140625" style="1" customWidth="1"/>
    <col min="3584" max="3584" width="1.5703125" style="1" customWidth="1"/>
    <col min="3585" max="3585" width="10.42578125" style="1" customWidth="1"/>
    <col min="3586" max="3830" width="9.140625" style="1"/>
    <col min="3831" max="3833" width="11.140625" style="1" customWidth="1"/>
    <col min="3834" max="3834" width="1.5703125" style="1" customWidth="1"/>
    <col min="3835" max="3837" width="12.42578125" style="1" customWidth="1"/>
    <col min="3838" max="3838" width="1.5703125" style="1" customWidth="1"/>
    <col min="3839" max="3839" width="11.140625" style="1" customWidth="1"/>
    <col min="3840" max="3840" width="1.5703125" style="1" customWidth="1"/>
    <col min="3841" max="3841" width="10.42578125" style="1" customWidth="1"/>
    <col min="3842" max="4086" width="9.140625" style="1"/>
    <col min="4087" max="4089" width="11.140625" style="1" customWidth="1"/>
    <col min="4090" max="4090" width="1.5703125" style="1" customWidth="1"/>
    <col min="4091" max="4093" width="12.42578125" style="1" customWidth="1"/>
    <col min="4094" max="4094" width="1.5703125" style="1" customWidth="1"/>
    <col min="4095" max="4095" width="11.140625" style="1" customWidth="1"/>
    <col min="4096" max="4096" width="1.5703125" style="1" customWidth="1"/>
    <col min="4097" max="4097" width="10.42578125" style="1" customWidth="1"/>
    <col min="4098" max="4342" width="9.140625" style="1"/>
    <col min="4343" max="4345" width="11.140625" style="1" customWidth="1"/>
    <col min="4346" max="4346" width="1.5703125" style="1" customWidth="1"/>
    <col min="4347" max="4349" width="12.42578125" style="1" customWidth="1"/>
    <col min="4350" max="4350" width="1.5703125" style="1" customWidth="1"/>
    <col min="4351" max="4351" width="11.140625" style="1" customWidth="1"/>
    <col min="4352" max="4352" width="1.5703125" style="1" customWidth="1"/>
    <col min="4353" max="4353" width="10.42578125" style="1" customWidth="1"/>
    <col min="4354" max="4598" width="9.140625" style="1"/>
    <col min="4599" max="4601" width="11.140625" style="1" customWidth="1"/>
    <col min="4602" max="4602" width="1.5703125" style="1" customWidth="1"/>
    <col min="4603" max="4605" width="12.42578125" style="1" customWidth="1"/>
    <col min="4606" max="4606" width="1.5703125" style="1" customWidth="1"/>
    <col min="4607" max="4607" width="11.140625" style="1" customWidth="1"/>
    <col min="4608" max="4608" width="1.5703125" style="1" customWidth="1"/>
    <col min="4609" max="4609" width="10.42578125" style="1" customWidth="1"/>
    <col min="4610" max="4854" width="9.140625" style="1"/>
    <col min="4855" max="4857" width="11.140625" style="1" customWidth="1"/>
    <col min="4858" max="4858" width="1.5703125" style="1" customWidth="1"/>
    <col min="4859" max="4861" width="12.42578125" style="1" customWidth="1"/>
    <col min="4862" max="4862" width="1.5703125" style="1" customWidth="1"/>
    <col min="4863" max="4863" width="11.140625" style="1" customWidth="1"/>
    <col min="4864" max="4864" width="1.5703125" style="1" customWidth="1"/>
    <col min="4865" max="4865" width="10.42578125" style="1" customWidth="1"/>
    <col min="4866" max="5110" width="9.140625" style="1"/>
    <col min="5111" max="5113" width="11.140625" style="1" customWidth="1"/>
    <col min="5114" max="5114" width="1.5703125" style="1" customWidth="1"/>
    <col min="5115" max="5117" width="12.42578125" style="1" customWidth="1"/>
    <col min="5118" max="5118" width="1.5703125" style="1" customWidth="1"/>
    <col min="5119" max="5119" width="11.140625" style="1" customWidth="1"/>
    <col min="5120" max="5120" width="1.5703125" style="1" customWidth="1"/>
    <col min="5121" max="5121" width="10.42578125" style="1" customWidth="1"/>
    <col min="5122" max="5366" width="9.140625" style="1"/>
    <col min="5367" max="5369" width="11.140625" style="1" customWidth="1"/>
    <col min="5370" max="5370" width="1.5703125" style="1" customWidth="1"/>
    <col min="5371" max="5373" width="12.42578125" style="1" customWidth="1"/>
    <col min="5374" max="5374" width="1.5703125" style="1" customWidth="1"/>
    <col min="5375" max="5375" width="11.140625" style="1" customWidth="1"/>
    <col min="5376" max="5376" width="1.5703125" style="1" customWidth="1"/>
    <col min="5377" max="5377" width="10.42578125" style="1" customWidth="1"/>
    <col min="5378" max="5622" width="9.140625" style="1"/>
    <col min="5623" max="5625" width="11.140625" style="1" customWidth="1"/>
    <col min="5626" max="5626" width="1.5703125" style="1" customWidth="1"/>
    <col min="5627" max="5629" width="12.42578125" style="1" customWidth="1"/>
    <col min="5630" max="5630" width="1.5703125" style="1" customWidth="1"/>
    <col min="5631" max="5631" width="11.140625" style="1" customWidth="1"/>
    <col min="5632" max="5632" width="1.5703125" style="1" customWidth="1"/>
    <col min="5633" max="5633" width="10.42578125" style="1" customWidth="1"/>
    <col min="5634" max="5878" width="9.140625" style="1"/>
    <col min="5879" max="5881" width="11.140625" style="1" customWidth="1"/>
    <col min="5882" max="5882" width="1.5703125" style="1" customWidth="1"/>
    <col min="5883" max="5885" width="12.42578125" style="1" customWidth="1"/>
    <col min="5886" max="5886" width="1.5703125" style="1" customWidth="1"/>
    <col min="5887" max="5887" width="11.140625" style="1" customWidth="1"/>
    <col min="5888" max="5888" width="1.5703125" style="1" customWidth="1"/>
    <col min="5889" max="5889" width="10.42578125" style="1" customWidth="1"/>
    <col min="5890" max="6134" width="9.140625" style="1"/>
    <col min="6135" max="6137" width="11.140625" style="1" customWidth="1"/>
    <col min="6138" max="6138" width="1.5703125" style="1" customWidth="1"/>
    <col min="6139" max="6141" width="12.42578125" style="1" customWidth="1"/>
    <col min="6142" max="6142" width="1.5703125" style="1" customWidth="1"/>
    <col min="6143" max="6143" width="11.140625" style="1" customWidth="1"/>
    <col min="6144" max="6144" width="1.5703125" style="1" customWidth="1"/>
    <col min="6145" max="6145" width="10.42578125" style="1" customWidth="1"/>
    <col min="6146" max="6390" width="9.140625" style="1"/>
    <col min="6391" max="6393" width="11.140625" style="1" customWidth="1"/>
    <col min="6394" max="6394" width="1.5703125" style="1" customWidth="1"/>
    <col min="6395" max="6397" width="12.42578125" style="1" customWidth="1"/>
    <col min="6398" max="6398" width="1.5703125" style="1" customWidth="1"/>
    <col min="6399" max="6399" width="11.140625" style="1" customWidth="1"/>
    <col min="6400" max="6400" width="1.5703125" style="1" customWidth="1"/>
    <col min="6401" max="6401" width="10.42578125" style="1" customWidth="1"/>
    <col min="6402" max="6646" width="9.140625" style="1"/>
    <col min="6647" max="6649" width="11.140625" style="1" customWidth="1"/>
    <col min="6650" max="6650" width="1.5703125" style="1" customWidth="1"/>
    <col min="6651" max="6653" width="12.42578125" style="1" customWidth="1"/>
    <col min="6654" max="6654" width="1.5703125" style="1" customWidth="1"/>
    <col min="6655" max="6655" width="11.140625" style="1" customWidth="1"/>
    <col min="6656" max="6656" width="1.5703125" style="1" customWidth="1"/>
    <col min="6657" max="6657" width="10.42578125" style="1" customWidth="1"/>
    <col min="6658" max="6902" width="9.140625" style="1"/>
    <col min="6903" max="6905" width="11.140625" style="1" customWidth="1"/>
    <col min="6906" max="6906" width="1.5703125" style="1" customWidth="1"/>
    <col min="6907" max="6909" width="12.42578125" style="1" customWidth="1"/>
    <col min="6910" max="6910" width="1.5703125" style="1" customWidth="1"/>
    <col min="6911" max="6911" width="11.140625" style="1" customWidth="1"/>
    <col min="6912" max="6912" width="1.5703125" style="1" customWidth="1"/>
    <col min="6913" max="6913" width="10.42578125" style="1" customWidth="1"/>
    <col min="6914" max="7158" width="9.140625" style="1"/>
    <col min="7159" max="7161" width="11.140625" style="1" customWidth="1"/>
    <col min="7162" max="7162" width="1.5703125" style="1" customWidth="1"/>
    <col min="7163" max="7165" width="12.42578125" style="1" customWidth="1"/>
    <col min="7166" max="7166" width="1.5703125" style="1" customWidth="1"/>
    <col min="7167" max="7167" width="11.140625" style="1" customWidth="1"/>
    <col min="7168" max="7168" width="1.5703125" style="1" customWidth="1"/>
    <col min="7169" max="7169" width="10.42578125" style="1" customWidth="1"/>
    <col min="7170" max="7414" width="9.140625" style="1"/>
    <col min="7415" max="7417" width="11.140625" style="1" customWidth="1"/>
    <col min="7418" max="7418" width="1.5703125" style="1" customWidth="1"/>
    <col min="7419" max="7421" width="12.42578125" style="1" customWidth="1"/>
    <col min="7422" max="7422" width="1.5703125" style="1" customWidth="1"/>
    <col min="7423" max="7423" width="11.140625" style="1" customWidth="1"/>
    <col min="7424" max="7424" width="1.5703125" style="1" customWidth="1"/>
    <col min="7425" max="7425" width="10.42578125" style="1" customWidth="1"/>
    <col min="7426" max="7670" width="9.140625" style="1"/>
    <col min="7671" max="7673" width="11.140625" style="1" customWidth="1"/>
    <col min="7674" max="7674" width="1.5703125" style="1" customWidth="1"/>
    <col min="7675" max="7677" width="12.42578125" style="1" customWidth="1"/>
    <col min="7678" max="7678" width="1.5703125" style="1" customWidth="1"/>
    <col min="7679" max="7679" width="11.140625" style="1" customWidth="1"/>
    <col min="7680" max="7680" width="1.5703125" style="1" customWidth="1"/>
    <col min="7681" max="7681" width="10.42578125" style="1" customWidth="1"/>
    <col min="7682" max="7926" width="9.140625" style="1"/>
    <col min="7927" max="7929" width="11.140625" style="1" customWidth="1"/>
    <col min="7930" max="7930" width="1.5703125" style="1" customWidth="1"/>
    <col min="7931" max="7933" width="12.42578125" style="1" customWidth="1"/>
    <col min="7934" max="7934" width="1.5703125" style="1" customWidth="1"/>
    <col min="7935" max="7935" width="11.140625" style="1" customWidth="1"/>
    <col min="7936" max="7936" width="1.5703125" style="1" customWidth="1"/>
    <col min="7937" max="7937" width="10.42578125" style="1" customWidth="1"/>
    <col min="7938" max="8182" width="9.140625" style="1"/>
    <col min="8183" max="8185" width="11.140625" style="1" customWidth="1"/>
    <col min="8186" max="8186" width="1.5703125" style="1" customWidth="1"/>
    <col min="8187" max="8189" width="12.42578125" style="1" customWidth="1"/>
    <col min="8190" max="8190" width="1.5703125" style="1" customWidth="1"/>
    <col min="8191" max="8191" width="11.140625" style="1" customWidth="1"/>
    <col min="8192" max="8192" width="1.5703125" style="1" customWidth="1"/>
    <col min="8193" max="8193" width="10.42578125" style="1" customWidth="1"/>
    <col min="8194" max="8438" width="9.140625" style="1"/>
    <col min="8439" max="8441" width="11.140625" style="1" customWidth="1"/>
    <col min="8442" max="8442" width="1.5703125" style="1" customWidth="1"/>
    <col min="8443" max="8445" width="12.42578125" style="1" customWidth="1"/>
    <col min="8446" max="8446" width="1.5703125" style="1" customWidth="1"/>
    <col min="8447" max="8447" width="11.140625" style="1" customWidth="1"/>
    <col min="8448" max="8448" width="1.5703125" style="1" customWidth="1"/>
    <col min="8449" max="8449" width="10.42578125" style="1" customWidth="1"/>
    <col min="8450" max="8694" width="9.140625" style="1"/>
    <col min="8695" max="8697" width="11.140625" style="1" customWidth="1"/>
    <col min="8698" max="8698" width="1.5703125" style="1" customWidth="1"/>
    <col min="8699" max="8701" width="12.42578125" style="1" customWidth="1"/>
    <col min="8702" max="8702" width="1.5703125" style="1" customWidth="1"/>
    <col min="8703" max="8703" width="11.140625" style="1" customWidth="1"/>
    <col min="8704" max="8704" width="1.5703125" style="1" customWidth="1"/>
    <col min="8705" max="8705" width="10.42578125" style="1" customWidth="1"/>
    <col min="8706" max="8950" width="9.140625" style="1"/>
    <col min="8951" max="8953" width="11.140625" style="1" customWidth="1"/>
    <col min="8954" max="8954" width="1.5703125" style="1" customWidth="1"/>
    <col min="8955" max="8957" width="12.42578125" style="1" customWidth="1"/>
    <col min="8958" max="8958" width="1.5703125" style="1" customWidth="1"/>
    <col min="8959" max="8959" width="11.140625" style="1" customWidth="1"/>
    <col min="8960" max="8960" width="1.5703125" style="1" customWidth="1"/>
    <col min="8961" max="8961" width="10.42578125" style="1" customWidth="1"/>
    <col min="8962" max="9206" width="9.140625" style="1"/>
    <col min="9207" max="9209" width="11.140625" style="1" customWidth="1"/>
    <col min="9210" max="9210" width="1.5703125" style="1" customWidth="1"/>
    <col min="9211" max="9213" width="12.42578125" style="1" customWidth="1"/>
    <col min="9214" max="9214" width="1.5703125" style="1" customWidth="1"/>
    <col min="9215" max="9215" width="11.140625" style="1" customWidth="1"/>
    <col min="9216" max="9216" width="1.5703125" style="1" customWidth="1"/>
    <col min="9217" max="9217" width="10.42578125" style="1" customWidth="1"/>
    <col min="9218" max="9462" width="9.140625" style="1"/>
    <col min="9463" max="9465" width="11.140625" style="1" customWidth="1"/>
    <col min="9466" max="9466" width="1.5703125" style="1" customWidth="1"/>
    <col min="9467" max="9469" width="12.42578125" style="1" customWidth="1"/>
    <col min="9470" max="9470" width="1.5703125" style="1" customWidth="1"/>
    <col min="9471" max="9471" width="11.140625" style="1" customWidth="1"/>
    <col min="9472" max="9472" width="1.5703125" style="1" customWidth="1"/>
    <col min="9473" max="9473" width="10.42578125" style="1" customWidth="1"/>
    <col min="9474" max="9718" width="9.140625" style="1"/>
    <col min="9719" max="9721" width="11.140625" style="1" customWidth="1"/>
    <col min="9722" max="9722" width="1.5703125" style="1" customWidth="1"/>
    <col min="9723" max="9725" width="12.42578125" style="1" customWidth="1"/>
    <col min="9726" max="9726" width="1.5703125" style="1" customWidth="1"/>
    <col min="9727" max="9727" width="11.140625" style="1" customWidth="1"/>
    <col min="9728" max="9728" width="1.5703125" style="1" customWidth="1"/>
    <col min="9729" max="9729" width="10.42578125" style="1" customWidth="1"/>
    <col min="9730" max="9974" width="9.140625" style="1"/>
    <col min="9975" max="9977" width="11.140625" style="1" customWidth="1"/>
    <col min="9978" max="9978" width="1.5703125" style="1" customWidth="1"/>
    <col min="9979" max="9981" width="12.42578125" style="1" customWidth="1"/>
    <col min="9982" max="9982" width="1.5703125" style="1" customWidth="1"/>
    <col min="9983" max="9983" width="11.140625" style="1" customWidth="1"/>
    <col min="9984" max="9984" width="1.5703125" style="1" customWidth="1"/>
    <col min="9985" max="9985" width="10.42578125" style="1" customWidth="1"/>
    <col min="9986" max="10230" width="9.140625" style="1"/>
    <col min="10231" max="10233" width="11.140625" style="1" customWidth="1"/>
    <col min="10234" max="10234" width="1.5703125" style="1" customWidth="1"/>
    <col min="10235" max="10237" width="12.42578125" style="1" customWidth="1"/>
    <col min="10238" max="10238" width="1.5703125" style="1" customWidth="1"/>
    <col min="10239" max="10239" width="11.140625" style="1" customWidth="1"/>
    <col min="10240" max="10240" width="1.5703125" style="1" customWidth="1"/>
    <col min="10241" max="10241" width="10.42578125" style="1" customWidth="1"/>
    <col min="10242" max="10486" width="9.140625" style="1"/>
    <col min="10487" max="10489" width="11.140625" style="1" customWidth="1"/>
    <col min="10490" max="10490" width="1.5703125" style="1" customWidth="1"/>
    <col min="10491" max="10493" width="12.42578125" style="1" customWidth="1"/>
    <col min="10494" max="10494" width="1.5703125" style="1" customWidth="1"/>
    <col min="10495" max="10495" width="11.140625" style="1" customWidth="1"/>
    <col min="10496" max="10496" width="1.5703125" style="1" customWidth="1"/>
    <col min="10497" max="10497" width="10.42578125" style="1" customWidth="1"/>
    <col min="10498" max="10742" width="9.140625" style="1"/>
    <col min="10743" max="10745" width="11.140625" style="1" customWidth="1"/>
    <col min="10746" max="10746" width="1.5703125" style="1" customWidth="1"/>
    <col min="10747" max="10749" width="12.42578125" style="1" customWidth="1"/>
    <col min="10750" max="10750" width="1.5703125" style="1" customWidth="1"/>
    <col min="10751" max="10751" width="11.140625" style="1" customWidth="1"/>
    <col min="10752" max="10752" width="1.5703125" style="1" customWidth="1"/>
    <col min="10753" max="10753" width="10.42578125" style="1" customWidth="1"/>
    <col min="10754" max="10998" width="9.140625" style="1"/>
    <col min="10999" max="11001" width="11.140625" style="1" customWidth="1"/>
    <col min="11002" max="11002" width="1.5703125" style="1" customWidth="1"/>
    <col min="11003" max="11005" width="12.42578125" style="1" customWidth="1"/>
    <col min="11006" max="11006" width="1.5703125" style="1" customWidth="1"/>
    <col min="11007" max="11007" width="11.140625" style="1" customWidth="1"/>
    <col min="11008" max="11008" width="1.5703125" style="1" customWidth="1"/>
    <col min="11009" max="11009" width="10.42578125" style="1" customWidth="1"/>
    <col min="11010" max="11254" width="9.140625" style="1"/>
    <col min="11255" max="11257" width="11.140625" style="1" customWidth="1"/>
    <col min="11258" max="11258" width="1.5703125" style="1" customWidth="1"/>
    <col min="11259" max="11261" width="12.42578125" style="1" customWidth="1"/>
    <col min="11262" max="11262" width="1.5703125" style="1" customWidth="1"/>
    <col min="11263" max="11263" width="11.140625" style="1" customWidth="1"/>
    <col min="11264" max="11264" width="1.5703125" style="1" customWidth="1"/>
    <col min="11265" max="11265" width="10.42578125" style="1" customWidth="1"/>
    <col min="11266" max="11510" width="9.140625" style="1"/>
    <col min="11511" max="11513" width="11.140625" style="1" customWidth="1"/>
    <col min="11514" max="11514" width="1.5703125" style="1" customWidth="1"/>
    <col min="11515" max="11517" width="12.42578125" style="1" customWidth="1"/>
    <col min="11518" max="11518" width="1.5703125" style="1" customWidth="1"/>
    <col min="11519" max="11519" width="11.140625" style="1" customWidth="1"/>
    <col min="11520" max="11520" width="1.5703125" style="1" customWidth="1"/>
    <col min="11521" max="11521" width="10.42578125" style="1" customWidth="1"/>
    <col min="11522" max="11766" width="9.140625" style="1"/>
    <col min="11767" max="11769" width="11.140625" style="1" customWidth="1"/>
    <col min="11770" max="11770" width="1.5703125" style="1" customWidth="1"/>
    <col min="11771" max="11773" width="12.42578125" style="1" customWidth="1"/>
    <col min="11774" max="11774" width="1.5703125" style="1" customWidth="1"/>
    <col min="11775" max="11775" width="11.140625" style="1" customWidth="1"/>
    <col min="11776" max="11776" width="1.5703125" style="1" customWidth="1"/>
    <col min="11777" max="11777" width="10.42578125" style="1" customWidth="1"/>
    <col min="11778" max="12022" width="9.140625" style="1"/>
    <col min="12023" max="12025" width="11.140625" style="1" customWidth="1"/>
    <col min="12026" max="12026" width="1.5703125" style="1" customWidth="1"/>
    <col min="12027" max="12029" width="12.42578125" style="1" customWidth="1"/>
    <col min="12030" max="12030" width="1.5703125" style="1" customWidth="1"/>
    <col min="12031" max="12031" width="11.140625" style="1" customWidth="1"/>
    <col min="12032" max="12032" width="1.5703125" style="1" customWidth="1"/>
    <col min="12033" max="12033" width="10.42578125" style="1" customWidth="1"/>
    <col min="12034" max="12278" width="9.140625" style="1"/>
    <col min="12279" max="12281" width="11.140625" style="1" customWidth="1"/>
    <col min="12282" max="12282" width="1.5703125" style="1" customWidth="1"/>
    <col min="12283" max="12285" width="12.42578125" style="1" customWidth="1"/>
    <col min="12286" max="12286" width="1.5703125" style="1" customWidth="1"/>
    <col min="12287" max="12287" width="11.140625" style="1" customWidth="1"/>
    <col min="12288" max="12288" width="1.5703125" style="1" customWidth="1"/>
    <col min="12289" max="12289" width="10.42578125" style="1" customWidth="1"/>
    <col min="12290" max="12534" width="9.140625" style="1"/>
    <col min="12535" max="12537" width="11.140625" style="1" customWidth="1"/>
    <col min="12538" max="12538" width="1.5703125" style="1" customWidth="1"/>
    <col min="12539" max="12541" width="12.42578125" style="1" customWidth="1"/>
    <col min="12542" max="12542" width="1.5703125" style="1" customWidth="1"/>
    <col min="12543" max="12543" width="11.140625" style="1" customWidth="1"/>
    <col min="12544" max="12544" width="1.5703125" style="1" customWidth="1"/>
    <col min="12545" max="12545" width="10.42578125" style="1" customWidth="1"/>
    <col min="12546" max="12790" width="9.140625" style="1"/>
    <col min="12791" max="12793" width="11.140625" style="1" customWidth="1"/>
    <col min="12794" max="12794" width="1.5703125" style="1" customWidth="1"/>
    <col min="12795" max="12797" width="12.42578125" style="1" customWidth="1"/>
    <col min="12798" max="12798" width="1.5703125" style="1" customWidth="1"/>
    <col min="12799" max="12799" width="11.140625" style="1" customWidth="1"/>
    <col min="12800" max="12800" width="1.5703125" style="1" customWidth="1"/>
    <col min="12801" max="12801" width="10.42578125" style="1" customWidth="1"/>
    <col min="12802" max="13046" width="9.140625" style="1"/>
    <col min="13047" max="13049" width="11.140625" style="1" customWidth="1"/>
    <col min="13050" max="13050" width="1.5703125" style="1" customWidth="1"/>
    <col min="13051" max="13053" width="12.42578125" style="1" customWidth="1"/>
    <col min="13054" max="13054" width="1.5703125" style="1" customWidth="1"/>
    <col min="13055" max="13055" width="11.140625" style="1" customWidth="1"/>
    <col min="13056" max="13056" width="1.5703125" style="1" customWidth="1"/>
    <col min="13057" max="13057" width="10.42578125" style="1" customWidth="1"/>
    <col min="13058" max="13302" width="9.140625" style="1"/>
    <col min="13303" max="13305" width="11.140625" style="1" customWidth="1"/>
    <col min="13306" max="13306" width="1.5703125" style="1" customWidth="1"/>
    <col min="13307" max="13309" width="12.42578125" style="1" customWidth="1"/>
    <col min="13310" max="13310" width="1.5703125" style="1" customWidth="1"/>
    <col min="13311" max="13311" width="11.140625" style="1" customWidth="1"/>
    <col min="13312" max="13312" width="1.5703125" style="1" customWidth="1"/>
    <col min="13313" max="13313" width="10.42578125" style="1" customWidth="1"/>
    <col min="13314" max="13558" width="9.140625" style="1"/>
    <col min="13559" max="13561" width="11.140625" style="1" customWidth="1"/>
    <col min="13562" max="13562" width="1.5703125" style="1" customWidth="1"/>
    <col min="13563" max="13565" width="12.42578125" style="1" customWidth="1"/>
    <col min="13566" max="13566" width="1.5703125" style="1" customWidth="1"/>
    <col min="13567" max="13567" width="11.140625" style="1" customWidth="1"/>
    <col min="13568" max="13568" width="1.5703125" style="1" customWidth="1"/>
    <col min="13569" max="13569" width="10.42578125" style="1" customWidth="1"/>
    <col min="13570" max="13814" width="9.140625" style="1"/>
    <col min="13815" max="13817" width="11.140625" style="1" customWidth="1"/>
    <col min="13818" max="13818" width="1.5703125" style="1" customWidth="1"/>
    <col min="13819" max="13821" width="12.42578125" style="1" customWidth="1"/>
    <col min="13822" max="13822" width="1.5703125" style="1" customWidth="1"/>
    <col min="13823" max="13823" width="11.140625" style="1" customWidth="1"/>
    <col min="13824" max="13824" width="1.5703125" style="1" customWidth="1"/>
    <col min="13825" max="13825" width="10.42578125" style="1" customWidth="1"/>
    <col min="13826" max="14070" width="9.140625" style="1"/>
    <col min="14071" max="14073" width="11.140625" style="1" customWidth="1"/>
    <col min="14074" max="14074" width="1.5703125" style="1" customWidth="1"/>
    <col min="14075" max="14077" width="12.42578125" style="1" customWidth="1"/>
    <col min="14078" max="14078" width="1.5703125" style="1" customWidth="1"/>
    <col min="14079" max="14079" width="11.140625" style="1" customWidth="1"/>
    <col min="14080" max="14080" width="1.5703125" style="1" customWidth="1"/>
    <col min="14081" max="14081" width="10.42578125" style="1" customWidth="1"/>
    <col min="14082" max="14326" width="9.140625" style="1"/>
    <col min="14327" max="14329" width="11.140625" style="1" customWidth="1"/>
    <col min="14330" max="14330" width="1.5703125" style="1" customWidth="1"/>
    <col min="14331" max="14333" width="12.42578125" style="1" customWidth="1"/>
    <col min="14334" max="14334" width="1.5703125" style="1" customWidth="1"/>
    <col min="14335" max="14335" width="11.140625" style="1" customWidth="1"/>
    <col min="14336" max="14336" width="1.5703125" style="1" customWidth="1"/>
    <col min="14337" max="14337" width="10.42578125" style="1" customWidth="1"/>
    <col min="14338" max="14582" width="9.140625" style="1"/>
    <col min="14583" max="14585" width="11.140625" style="1" customWidth="1"/>
    <col min="14586" max="14586" width="1.5703125" style="1" customWidth="1"/>
    <col min="14587" max="14589" width="12.42578125" style="1" customWidth="1"/>
    <col min="14590" max="14590" width="1.5703125" style="1" customWidth="1"/>
    <col min="14591" max="14591" width="11.140625" style="1" customWidth="1"/>
    <col min="14592" max="14592" width="1.5703125" style="1" customWidth="1"/>
    <col min="14593" max="14593" width="10.42578125" style="1" customWidth="1"/>
    <col min="14594" max="14838" width="9.140625" style="1"/>
    <col min="14839" max="14841" width="11.140625" style="1" customWidth="1"/>
    <col min="14842" max="14842" width="1.5703125" style="1" customWidth="1"/>
    <col min="14843" max="14845" width="12.42578125" style="1" customWidth="1"/>
    <col min="14846" max="14846" width="1.5703125" style="1" customWidth="1"/>
    <col min="14847" max="14847" width="11.140625" style="1" customWidth="1"/>
    <col min="14848" max="14848" width="1.5703125" style="1" customWidth="1"/>
    <col min="14849" max="14849" width="10.42578125" style="1" customWidth="1"/>
    <col min="14850" max="15094" width="9.140625" style="1"/>
    <col min="15095" max="15097" width="11.140625" style="1" customWidth="1"/>
    <col min="15098" max="15098" width="1.5703125" style="1" customWidth="1"/>
    <col min="15099" max="15101" width="12.42578125" style="1" customWidth="1"/>
    <col min="15102" max="15102" width="1.5703125" style="1" customWidth="1"/>
    <col min="15103" max="15103" width="11.140625" style="1" customWidth="1"/>
    <col min="15104" max="15104" width="1.5703125" style="1" customWidth="1"/>
    <col min="15105" max="15105" width="10.42578125" style="1" customWidth="1"/>
    <col min="15106" max="15350" width="9.140625" style="1"/>
    <col min="15351" max="15353" width="11.140625" style="1" customWidth="1"/>
    <col min="15354" max="15354" width="1.5703125" style="1" customWidth="1"/>
    <col min="15355" max="15357" width="12.42578125" style="1" customWidth="1"/>
    <col min="15358" max="15358" width="1.5703125" style="1" customWidth="1"/>
    <col min="15359" max="15359" width="11.140625" style="1" customWidth="1"/>
    <col min="15360" max="15360" width="1.5703125" style="1" customWidth="1"/>
    <col min="15361" max="15361" width="10.42578125" style="1" customWidth="1"/>
    <col min="15362" max="15606" width="9.140625" style="1"/>
    <col min="15607" max="15609" width="11.140625" style="1" customWidth="1"/>
    <col min="15610" max="15610" width="1.5703125" style="1" customWidth="1"/>
    <col min="15611" max="15613" width="12.42578125" style="1" customWidth="1"/>
    <col min="15614" max="15614" width="1.5703125" style="1" customWidth="1"/>
    <col min="15615" max="15615" width="11.140625" style="1" customWidth="1"/>
    <col min="15616" max="15616" width="1.5703125" style="1" customWidth="1"/>
    <col min="15617" max="15617" width="10.42578125" style="1" customWidth="1"/>
    <col min="15618" max="15862" width="9.140625" style="1"/>
    <col min="15863" max="15865" width="11.140625" style="1" customWidth="1"/>
    <col min="15866" max="15866" width="1.5703125" style="1" customWidth="1"/>
    <col min="15867" max="15869" width="12.42578125" style="1" customWidth="1"/>
    <col min="15870" max="15870" width="1.5703125" style="1" customWidth="1"/>
    <col min="15871" max="15871" width="11.140625" style="1" customWidth="1"/>
    <col min="15872" max="15872" width="1.5703125" style="1" customWidth="1"/>
    <col min="15873" max="15873" width="10.42578125" style="1" customWidth="1"/>
    <col min="15874" max="16118" width="9.140625" style="1"/>
    <col min="16119" max="16121" width="11.140625" style="1" customWidth="1"/>
    <col min="16122" max="16122" width="1.5703125" style="1" customWidth="1"/>
    <col min="16123" max="16125" width="12.42578125" style="1" customWidth="1"/>
    <col min="16126" max="16126" width="1.5703125" style="1" customWidth="1"/>
    <col min="16127" max="16127" width="11.140625" style="1" customWidth="1"/>
    <col min="16128" max="16128" width="1.5703125" style="1" customWidth="1"/>
    <col min="16129" max="16129" width="10.42578125" style="1" customWidth="1"/>
    <col min="16130" max="16384" width="9.140625" style="1"/>
  </cols>
  <sheetData>
    <row r="1" spans="1:12" s="396" customFormat="1" ht="15.75" x14ac:dyDescent="0.25">
      <c r="A1" s="966" t="s">
        <v>2576</v>
      </c>
      <c r="B1" s="966"/>
      <c r="C1" s="966"/>
      <c r="D1" s="921"/>
      <c r="E1" s="921"/>
      <c r="F1" s="921"/>
      <c r="G1" s="921"/>
      <c r="L1" s="991">
        <v>9</v>
      </c>
    </row>
    <row r="2" spans="1:12" ht="15.75" x14ac:dyDescent="0.25">
      <c r="A2" s="1975" t="s">
        <v>94</v>
      </c>
      <c r="B2" s="1976"/>
      <c r="C2" s="1977"/>
      <c r="D2" s="177"/>
      <c r="E2" s="354"/>
      <c r="F2" s="354"/>
      <c r="G2" s="354"/>
      <c r="H2" s="24"/>
      <c r="I2" s="24"/>
      <c r="J2" s="24"/>
      <c r="K2" s="24"/>
      <c r="L2" s="24"/>
    </row>
    <row r="3" spans="1:12" ht="15.75" x14ac:dyDescent="0.25">
      <c r="A3" s="972" t="s">
        <v>2577</v>
      </c>
      <c r="B3" s="972"/>
      <c r="C3" s="966"/>
      <c r="D3" s="921"/>
      <c r="E3" s="921"/>
      <c r="F3" s="921"/>
      <c r="G3" s="921"/>
      <c r="H3" s="396"/>
      <c r="I3" s="396"/>
      <c r="J3" s="396"/>
      <c r="K3" s="396"/>
      <c r="L3" s="396"/>
    </row>
    <row r="4" spans="1:12" ht="15.75" x14ac:dyDescent="0.25">
      <c r="A4" s="261" t="s">
        <v>2578</v>
      </c>
      <c r="B4" s="972"/>
      <c r="C4" s="966"/>
      <c r="D4" s="921"/>
      <c r="E4" s="921"/>
      <c r="F4" s="921"/>
      <c r="G4" s="921"/>
      <c r="H4" s="396"/>
      <c r="I4" s="396"/>
      <c r="J4" s="396"/>
      <c r="K4" s="396"/>
      <c r="L4" s="396"/>
    </row>
    <row r="5" spans="1:12" ht="15.75" x14ac:dyDescent="0.25">
      <c r="A5" s="966"/>
      <c r="B5" s="966"/>
      <c r="C5" s="966"/>
      <c r="D5" s="921"/>
      <c r="E5" s="921"/>
      <c r="F5" s="921"/>
      <c r="G5" s="921"/>
      <c r="H5" s="396"/>
      <c r="I5" s="396"/>
      <c r="J5" s="396"/>
      <c r="K5" s="396"/>
      <c r="L5" s="396"/>
    </row>
    <row r="6" spans="1:12" x14ac:dyDescent="0.2">
      <c r="A6" s="929"/>
      <c r="B6" s="2070" t="s">
        <v>2349</v>
      </c>
      <c r="C6" s="2082"/>
      <c r="D6" s="2083"/>
      <c r="E6" s="930"/>
      <c r="F6" s="2084" t="s">
        <v>2350</v>
      </c>
      <c r="G6" s="2082"/>
      <c r="H6" s="2083"/>
      <c r="I6" s="892"/>
      <c r="J6" s="396"/>
      <c r="K6" s="892"/>
      <c r="L6" s="892"/>
    </row>
    <row r="7" spans="1:12" ht="54.75" x14ac:dyDescent="0.2">
      <c r="A7" s="1660" t="s">
        <v>2351</v>
      </c>
      <c r="B7" s="890" t="s">
        <v>2352</v>
      </c>
      <c r="C7" s="890" t="s">
        <v>2353</v>
      </c>
      <c r="D7" s="890" t="s">
        <v>2354</v>
      </c>
      <c r="E7" s="931"/>
      <c r="F7" s="890" t="s">
        <v>2355</v>
      </c>
      <c r="G7" s="890" t="s">
        <v>2356</v>
      </c>
      <c r="H7" s="893" t="s">
        <v>2357</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x14ac:dyDescent="0.2">
      <c r="A9" s="708"/>
      <c r="B9" s="708"/>
      <c r="C9" s="24"/>
      <c r="D9" s="24"/>
      <c r="E9" s="24"/>
      <c r="F9" s="24"/>
      <c r="G9" s="24"/>
      <c r="H9" s="54"/>
      <c r="I9" s="24"/>
      <c r="J9" s="30"/>
      <c r="K9" s="24"/>
      <c r="L9" s="24"/>
    </row>
    <row r="10" spans="1:12" x14ac:dyDescent="0.2">
      <c r="A10" s="138" t="s">
        <v>1784</v>
      </c>
      <c r="B10" s="708"/>
      <c r="C10" s="24"/>
      <c r="D10" s="24"/>
      <c r="E10" s="24"/>
      <c r="F10" s="24"/>
      <c r="G10" s="24"/>
      <c r="H10" s="54"/>
      <c r="I10" s="24"/>
      <c r="J10" s="30"/>
      <c r="K10" s="24"/>
      <c r="L10" s="24"/>
    </row>
    <row r="11" spans="1:12" x14ac:dyDescent="0.2">
      <c r="A11" s="541" t="s">
        <v>2530</v>
      </c>
      <c r="B11" s="704"/>
      <c r="C11" s="818"/>
      <c r="D11" s="818"/>
      <c r="E11" s="24"/>
      <c r="F11" s="818"/>
      <c r="G11" s="818"/>
      <c r="H11" s="818"/>
      <c r="I11" s="24"/>
      <c r="J11" s="819"/>
      <c r="K11" s="748"/>
      <c r="L11" s="1730"/>
    </row>
    <row r="12" spans="1:12" x14ac:dyDescent="0.2">
      <c r="A12" s="541" t="s">
        <v>2541</v>
      </c>
      <c r="B12" s="704"/>
      <c r="C12" s="818"/>
      <c r="D12" s="818"/>
      <c r="E12" s="24"/>
      <c r="F12" s="818"/>
      <c r="G12" s="818"/>
      <c r="H12" s="818"/>
      <c r="I12" s="24"/>
      <c r="J12" s="819"/>
      <c r="K12" s="748"/>
      <c r="L12" s="1730"/>
    </row>
    <row r="13" spans="1:12" x14ac:dyDescent="0.2">
      <c r="A13" s="541" t="s">
        <v>2554</v>
      </c>
      <c r="B13" s="704"/>
      <c r="C13" s="818"/>
      <c r="D13" s="818"/>
      <c r="E13" s="24"/>
      <c r="F13" s="818"/>
      <c r="G13" s="818"/>
      <c r="H13" s="818"/>
      <c r="I13" s="24"/>
      <c r="J13" s="819"/>
      <c r="K13" s="748"/>
      <c r="L13" s="1730"/>
    </row>
    <row r="14" spans="1:12" x14ac:dyDescent="0.2">
      <c r="A14" s="541" t="s">
        <v>2555</v>
      </c>
      <c r="B14" s="704"/>
      <c r="C14" s="819"/>
      <c r="D14" s="819"/>
      <c r="E14" s="24"/>
      <c r="F14" s="818"/>
      <c r="G14" s="818"/>
      <c r="H14" s="818"/>
      <c r="I14" s="24"/>
      <c r="J14" s="819"/>
      <c r="K14" s="748"/>
      <c r="L14" s="1730"/>
    </row>
    <row r="15" spans="1:12" x14ac:dyDescent="0.2">
      <c r="A15" s="545" t="s">
        <v>2579</v>
      </c>
      <c r="B15" s="704"/>
      <c r="C15" s="818"/>
      <c r="D15" s="818"/>
      <c r="E15" s="24"/>
      <c r="F15" s="818"/>
      <c r="G15" s="818"/>
      <c r="H15" s="818"/>
      <c r="I15" s="24"/>
      <c r="J15" s="819"/>
      <c r="K15" s="748"/>
      <c r="L15" s="1730"/>
    </row>
    <row r="16" spans="1:12" x14ac:dyDescent="0.2">
      <c r="A16" s="541" t="s">
        <v>2580</v>
      </c>
      <c r="B16" s="704"/>
      <c r="C16" s="818"/>
      <c r="D16" s="818"/>
      <c r="E16" s="24"/>
      <c r="F16" s="818"/>
      <c r="G16" s="818"/>
      <c r="H16" s="818"/>
      <c r="I16" s="24"/>
      <c r="J16" s="819"/>
      <c r="K16" s="748"/>
      <c r="L16" s="1730"/>
    </row>
    <row r="17" spans="1:12" x14ac:dyDescent="0.2">
      <c r="A17" s="541" t="s">
        <v>2368</v>
      </c>
      <c r="B17" s="704"/>
      <c r="C17" s="1729"/>
      <c r="D17" s="1729"/>
      <c r="E17" s="701"/>
      <c r="F17" s="1729"/>
      <c r="G17" s="1729"/>
      <c r="H17" s="1729"/>
      <c r="I17" s="702"/>
      <c r="J17" s="1730"/>
      <c r="K17" s="702"/>
      <c r="L17" s="1730"/>
    </row>
    <row r="18" spans="1:12" x14ac:dyDescent="0.2">
      <c r="A18" s="905" t="s">
        <v>2375</v>
      </c>
      <c r="B18" s="817"/>
      <c r="C18" s="819"/>
      <c r="D18" s="819"/>
      <c r="E18" s="24"/>
      <c r="F18" s="734"/>
      <c r="G18" s="734"/>
      <c r="H18" s="819"/>
      <c r="I18" s="24"/>
      <c r="J18" s="819"/>
      <c r="K18" s="748"/>
      <c r="L18" s="819"/>
    </row>
    <row r="19" spans="1:12" x14ac:dyDescent="0.2">
      <c r="A19" s="92"/>
      <c r="B19" s="708"/>
      <c r="C19" s="708"/>
      <c r="D19" s="708"/>
      <c r="E19" s="24"/>
      <c r="F19" s="708"/>
      <c r="G19" s="708"/>
      <c r="H19" s="54"/>
      <c r="I19" s="24"/>
      <c r="J19" s="30"/>
      <c r="K19" s="24"/>
      <c r="L19" s="24"/>
    </row>
    <row r="20" spans="1:12" x14ac:dyDescent="0.2">
      <c r="A20" s="138" t="s">
        <v>1785</v>
      </c>
      <c r="B20" s="821"/>
      <c r="C20" s="822"/>
      <c r="D20" s="708"/>
      <c r="E20" s="708"/>
      <c r="F20" s="708"/>
      <c r="G20" s="708"/>
      <c r="H20" s="708"/>
      <c r="I20" s="708"/>
      <c r="J20" s="708"/>
      <c r="K20" s="708"/>
      <c r="L20" s="708"/>
    </row>
    <row r="21" spans="1:12" s="24" customFormat="1" x14ac:dyDescent="0.2">
      <c r="A21" s="545" t="s">
        <v>2530</v>
      </c>
      <c r="B21" s="819"/>
      <c r="C21" s="818"/>
      <c r="D21" s="818"/>
      <c r="F21" s="818"/>
      <c r="G21" s="818"/>
      <c r="H21" s="818"/>
      <c r="J21" s="819"/>
      <c r="K21" s="748"/>
      <c r="L21" s="1730"/>
    </row>
    <row r="22" spans="1:12" x14ac:dyDescent="0.2">
      <c r="A22" s="545" t="s">
        <v>2541</v>
      </c>
      <c r="B22" s="819"/>
      <c r="C22" s="818"/>
      <c r="D22" s="818"/>
      <c r="E22" s="24"/>
      <c r="F22" s="818"/>
      <c r="G22" s="818"/>
      <c r="H22" s="818"/>
      <c r="I22" s="24"/>
      <c r="J22" s="819"/>
      <c r="K22" s="748"/>
      <c r="L22" s="1730"/>
    </row>
    <row r="23" spans="1:12" s="24" customFormat="1" x14ac:dyDescent="0.2">
      <c r="A23" s="545" t="s">
        <v>2554</v>
      </c>
      <c r="B23" s="819"/>
      <c r="C23" s="818"/>
      <c r="D23" s="818"/>
      <c r="F23" s="818"/>
      <c r="G23" s="818"/>
      <c r="H23" s="818"/>
      <c r="J23" s="819"/>
      <c r="K23" s="748"/>
      <c r="L23" s="1730"/>
    </row>
    <row r="24" spans="1:12" s="24" customFormat="1" x14ac:dyDescent="0.2">
      <c r="A24" s="545" t="s">
        <v>2555</v>
      </c>
      <c r="B24" s="819"/>
      <c r="C24" s="819"/>
      <c r="D24" s="819"/>
      <c r="F24" s="818"/>
      <c r="G24" s="818"/>
      <c r="H24" s="818"/>
      <c r="J24" s="819"/>
      <c r="K24" s="748"/>
      <c r="L24" s="1730"/>
    </row>
    <row r="25" spans="1:12" x14ac:dyDescent="0.2">
      <c r="A25" s="545" t="s">
        <v>2579</v>
      </c>
      <c r="B25" s="819"/>
      <c r="C25" s="818"/>
      <c r="D25" s="818"/>
      <c r="E25" s="24"/>
      <c r="F25" s="818"/>
      <c r="G25" s="818"/>
      <c r="H25" s="818"/>
      <c r="I25" s="24"/>
      <c r="J25" s="819"/>
      <c r="K25" s="748"/>
      <c r="L25" s="1730"/>
    </row>
    <row r="26" spans="1:12" x14ac:dyDescent="0.2">
      <c r="A26" s="545" t="s">
        <v>2580</v>
      </c>
      <c r="B26" s="819"/>
      <c r="C26" s="818"/>
      <c r="D26" s="818"/>
      <c r="E26" s="24"/>
      <c r="F26" s="818"/>
      <c r="G26" s="818"/>
      <c r="H26" s="818"/>
      <c r="I26" s="24"/>
      <c r="J26" s="819"/>
      <c r="K26" s="748"/>
      <c r="L26" s="1730"/>
    </row>
    <row r="27" spans="1:12" x14ac:dyDescent="0.2">
      <c r="A27" s="545" t="s">
        <v>2368</v>
      </c>
      <c r="B27" s="819"/>
      <c r="C27" s="1729"/>
      <c r="D27" s="1729"/>
      <c r="E27" s="701"/>
      <c r="F27" s="1729"/>
      <c r="G27" s="1729"/>
      <c r="H27" s="1729"/>
      <c r="I27" s="702"/>
      <c r="J27" s="1730"/>
      <c r="K27" s="702"/>
      <c r="L27" s="1730"/>
    </row>
    <row r="28" spans="1:12" x14ac:dyDescent="0.2">
      <c r="A28" s="905" t="s">
        <v>2375</v>
      </c>
      <c r="B28" s="819"/>
      <c r="C28" s="819"/>
      <c r="D28" s="819"/>
      <c r="E28" s="24"/>
      <c r="F28" s="734"/>
      <c r="G28" s="734"/>
      <c r="H28" s="819"/>
      <c r="I28" s="24"/>
      <c r="J28" s="819"/>
      <c r="K28" s="748"/>
      <c r="L28" s="819"/>
    </row>
    <row r="29" spans="1:12" x14ac:dyDescent="0.2">
      <c r="A29" s="24"/>
      <c r="B29" s="823"/>
      <c r="C29" s="824"/>
      <c r="D29" s="824"/>
      <c r="E29" s="24"/>
      <c r="F29" s="82"/>
      <c r="G29" s="82"/>
      <c r="H29" s="824"/>
      <c r="I29" s="24"/>
      <c r="J29" s="824"/>
      <c r="K29" s="748"/>
      <c r="L29" s="824"/>
    </row>
    <row r="30" spans="1:12" x14ac:dyDescent="0.2">
      <c r="A30" s="992" t="s">
        <v>2581</v>
      </c>
      <c r="B30" s="993"/>
      <c r="C30" s="994"/>
      <c r="D30" s="994"/>
      <c r="E30" s="131"/>
      <c r="F30" s="265"/>
      <c r="G30" s="265"/>
      <c r="H30" s="994"/>
      <c r="I30" s="131"/>
      <c r="J30" s="994"/>
      <c r="K30" s="897"/>
      <c r="L30" s="994"/>
    </row>
    <row r="31" spans="1:12" ht="16.5" customHeight="1" x14ac:dyDescent="0.2">
      <c r="A31" s="2118" t="s">
        <v>2582</v>
      </c>
      <c r="B31" s="2080"/>
      <c r="C31" s="2080"/>
      <c r="D31" s="2080"/>
      <c r="E31" s="2080"/>
      <c r="F31" s="2080"/>
      <c r="G31" s="2080"/>
      <c r="H31" s="2080"/>
      <c r="I31" s="2080"/>
      <c r="J31" s="2080"/>
      <c r="K31" s="2080"/>
      <c r="L31" s="2080"/>
    </row>
    <row r="32" spans="1:12" x14ac:dyDescent="0.2">
      <c r="A32" s="92"/>
      <c r="B32" s="92"/>
      <c r="C32" s="92"/>
      <c r="D32" s="92"/>
      <c r="E32" s="92"/>
      <c r="F32" s="92"/>
      <c r="G32" s="92"/>
      <c r="H32" s="92"/>
      <c r="I32" s="92"/>
      <c r="J32" s="92"/>
      <c r="K32" s="92"/>
      <c r="L32" s="92"/>
    </row>
    <row r="33" spans="1:12" x14ac:dyDescent="0.2">
      <c r="A33" s="85" t="s">
        <v>1784</v>
      </c>
      <c r="B33" s="92"/>
      <c r="C33" s="92"/>
      <c r="D33" s="990"/>
      <c r="E33" s="92"/>
      <c r="F33" s="92"/>
      <c r="G33" s="92"/>
      <c r="H33" s="92"/>
      <c r="I33" s="92"/>
      <c r="J33" s="92"/>
      <c r="K33" s="92"/>
      <c r="L33" s="92"/>
    </row>
    <row r="34" spans="1:12" x14ac:dyDescent="0.2">
      <c r="A34" s="85" t="s">
        <v>1785</v>
      </c>
      <c r="B34" s="92"/>
      <c r="C34" s="92"/>
      <c r="D34" s="990"/>
      <c r="E34" s="92"/>
      <c r="F34" s="92"/>
      <c r="G34" s="92"/>
      <c r="H34" s="92"/>
      <c r="I34" s="92"/>
      <c r="J34" s="92"/>
      <c r="K34" s="92"/>
      <c r="L34" s="92"/>
    </row>
    <row r="35" spans="1:12" x14ac:dyDescent="0.2">
      <c r="A35" s="92"/>
      <c r="B35" s="92"/>
      <c r="C35" s="131"/>
      <c r="D35" s="131"/>
      <c r="E35" s="131"/>
      <c r="F35" s="131"/>
      <c r="G35" s="131"/>
      <c r="H35" s="132"/>
      <c r="I35" s="131"/>
      <c r="J35" s="1700"/>
      <c r="K35" s="131"/>
      <c r="L35" s="131"/>
    </row>
    <row r="36" spans="1:12" x14ac:dyDescent="0.2">
      <c r="A36" s="85" t="s">
        <v>2502</v>
      </c>
      <c r="B36" s="85"/>
      <c r="C36" s="131"/>
      <c r="D36" s="131"/>
      <c r="E36" s="131"/>
      <c r="F36" s="131"/>
      <c r="G36" s="131"/>
      <c r="H36" s="131"/>
      <c r="I36" s="131"/>
      <c r="J36" s="131"/>
      <c r="K36" s="131"/>
      <c r="L36" s="131"/>
    </row>
    <row r="37" spans="1:12" x14ac:dyDescent="0.2">
      <c r="A37" s="1700" t="s">
        <v>2583</v>
      </c>
      <c r="B37" s="85"/>
      <c r="C37" s="131"/>
      <c r="D37" s="131"/>
      <c r="E37" s="131"/>
      <c r="F37" s="131"/>
      <c r="G37" s="131"/>
      <c r="H37" s="131"/>
      <c r="I37" s="131"/>
      <c r="J37" s="131"/>
      <c r="K37" s="131"/>
      <c r="L37" s="131"/>
    </row>
    <row r="38" spans="1:12" x14ac:dyDescent="0.2">
      <c r="A38" s="1700" t="s">
        <v>2584</v>
      </c>
      <c r="B38" s="85"/>
      <c r="C38" s="131"/>
      <c r="D38" s="131"/>
      <c r="E38" s="131"/>
      <c r="F38" s="131"/>
      <c r="G38" s="131"/>
      <c r="H38" s="131"/>
      <c r="I38" s="131"/>
      <c r="J38" s="131"/>
      <c r="K38" s="131"/>
      <c r="L38" s="131"/>
    </row>
    <row r="39" spans="1:12" x14ac:dyDescent="0.2">
      <c r="A39" s="44"/>
      <c r="B39" s="44"/>
    </row>
    <row r="40" spans="1:12" x14ac:dyDescent="0.2">
      <c r="A40" s="25"/>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heetViews>
  <sheetFormatPr defaultColWidth="9.140625" defaultRowHeight="12.75" x14ac:dyDescent="0.2"/>
  <cols>
    <col min="1" max="1" width="26.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246" width="9.140625" style="1"/>
    <col min="247" max="249" width="11.140625" style="1" customWidth="1"/>
    <col min="250" max="250" width="1.5703125" style="1" customWidth="1"/>
    <col min="251" max="253" width="12.42578125" style="1" customWidth="1"/>
    <col min="254" max="254" width="1.5703125" style="1" customWidth="1"/>
    <col min="255" max="255" width="11.140625" style="1" customWidth="1"/>
    <col min="256" max="256" width="1.5703125" style="1" customWidth="1"/>
    <col min="257" max="257" width="10.42578125" style="1" customWidth="1"/>
    <col min="258" max="502" width="9.140625" style="1"/>
    <col min="503" max="505" width="11.140625" style="1" customWidth="1"/>
    <col min="506" max="506" width="1.5703125" style="1" customWidth="1"/>
    <col min="507" max="509" width="12.42578125" style="1" customWidth="1"/>
    <col min="510" max="510" width="1.5703125" style="1" customWidth="1"/>
    <col min="511" max="511" width="11.140625" style="1" customWidth="1"/>
    <col min="512" max="512" width="1.5703125" style="1" customWidth="1"/>
    <col min="513" max="513" width="10.42578125" style="1" customWidth="1"/>
    <col min="514" max="758" width="9.140625" style="1"/>
    <col min="759" max="761" width="11.140625" style="1" customWidth="1"/>
    <col min="762" max="762" width="1.5703125" style="1" customWidth="1"/>
    <col min="763" max="765" width="12.42578125" style="1" customWidth="1"/>
    <col min="766" max="766" width="1.5703125" style="1" customWidth="1"/>
    <col min="767" max="767" width="11.140625" style="1" customWidth="1"/>
    <col min="768" max="768" width="1.5703125" style="1" customWidth="1"/>
    <col min="769" max="769" width="10.42578125" style="1" customWidth="1"/>
    <col min="770" max="1014" width="9.140625" style="1"/>
    <col min="1015" max="1017" width="11.140625" style="1" customWidth="1"/>
    <col min="1018" max="1018" width="1.5703125" style="1" customWidth="1"/>
    <col min="1019" max="1021" width="12.42578125" style="1" customWidth="1"/>
    <col min="1022" max="1022" width="1.5703125" style="1" customWidth="1"/>
    <col min="1023" max="1023" width="11.140625" style="1" customWidth="1"/>
    <col min="1024" max="1024" width="1.5703125" style="1" customWidth="1"/>
    <col min="1025" max="1025" width="10.42578125" style="1" customWidth="1"/>
    <col min="1026" max="1270" width="9.140625" style="1"/>
    <col min="1271" max="1273" width="11.140625" style="1" customWidth="1"/>
    <col min="1274" max="1274" width="1.5703125" style="1" customWidth="1"/>
    <col min="1275" max="1277" width="12.42578125" style="1" customWidth="1"/>
    <col min="1278" max="1278" width="1.5703125" style="1" customWidth="1"/>
    <col min="1279" max="1279" width="11.140625" style="1" customWidth="1"/>
    <col min="1280" max="1280" width="1.5703125" style="1" customWidth="1"/>
    <col min="1281" max="1281" width="10.42578125" style="1" customWidth="1"/>
    <col min="1282" max="1526" width="9.140625" style="1"/>
    <col min="1527" max="1529" width="11.140625" style="1" customWidth="1"/>
    <col min="1530" max="1530" width="1.5703125" style="1" customWidth="1"/>
    <col min="1531" max="1533" width="12.42578125" style="1" customWidth="1"/>
    <col min="1534" max="1534" width="1.5703125" style="1" customWidth="1"/>
    <col min="1535" max="1535" width="11.140625" style="1" customWidth="1"/>
    <col min="1536" max="1536" width="1.5703125" style="1" customWidth="1"/>
    <col min="1537" max="1537" width="10.42578125" style="1" customWidth="1"/>
    <col min="1538" max="1782" width="9.140625" style="1"/>
    <col min="1783" max="1785" width="11.140625" style="1" customWidth="1"/>
    <col min="1786" max="1786" width="1.5703125" style="1" customWidth="1"/>
    <col min="1787" max="1789" width="12.42578125" style="1" customWidth="1"/>
    <col min="1790" max="1790" width="1.5703125" style="1" customWidth="1"/>
    <col min="1791" max="1791" width="11.140625" style="1" customWidth="1"/>
    <col min="1792" max="1792" width="1.5703125" style="1" customWidth="1"/>
    <col min="1793" max="1793" width="10.42578125" style="1" customWidth="1"/>
    <col min="1794" max="2038" width="9.140625" style="1"/>
    <col min="2039" max="2041" width="11.140625" style="1" customWidth="1"/>
    <col min="2042" max="2042" width="1.5703125" style="1" customWidth="1"/>
    <col min="2043" max="2045" width="12.42578125" style="1" customWidth="1"/>
    <col min="2046" max="2046" width="1.5703125" style="1" customWidth="1"/>
    <col min="2047" max="2047" width="11.140625" style="1" customWidth="1"/>
    <col min="2048" max="2048" width="1.5703125" style="1" customWidth="1"/>
    <col min="2049" max="2049" width="10.42578125" style="1" customWidth="1"/>
    <col min="2050" max="2294" width="9.140625" style="1"/>
    <col min="2295" max="2297" width="11.140625" style="1" customWidth="1"/>
    <col min="2298" max="2298" width="1.5703125" style="1" customWidth="1"/>
    <col min="2299" max="2301" width="12.42578125" style="1" customWidth="1"/>
    <col min="2302" max="2302" width="1.5703125" style="1" customWidth="1"/>
    <col min="2303" max="2303" width="11.140625" style="1" customWidth="1"/>
    <col min="2304" max="2304" width="1.5703125" style="1" customWidth="1"/>
    <col min="2305" max="2305" width="10.42578125" style="1" customWidth="1"/>
    <col min="2306" max="2550" width="9.140625" style="1"/>
    <col min="2551" max="2553" width="11.140625" style="1" customWidth="1"/>
    <col min="2554" max="2554" width="1.5703125" style="1" customWidth="1"/>
    <col min="2555" max="2557" width="12.42578125" style="1" customWidth="1"/>
    <col min="2558" max="2558" width="1.5703125" style="1" customWidth="1"/>
    <col min="2559" max="2559" width="11.140625" style="1" customWidth="1"/>
    <col min="2560" max="2560" width="1.5703125" style="1" customWidth="1"/>
    <col min="2561" max="2561" width="10.42578125" style="1" customWidth="1"/>
    <col min="2562" max="2806" width="9.140625" style="1"/>
    <col min="2807" max="2809" width="11.140625" style="1" customWidth="1"/>
    <col min="2810" max="2810" width="1.5703125" style="1" customWidth="1"/>
    <col min="2811" max="2813" width="12.42578125" style="1" customWidth="1"/>
    <col min="2814" max="2814" width="1.5703125" style="1" customWidth="1"/>
    <col min="2815" max="2815" width="11.140625" style="1" customWidth="1"/>
    <col min="2816" max="2816" width="1.5703125" style="1" customWidth="1"/>
    <col min="2817" max="2817" width="10.42578125" style="1" customWidth="1"/>
    <col min="2818" max="3062" width="9.140625" style="1"/>
    <col min="3063" max="3065" width="11.140625" style="1" customWidth="1"/>
    <col min="3066" max="3066" width="1.5703125" style="1" customWidth="1"/>
    <col min="3067" max="3069" width="12.42578125" style="1" customWidth="1"/>
    <col min="3070" max="3070" width="1.5703125" style="1" customWidth="1"/>
    <col min="3071" max="3071" width="11.140625" style="1" customWidth="1"/>
    <col min="3072" max="3072" width="1.5703125" style="1" customWidth="1"/>
    <col min="3073" max="3073" width="10.42578125" style="1" customWidth="1"/>
    <col min="3074" max="3318" width="9.140625" style="1"/>
    <col min="3319" max="3321" width="11.140625" style="1" customWidth="1"/>
    <col min="3322" max="3322" width="1.5703125" style="1" customWidth="1"/>
    <col min="3323" max="3325" width="12.42578125" style="1" customWidth="1"/>
    <col min="3326" max="3326" width="1.5703125" style="1" customWidth="1"/>
    <col min="3327" max="3327" width="11.140625" style="1" customWidth="1"/>
    <col min="3328" max="3328" width="1.5703125" style="1" customWidth="1"/>
    <col min="3329" max="3329" width="10.42578125" style="1" customWidth="1"/>
    <col min="3330" max="3574" width="9.140625" style="1"/>
    <col min="3575" max="3577" width="11.140625" style="1" customWidth="1"/>
    <col min="3578" max="3578" width="1.5703125" style="1" customWidth="1"/>
    <col min="3579" max="3581" width="12.42578125" style="1" customWidth="1"/>
    <col min="3582" max="3582" width="1.5703125" style="1" customWidth="1"/>
    <col min="3583" max="3583" width="11.140625" style="1" customWidth="1"/>
    <col min="3584" max="3584" width="1.5703125" style="1" customWidth="1"/>
    <col min="3585" max="3585" width="10.42578125" style="1" customWidth="1"/>
    <col min="3586" max="3830" width="9.140625" style="1"/>
    <col min="3831" max="3833" width="11.140625" style="1" customWidth="1"/>
    <col min="3834" max="3834" width="1.5703125" style="1" customWidth="1"/>
    <col min="3835" max="3837" width="12.42578125" style="1" customWidth="1"/>
    <col min="3838" max="3838" width="1.5703125" style="1" customWidth="1"/>
    <col min="3839" max="3839" width="11.140625" style="1" customWidth="1"/>
    <col min="3840" max="3840" width="1.5703125" style="1" customWidth="1"/>
    <col min="3841" max="3841" width="10.42578125" style="1" customWidth="1"/>
    <col min="3842" max="4086" width="9.140625" style="1"/>
    <col min="4087" max="4089" width="11.140625" style="1" customWidth="1"/>
    <col min="4090" max="4090" width="1.5703125" style="1" customWidth="1"/>
    <col min="4091" max="4093" width="12.42578125" style="1" customWidth="1"/>
    <col min="4094" max="4094" width="1.5703125" style="1" customWidth="1"/>
    <col min="4095" max="4095" width="11.140625" style="1" customWidth="1"/>
    <col min="4096" max="4096" width="1.5703125" style="1" customWidth="1"/>
    <col min="4097" max="4097" width="10.42578125" style="1" customWidth="1"/>
    <col min="4098" max="4342" width="9.140625" style="1"/>
    <col min="4343" max="4345" width="11.140625" style="1" customWidth="1"/>
    <col min="4346" max="4346" width="1.5703125" style="1" customWidth="1"/>
    <col min="4347" max="4349" width="12.42578125" style="1" customWidth="1"/>
    <col min="4350" max="4350" width="1.5703125" style="1" customWidth="1"/>
    <col min="4351" max="4351" width="11.140625" style="1" customWidth="1"/>
    <col min="4352" max="4352" width="1.5703125" style="1" customWidth="1"/>
    <col min="4353" max="4353" width="10.42578125" style="1" customWidth="1"/>
    <col min="4354" max="4598" width="9.140625" style="1"/>
    <col min="4599" max="4601" width="11.140625" style="1" customWidth="1"/>
    <col min="4602" max="4602" width="1.5703125" style="1" customWidth="1"/>
    <col min="4603" max="4605" width="12.42578125" style="1" customWidth="1"/>
    <col min="4606" max="4606" width="1.5703125" style="1" customWidth="1"/>
    <col min="4607" max="4607" width="11.140625" style="1" customWidth="1"/>
    <col min="4608" max="4608" width="1.5703125" style="1" customWidth="1"/>
    <col min="4609" max="4609" width="10.42578125" style="1" customWidth="1"/>
    <col min="4610" max="4854" width="9.140625" style="1"/>
    <col min="4855" max="4857" width="11.140625" style="1" customWidth="1"/>
    <col min="4858" max="4858" width="1.5703125" style="1" customWidth="1"/>
    <col min="4859" max="4861" width="12.42578125" style="1" customWidth="1"/>
    <col min="4862" max="4862" width="1.5703125" style="1" customWidth="1"/>
    <col min="4863" max="4863" width="11.140625" style="1" customWidth="1"/>
    <col min="4864" max="4864" width="1.5703125" style="1" customWidth="1"/>
    <col min="4865" max="4865" width="10.42578125" style="1" customWidth="1"/>
    <col min="4866" max="5110" width="9.140625" style="1"/>
    <col min="5111" max="5113" width="11.140625" style="1" customWidth="1"/>
    <col min="5114" max="5114" width="1.5703125" style="1" customWidth="1"/>
    <col min="5115" max="5117" width="12.42578125" style="1" customWidth="1"/>
    <col min="5118" max="5118" width="1.5703125" style="1" customWidth="1"/>
    <col min="5119" max="5119" width="11.140625" style="1" customWidth="1"/>
    <col min="5120" max="5120" width="1.5703125" style="1" customWidth="1"/>
    <col min="5121" max="5121" width="10.42578125" style="1" customWidth="1"/>
    <col min="5122" max="5366" width="9.140625" style="1"/>
    <col min="5367" max="5369" width="11.140625" style="1" customWidth="1"/>
    <col min="5370" max="5370" width="1.5703125" style="1" customWidth="1"/>
    <col min="5371" max="5373" width="12.42578125" style="1" customWidth="1"/>
    <col min="5374" max="5374" width="1.5703125" style="1" customWidth="1"/>
    <col min="5375" max="5375" width="11.140625" style="1" customWidth="1"/>
    <col min="5376" max="5376" width="1.5703125" style="1" customWidth="1"/>
    <col min="5377" max="5377" width="10.42578125" style="1" customWidth="1"/>
    <col min="5378" max="5622" width="9.140625" style="1"/>
    <col min="5623" max="5625" width="11.140625" style="1" customWidth="1"/>
    <col min="5626" max="5626" width="1.5703125" style="1" customWidth="1"/>
    <col min="5627" max="5629" width="12.42578125" style="1" customWidth="1"/>
    <col min="5630" max="5630" width="1.5703125" style="1" customWidth="1"/>
    <col min="5631" max="5631" width="11.140625" style="1" customWidth="1"/>
    <col min="5632" max="5632" width="1.5703125" style="1" customWidth="1"/>
    <col min="5633" max="5633" width="10.42578125" style="1" customWidth="1"/>
    <col min="5634" max="5878" width="9.140625" style="1"/>
    <col min="5879" max="5881" width="11.140625" style="1" customWidth="1"/>
    <col min="5882" max="5882" width="1.5703125" style="1" customWidth="1"/>
    <col min="5883" max="5885" width="12.42578125" style="1" customWidth="1"/>
    <col min="5886" max="5886" width="1.5703125" style="1" customWidth="1"/>
    <col min="5887" max="5887" width="11.140625" style="1" customWidth="1"/>
    <col min="5888" max="5888" width="1.5703125" style="1" customWidth="1"/>
    <col min="5889" max="5889" width="10.42578125" style="1" customWidth="1"/>
    <col min="5890" max="6134" width="9.140625" style="1"/>
    <col min="6135" max="6137" width="11.140625" style="1" customWidth="1"/>
    <col min="6138" max="6138" width="1.5703125" style="1" customWidth="1"/>
    <col min="6139" max="6141" width="12.42578125" style="1" customWidth="1"/>
    <col min="6142" max="6142" width="1.5703125" style="1" customWidth="1"/>
    <col min="6143" max="6143" width="11.140625" style="1" customWidth="1"/>
    <col min="6144" max="6144" width="1.5703125" style="1" customWidth="1"/>
    <col min="6145" max="6145" width="10.42578125" style="1" customWidth="1"/>
    <col min="6146" max="6390" width="9.140625" style="1"/>
    <col min="6391" max="6393" width="11.140625" style="1" customWidth="1"/>
    <col min="6394" max="6394" width="1.5703125" style="1" customWidth="1"/>
    <col min="6395" max="6397" width="12.42578125" style="1" customWidth="1"/>
    <col min="6398" max="6398" width="1.5703125" style="1" customWidth="1"/>
    <col min="6399" max="6399" width="11.140625" style="1" customWidth="1"/>
    <col min="6400" max="6400" width="1.5703125" style="1" customWidth="1"/>
    <col min="6401" max="6401" width="10.42578125" style="1" customWidth="1"/>
    <col min="6402" max="6646" width="9.140625" style="1"/>
    <col min="6647" max="6649" width="11.140625" style="1" customWidth="1"/>
    <col min="6650" max="6650" width="1.5703125" style="1" customWidth="1"/>
    <col min="6651" max="6653" width="12.42578125" style="1" customWidth="1"/>
    <col min="6654" max="6654" width="1.5703125" style="1" customWidth="1"/>
    <col min="6655" max="6655" width="11.140625" style="1" customWidth="1"/>
    <col min="6656" max="6656" width="1.5703125" style="1" customWidth="1"/>
    <col min="6657" max="6657" width="10.42578125" style="1" customWidth="1"/>
    <col min="6658" max="6902" width="9.140625" style="1"/>
    <col min="6903" max="6905" width="11.140625" style="1" customWidth="1"/>
    <col min="6906" max="6906" width="1.5703125" style="1" customWidth="1"/>
    <col min="6907" max="6909" width="12.42578125" style="1" customWidth="1"/>
    <col min="6910" max="6910" width="1.5703125" style="1" customWidth="1"/>
    <col min="6911" max="6911" width="11.140625" style="1" customWidth="1"/>
    <col min="6912" max="6912" width="1.5703125" style="1" customWidth="1"/>
    <col min="6913" max="6913" width="10.42578125" style="1" customWidth="1"/>
    <col min="6914" max="7158" width="9.140625" style="1"/>
    <col min="7159" max="7161" width="11.140625" style="1" customWidth="1"/>
    <col min="7162" max="7162" width="1.5703125" style="1" customWidth="1"/>
    <col min="7163" max="7165" width="12.42578125" style="1" customWidth="1"/>
    <col min="7166" max="7166" width="1.5703125" style="1" customWidth="1"/>
    <col min="7167" max="7167" width="11.140625" style="1" customWidth="1"/>
    <col min="7168" max="7168" width="1.5703125" style="1" customWidth="1"/>
    <col min="7169" max="7169" width="10.42578125" style="1" customWidth="1"/>
    <col min="7170" max="7414" width="9.140625" style="1"/>
    <col min="7415" max="7417" width="11.140625" style="1" customWidth="1"/>
    <col min="7418" max="7418" width="1.5703125" style="1" customWidth="1"/>
    <col min="7419" max="7421" width="12.42578125" style="1" customWidth="1"/>
    <col min="7422" max="7422" width="1.5703125" style="1" customWidth="1"/>
    <col min="7423" max="7423" width="11.140625" style="1" customWidth="1"/>
    <col min="7424" max="7424" width="1.5703125" style="1" customWidth="1"/>
    <col min="7425" max="7425" width="10.42578125" style="1" customWidth="1"/>
    <col min="7426" max="7670" width="9.140625" style="1"/>
    <col min="7671" max="7673" width="11.140625" style="1" customWidth="1"/>
    <col min="7674" max="7674" width="1.5703125" style="1" customWidth="1"/>
    <col min="7675" max="7677" width="12.42578125" style="1" customWidth="1"/>
    <col min="7678" max="7678" width="1.5703125" style="1" customWidth="1"/>
    <col min="7679" max="7679" width="11.140625" style="1" customWidth="1"/>
    <col min="7680" max="7680" width="1.5703125" style="1" customWidth="1"/>
    <col min="7681" max="7681" width="10.42578125" style="1" customWidth="1"/>
    <col min="7682" max="7926" width="9.140625" style="1"/>
    <col min="7927" max="7929" width="11.140625" style="1" customWidth="1"/>
    <col min="7930" max="7930" width="1.5703125" style="1" customWidth="1"/>
    <col min="7931" max="7933" width="12.42578125" style="1" customWidth="1"/>
    <col min="7934" max="7934" width="1.5703125" style="1" customWidth="1"/>
    <col min="7935" max="7935" width="11.140625" style="1" customWidth="1"/>
    <col min="7936" max="7936" width="1.5703125" style="1" customWidth="1"/>
    <col min="7937" max="7937" width="10.42578125" style="1" customWidth="1"/>
    <col min="7938" max="8182" width="9.140625" style="1"/>
    <col min="8183" max="8185" width="11.140625" style="1" customWidth="1"/>
    <col min="8186" max="8186" width="1.5703125" style="1" customWidth="1"/>
    <col min="8187" max="8189" width="12.42578125" style="1" customWidth="1"/>
    <col min="8190" max="8190" width="1.5703125" style="1" customWidth="1"/>
    <col min="8191" max="8191" width="11.140625" style="1" customWidth="1"/>
    <col min="8192" max="8192" width="1.5703125" style="1" customWidth="1"/>
    <col min="8193" max="8193" width="10.42578125" style="1" customWidth="1"/>
    <col min="8194" max="8438" width="9.140625" style="1"/>
    <col min="8439" max="8441" width="11.140625" style="1" customWidth="1"/>
    <col min="8442" max="8442" width="1.5703125" style="1" customWidth="1"/>
    <col min="8443" max="8445" width="12.42578125" style="1" customWidth="1"/>
    <col min="8446" max="8446" width="1.5703125" style="1" customWidth="1"/>
    <col min="8447" max="8447" width="11.140625" style="1" customWidth="1"/>
    <col min="8448" max="8448" width="1.5703125" style="1" customWidth="1"/>
    <col min="8449" max="8449" width="10.42578125" style="1" customWidth="1"/>
    <col min="8450" max="8694" width="9.140625" style="1"/>
    <col min="8695" max="8697" width="11.140625" style="1" customWidth="1"/>
    <col min="8698" max="8698" width="1.5703125" style="1" customWidth="1"/>
    <col min="8699" max="8701" width="12.42578125" style="1" customWidth="1"/>
    <col min="8702" max="8702" width="1.5703125" style="1" customWidth="1"/>
    <col min="8703" max="8703" width="11.140625" style="1" customWidth="1"/>
    <col min="8704" max="8704" width="1.5703125" style="1" customWidth="1"/>
    <col min="8705" max="8705" width="10.42578125" style="1" customWidth="1"/>
    <col min="8706" max="8950" width="9.140625" style="1"/>
    <col min="8951" max="8953" width="11.140625" style="1" customWidth="1"/>
    <col min="8954" max="8954" width="1.5703125" style="1" customWidth="1"/>
    <col min="8955" max="8957" width="12.42578125" style="1" customWidth="1"/>
    <col min="8958" max="8958" width="1.5703125" style="1" customWidth="1"/>
    <col min="8959" max="8959" width="11.140625" style="1" customWidth="1"/>
    <col min="8960" max="8960" width="1.5703125" style="1" customWidth="1"/>
    <col min="8961" max="8961" width="10.42578125" style="1" customWidth="1"/>
    <col min="8962" max="9206" width="9.140625" style="1"/>
    <col min="9207" max="9209" width="11.140625" style="1" customWidth="1"/>
    <col min="9210" max="9210" width="1.5703125" style="1" customWidth="1"/>
    <col min="9211" max="9213" width="12.42578125" style="1" customWidth="1"/>
    <col min="9214" max="9214" width="1.5703125" style="1" customWidth="1"/>
    <col min="9215" max="9215" width="11.140625" style="1" customWidth="1"/>
    <col min="9216" max="9216" width="1.5703125" style="1" customWidth="1"/>
    <col min="9217" max="9217" width="10.42578125" style="1" customWidth="1"/>
    <col min="9218" max="9462" width="9.140625" style="1"/>
    <col min="9463" max="9465" width="11.140625" style="1" customWidth="1"/>
    <col min="9466" max="9466" width="1.5703125" style="1" customWidth="1"/>
    <col min="9467" max="9469" width="12.42578125" style="1" customWidth="1"/>
    <col min="9470" max="9470" width="1.5703125" style="1" customWidth="1"/>
    <col min="9471" max="9471" width="11.140625" style="1" customWidth="1"/>
    <col min="9472" max="9472" width="1.5703125" style="1" customWidth="1"/>
    <col min="9473" max="9473" width="10.42578125" style="1" customWidth="1"/>
    <col min="9474" max="9718" width="9.140625" style="1"/>
    <col min="9719" max="9721" width="11.140625" style="1" customWidth="1"/>
    <col min="9722" max="9722" width="1.5703125" style="1" customWidth="1"/>
    <col min="9723" max="9725" width="12.42578125" style="1" customWidth="1"/>
    <col min="9726" max="9726" width="1.5703125" style="1" customWidth="1"/>
    <col min="9727" max="9727" width="11.140625" style="1" customWidth="1"/>
    <col min="9728" max="9728" width="1.5703125" style="1" customWidth="1"/>
    <col min="9729" max="9729" width="10.42578125" style="1" customWidth="1"/>
    <col min="9730" max="9974" width="9.140625" style="1"/>
    <col min="9975" max="9977" width="11.140625" style="1" customWidth="1"/>
    <col min="9978" max="9978" width="1.5703125" style="1" customWidth="1"/>
    <col min="9979" max="9981" width="12.42578125" style="1" customWidth="1"/>
    <col min="9982" max="9982" width="1.5703125" style="1" customWidth="1"/>
    <col min="9983" max="9983" width="11.140625" style="1" customWidth="1"/>
    <col min="9984" max="9984" width="1.5703125" style="1" customWidth="1"/>
    <col min="9985" max="9985" width="10.42578125" style="1" customWidth="1"/>
    <col min="9986" max="10230" width="9.140625" style="1"/>
    <col min="10231" max="10233" width="11.140625" style="1" customWidth="1"/>
    <col min="10234" max="10234" width="1.5703125" style="1" customWidth="1"/>
    <col min="10235" max="10237" width="12.42578125" style="1" customWidth="1"/>
    <col min="10238" max="10238" width="1.5703125" style="1" customWidth="1"/>
    <col min="10239" max="10239" width="11.140625" style="1" customWidth="1"/>
    <col min="10240" max="10240" width="1.5703125" style="1" customWidth="1"/>
    <col min="10241" max="10241" width="10.42578125" style="1" customWidth="1"/>
    <col min="10242" max="10486" width="9.140625" style="1"/>
    <col min="10487" max="10489" width="11.140625" style="1" customWidth="1"/>
    <col min="10490" max="10490" width="1.5703125" style="1" customWidth="1"/>
    <col min="10491" max="10493" width="12.42578125" style="1" customWidth="1"/>
    <col min="10494" max="10494" width="1.5703125" style="1" customWidth="1"/>
    <col min="10495" max="10495" width="11.140625" style="1" customWidth="1"/>
    <col min="10496" max="10496" width="1.5703125" style="1" customWidth="1"/>
    <col min="10497" max="10497" width="10.42578125" style="1" customWidth="1"/>
    <col min="10498" max="10742" width="9.140625" style="1"/>
    <col min="10743" max="10745" width="11.140625" style="1" customWidth="1"/>
    <col min="10746" max="10746" width="1.5703125" style="1" customWidth="1"/>
    <col min="10747" max="10749" width="12.42578125" style="1" customWidth="1"/>
    <col min="10750" max="10750" width="1.5703125" style="1" customWidth="1"/>
    <col min="10751" max="10751" width="11.140625" style="1" customWidth="1"/>
    <col min="10752" max="10752" width="1.5703125" style="1" customWidth="1"/>
    <col min="10753" max="10753" width="10.42578125" style="1" customWidth="1"/>
    <col min="10754" max="10998" width="9.140625" style="1"/>
    <col min="10999" max="11001" width="11.140625" style="1" customWidth="1"/>
    <col min="11002" max="11002" width="1.5703125" style="1" customWidth="1"/>
    <col min="11003" max="11005" width="12.42578125" style="1" customWidth="1"/>
    <col min="11006" max="11006" width="1.5703125" style="1" customWidth="1"/>
    <col min="11007" max="11007" width="11.140625" style="1" customWidth="1"/>
    <col min="11008" max="11008" width="1.5703125" style="1" customWidth="1"/>
    <col min="11009" max="11009" width="10.42578125" style="1" customWidth="1"/>
    <col min="11010" max="11254" width="9.140625" style="1"/>
    <col min="11255" max="11257" width="11.140625" style="1" customWidth="1"/>
    <col min="11258" max="11258" width="1.5703125" style="1" customWidth="1"/>
    <col min="11259" max="11261" width="12.42578125" style="1" customWidth="1"/>
    <col min="11262" max="11262" width="1.5703125" style="1" customWidth="1"/>
    <col min="11263" max="11263" width="11.140625" style="1" customWidth="1"/>
    <col min="11264" max="11264" width="1.5703125" style="1" customWidth="1"/>
    <col min="11265" max="11265" width="10.42578125" style="1" customWidth="1"/>
    <col min="11266" max="11510" width="9.140625" style="1"/>
    <col min="11511" max="11513" width="11.140625" style="1" customWidth="1"/>
    <col min="11514" max="11514" width="1.5703125" style="1" customWidth="1"/>
    <col min="11515" max="11517" width="12.42578125" style="1" customWidth="1"/>
    <col min="11518" max="11518" width="1.5703125" style="1" customWidth="1"/>
    <col min="11519" max="11519" width="11.140625" style="1" customWidth="1"/>
    <col min="11520" max="11520" width="1.5703125" style="1" customWidth="1"/>
    <col min="11521" max="11521" width="10.42578125" style="1" customWidth="1"/>
    <col min="11522" max="11766" width="9.140625" style="1"/>
    <col min="11767" max="11769" width="11.140625" style="1" customWidth="1"/>
    <col min="11770" max="11770" width="1.5703125" style="1" customWidth="1"/>
    <col min="11771" max="11773" width="12.42578125" style="1" customWidth="1"/>
    <col min="11774" max="11774" width="1.5703125" style="1" customWidth="1"/>
    <col min="11775" max="11775" width="11.140625" style="1" customWidth="1"/>
    <col min="11776" max="11776" width="1.5703125" style="1" customWidth="1"/>
    <col min="11777" max="11777" width="10.42578125" style="1" customWidth="1"/>
    <col min="11778" max="12022" width="9.140625" style="1"/>
    <col min="12023" max="12025" width="11.140625" style="1" customWidth="1"/>
    <col min="12026" max="12026" width="1.5703125" style="1" customWidth="1"/>
    <col min="12027" max="12029" width="12.42578125" style="1" customWidth="1"/>
    <col min="12030" max="12030" width="1.5703125" style="1" customWidth="1"/>
    <col min="12031" max="12031" width="11.140625" style="1" customWidth="1"/>
    <col min="12032" max="12032" width="1.5703125" style="1" customWidth="1"/>
    <col min="12033" max="12033" width="10.42578125" style="1" customWidth="1"/>
    <col min="12034" max="12278" width="9.140625" style="1"/>
    <col min="12279" max="12281" width="11.140625" style="1" customWidth="1"/>
    <col min="12282" max="12282" width="1.5703125" style="1" customWidth="1"/>
    <col min="12283" max="12285" width="12.42578125" style="1" customWidth="1"/>
    <col min="12286" max="12286" width="1.5703125" style="1" customWidth="1"/>
    <col min="12287" max="12287" width="11.140625" style="1" customWidth="1"/>
    <col min="12288" max="12288" width="1.5703125" style="1" customWidth="1"/>
    <col min="12289" max="12289" width="10.42578125" style="1" customWidth="1"/>
    <col min="12290" max="12534" width="9.140625" style="1"/>
    <col min="12535" max="12537" width="11.140625" style="1" customWidth="1"/>
    <col min="12538" max="12538" width="1.5703125" style="1" customWidth="1"/>
    <col min="12539" max="12541" width="12.42578125" style="1" customWidth="1"/>
    <col min="12542" max="12542" width="1.5703125" style="1" customWidth="1"/>
    <col min="12543" max="12543" width="11.140625" style="1" customWidth="1"/>
    <col min="12544" max="12544" width="1.5703125" style="1" customWidth="1"/>
    <col min="12545" max="12545" width="10.42578125" style="1" customWidth="1"/>
    <col min="12546" max="12790" width="9.140625" style="1"/>
    <col min="12791" max="12793" width="11.140625" style="1" customWidth="1"/>
    <col min="12794" max="12794" width="1.5703125" style="1" customWidth="1"/>
    <col min="12795" max="12797" width="12.42578125" style="1" customWidth="1"/>
    <col min="12798" max="12798" width="1.5703125" style="1" customWidth="1"/>
    <col min="12799" max="12799" width="11.140625" style="1" customWidth="1"/>
    <col min="12800" max="12800" width="1.5703125" style="1" customWidth="1"/>
    <col min="12801" max="12801" width="10.42578125" style="1" customWidth="1"/>
    <col min="12802" max="13046" width="9.140625" style="1"/>
    <col min="13047" max="13049" width="11.140625" style="1" customWidth="1"/>
    <col min="13050" max="13050" width="1.5703125" style="1" customWidth="1"/>
    <col min="13051" max="13053" width="12.42578125" style="1" customWidth="1"/>
    <col min="13054" max="13054" width="1.5703125" style="1" customWidth="1"/>
    <col min="13055" max="13055" width="11.140625" style="1" customWidth="1"/>
    <col min="13056" max="13056" width="1.5703125" style="1" customWidth="1"/>
    <col min="13057" max="13057" width="10.42578125" style="1" customWidth="1"/>
    <col min="13058" max="13302" width="9.140625" style="1"/>
    <col min="13303" max="13305" width="11.140625" style="1" customWidth="1"/>
    <col min="13306" max="13306" width="1.5703125" style="1" customWidth="1"/>
    <col min="13307" max="13309" width="12.42578125" style="1" customWidth="1"/>
    <col min="13310" max="13310" width="1.5703125" style="1" customWidth="1"/>
    <col min="13311" max="13311" width="11.140625" style="1" customWidth="1"/>
    <col min="13312" max="13312" width="1.5703125" style="1" customWidth="1"/>
    <col min="13313" max="13313" width="10.42578125" style="1" customWidth="1"/>
    <col min="13314" max="13558" width="9.140625" style="1"/>
    <col min="13559" max="13561" width="11.140625" style="1" customWidth="1"/>
    <col min="13562" max="13562" width="1.5703125" style="1" customWidth="1"/>
    <col min="13563" max="13565" width="12.42578125" style="1" customWidth="1"/>
    <col min="13566" max="13566" width="1.5703125" style="1" customWidth="1"/>
    <col min="13567" max="13567" width="11.140625" style="1" customWidth="1"/>
    <col min="13568" max="13568" width="1.5703125" style="1" customWidth="1"/>
    <col min="13569" max="13569" width="10.42578125" style="1" customWidth="1"/>
    <col min="13570" max="13814" width="9.140625" style="1"/>
    <col min="13815" max="13817" width="11.140625" style="1" customWidth="1"/>
    <col min="13818" max="13818" width="1.5703125" style="1" customWidth="1"/>
    <col min="13819" max="13821" width="12.42578125" style="1" customWidth="1"/>
    <col min="13822" max="13822" width="1.5703125" style="1" customWidth="1"/>
    <col min="13823" max="13823" width="11.140625" style="1" customWidth="1"/>
    <col min="13824" max="13824" width="1.5703125" style="1" customWidth="1"/>
    <col min="13825" max="13825" width="10.42578125" style="1" customWidth="1"/>
    <col min="13826" max="14070" width="9.140625" style="1"/>
    <col min="14071" max="14073" width="11.140625" style="1" customWidth="1"/>
    <col min="14074" max="14074" width="1.5703125" style="1" customWidth="1"/>
    <col min="14075" max="14077" width="12.42578125" style="1" customWidth="1"/>
    <col min="14078" max="14078" width="1.5703125" style="1" customWidth="1"/>
    <col min="14079" max="14079" width="11.140625" style="1" customWidth="1"/>
    <col min="14080" max="14080" width="1.5703125" style="1" customWidth="1"/>
    <col min="14081" max="14081" width="10.42578125" style="1" customWidth="1"/>
    <col min="14082" max="14326" width="9.140625" style="1"/>
    <col min="14327" max="14329" width="11.140625" style="1" customWidth="1"/>
    <col min="14330" max="14330" width="1.5703125" style="1" customWidth="1"/>
    <col min="14331" max="14333" width="12.42578125" style="1" customWidth="1"/>
    <col min="14334" max="14334" width="1.5703125" style="1" customWidth="1"/>
    <col min="14335" max="14335" width="11.140625" style="1" customWidth="1"/>
    <col min="14336" max="14336" width="1.5703125" style="1" customWidth="1"/>
    <col min="14337" max="14337" width="10.42578125" style="1" customWidth="1"/>
    <col min="14338" max="14582" width="9.140625" style="1"/>
    <col min="14583" max="14585" width="11.140625" style="1" customWidth="1"/>
    <col min="14586" max="14586" width="1.5703125" style="1" customWidth="1"/>
    <col min="14587" max="14589" width="12.42578125" style="1" customWidth="1"/>
    <col min="14590" max="14590" width="1.5703125" style="1" customWidth="1"/>
    <col min="14591" max="14591" width="11.140625" style="1" customWidth="1"/>
    <col min="14592" max="14592" width="1.5703125" style="1" customWidth="1"/>
    <col min="14593" max="14593" width="10.42578125" style="1" customWidth="1"/>
    <col min="14594" max="14838" width="9.140625" style="1"/>
    <col min="14839" max="14841" width="11.140625" style="1" customWidth="1"/>
    <col min="14842" max="14842" width="1.5703125" style="1" customWidth="1"/>
    <col min="14843" max="14845" width="12.42578125" style="1" customWidth="1"/>
    <col min="14846" max="14846" width="1.5703125" style="1" customWidth="1"/>
    <col min="14847" max="14847" width="11.140625" style="1" customWidth="1"/>
    <col min="14848" max="14848" width="1.5703125" style="1" customWidth="1"/>
    <col min="14849" max="14849" width="10.42578125" style="1" customWidth="1"/>
    <col min="14850" max="15094" width="9.140625" style="1"/>
    <col min="15095" max="15097" width="11.140625" style="1" customWidth="1"/>
    <col min="15098" max="15098" width="1.5703125" style="1" customWidth="1"/>
    <col min="15099" max="15101" width="12.42578125" style="1" customWidth="1"/>
    <col min="15102" max="15102" width="1.5703125" style="1" customWidth="1"/>
    <col min="15103" max="15103" width="11.140625" style="1" customWidth="1"/>
    <col min="15104" max="15104" width="1.5703125" style="1" customWidth="1"/>
    <col min="15105" max="15105" width="10.42578125" style="1" customWidth="1"/>
    <col min="15106" max="15350" width="9.140625" style="1"/>
    <col min="15351" max="15353" width="11.140625" style="1" customWidth="1"/>
    <col min="15354" max="15354" width="1.5703125" style="1" customWidth="1"/>
    <col min="15355" max="15357" width="12.42578125" style="1" customWidth="1"/>
    <col min="15358" max="15358" width="1.5703125" style="1" customWidth="1"/>
    <col min="15359" max="15359" width="11.140625" style="1" customWidth="1"/>
    <col min="15360" max="15360" width="1.5703125" style="1" customWidth="1"/>
    <col min="15361" max="15361" width="10.42578125" style="1" customWidth="1"/>
    <col min="15362" max="15606" width="9.140625" style="1"/>
    <col min="15607" max="15609" width="11.140625" style="1" customWidth="1"/>
    <col min="15610" max="15610" width="1.5703125" style="1" customWidth="1"/>
    <col min="15611" max="15613" width="12.42578125" style="1" customWidth="1"/>
    <col min="15614" max="15614" width="1.5703125" style="1" customWidth="1"/>
    <col min="15615" max="15615" width="11.140625" style="1" customWidth="1"/>
    <col min="15616" max="15616" width="1.5703125" style="1" customWidth="1"/>
    <col min="15617" max="15617" width="10.42578125" style="1" customWidth="1"/>
    <col min="15618" max="15862" width="9.140625" style="1"/>
    <col min="15863" max="15865" width="11.140625" style="1" customWidth="1"/>
    <col min="15866" max="15866" width="1.5703125" style="1" customWidth="1"/>
    <col min="15867" max="15869" width="12.42578125" style="1" customWidth="1"/>
    <col min="15870" max="15870" width="1.5703125" style="1" customWidth="1"/>
    <col min="15871" max="15871" width="11.140625" style="1" customWidth="1"/>
    <col min="15872" max="15872" width="1.5703125" style="1" customWidth="1"/>
    <col min="15873" max="15873" width="10.42578125" style="1" customWidth="1"/>
    <col min="15874" max="16118" width="9.140625" style="1"/>
    <col min="16119" max="16121" width="11.140625" style="1" customWidth="1"/>
    <col min="16122" max="16122" width="1.5703125" style="1" customWidth="1"/>
    <col min="16123" max="16125" width="12.42578125" style="1" customWidth="1"/>
    <col min="16126" max="16126" width="1.5703125" style="1" customWidth="1"/>
    <col min="16127" max="16127" width="11.140625" style="1" customWidth="1"/>
    <col min="16128" max="16128" width="1.5703125" style="1" customWidth="1"/>
    <col min="16129" max="16129" width="10.42578125" style="1" customWidth="1"/>
    <col min="16130" max="16384" width="9.140625" style="1"/>
  </cols>
  <sheetData>
    <row r="1" spans="1:12" ht="15.75" x14ac:dyDescent="0.25">
      <c r="A1" s="966" t="s">
        <v>2585</v>
      </c>
      <c r="B1" s="63"/>
      <c r="C1" s="63"/>
      <c r="D1" s="354"/>
      <c r="E1" s="354"/>
      <c r="F1" s="354"/>
      <c r="G1" s="354"/>
      <c r="H1" s="24"/>
      <c r="I1" s="24"/>
      <c r="J1" s="24"/>
      <c r="K1" s="24"/>
      <c r="L1" s="352">
        <v>9</v>
      </c>
    </row>
    <row r="2" spans="1:12" ht="15.75" x14ac:dyDescent="0.25">
      <c r="A2" s="1975" t="s">
        <v>94</v>
      </c>
      <c r="B2" s="1976"/>
      <c r="C2" s="1977"/>
      <c r="D2" s="177"/>
      <c r="E2" s="354"/>
      <c r="F2" s="354"/>
      <c r="G2" s="354"/>
      <c r="H2" s="24"/>
      <c r="I2" s="24"/>
      <c r="J2" s="24"/>
      <c r="K2" s="24"/>
      <c r="L2" s="24"/>
    </row>
    <row r="3" spans="1:12" ht="15.75" x14ac:dyDescent="0.25">
      <c r="A3" s="972" t="s">
        <v>2586</v>
      </c>
      <c r="B3" s="972"/>
      <c r="C3" s="966"/>
      <c r="D3" s="921"/>
      <c r="E3" s="921"/>
      <c r="F3" s="921"/>
      <c r="G3" s="921"/>
      <c r="H3" s="396"/>
      <c r="I3" s="396"/>
      <c r="J3" s="396"/>
      <c r="K3" s="396"/>
      <c r="L3" s="396"/>
    </row>
    <row r="4" spans="1:12" ht="15" customHeight="1" x14ac:dyDescent="0.25">
      <c r="A4" s="261" t="s">
        <v>2587</v>
      </c>
      <c r="B4" s="972"/>
      <c r="C4" s="966"/>
      <c r="D4" s="921"/>
      <c r="E4" s="921"/>
      <c r="F4" s="921"/>
      <c r="G4" s="921"/>
      <c r="H4" s="396"/>
      <c r="I4" s="396"/>
      <c r="J4" s="396"/>
      <c r="K4" s="396"/>
      <c r="L4" s="396"/>
    </row>
    <row r="5" spans="1:12" ht="12.75" customHeight="1" x14ac:dyDescent="0.25">
      <c r="A5" s="966"/>
      <c r="B5" s="966"/>
      <c r="C5" s="966"/>
      <c r="D5" s="921"/>
      <c r="E5" s="921"/>
      <c r="F5" s="921"/>
      <c r="G5" s="921"/>
      <c r="H5" s="396"/>
      <c r="I5" s="396"/>
      <c r="J5" s="396"/>
      <c r="K5" s="396"/>
      <c r="L5" s="396"/>
    </row>
    <row r="6" spans="1:12" ht="12.6" customHeight="1" x14ac:dyDescent="0.2">
      <c r="A6" s="929"/>
      <c r="B6" s="2070" t="s">
        <v>2588</v>
      </c>
      <c r="C6" s="2082"/>
      <c r="D6" s="2083"/>
      <c r="E6" s="930"/>
      <c r="F6" s="2084" t="s">
        <v>2350</v>
      </c>
      <c r="G6" s="2082"/>
      <c r="H6" s="2083"/>
      <c r="I6" s="892"/>
      <c r="J6" s="396"/>
      <c r="K6" s="892"/>
      <c r="L6" s="892"/>
    </row>
    <row r="7" spans="1:12" ht="54.75" x14ac:dyDescent="0.2">
      <c r="A7" s="1660" t="s">
        <v>2351</v>
      </c>
      <c r="B7" s="890" t="s">
        <v>2352</v>
      </c>
      <c r="C7" s="890" t="s">
        <v>2353</v>
      </c>
      <c r="D7" s="890" t="s">
        <v>2354</v>
      </c>
      <c r="E7" s="931"/>
      <c r="F7" s="890" t="s">
        <v>2355</v>
      </c>
      <c r="G7" s="890" t="s">
        <v>2356</v>
      </c>
      <c r="H7" s="893" t="s">
        <v>2589</v>
      </c>
      <c r="I7" s="894"/>
      <c r="J7" s="1660" t="s">
        <v>2358</v>
      </c>
      <c r="K7" s="894"/>
      <c r="L7" s="1660" t="s">
        <v>2359</v>
      </c>
    </row>
    <row r="8" spans="1:12" x14ac:dyDescent="0.2">
      <c r="A8" s="403" t="s">
        <v>244</v>
      </c>
      <c r="B8" s="403"/>
      <c r="C8" s="403"/>
      <c r="D8" s="403" t="s">
        <v>245</v>
      </c>
      <c r="E8" s="403"/>
      <c r="F8" s="403" t="s">
        <v>246</v>
      </c>
      <c r="G8" s="403" t="s">
        <v>401</v>
      </c>
      <c r="H8" s="403" t="s">
        <v>402</v>
      </c>
      <c r="I8" s="403"/>
      <c r="J8" s="403" t="s">
        <v>2360</v>
      </c>
      <c r="K8" s="403"/>
      <c r="L8" s="403" t="s">
        <v>2361</v>
      </c>
    </row>
    <row r="9" spans="1:12" x14ac:dyDescent="0.2">
      <c r="A9" s="2114" t="s">
        <v>1784</v>
      </c>
      <c r="B9" s="2115"/>
      <c r="C9" s="2115"/>
      <c r="D9" s="988"/>
      <c r="E9" s="988"/>
      <c r="F9" s="988"/>
      <c r="G9" s="988"/>
      <c r="H9" s="988"/>
      <c r="I9" s="988"/>
      <c r="J9" s="988"/>
      <c r="K9" s="988"/>
      <c r="L9" s="988"/>
    </row>
    <row r="10" spans="1:12" x14ac:dyDescent="0.2">
      <c r="A10" s="545" t="s">
        <v>2590</v>
      </c>
      <c r="B10" s="704"/>
      <c r="C10" s="1729"/>
      <c r="D10" s="1729"/>
      <c r="E10" s="715"/>
      <c r="F10" s="1729"/>
      <c r="G10" s="1729"/>
      <c r="H10" s="1729"/>
      <c r="I10" s="702"/>
      <c r="J10" s="1730"/>
      <c r="K10" s="702"/>
      <c r="L10" s="1730"/>
    </row>
    <row r="11" spans="1:12" x14ac:dyDescent="0.2">
      <c r="A11" s="545" t="s">
        <v>2591</v>
      </c>
      <c r="B11" s="704"/>
      <c r="C11" s="1729"/>
      <c r="D11" s="1729"/>
      <c r="E11" s="715"/>
      <c r="F11" s="1729"/>
      <c r="G11" s="1729"/>
      <c r="H11" s="1729"/>
      <c r="I11" s="702"/>
      <c r="J11" s="1730"/>
      <c r="K11" s="702"/>
      <c r="L11" s="1730"/>
    </row>
    <row r="12" spans="1:12" x14ac:dyDescent="0.2">
      <c r="A12" s="545" t="s">
        <v>2563</v>
      </c>
      <c r="B12" s="704"/>
      <c r="C12" s="1729"/>
      <c r="D12" s="1729"/>
      <c r="E12" s="715"/>
      <c r="F12" s="1729"/>
      <c r="G12" s="1729"/>
      <c r="H12" s="1729"/>
      <c r="I12" s="702"/>
      <c r="J12" s="1730"/>
      <c r="K12" s="702"/>
      <c r="L12" s="1730"/>
    </row>
    <row r="13" spans="1:12" x14ac:dyDescent="0.2">
      <c r="A13" s="989" t="s">
        <v>2531</v>
      </c>
      <c r="B13" s="704"/>
      <c r="C13" s="1729"/>
      <c r="D13" s="1729"/>
      <c r="E13" s="715"/>
      <c r="F13" s="1729"/>
      <c r="G13" s="1729"/>
      <c r="H13" s="1729"/>
      <c r="I13" s="702"/>
      <c r="J13" s="1730"/>
      <c r="K13" s="702"/>
      <c r="L13" s="1730"/>
    </row>
    <row r="14" spans="1:12" x14ac:dyDescent="0.2">
      <c r="A14" s="545" t="s">
        <v>2564</v>
      </c>
      <c r="B14" s="704"/>
      <c r="C14" s="1729"/>
      <c r="D14" s="1729"/>
      <c r="E14" s="715"/>
      <c r="F14" s="1729"/>
      <c r="G14" s="1729"/>
      <c r="H14" s="1729"/>
      <c r="I14" s="702"/>
      <c r="J14" s="1730"/>
      <c r="K14" s="702"/>
      <c r="L14" s="1730"/>
    </row>
    <row r="15" spans="1:12" x14ac:dyDescent="0.2">
      <c r="A15" s="545" t="s">
        <v>2548</v>
      </c>
      <c r="B15" s="704"/>
      <c r="C15" s="1729"/>
      <c r="D15" s="1729"/>
      <c r="E15" s="715"/>
      <c r="F15" s="1729"/>
      <c r="G15" s="1729"/>
      <c r="H15" s="1729"/>
      <c r="I15" s="702"/>
      <c r="J15" s="1730"/>
      <c r="K15" s="702"/>
      <c r="L15" s="1730"/>
    </row>
    <row r="16" spans="1:12" x14ac:dyDescent="0.2">
      <c r="A16" s="545" t="s">
        <v>2549</v>
      </c>
      <c r="B16" s="704"/>
      <c r="C16" s="818"/>
      <c r="D16" s="818"/>
      <c r="E16" s="715"/>
      <c r="F16" s="1729"/>
      <c r="G16" s="1729"/>
      <c r="H16" s="1729"/>
      <c r="I16" s="702"/>
      <c r="J16" s="1730"/>
      <c r="K16" s="702"/>
      <c r="L16" s="1730"/>
    </row>
    <row r="17" spans="1:12" x14ac:dyDescent="0.2">
      <c r="A17" s="545" t="s">
        <v>2518</v>
      </c>
      <c r="B17" s="704"/>
      <c r="C17" s="818"/>
      <c r="D17" s="818"/>
      <c r="E17" s="715"/>
      <c r="F17" s="1729"/>
      <c r="G17" s="1729"/>
      <c r="H17" s="1729"/>
      <c r="I17" s="702"/>
      <c r="J17" s="1730"/>
      <c r="K17" s="702"/>
      <c r="L17" s="1730"/>
    </row>
    <row r="18" spans="1:12" x14ac:dyDescent="0.2">
      <c r="A18" s="545" t="s">
        <v>2519</v>
      </c>
      <c r="B18" s="704"/>
      <c r="C18" s="818"/>
      <c r="D18" s="818"/>
      <c r="E18" s="715"/>
      <c r="F18" s="1729"/>
      <c r="G18" s="1729"/>
      <c r="H18" s="1729"/>
      <c r="I18" s="702"/>
      <c r="J18" s="1730"/>
      <c r="K18" s="702"/>
      <c r="L18" s="1730"/>
    </row>
    <row r="19" spans="1:12" x14ac:dyDescent="0.2">
      <c r="A19" s="973" t="s">
        <v>2511</v>
      </c>
      <c r="B19" s="704"/>
      <c r="C19" s="818"/>
      <c r="D19" s="818"/>
      <c r="E19" s="701"/>
      <c r="F19" s="1729"/>
      <c r="G19" s="1729"/>
      <c r="H19" s="1729"/>
      <c r="I19" s="702"/>
      <c r="J19" s="1730"/>
      <c r="K19" s="702"/>
      <c r="L19" s="1730"/>
    </row>
    <row r="20" spans="1:12" x14ac:dyDescent="0.2">
      <c r="A20" s="545" t="s">
        <v>2592</v>
      </c>
      <c r="B20" s="704"/>
      <c r="C20" s="818"/>
      <c r="D20" s="818"/>
      <c r="E20" s="701"/>
      <c r="F20" s="1729"/>
      <c r="G20" s="1729"/>
      <c r="H20" s="1729"/>
      <c r="I20" s="702"/>
      <c r="J20" s="1730"/>
      <c r="K20" s="702"/>
      <c r="L20" s="1730"/>
    </row>
    <row r="21" spans="1:12" x14ac:dyDescent="0.2">
      <c r="A21" s="545" t="s">
        <v>2520</v>
      </c>
      <c r="B21" s="704"/>
      <c r="C21" s="818"/>
      <c r="D21" s="818"/>
      <c r="E21" s="701"/>
      <c r="F21" s="1729"/>
      <c r="G21" s="1729"/>
      <c r="H21" s="1729"/>
      <c r="I21" s="702"/>
      <c r="J21" s="1730"/>
      <c r="K21" s="702"/>
      <c r="L21" s="1730"/>
    </row>
    <row r="22" spans="1:12" x14ac:dyDescent="0.2">
      <c r="A22" s="545" t="s">
        <v>2593</v>
      </c>
      <c r="B22" s="704"/>
      <c r="C22" s="818"/>
      <c r="D22" s="818"/>
      <c r="E22" s="701"/>
      <c r="F22" s="1729"/>
      <c r="G22" s="1729"/>
      <c r="H22" s="1729"/>
      <c r="I22" s="702"/>
      <c r="J22" s="1730"/>
      <c r="K22" s="702"/>
      <c r="L22" s="1730"/>
    </row>
    <row r="23" spans="1:12" x14ac:dyDescent="0.2">
      <c r="A23" s="545" t="s">
        <v>2550</v>
      </c>
      <c r="B23" s="704"/>
      <c r="C23" s="818"/>
      <c r="D23" s="818"/>
      <c r="E23" s="701"/>
      <c r="F23" s="1729"/>
      <c r="G23" s="1729"/>
      <c r="H23" s="1729"/>
      <c r="I23" s="702"/>
      <c r="J23" s="1730"/>
      <c r="K23" s="702"/>
      <c r="L23" s="1730"/>
    </row>
    <row r="24" spans="1:12" x14ac:dyDescent="0.2">
      <c r="A24" s="545" t="s">
        <v>2521</v>
      </c>
      <c r="B24" s="704"/>
      <c r="C24" s="818"/>
      <c r="D24" s="818"/>
      <c r="E24" s="701"/>
      <c r="F24" s="1729"/>
      <c r="G24" s="1729"/>
      <c r="H24" s="1729"/>
      <c r="I24" s="702"/>
      <c r="J24" s="1730"/>
      <c r="K24" s="702"/>
      <c r="L24" s="1730"/>
    </row>
    <row r="25" spans="1:12" x14ac:dyDescent="0.2">
      <c r="A25" s="545" t="s">
        <v>2594</v>
      </c>
      <c r="B25" s="704"/>
      <c r="C25" s="818"/>
      <c r="D25" s="818"/>
      <c r="E25" s="701"/>
      <c r="F25" s="1729"/>
      <c r="G25" s="1729"/>
      <c r="H25" s="1729"/>
      <c r="I25" s="702"/>
      <c r="J25" s="1730"/>
      <c r="K25" s="702"/>
      <c r="L25" s="1730"/>
    </row>
    <row r="26" spans="1:12" x14ac:dyDescent="0.2">
      <c r="A26" s="545" t="s">
        <v>2595</v>
      </c>
      <c r="B26" s="704"/>
      <c r="C26" s="818"/>
      <c r="D26" s="818"/>
      <c r="E26" s="701"/>
      <c r="F26" s="1729"/>
      <c r="G26" s="1729"/>
      <c r="H26" s="1729"/>
      <c r="I26" s="702"/>
      <c r="J26" s="1730"/>
      <c r="K26" s="702"/>
      <c r="L26" s="1730"/>
    </row>
    <row r="27" spans="1:12" x14ac:dyDescent="0.2">
      <c r="A27" s="545" t="s">
        <v>2596</v>
      </c>
      <c r="B27" s="704"/>
      <c r="C27" s="818"/>
      <c r="D27" s="818"/>
      <c r="E27" s="701"/>
      <c r="F27" s="1729"/>
      <c r="G27" s="1729"/>
      <c r="H27" s="1729"/>
      <c r="I27" s="702"/>
      <c r="J27" s="1730"/>
      <c r="K27" s="702"/>
      <c r="L27" s="1730"/>
    </row>
    <row r="28" spans="1:12" x14ac:dyDescent="0.2">
      <c r="A28" s="545" t="s">
        <v>2597</v>
      </c>
      <c r="B28" s="704"/>
      <c r="C28" s="818"/>
      <c r="D28" s="818"/>
      <c r="E28" s="701"/>
      <c r="F28" s="1729"/>
      <c r="G28" s="1729"/>
      <c r="H28" s="1729"/>
      <c r="I28" s="702"/>
      <c r="J28" s="1730"/>
      <c r="K28" s="702"/>
      <c r="L28" s="1730"/>
    </row>
    <row r="29" spans="1:12" x14ac:dyDescent="0.2">
      <c r="A29" s="545" t="s">
        <v>2598</v>
      </c>
      <c r="B29" s="704"/>
      <c r="C29" s="818"/>
      <c r="D29" s="818"/>
      <c r="E29" s="701"/>
      <c r="F29" s="1729"/>
      <c r="G29" s="1729"/>
      <c r="H29" s="1729"/>
      <c r="I29" s="702"/>
      <c r="J29" s="1730"/>
      <c r="K29" s="702"/>
      <c r="L29" s="1730"/>
    </row>
    <row r="30" spans="1:12" x14ac:dyDescent="0.2">
      <c r="A30" s="545" t="s">
        <v>2599</v>
      </c>
      <c r="B30" s="704"/>
      <c r="C30" s="818"/>
      <c r="D30" s="818"/>
      <c r="E30" s="701"/>
      <c r="F30" s="1729"/>
      <c r="G30" s="1729"/>
      <c r="H30" s="1729"/>
      <c r="I30" s="702"/>
      <c r="J30" s="1730"/>
      <c r="K30" s="702"/>
      <c r="L30" s="1730"/>
    </row>
    <row r="31" spans="1:12" x14ac:dyDescent="0.2">
      <c r="A31" s="920" t="s">
        <v>2375</v>
      </c>
      <c r="B31" s="704"/>
      <c r="C31" s="1730"/>
      <c r="D31" s="1730"/>
      <c r="E31" s="750"/>
      <c r="F31" s="734"/>
      <c r="G31" s="734"/>
      <c r="H31" s="1730"/>
      <c r="I31" s="751"/>
      <c r="J31" s="1730"/>
      <c r="K31" s="751"/>
      <c r="L31" s="1730"/>
    </row>
    <row r="32" spans="1:12" x14ac:dyDescent="0.2">
      <c r="A32" s="708"/>
      <c r="B32" s="708"/>
      <c r="C32" s="796"/>
      <c r="D32" s="796"/>
      <c r="E32" s="750"/>
      <c r="F32" s="797"/>
      <c r="G32" s="795"/>
      <c r="H32" s="796"/>
      <c r="I32" s="751"/>
      <c r="J32" s="796"/>
      <c r="K32" s="751"/>
      <c r="L32" s="796"/>
    </row>
    <row r="33" spans="1:12" x14ac:dyDescent="0.2">
      <c r="A33" s="138" t="s">
        <v>1785</v>
      </c>
      <c r="B33" s="354"/>
      <c r="C33" s="796"/>
      <c r="D33" s="796"/>
      <c r="E33" s="750"/>
      <c r="F33" s="797"/>
      <c r="G33" s="795"/>
      <c r="H33" s="796"/>
      <c r="I33" s="751"/>
      <c r="J33" s="796"/>
      <c r="K33" s="751"/>
      <c r="L33" s="796"/>
    </row>
    <row r="34" spans="1:12" x14ac:dyDescent="0.2">
      <c r="A34" s="545" t="s">
        <v>2590</v>
      </c>
      <c r="B34" s="675"/>
      <c r="C34" s="1729"/>
      <c r="D34" s="1729"/>
      <c r="E34" s="830"/>
      <c r="F34" s="1729"/>
      <c r="G34" s="1729"/>
      <c r="H34" s="1729"/>
      <c r="I34" s="831"/>
      <c r="J34" s="1730"/>
      <c r="K34" s="831"/>
      <c r="L34" s="1730"/>
    </row>
    <row r="35" spans="1:12" x14ac:dyDescent="0.2">
      <c r="A35" s="545" t="s">
        <v>2591</v>
      </c>
      <c r="B35" s="675"/>
      <c r="C35" s="1729"/>
      <c r="D35" s="1729"/>
      <c r="E35" s="830"/>
      <c r="F35" s="1729"/>
      <c r="G35" s="1729"/>
      <c r="H35" s="1729"/>
      <c r="I35" s="831"/>
      <c r="J35" s="1730"/>
      <c r="K35" s="831"/>
      <c r="L35" s="1730"/>
    </row>
    <row r="36" spans="1:12" x14ac:dyDescent="0.2">
      <c r="A36" s="545" t="s">
        <v>2563</v>
      </c>
      <c r="B36" s="675"/>
      <c r="C36" s="1729"/>
      <c r="D36" s="1729"/>
      <c r="E36" s="830"/>
      <c r="F36" s="1729"/>
      <c r="G36" s="1729"/>
      <c r="H36" s="1729"/>
      <c r="I36" s="831"/>
      <c r="J36" s="1730"/>
      <c r="K36" s="831"/>
      <c r="L36" s="1730"/>
    </row>
    <row r="37" spans="1:12" x14ac:dyDescent="0.2">
      <c r="A37" s="989" t="s">
        <v>2531</v>
      </c>
      <c r="B37" s="675"/>
      <c r="C37" s="1729"/>
      <c r="D37" s="1729"/>
      <c r="E37" s="830"/>
      <c r="F37" s="1729"/>
      <c r="G37" s="1729"/>
      <c r="H37" s="1729"/>
      <c r="I37" s="831"/>
      <c r="J37" s="1730"/>
      <c r="K37" s="831"/>
      <c r="L37" s="1730"/>
    </row>
    <row r="38" spans="1:12" x14ac:dyDescent="0.2">
      <c r="A38" s="545" t="s">
        <v>2564</v>
      </c>
      <c r="B38" s="675"/>
      <c r="C38" s="1729"/>
      <c r="D38" s="1729"/>
      <c r="E38" s="830"/>
      <c r="F38" s="1729"/>
      <c r="G38" s="1729"/>
      <c r="H38" s="1729"/>
      <c r="I38" s="831"/>
      <c r="J38" s="1730"/>
      <c r="K38" s="831"/>
      <c r="L38" s="1730"/>
    </row>
    <row r="39" spans="1:12" x14ac:dyDescent="0.2">
      <c r="A39" s="545" t="s">
        <v>2548</v>
      </c>
      <c r="B39" s="675"/>
      <c r="C39" s="1729"/>
      <c r="D39" s="1729"/>
      <c r="E39" s="830"/>
      <c r="F39" s="1729"/>
      <c r="G39" s="1729"/>
      <c r="H39" s="1729"/>
      <c r="I39" s="831"/>
      <c r="J39" s="1730"/>
      <c r="K39" s="831"/>
      <c r="L39" s="1730"/>
    </row>
    <row r="40" spans="1:12" x14ac:dyDescent="0.2">
      <c r="A40" s="545" t="s">
        <v>2549</v>
      </c>
      <c r="B40" s="675"/>
      <c r="C40" s="818"/>
      <c r="D40" s="818"/>
      <c r="E40" s="830"/>
      <c r="F40" s="1729"/>
      <c r="G40" s="1729"/>
      <c r="H40" s="1729"/>
      <c r="I40" s="831"/>
      <c r="J40" s="1730"/>
      <c r="K40" s="831"/>
      <c r="L40" s="1730"/>
    </row>
    <row r="41" spans="1:12" x14ac:dyDescent="0.2">
      <c r="A41" s="545" t="s">
        <v>2518</v>
      </c>
      <c r="B41" s="675"/>
      <c r="C41" s="818"/>
      <c r="D41" s="818"/>
      <c r="E41" s="830"/>
      <c r="F41" s="1729"/>
      <c r="G41" s="1729"/>
      <c r="H41" s="1729"/>
      <c r="I41" s="831"/>
      <c r="J41" s="1730"/>
      <c r="K41" s="831"/>
      <c r="L41" s="1730"/>
    </row>
    <row r="42" spans="1:12" x14ac:dyDescent="0.2">
      <c r="A42" s="545" t="s">
        <v>2519</v>
      </c>
      <c r="B42" s="675"/>
      <c r="C42" s="818"/>
      <c r="D42" s="818"/>
      <c r="E42" s="830"/>
      <c r="F42" s="1729"/>
      <c r="G42" s="1729"/>
      <c r="H42" s="1729"/>
      <c r="I42" s="831"/>
      <c r="J42" s="1730"/>
      <c r="K42" s="831"/>
      <c r="L42" s="1730"/>
    </row>
    <row r="43" spans="1:12" x14ac:dyDescent="0.2">
      <c r="A43" s="973" t="s">
        <v>2511</v>
      </c>
      <c r="B43" s="675"/>
      <c r="C43" s="818"/>
      <c r="D43" s="818"/>
      <c r="E43" s="832"/>
      <c r="F43" s="1729"/>
      <c r="G43" s="1729"/>
      <c r="H43" s="1729"/>
      <c r="I43" s="831"/>
      <c r="J43" s="1730"/>
      <c r="K43" s="831"/>
      <c r="L43" s="1730"/>
    </row>
    <row r="44" spans="1:12" x14ac:dyDescent="0.2">
      <c r="A44" s="545" t="s">
        <v>2592</v>
      </c>
      <c r="B44" s="675"/>
      <c r="C44" s="818"/>
      <c r="D44" s="818"/>
      <c r="E44" s="832"/>
      <c r="F44" s="1729"/>
      <c r="G44" s="1729"/>
      <c r="H44" s="1729"/>
      <c r="I44" s="831"/>
      <c r="J44" s="1730"/>
      <c r="K44" s="831"/>
      <c r="L44" s="1730"/>
    </row>
    <row r="45" spans="1:12" x14ac:dyDescent="0.2">
      <c r="A45" s="545" t="s">
        <v>2520</v>
      </c>
      <c r="B45" s="675"/>
      <c r="C45" s="818"/>
      <c r="D45" s="818"/>
      <c r="E45" s="832"/>
      <c r="F45" s="1729"/>
      <c r="G45" s="1729"/>
      <c r="H45" s="1729"/>
      <c r="I45" s="831"/>
      <c r="J45" s="1730"/>
      <c r="K45" s="831"/>
      <c r="L45" s="1730"/>
    </row>
    <row r="46" spans="1:12" x14ac:dyDescent="0.2">
      <c r="A46" s="545" t="s">
        <v>2593</v>
      </c>
      <c r="B46" s="675"/>
      <c r="C46" s="818"/>
      <c r="D46" s="818"/>
      <c r="E46" s="832"/>
      <c r="F46" s="1729"/>
      <c r="G46" s="1729"/>
      <c r="H46" s="1729"/>
      <c r="I46" s="831"/>
      <c r="J46" s="1730"/>
      <c r="K46" s="831"/>
      <c r="L46" s="1730"/>
    </row>
    <row r="47" spans="1:12" x14ac:dyDescent="0.2">
      <c r="A47" s="545" t="s">
        <v>2550</v>
      </c>
      <c r="B47" s="675"/>
      <c r="C47" s="818"/>
      <c r="D47" s="818"/>
      <c r="E47" s="832"/>
      <c r="F47" s="1729"/>
      <c r="G47" s="1729"/>
      <c r="H47" s="1729"/>
      <c r="I47" s="831"/>
      <c r="J47" s="1730"/>
      <c r="K47" s="831"/>
      <c r="L47" s="1730"/>
    </row>
    <row r="48" spans="1:12" x14ac:dyDescent="0.2">
      <c r="A48" s="545" t="s">
        <v>2521</v>
      </c>
      <c r="B48" s="675"/>
      <c r="C48" s="818"/>
      <c r="D48" s="818"/>
      <c r="E48" s="832"/>
      <c r="F48" s="1729"/>
      <c r="G48" s="1729"/>
      <c r="H48" s="1729"/>
      <c r="I48" s="831"/>
      <c r="J48" s="1730"/>
      <c r="K48" s="831"/>
      <c r="L48" s="1730"/>
    </row>
    <row r="49" spans="1:12" x14ac:dyDescent="0.2">
      <c r="A49" s="545" t="s">
        <v>2594</v>
      </c>
      <c r="B49" s="675"/>
      <c r="C49" s="818"/>
      <c r="D49" s="818"/>
      <c r="E49" s="832"/>
      <c r="F49" s="1729"/>
      <c r="G49" s="1729"/>
      <c r="H49" s="1729"/>
      <c r="I49" s="831"/>
      <c r="J49" s="1730"/>
      <c r="K49" s="831"/>
      <c r="L49" s="1730"/>
    </row>
    <row r="50" spans="1:12" x14ac:dyDescent="0.2">
      <c r="A50" s="545" t="s">
        <v>2595</v>
      </c>
      <c r="B50" s="675"/>
      <c r="C50" s="818"/>
      <c r="D50" s="818"/>
      <c r="E50" s="832"/>
      <c r="F50" s="1729"/>
      <c r="G50" s="1729"/>
      <c r="H50" s="1729"/>
      <c r="I50" s="831"/>
      <c r="J50" s="1730"/>
      <c r="K50" s="831"/>
      <c r="L50" s="1730"/>
    </row>
    <row r="51" spans="1:12" x14ac:dyDescent="0.2">
      <c r="A51" s="545" t="s">
        <v>2596</v>
      </c>
      <c r="B51" s="675"/>
      <c r="C51" s="818"/>
      <c r="D51" s="818"/>
      <c r="E51" s="832"/>
      <c r="F51" s="1729"/>
      <c r="G51" s="1729"/>
      <c r="H51" s="1729"/>
      <c r="I51" s="831"/>
      <c r="J51" s="1730"/>
      <c r="K51" s="831"/>
      <c r="L51" s="1730"/>
    </row>
    <row r="52" spans="1:12" x14ac:dyDescent="0.2">
      <c r="A52" s="545" t="s">
        <v>2597</v>
      </c>
      <c r="B52" s="675"/>
      <c r="C52" s="818"/>
      <c r="D52" s="818"/>
      <c r="E52" s="832"/>
      <c r="F52" s="1729"/>
      <c r="G52" s="1729"/>
      <c r="H52" s="1729"/>
      <c r="I52" s="831"/>
      <c r="J52" s="1730"/>
      <c r="K52" s="831"/>
      <c r="L52" s="1730"/>
    </row>
    <row r="53" spans="1:12" x14ac:dyDescent="0.2">
      <c r="A53" s="545" t="s">
        <v>2598</v>
      </c>
      <c r="B53" s="675"/>
      <c r="C53" s="818"/>
      <c r="D53" s="818"/>
      <c r="E53" s="832"/>
      <c r="F53" s="1729"/>
      <c r="G53" s="1729"/>
      <c r="H53" s="1729"/>
      <c r="I53" s="831"/>
      <c r="J53" s="1730"/>
      <c r="K53" s="831"/>
      <c r="L53" s="1730"/>
    </row>
    <row r="54" spans="1:12" x14ac:dyDescent="0.2">
      <c r="A54" s="545" t="s">
        <v>2599</v>
      </c>
      <c r="B54" s="675"/>
      <c r="C54" s="818"/>
      <c r="D54" s="818"/>
      <c r="E54" s="832"/>
      <c r="F54" s="1729"/>
      <c r="G54" s="1729"/>
      <c r="H54" s="1729"/>
      <c r="I54" s="831"/>
      <c r="J54" s="1730"/>
      <c r="K54" s="831"/>
      <c r="L54" s="1730"/>
    </row>
    <row r="55" spans="1:12" x14ac:dyDescent="0.2">
      <c r="A55" s="920" t="s">
        <v>2375</v>
      </c>
      <c r="B55" s="703"/>
      <c r="C55" s="1730"/>
      <c r="D55" s="1730"/>
      <c r="E55" s="750"/>
      <c r="F55" s="734"/>
      <c r="G55" s="734"/>
      <c r="H55" s="1730"/>
      <c r="I55" s="751"/>
      <c r="J55" s="1730"/>
      <c r="K55" s="751"/>
      <c r="L55" s="1730"/>
    </row>
    <row r="56" spans="1:12" x14ac:dyDescent="0.2">
      <c r="A56" s="708"/>
      <c r="B56" s="708"/>
      <c r="C56" s="796"/>
      <c r="D56" s="796"/>
      <c r="E56" s="750"/>
      <c r="F56" s="797"/>
      <c r="G56" s="795"/>
      <c r="H56" s="796"/>
      <c r="I56" s="751"/>
      <c r="J56" s="796"/>
      <c r="K56" s="751"/>
      <c r="L56" s="796"/>
    </row>
    <row r="57" spans="1:12" x14ac:dyDescent="0.2">
      <c r="A57" s="138" t="s">
        <v>1788</v>
      </c>
      <c r="B57" s="354"/>
      <c r="C57" s="796"/>
      <c r="D57" s="796"/>
      <c r="E57" s="750"/>
      <c r="F57" s="797"/>
      <c r="G57" s="795"/>
      <c r="H57" s="796"/>
      <c r="I57" s="751"/>
      <c r="J57" s="796"/>
      <c r="K57" s="751"/>
      <c r="L57" s="796"/>
    </row>
    <row r="58" spans="1:12" x14ac:dyDescent="0.2">
      <c r="A58" s="545" t="s">
        <v>2590</v>
      </c>
      <c r="B58" s="675"/>
      <c r="C58" s="1729"/>
      <c r="D58" s="1729"/>
      <c r="E58" s="830"/>
      <c r="F58" s="1729"/>
      <c r="G58" s="1729"/>
      <c r="H58" s="1729"/>
      <c r="I58" s="831"/>
      <c r="J58" s="1730"/>
      <c r="K58" s="831"/>
      <c r="L58" s="1730"/>
    </row>
    <row r="59" spans="1:12" x14ac:dyDescent="0.2">
      <c r="A59" s="545" t="s">
        <v>2591</v>
      </c>
      <c r="B59" s="675"/>
      <c r="C59" s="1729"/>
      <c r="D59" s="1729"/>
      <c r="E59" s="830"/>
      <c r="F59" s="1729"/>
      <c r="G59" s="1729"/>
      <c r="H59" s="1729"/>
      <c r="I59" s="831"/>
      <c r="J59" s="1730"/>
      <c r="K59" s="831"/>
      <c r="L59" s="1730"/>
    </row>
    <row r="60" spans="1:12" x14ac:dyDescent="0.2">
      <c r="A60" s="545" t="s">
        <v>2563</v>
      </c>
      <c r="B60" s="675"/>
      <c r="C60" s="1729"/>
      <c r="D60" s="1729"/>
      <c r="E60" s="830"/>
      <c r="F60" s="1729"/>
      <c r="G60" s="1729"/>
      <c r="H60" s="1729"/>
      <c r="I60" s="831"/>
      <c r="J60" s="1730"/>
      <c r="K60" s="831"/>
      <c r="L60" s="1730"/>
    </row>
    <row r="61" spans="1:12" x14ac:dyDescent="0.2">
      <c r="A61" s="989" t="s">
        <v>2531</v>
      </c>
      <c r="B61" s="675"/>
      <c r="C61" s="1729"/>
      <c r="D61" s="1729"/>
      <c r="E61" s="830"/>
      <c r="F61" s="1729"/>
      <c r="G61" s="1729"/>
      <c r="H61" s="1729"/>
      <c r="I61" s="831"/>
      <c r="J61" s="1730"/>
      <c r="K61" s="831"/>
      <c r="L61" s="1730"/>
    </row>
    <row r="62" spans="1:12" x14ac:dyDescent="0.2">
      <c r="A62" s="545" t="s">
        <v>2564</v>
      </c>
      <c r="B62" s="675"/>
      <c r="C62" s="1729"/>
      <c r="D62" s="1729"/>
      <c r="E62" s="830"/>
      <c r="F62" s="1729"/>
      <c r="G62" s="1729"/>
      <c r="H62" s="1729"/>
      <c r="I62" s="831"/>
      <c r="J62" s="1730"/>
      <c r="K62" s="831"/>
      <c r="L62" s="1730"/>
    </row>
    <row r="63" spans="1:12" x14ac:dyDescent="0.2">
      <c r="A63" s="545" t="s">
        <v>2548</v>
      </c>
      <c r="B63" s="675"/>
      <c r="C63" s="1729"/>
      <c r="D63" s="1729"/>
      <c r="E63" s="830"/>
      <c r="F63" s="1729"/>
      <c r="G63" s="1729"/>
      <c r="H63" s="1729"/>
      <c r="I63" s="831"/>
      <c r="J63" s="1730"/>
      <c r="K63" s="831"/>
      <c r="L63" s="1730"/>
    </row>
    <row r="64" spans="1:12" x14ac:dyDescent="0.2">
      <c r="A64" s="545" t="s">
        <v>2549</v>
      </c>
      <c r="B64" s="675"/>
      <c r="C64" s="818"/>
      <c r="D64" s="818"/>
      <c r="E64" s="830"/>
      <c r="F64" s="1729"/>
      <c r="G64" s="1729"/>
      <c r="H64" s="1729"/>
      <c r="I64" s="831"/>
      <c r="J64" s="1730"/>
      <c r="K64" s="831"/>
      <c r="L64" s="1730"/>
    </row>
    <row r="65" spans="1:12" x14ac:dyDescent="0.2">
      <c r="A65" s="545" t="s">
        <v>2518</v>
      </c>
      <c r="B65" s="675"/>
      <c r="C65" s="818"/>
      <c r="D65" s="818"/>
      <c r="E65" s="830"/>
      <c r="F65" s="1729"/>
      <c r="G65" s="1729"/>
      <c r="H65" s="1729"/>
      <c r="I65" s="831"/>
      <c r="J65" s="1730"/>
      <c r="K65" s="831"/>
      <c r="L65" s="1730"/>
    </row>
    <row r="66" spans="1:12" x14ac:dyDescent="0.2">
      <c r="A66" s="545" t="s">
        <v>2519</v>
      </c>
      <c r="B66" s="675"/>
      <c r="C66" s="818"/>
      <c r="D66" s="818"/>
      <c r="E66" s="830"/>
      <c r="F66" s="1729"/>
      <c r="G66" s="1729"/>
      <c r="H66" s="1729"/>
      <c r="I66" s="831"/>
      <c r="J66" s="1730"/>
      <c r="K66" s="831"/>
      <c r="L66" s="1730"/>
    </row>
    <row r="67" spans="1:12" x14ac:dyDescent="0.2">
      <c r="A67" s="973" t="s">
        <v>2511</v>
      </c>
      <c r="B67" s="675"/>
      <c r="C67" s="818"/>
      <c r="D67" s="818"/>
      <c r="E67" s="832"/>
      <c r="F67" s="1729"/>
      <c r="G67" s="1729"/>
      <c r="H67" s="1729"/>
      <c r="I67" s="831"/>
      <c r="J67" s="1730"/>
      <c r="K67" s="831"/>
      <c r="L67" s="1730"/>
    </row>
    <row r="68" spans="1:12" x14ac:dyDescent="0.2">
      <c r="A68" s="545" t="s">
        <v>2592</v>
      </c>
      <c r="B68" s="675"/>
      <c r="C68" s="818"/>
      <c r="D68" s="818"/>
      <c r="E68" s="832"/>
      <c r="F68" s="1729"/>
      <c r="G68" s="1729"/>
      <c r="H68" s="1729"/>
      <c r="I68" s="831"/>
      <c r="J68" s="1730"/>
      <c r="K68" s="831"/>
      <c r="L68" s="1730"/>
    </row>
    <row r="69" spans="1:12" x14ac:dyDescent="0.2">
      <c r="A69" s="545" t="s">
        <v>2520</v>
      </c>
      <c r="B69" s="675"/>
      <c r="C69" s="818"/>
      <c r="D69" s="818"/>
      <c r="E69" s="832"/>
      <c r="F69" s="1729"/>
      <c r="G69" s="1729"/>
      <c r="H69" s="1729"/>
      <c r="I69" s="831"/>
      <c r="J69" s="1730"/>
      <c r="K69" s="831"/>
      <c r="L69" s="1730"/>
    </row>
    <row r="70" spans="1:12" x14ac:dyDescent="0.2">
      <c r="A70" s="545" t="s">
        <v>2593</v>
      </c>
      <c r="B70" s="675"/>
      <c r="C70" s="818"/>
      <c r="D70" s="818"/>
      <c r="E70" s="832"/>
      <c r="F70" s="1729"/>
      <c r="G70" s="1729"/>
      <c r="H70" s="1729"/>
      <c r="I70" s="831"/>
      <c r="J70" s="1730"/>
      <c r="K70" s="831"/>
      <c r="L70" s="1730"/>
    </row>
    <row r="71" spans="1:12" x14ac:dyDescent="0.2">
      <c r="A71" s="545" t="s">
        <v>2550</v>
      </c>
      <c r="B71" s="675"/>
      <c r="C71" s="818"/>
      <c r="D71" s="818"/>
      <c r="E71" s="832"/>
      <c r="F71" s="1729"/>
      <c r="G71" s="1729"/>
      <c r="H71" s="1729"/>
      <c r="I71" s="831"/>
      <c r="J71" s="1730"/>
      <c r="K71" s="831"/>
      <c r="L71" s="1730"/>
    </row>
    <row r="72" spans="1:12" x14ac:dyDescent="0.2">
      <c r="A72" s="545" t="s">
        <v>2521</v>
      </c>
      <c r="B72" s="675"/>
      <c r="C72" s="818"/>
      <c r="D72" s="818"/>
      <c r="E72" s="832"/>
      <c r="F72" s="1729"/>
      <c r="G72" s="1729"/>
      <c r="H72" s="1729"/>
      <c r="I72" s="831"/>
      <c r="J72" s="1730"/>
      <c r="K72" s="831"/>
      <c r="L72" s="1730"/>
    </row>
    <row r="73" spans="1:12" x14ac:dyDescent="0.2">
      <c r="A73" s="545" t="s">
        <v>2594</v>
      </c>
      <c r="B73" s="675"/>
      <c r="C73" s="818"/>
      <c r="D73" s="818"/>
      <c r="E73" s="832"/>
      <c r="F73" s="1729"/>
      <c r="G73" s="1729"/>
      <c r="H73" s="1729"/>
      <c r="I73" s="831"/>
      <c r="J73" s="1730"/>
      <c r="K73" s="831"/>
      <c r="L73" s="1730"/>
    </row>
    <row r="74" spans="1:12" x14ac:dyDescent="0.2">
      <c r="A74" s="545" t="s">
        <v>2595</v>
      </c>
      <c r="B74" s="675"/>
      <c r="C74" s="818"/>
      <c r="D74" s="818"/>
      <c r="E74" s="832"/>
      <c r="F74" s="1729"/>
      <c r="G74" s="1729"/>
      <c r="H74" s="1729"/>
      <c r="I74" s="831"/>
      <c r="J74" s="1730"/>
      <c r="K74" s="831"/>
      <c r="L74" s="1730"/>
    </row>
    <row r="75" spans="1:12" x14ac:dyDescent="0.2">
      <c r="A75" s="545" t="s">
        <v>2596</v>
      </c>
      <c r="B75" s="675"/>
      <c r="C75" s="818"/>
      <c r="D75" s="818"/>
      <c r="E75" s="832"/>
      <c r="F75" s="1729"/>
      <c r="G75" s="1729"/>
      <c r="H75" s="1729"/>
      <c r="I75" s="831"/>
      <c r="J75" s="1730"/>
      <c r="K75" s="831"/>
      <c r="L75" s="1730"/>
    </row>
    <row r="76" spans="1:12" x14ac:dyDescent="0.2">
      <c r="A76" s="545" t="s">
        <v>2597</v>
      </c>
      <c r="B76" s="675"/>
      <c r="C76" s="818"/>
      <c r="D76" s="818"/>
      <c r="E76" s="832"/>
      <c r="F76" s="1729"/>
      <c r="G76" s="1729"/>
      <c r="H76" s="1729"/>
      <c r="I76" s="831"/>
      <c r="J76" s="1730"/>
      <c r="K76" s="831"/>
      <c r="L76" s="1730"/>
    </row>
    <row r="77" spans="1:12" x14ac:dyDescent="0.2">
      <c r="A77" s="545" t="s">
        <v>2598</v>
      </c>
      <c r="B77" s="675"/>
      <c r="C77" s="818"/>
      <c r="D77" s="818"/>
      <c r="E77" s="832"/>
      <c r="F77" s="1729"/>
      <c r="G77" s="1729"/>
      <c r="H77" s="1729"/>
      <c r="I77" s="831"/>
      <c r="J77" s="1730"/>
      <c r="K77" s="831"/>
      <c r="L77" s="1730"/>
    </row>
    <row r="78" spans="1:12" x14ac:dyDescent="0.2">
      <c r="A78" s="545" t="s">
        <v>2599</v>
      </c>
      <c r="B78" s="675"/>
      <c r="C78" s="818"/>
      <c r="D78" s="818"/>
      <c r="E78" s="832"/>
      <c r="F78" s="1729"/>
      <c r="G78" s="1729"/>
      <c r="H78" s="1729"/>
      <c r="I78" s="831"/>
      <c r="J78" s="1730"/>
      <c r="K78" s="831"/>
      <c r="L78" s="1730"/>
    </row>
    <row r="79" spans="1:12" x14ac:dyDescent="0.2">
      <c r="A79" s="905" t="s">
        <v>2375</v>
      </c>
      <c r="B79" s="703"/>
      <c r="C79" s="1730"/>
      <c r="D79" s="1730"/>
      <c r="E79" s="750"/>
      <c r="F79" s="734"/>
      <c r="G79" s="734"/>
      <c r="H79" s="1730"/>
      <c r="I79" s="751"/>
      <c r="J79" s="1730"/>
      <c r="K79" s="751"/>
      <c r="L79" s="1730"/>
    </row>
    <row r="80" spans="1:12" x14ac:dyDescent="0.2">
      <c r="A80" s="92"/>
      <c r="B80" s="708"/>
      <c r="C80" s="24"/>
      <c r="D80" s="24"/>
      <c r="E80" s="24"/>
      <c r="F80" s="24"/>
      <c r="G80" s="24"/>
      <c r="H80" s="54"/>
      <c r="I80" s="24"/>
      <c r="J80" s="30"/>
      <c r="K80" s="24"/>
      <c r="L80" s="24"/>
    </row>
    <row r="81" spans="1:12" x14ac:dyDescent="0.2">
      <c r="A81" s="918" t="s">
        <v>746</v>
      </c>
      <c r="B81" s="708"/>
      <c r="C81" s="1730"/>
      <c r="D81" s="1730"/>
      <c r="E81" s="24"/>
      <c r="F81" s="24"/>
      <c r="G81" s="24"/>
      <c r="H81" s="54"/>
      <c r="I81" s="24"/>
      <c r="J81" s="30"/>
      <c r="K81" s="24"/>
      <c r="L81" s="1730"/>
    </row>
    <row r="82" spans="1:12" s="25" customFormat="1" x14ac:dyDescent="0.2">
      <c r="A82" s="92"/>
      <c r="B82" s="708"/>
      <c r="C82" s="24"/>
      <c r="D82" s="24"/>
      <c r="E82" s="24"/>
      <c r="F82" s="24"/>
      <c r="G82" s="24"/>
      <c r="H82" s="54"/>
      <c r="I82" s="24"/>
      <c r="J82" s="30"/>
      <c r="K82" s="24"/>
      <c r="L82" s="24"/>
    </row>
    <row r="83" spans="1:12" x14ac:dyDescent="0.2">
      <c r="A83" s="85" t="s">
        <v>2600</v>
      </c>
      <c r="B83" s="67"/>
      <c r="C83" s="24"/>
      <c r="D83" s="24"/>
      <c r="E83" s="24"/>
      <c r="F83" s="24"/>
      <c r="G83" s="24"/>
      <c r="H83" s="24"/>
      <c r="I83" s="24"/>
      <c r="J83" s="24"/>
      <c r="K83" s="24"/>
      <c r="L83" s="24"/>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heetViews>
  <sheetFormatPr defaultColWidth="9.140625" defaultRowHeight="11.25" x14ac:dyDescent="0.2"/>
  <cols>
    <col min="1" max="1" width="9.140625" style="20"/>
    <col min="2" max="2" width="3.42578125" style="20" customWidth="1"/>
    <col min="3" max="3" width="17.140625" style="20" customWidth="1"/>
    <col min="4" max="4" width="22.5703125" style="20" customWidth="1"/>
    <col min="5" max="5" width="9.140625" style="20"/>
    <col min="6" max="6" width="10.5703125" style="20" customWidth="1"/>
    <col min="7" max="7" width="10.42578125" style="20" customWidth="1"/>
    <col min="8" max="8" width="9.140625" style="20"/>
    <col min="9" max="9" width="11" style="20" customWidth="1"/>
    <col min="10" max="10" width="9.140625" style="20"/>
    <col min="11" max="11" width="2.5703125" style="20" customWidth="1"/>
    <col min="12" max="257" width="9.140625" style="20"/>
    <col min="258" max="258" width="3.42578125" style="20" customWidth="1"/>
    <col min="259" max="259" width="17.140625" style="20" customWidth="1"/>
    <col min="260" max="262" width="9.140625" style="20"/>
    <col min="263" max="263" width="10.42578125" style="20" customWidth="1"/>
    <col min="264" max="264" width="9.140625" style="20"/>
    <col min="265" max="265" width="11" style="20" customWidth="1"/>
    <col min="266" max="266" width="9.140625" style="20"/>
    <col min="267" max="267" width="2.5703125" style="20" customWidth="1"/>
    <col min="268" max="513" width="9.140625" style="20"/>
    <col min="514" max="514" width="3.42578125" style="20" customWidth="1"/>
    <col min="515" max="515" width="17.140625" style="20" customWidth="1"/>
    <col min="516" max="518" width="9.140625" style="20"/>
    <col min="519" max="519" width="10.42578125" style="20" customWidth="1"/>
    <col min="520" max="520" width="9.140625" style="20"/>
    <col min="521" max="521" width="11" style="20" customWidth="1"/>
    <col min="522" max="522" width="9.140625" style="20"/>
    <col min="523" max="523" width="2.5703125" style="20" customWidth="1"/>
    <col min="524" max="769" width="9.140625" style="20"/>
    <col min="770" max="770" width="3.42578125" style="20" customWidth="1"/>
    <col min="771" max="771" width="17.140625" style="20" customWidth="1"/>
    <col min="772" max="774" width="9.140625" style="20"/>
    <col min="775" max="775" width="10.42578125" style="20" customWidth="1"/>
    <col min="776" max="776" width="9.140625" style="20"/>
    <col min="777" max="777" width="11" style="20" customWidth="1"/>
    <col min="778" max="778" width="9.140625" style="20"/>
    <col min="779" max="779" width="2.5703125" style="20" customWidth="1"/>
    <col min="780" max="1025" width="9.140625" style="20"/>
    <col min="1026" max="1026" width="3.42578125" style="20" customWidth="1"/>
    <col min="1027" max="1027" width="17.140625" style="20" customWidth="1"/>
    <col min="1028" max="1030" width="9.140625" style="20"/>
    <col min="1031" max="1031" width="10.42578125" style="20" customWidth="1"/>
    <col min="1032" max="1032" width="9.140625" style="20"/>
    <col min="1033" max="1033" width="11" style="20" customWidth="1"/>
    <col min="1034" max="1034" width="9.140625" style="20"/>
    <col min="1035" max="1035" width="2.5703125" style="20" customWidth="1"/>
    <col min="1036" max="1281" width="9.140625" style="20"/>
    <col min="1282" max="1282" width="3.42578125" style="20" customWidth="1"/>
    <col min="1283" max="1283" width="17.140625" style="20" customWidth="1"/>
    <col min="1284" max="1286" width="9.140625" style="20"/>
    <col min="1287" max="1287" width="10.42578125" style="20" customWidth="1"/>
    <col min="1288" max="1288" width="9.140625" style="20"/>
    <col min="1289" max="1289" width="11" style="20" customWidth="1"/>
    <col min="1290" max="1290" width="9.140625" style="20"/>
    <col min="1291" max="1291" width="2.5703125" style="20" customWidth="1"/>
    <col min="1292" max="1537" width="9.140625" style="20"/>
    <col min="1538" max="1538" width="3.42578125" style="20" customWidth="1"/>
    <col min="1539" max="1539" width="17.140625" style="20" customWidth="1"/>
    <col min="1540" max="1542" width="9.140625" style="20"/>
    <col min="1543" max="1543" width="10.42578125" style="20" customWidth="1"/>
    <col min="1544" max="1544" width="9.140625" style="20"/>
    <col min="1545" max="1545" width="11" style="20" customWidth="1"/>
    <col min="1546" max="1546" width="9.140625" style="20"/>
    <col min="1547" max="1547" width="2.5703125" style="20" customWidth="1"/>
    <col min="1548" max="1793" width="9.140625" style="20"/>
    <col min="1794" max="1794" width="3.42578125" style="20" customWidth="1"/>
    <col min="1795" max="1795" width="17.140625" style="20" customWidth="1"/>
    <col min="1796" max="1798" width="9.140625" style="20"/>
    <col min="1799" max="1799" width="10.42578125" style="20" customWidth="1"/>
    <col min="1800" max="1800" width="9.140625" style="20"/>
    <col min="1801" max="1801" width="11" style="20" customWidth="1"/>
    <col min="1802" max="1802" width="9.140625" style="20"/>
    <col min="1803" max="1803" width="2.5703125" style="20" customWidth="1"/>
    <col min="1804" max="2049" width="9.140625" style="20"/>
    <col min="2050" max="2050" width="3.42578125" style="20" customWidth="1"/>
    <col min="2051" max="2051" width="17.140625" style="20" customWidth="1"/>
    <col min="2052" max="2054" width="9.140625" style="20"/>
    <col min="2055" max="2055" width="10.42578125" style="20" customWidth="1"/>
    <col min="2056" max="2056" width="9.140625" style="20"/>
    <col min="2057" max="2057" width="11" style="20" customWidth="1"/>
    <col min="2058" max="2058" width="9.140625" style="20"/>
    <col min="2059" max="2059" width="2.5703125" style="20" customWidth="1"/>
    <col min="2060" max="2305" width="9.140625" style="20"/>
    <col min="2306" max="2306" width="3.42578125" style="20" customWidth="1"/>
    <col min="2307" max="2307" width="17.140625" style="20" customWidth="1"/>
    <col min="2308" max="2310" width="9.140625" style="20"/>
    <col min="2311" max="2311" width="10.42578125" style="20" customWidth="1"/>
    <col min="2312" max="2312" width="9.140625" style="20"/>
    <col min="2313" max="2313" width="11" style="20" customWidth="1"/>
    <col min="2314" max="2314" width="9.140625" style="20"/>
    <col min="2315" max="2315" width="2.5703125" style="20" customWidth="1"/>
    <col min="2316" max="2561" width="9.140625" style="20"/>
    <col min="2562" max="2562" width="3.42578125" style="20" customWidth="1"/>
    <col min="2563" max="2563" width="17.140625" style="20" customWidth="1"/>
    <col min="2564" max="2566" width="9.140625" style="20"/>
    <col min="2567" max="2567" width="10.42578125" style="20" customWidth="1"/>
    <col min="2568" max="2568" width="9.140625" style="20"/>
    <col min="2569" max="2569" width="11" style="20" customWidth="1"/>
    <col min="2570" max="2570" width="9.140625" style="20"/>
    <col min="2571" max="2571" width="2.5703125" style="20" customWidth="1"/>
    <col min="2572" max="2817" width="9.140625" style="20"/>
    <col min="2818" max="2818" width="3.42578125" style="20" customWidth="1"/>
    <col min="2819" max="2819" width="17.140625" style="20" customWidth="1"/>
    <col min="2820" max="2822" width="9.140625" style="20"/>
    <col min="2823" max="2823" width="10.42578125" style="20" customWidth="1"/>
    <col min="2824" max="2824" width="9.140625" style="20"/>
    <col min="2825" max="2825" width="11" style="20" customWidth="1"/>
    <col min="2826" max="2826" width="9.140625" style="20"/>
    <col min="2827" max="2827" width="2.5703125" style="20" customWidth="1"/>
    <col min="2828" max="3073" width="9.140625" style="20"/>
    <col min="3074" max="3074" width="3.42578125" style="20" customWidth="1"/>
    <col min="3075" max="3075" width="17.140625" style="20" customWidth="1"/>
    <col min="3076" max="3078" width="9.140625" style="20"/>
    <col min="3079" max="3079" width="10.42578125" style="20" customWidth="1"/>
    <col min="3080" max="3080" width="9.140625" style="20"/>
    <col min="3081" max="3081" width="11" style="20" customWidth="1"/>
    <col min="3082" max="3082" width="9.140625" style="20"/>
    <col min="3083" max="3083" width="2.5703125" style="20" customWidth="1"/>
    <col min="3084" max="3329" width="9.140625" style="20"/>
    <col min="3330" max="3330" width="3.42578125" style="20" customWidth="1"/>
    <col min="3331" max="3331" width="17.140625" style="20" customWidth="1"/>
    <col min="3332" max="3334" width="9.140625" style="20"/>
    <col min="3335" max="3335" width="10.42578125" style="20" customWidth="1"/>
    <col min="3336" max="3336" width="9.140625" style="20"/>
    <col min="3337" max="3337" width="11" style="20" customWidth="1"/>
    <col min="3338" max="3338" width="9.140625" style="20"/>
    <col min="3339" max="3339" width="2.5703125" style="20" customWidth="1"/>
    <col min="3340" max="3585" width="9.140625" style="20"/>
    <col min="3586" max="3586" width="3.42578125" style="20" customWidth="1"/>
    <col min="3587" max="3587" width="17.140625" style="20" customWidth="1"/>
    <col min="3588" max="3590" width="9.140625" style="20"/>
    <col min="3591" max="3591" width="10.42578125" style="20" customWidth="1"/>
    <col min="3592" max="3592" width="9.140625" style="20"/>
    <col min="3593" max="3593" width="11" style="20" customWidth="1"/>
    <col min="3594" max="3594" width="9.140625" style="20"/>
    <col min="3595" max="3595" width="2.5703125" style="20" customWidth="1"/>
    <col min="3596" max="3841" width="9.140625" style="20"/>
    <col min="3842" max="3842" width="3.42578125" style="20" customWidth="1"/>
    <col min="3843" max="3843" width="17.140625" style="20" customWidth="1"/>
    <col min="3844" max="3846" width="9.140625" style="20"/>
    <col min="3847" max="3847" width="10.42578125" style="20" customWidth="1"/>
    <col min="3848" max="3848" width="9.140625" style="20"/>
    <col min="3849" max="3849" width="11" style="20" customWidth="1"/>
    <col min="3850" max="3850" width="9.140625" style="20"/>
    <col min="3851" max="3851" width="2.5703125" style="20" customWidth="1"/>
    <col min="3852" max="4097" width="9.140625" style="20"/>
    <col min="4098" max="4098" width="3.42578125" style="20" customWidth="1"/>
    <col min="4099" max="4099" width="17.140625" style="20" customWidth="1"/>
    <col min="4100" max="4102" width="9.140625" style="20"/>
    <col min="4103" max="4103" width="10.42578125" style="20" customWidth="1"/>
    <col min="4104" max="4104" width="9.140625" style="20"/>
    <col min="4105" max="4105" width="11" style="20" customWidth="1"/>
    <col min="4106" max="4106" width="9.140625" style="20"/>
    <col min="4107" max="4107" width="2.5703125" style="20" customWidth="1"/>
    <col min="4108" max="4353" width="9.140625" style="20"/>
    <col min="4354" max="4354" width="3.42578125" style="20" customWidth="1"/>
    <col min="4355" max="4355" width="17.140625" style="20" customWidth="1"/>
    <col min="4356" max="4358" width="9.140625" style="20"/>
    <col min="4359" max="4359" width="10.42578125" style="20" customWidth="1"/>
    <col min="4360" max="4360" width="9.140625" style="20"/>
    <col min="4361" max="4361" width="11" style="20" customWidth="1"/>
    <col min="4362" max="4362" width="9.140625" style="20"/>
    <col min="4363" max="4363" width="2.5703125" style="20" customWidth="1"/>
    <col min="4364" max="4609" width="9.140625" style="20"/>
    <col min="4610" max="4610" width="3.42578125" style="20" customWidth="1"/>
    <col min="4611" max="4611" width="17.140625" style="20" customWidth="1"/>
    <col min="4612" max="4614" width="9.140625" style="20"/>
    <col min="4615" max="4615" width="10.42578125" style="20" customWidth="1"/>
    <col min="4616" max="4616" width="9.140625" style="20"/>
    <col min="4617" max="4617" width="11" style="20" customWidth="1"/>
    <col min="4618" max="4618" width="9.140625" style="20"/>
    <col min="4619" max="4619" width="2.5703125" style="20" customWidth="1"/>
    <col min="4620" max="4865" width="9.140625" style="20"/>
    <col min="4866" max="4866" width="3.42578125" style="20" customWidth="1"/>
    <col min="4867" max="4867" width="17.140625" style="20" customWidth="1"/>
    <col min="4868" max="4870" width="9.140625" style="20"/>
    <col min="4871" max="4871" width="10.42578125" style="20" customWidth="1"/>
    <col min="4872" max="4872" width="9.140625" style="20"/>
    <col min="4873" max="4873" width="11" style="20" customWidth="1"/>
    <col min="4874" max="4874" width="9.140625" style="20"/>
    <col min="4875" max="4875" width="2.5703125" style="20" customWidth="1"/>
    <col min="4876" max="5121" width="9.140625" style="20"/>
    <col min="5122" max="5122" width="3.42578125" style="20" customWidth="1"/>
    <col min="5123" max="5123" width="17.140625" style="20" customWidth="1"/>
    <col min="5124" max="5126" width="9.140625" style="20"/>
    <col min="5127" max="5127" width="10.42578125" style="20" customWidth="1"/>
    <col min="5128" max="5128" width="9.140625" style="20"/>
    <col min="5129" max="5129" width="11" style="20" customWidth="1"/>
    <col min="5130" max="5130" width="9.140625" style="20"/>
    <col min="5131" max="5131" width="2.5703125" style="20" customWidth="1"/>
    <col min="5132" max="5377" width="9.140625" style="20"/>
    <col min="5378" max="5378" width="3.42578125" style="20" customWidth="1"/>
    <col min="5379" max="5379" width="17.140625" style="20" customWidth="1"/>
    <col min="5380" max="5382" width="9.140625" style="20"/>
    <col min="5383" max="5383" width="10.42578125" style="20" customWidth="1"/>
    <col min="5384" max="5384" width="9.140625" style="20"/>
    <col min="5385" max="5385" width="11" style="20" customWidth="1"/>
    <col min="5386" max="5386" width="9.140625" style="20"/>
    <col min="5387" max="5387" width="2.5703125" style="20" customWidth="1"/>
    <col min="5388" max="5633" width="9.140625" style="20"/>
    <col min="5634" max="5634" width="3.42578125" style="20" customWidth="1"/>
    <col min="5635" max="5635" width="17.140625" style="20" customWidth="1"/>
    <col min="5636" max="5638" width="9.140625" style="20"/>
    <col min="5639" max="5639" width="10.42578125" style="20" customWidth="1"/>
    <col min="5640" max="5640" width="9.140625" style="20"/>
    <col min="5641" max="5641" width="11" style="20" customWidth="1"/>
    <col min="5642" max="5642" width="9.140625" style="20"/>
    <col min="5643" max="5643" width="2.5703125" style="20" customWidth="1"/>
    <col min="5644" max="5889" width="9.140625" style="20"/>
    <col min="5890" max="5890" width="3.42578125" style="20" customWidth="1"/>
    <col min="5891" max="5891" width="17.140625" style="20" customWidth="1"/>
    <col min="5892" max="5894" width="9.140625" style="20"/>
    <col min="5895" max="5895" width="10.42578125" style="20" customWidth="1"/>
    <col min="5896" max="5896" width="9.140625" style="20"/>
    <col min="5897" max="5897" width="11" style="20" customWidth="1"/>
    <col min="5898" max="5898" width="9.140625" style="20"/>
    <col min="5899" max="5899" width="2.5703125" style="20" customWidth="1"/>
    <col min="5900" max="6145" width="9.140625" style="20"/>
    <col min="6146" max="6146" width="3.42578125" style="20" customWidth="1"/>
    <col min="6147" max="6147" width="17.140625" style="20" customWidth="1"/>
    <col min="6148" max="6150" width="9.140625" style="20"/>
    <col min="6151" max="6151" width="10.42578125" style="20" customWidth="1"/>
    <col min="6152" max="6152" width="9.140625" style="20"/>
    <col min="6153" max="6153" width="11" style="20" customWidth="1"/>
    <col min="6154" max="6154" width="9.140625" style="20"/>
    <col min="6155" max="6155" width="2.5703125" style="20" customWidth="1"/>
    <col min="6156" max="6401" width="9.140625" style="20"/>
    <col min="6402" max="6402" width="3.42578125" style="20" customWidth="1"/>
    <col min="6403" max="6403" width="17.140625" style="20" customWidth="1"/>
    <col min="6404" max="6406" width="9.140625" style="20"/>
    <col min="6407" max="6407" width="10.42578125" style="20" customWidth="1"/>
    <col min="6408" max="6408" width="9.140625" style="20"/>
    <col min="6409" max="6409" width="11" style="20" customWidth="1"/>
    <col min="6410" max="6410" width="9.140625" style="20"/>
    <col min="6411" max="6411" width="2.5703125" style="20" customWidth="1"/>
    <col min="6412" max="6657" width="9.140625" style="20"/>
    <col min="6658" max="6658" width="3.42578125" style="20" customWidth="1"/>
    <col min="6659" max="6659" width="17.140625" style="20" customWidth="1"/>
    <col min="6660" max="6662" width="9.140625" style="20"/>
    <col min="6663" max="6663" width="10.42578125" style="20" customWidth="1"/>
    <col min="6664" max="6664" width="9.140625" style="20"/>
    <col min="6665" max="6665" width="11" style="20" customWidth="1"/>
    <col min="6666" max="6666" width="9.140625" style="20"/>
    <col min="6667" max="6667" width="2.5703125" style="20" customWidth="1"/>
    <col min="6668" max="6913" width="9.140625" style="20"/>
    <col min="6914" max="6914" width="3.42578125" style="20" customWidth="1"/>
    <col min="6915" max="6915" width="17.140625" style="20" customWidth="1"/>
    <col min="6916" max="6918" width="9.140625" style="20"/>
    <col min="6919" max="6919" width="10.42578125" style="20" customWidth="1"/>
    <col min="6920" max="6920" width="9.140625" style="20"/>
    <col min="6921" max="6921" width="11" style="20" customWidth="1"/>
    <col min="6922" max="6922" width="9.140625" style="20"/>
    <col min="6923" max="6923" width="2.5703125" style="20" customWidth="1"/>
    <col min="6924" max="7169" width="9.140625" style="20"/>
    <col min="7170" max="7170" width="3.42578125" style="20" customWidth="1"/>
    <col min="7171" max="7171" width="17.140625" style="20" customWidth="1"/>
    <col min="7172" max="7174" width="9.140625" style="20"/>
    <col min="7175" max="7175" width="10.42578125" style="20" customWidth="1"/>
    <col min="7176" max="7176" width="9.140625" style="20"/>
    <col min="7177" max="7177" width="11" style="20" customWidth="1"/>
    <col min="7178" max="7178" width="9.140625" style="20"/>
    <col min="7179" max="7179" width="2.5703125" style="20" customWidth="1"/>
    <col min="7180" max="7425" width="9.140625" style="20"/>
    <col min="7426" max="7426" width="3.42578125" style="20" customWidth="1"/>
    <col min="7427" max="7427" width="17.140625" style="20" customWidth="1"/>
    <col min="7428" max="7430" width="9.140625" style="20"/>
    <col min="7431" max="7431" width="10.42578125" style="20" customWidth="1"/>
    <col min="7432" max="7432" width="9.140625" style="20"/>
    <col min="7433" max="7433" width="11" style="20" customWidth="1"/>
    <col min="7434" max="7434" width="9.140625" style="20"/>
    <col min="7435" max="7435" width="2.5703125" style="20" customWidth="1"/>
    <col min="7436" max="7681" width="9.140625" style="20"/>
    <col min="7682" max="7682" width="3.42578125" style="20" customWidth="1"/>
    <col min="7683" max="7683" width="17.140625" style="20" customWidth="1"/>
    <col min="7684" max="7686" width="9.140625" style="20"/>
    <col min="7687" max="7687" width="10.42578125" style="20" customWidth="1"/>
    <col min="7688" max="7688" width="9.140625" style="20"/>
    <col min="7689" max="7689" width="11" style="20" customWidth="1"/>
    <col min="7690" max="7690" width="9.140625" style="20"/>
    <col min="7691" max="7691" width="2.5703125" style="20" customWidth="1"/>
    <col min="7692" max="7937" width="9.140625" style="20"/>
    <col min="7938" max="7938" width="3.42578125" style="20" customWidth="1"/>
    <col min="7939" max="7939" width="17.140625" style="20" customWidth="1"/>
    <col min="7940" max="7942" width="9.140625" style="20"/>
    <col min="7943" max="7943" width="10.42578125" style="20" customWidth="1"/>
    <col min="7944" max="7944" width="9.140625" style="20"/>
    <col min="7945" max="7945" width="11" style="20" customWidth="1"/>
    <col min="7946" max="7946" width="9.140625" style="20"/>
    <col min="7947" max="7947" width="2.5703125" style="20" customWidth="1"/>
    <col min="7948" max="8193" width="9.140625" style="20"/>
    <col min="8194" max="8194" width="3.42578125" style="20" customWidth="1"/>
    <col min="8195" max="8195" width="17.140625" style="20" customWidth="1"/>
    <col min="8196" max="8198" width="9.140625" style="20"/>
    <col min="8199" max="8199" width="10.42578125" style="20" customWidth="1"/>
    <col min="8200" max="8200" width="9.140625" style="20"/>
    <col min="8201" max="8201" width="11" style="20" customWidth="1"/>
    <col min="8202" max="8202" width="9.140625" style="20"/>
    <col min="8203" max="8203" width="2.5703125" style="20" customWidth="1"/>
    <col min="8204" max="8449" width="9.140625" style="20"/>
    <col min="8450" max="8450" width="3.42578125" style="20" customWidth="1"/>
    <col min="8451" max="8451" width="17.140625" style="20" customWidth="1"/>
    <col min="8452" max="8454" width="9.140625" style="20"/>
    <col min="8455" max="8455" width="10.42578125" style="20" customWidth="1"/>
    <col min="8456" max="8456" width="9.140625" style="20"/>
    <col min="8457" max="8457" width="11" style="20" customWidth="1"/>
    <col min="8458" max="8458" width="9.140625" style="20"/>
    <col min="8459" max="8459" width="2.5703125" style="20" customWidth="1"/>
    <col min="8460" max="8705" width="9.140625" style="20"/>
    <col min="8706" max="8706" width="3.42578125" style="20" customWidth="1"/>
    <col min="8707" max="8707" width="17.140625" style="20" customWidth="1"/>
    <col min="8708" max="8710" width="9.140625" style="20"/>
    <col min="8711" max="8711" width="10.42578125" style="20" customWidth="1"/>
    <col min="8712" max="8712" width="9.140625" style="20"/>
    <col min="8713" max="8713" width="11" style="20" customWidth="1"/>
    <col min="8714" max="8714" width="9.140625" style="20"/>
    <col min="8715" max="8715" width="2.5703125" style="20" customWidth="1"/>
    <col min="8716" max="8961" width="9.140625" style="20"/>
    <col min="8962" max="8962" width="3.42578125" style="20" customWidth="1"/>
    <col min="8963" max="8963" width="17.140625" style="20" customWidth="1"/>
    <col min="8964" max="8966" width="9.140625" style="20"/>
    <col min="8967" max="8967" width="10.42578125" style="20" customWidth="1"/>
    <col min="8968" max="8968" width="9.140625" style="20"/>
    <col min="8969" max="8969" width="11" style="20" customWidth="1"/>
    <col min="8970" max="8970" width="9.140625" style="20"/>
    <col min="8971" max="8971" width="2.5703125" style="20" customWidth="1"/>
    <col min="8972" max="9217" width="9.140625" style="20"/>
    <col min="9218" max="9218" width="3.42578125" style="20" customWidth="1"/>
    <col min="9219" max="9219" width="17.140625" style="20" customWidth="1"/>
    <col min="9220" max="9222" width="9.140625" style="20"/>
    <col min="9223" max="9223" width="10.42578125" style="20" customWidth="1"/>
    <col min="9224" max="9224" width="9.140625" style="20"/>
    <col min="9225" max="9225" width="11" style="20" customWidth="1"/>
    <col min="9226" max="9226" width="9.140625" style="20"/>
    <col min="9227" max="9227" width="2.5703125" style="20" customWidth="1"/>
    <col min="9228" max="9473" width="9.140625" style="20"/>
    <col min="9474" max="9474" width="3.42578125" style="20" customWidth="1"/>
    <col min="9475" max="9475" width="17.140625" style="20" customWidth="1"/>
    <col min="9476" max="9478" width="9.140625" style="20"/>
    <col min="9479" max="9479" width="10.42578125" style="20" customWidth="1"/>
    <col min="9480" max="9480" width="9.140625" style="20"/>
    <col min="9481" max="9481" width="11" style="20" customWidth="1"/>
    <col min="9482" max="9482" width="9.140625" style="20"/>
    <col min="9483" max="9483" width="2.5703125" style="20" customWidth="1"/>
    <col min="9484" max="9729" width="9.140625" style="20"/>
    <col min="9730" max="9730" width="3.42578125" style="20" customWidth="1"/>
    <col min="9731" max="9731" width="17.140625" style="20" customWidth="1"/>
    <col min="9732" max="9734" width="9.140625" style="20"/>
    <col min="9735" max="9735" width="10.42578125" style="20" customWidth="1"/>
    <col min="9736" max="9736" width="9.140625" style="20"/>
    <col min="9737" max="9737" width="11" style="20" customWidth="1"/>
    <col min="9738" max="9738" width="9.140625" style="20"/>
    <col min="9739" max="9739" width="2.5703125" style="20" customWidth="1"/>
    <col min="9740" max="9985" width="9.140625" style="20"/>
    <col min="9986" max="9986" width="3.42578125" style="20" customWidth="1"/>
    <col min="9987" max="9987" width="17.140625" style="20" customWidth="1"/>
    <col min="9988" max="9990" width="9.140625" style="20"/>
    <col min="9991" max="9991" width="10.42578125" style="20" customWidth="1"/>
    <col min="9992" max="9992" width="9.140625" style="20"/>
    <col min="9993" max="9993" width="11" style="20" customWidth="1"/>
    <col min="9994" max="9994" width="9.140625" style="20"/>
    <col min="9995" max="9995" width="2.5703125" style="20" customWidth="1"/>
    <col min="9996" max="10241" width="9.140625" style="20"/>
    <col min="10242" max="10242" width="3.42578125" style="20" customWidth="1"/>
    <col min="10243" max="10243" width="17.140625" style="20" customWidth="1"/>
    <col min="10244" max="10246" width="9.140625" style="20"/>
    <col min="10247" max="10247" width="10.42578125" style="20" customWidth="1"/>
    <col min="10248" max="10248" width="9.140625" style="20"/>
    <col min="10249" max="10249" width="11" style="20" customWidth="1"/>
    <col min="10250" max="10250" width="9.140625" style="20"/>
    <col min="10251" max="10251" width="2.5703125" style="20" customWidth="1"/>
    <col min="10252" max="10497" width="9.140625" style="20"/>
    <col min="10498" max="10498" width="3.42578125" style="20" customWidth="1"/>
    <col min="10499" max="10499" width="17.140625" style="20" customWidth="1"/>
    <col min="10500" max="10502" width="9.140625" style="20"/>
    <col min="10503" max="10503" width="10.42578125" style="20" customWidth="1"/>
    <col min="10504" max="10504" width="9.140625" style="20"/>
    <col min="10505" max="10505" width="11" style="20" customWidth="1"/>
    <col min="10506" max="10506" width="9.140625" style="20"/>
    <col min="10507" max="10507" width="2.5703125" style="20" customWidth="1"/>
    <col min="10508" max="10753" width="9.140625" style="20"/>
    <col min="10754" max="10754" width="3.42578125" style="20" customWidth="1"/>
    <col min="10755" max="10755" width="17.140625" style="20" customWidth="1"/>
    <col min="10756" max="10758" width="9.140625" style="20"/>
    <col min="10759" max="10759" width="10.42578125" style="20" customWidth="1"/>
    <col min="10760" max="10760" width="9.140625" style="20"/>
    <col min="10761" max="10761" width="11" style="20" customWidth="1"/>
    <col min="10762" max="10762" width="9.140625" style="20"/>
    <col min="10763" max="10763" width="2.5703125" style="20" customWidth="1"/>
    <col min="10764" max="11009" width="9.140625" style="20"/>
    <col min="11010" max="11010" width="3.42578125" style="20" customWidth="1"/>
    <col min="11011" max="11011" width="17.140625" style="20" customWidth="1"/>
    <col min="11012" max="11014" width="9.140625" style="20"/>
    <col min="11015" max="11015" width="10.42578125" style="20" customWidth="1"/>
    <col min="11016" max="11016" width="9.140625" style="20"/>
    <col min="11017" max="11017" width="11" style="20" customWidth="1"/>
    <col min="11018" max="11018" width="9.140625" style="20"/>
    <col min="11019" max="11019" width="2.5703125" style="20" customWidth="1"/>
    <col min="11020" max="11265" width="9.140625" style="20"/>
    <col min="11266" max="11266" width="3.42578125" style="20" customWidth="1"/>
    <col min="11267" max="11267" width="17.140625" style="20" customWidth="1"/>
    <col min="11268" max="11270" width="9.140625" style="20"/>
    <col min="11271" max="11271" width="10.42578125" style="20" customWidth="1"/>
    <col min="11272" max="11272" width="9.140625" style="20"/>
    <col min="11273" max="11273" width="11" style="20" customWidth="1"/>
    <col min="11274" max="11274" width="9.140625" style="20"/>
    <col min="11275" max="11275" width="2.5703125" style="20" customWidth="1"/>
    <col min="11276" max="11521" width="9.140625" style="20"/>
    <col min="11522" max="11522" width="3.42578125" style="20" customWidth="1"/>
    <col min="11523" max="11523" width="17.140625" style="20" customWidth="1"/>
    <col min="11524" max="11526" width="9.140625" style="20"/>
    <col min="11527" max="11527" width="10.42578125" style="20" customWidth="1"/>
    <col min="11528" max="11528" width="9.140625" style="20"/>
    <col min="11529" max="11529" width="11" style="20" customWidth="1"/>
    <col min="11530" max="11530" width="9.140625" style="20"/>
    <col min="11531" max="11531" width="2.5703125" style="20" customWidth="1"/>
    <col min="11532" max="11777" width="9.140625" style="20"/>
    <col min="11778" max="11778" width="3.42578125" style="20" customWidth="1"/>
    <col min="11779" max="11779" width="17.140625" style="20" customWidth="1"/>
    <col min="11780" max="11782" width="9.140625" style="20"/>
    <col min="11783" max="11783" width="10.42578125" style="20" customWidth="1"/>
    <col min="11784" max="11784" width="9.140625" style="20"/>
    <col min="11785" max="11785" width="11" style="20" customWidth="1"/>
    <col min="11786" max="11786" width="9.140625" style="20"/>
    <col min="11787" max="11787" width="2.5703125" style="20" customWidth="1"/>
    <col min="11788" max="12033" width="9.140625" style="20"/>
    <col min="12034" max="12034" width="3.42578125" style="20" customWidth="1"/>
    <col min="12035" max="12035" width="17.140625" style="20" customWidth="1"/>
    <col min="12036" max="12038" width="9.140625" style="20"/>
    <col min="12039" max="12039" width="10.42578125" style="20" customWidth="1"/>
    <col min="12040" max="12040" width="9.140625" style="20"/>
    <col min="12041" max="12041" width="11" style="20" customWidth="1"/>
    <col min="12042" max="12042" width="9.140625" style="20"/>
    <col min="12043" max="12043" width="2.5703125" style="20" customWidth="1"/>
    <col min="12044" max="12289" width="9.140625" style="20"/>
    <col min="12290" max="12290" width="3.42578125" style="20" customWidth="1"/>
    <col min="12291" max="12291" width="17.140625" style="20" customWidth="1"/>
    <col min="12292" max="12294" width="9.140625" style="20"/>
    <col min="12295" max="12295" width="10.42578125" style="20" customWidth="1"/>
    <col min="12296" max="12296" width="9.140625" style="20"/>
    <col min="12297" max="12297" width="11" style="20" customWidth="1"/>
    <col min="12298" max="12298" width="9.140625" style="20"/>
    <col min="12299" max="12299" width="2.5703125" style="20" customWidth="1"/>
    <col min="12300" max="12545" width="9.140625" style="20"/>
    <col min="12546" max="12546" width="3.42578125" style="20" customWidth="1"/>
    <col min="12547" max="12547" width="17.140625" style="20" customWidth="1"/>
    <col min="12548" max="12550" width="9.140625" style="20"/>
    <col min="12551" max="12551" width="10.42578125" style="20" customWidth="1"/>
    <col min="12552" max="12552" width="9.140625" style="20"/>
    <col min="12553" max="12553" width="11" style="20" customWidth="1"/>
    <col min="12554" max="12554" width="9.140625" style="20"/>
    <col min="12555" max="12555" width="2.5703125" style="20" customWidth="1"/>
    <col min="12556" max="12801" width="9.140625" style="20"/>
    <col min="12802" max="12802" width="3.42578125" style="20" customWidth="1"/>
    <col min="12803" max="12803" width="17.140625" style="20" customWidth="1"/>
    <col min="12804" max="12806" width="9.140625" style="20"/>
    <col min="12807" max="12807" width="10.42578125" style="20" customWidth="1"/>
    <col min="12808" max="12808" width="9.140625" style="20"/>
    <col min="12809" max="12809" width="11" style="20" customWidth="1"/>
    <col min="12810" max="12810" width="9.140625" style="20"/>
    <col min="12811" max="12811" width="2.5703125" style="20" customWidth="1"/>
    <col min="12812" max="13057" width="9.140625" style="20"/>
    <col min="13058" max="13058" width="3.42578125" style="20" customWidth="1"/>
    <col min="13059" max="13059" width="17.140625" style="20" customWidth="1"/>
    <col min="13060" max="13062" width="9.140625" style="20"/>
    <col min="13063" max="13063" width="10.42578125" style="20" customWidth="1"/>
    <col min="13064" max="13064" width="9.140625" style="20"/>
    <col min="13065" max="13065" width="11" style="20" customWidth="1"/>
    <col min="13066" max="13066" width="9.140625" style="20"/>
    <col min="13067" max="13067" width="2.5703125" style="20" customWidth="1"/>
    <col min="13068" max="13313" width="9.140625" style="20"/>
    <col min="13314" max="13314" width="3.42578125" style="20" customWidth="1"/>
    <col min="13315" max="13315" width="17.140625" style="20" customWidth="1"/>
    <col min="13316" max="13318" width="9.140625" style="20"/>
    <col min="13319" max="13319" width="10.42578125" style="20" customWidth="1"/>
    <col min="13320" max="13320" width="9.140625" style="20"/>
    <col min="13321" max="13321" width="11" style="20" customWidth="1"/>
    <col min="13322" max="13322" width="9.140625" style="20"/>
    <col min="13323" max="13323" width="2.5703125" style="20" customWidth="1"/>
    <col min="13324" max="13569" width="9.140625" style="20"/>
    <col min="13570" max="13570" width="3.42578125" style="20" customWidth="1"/>
    <col min="13571" max="13571" width="17.140625" style="20" customWidth="1"/>
    <col min="13572" max="13574" width="9.140625" style="20"/>
    <col min="13575" max="13575" width="10.42578125" style="20" customWidth="1"/>
    <col min="13576" max="13576" width="9.140625" style="20"/>
    <col min="13577" max="13577" width="11" style="20" customWidth="1"/>
    <col min="13578" max="13578" width="9.140625" style="20"/>
    <col min="13579" max="13579" width="2.5703125" style="20" customWidth="1"/>
    <col min="13580" max="13825" width="9.140625" style="20"/>
    <col min="13826" max="13826" width="3.42578125" style="20" customWidth="1"/>
    <col min="13827" max="13827" width="17.140625" style="20" customWidth="1"/>
    <col min="13828" max="13830" width="9.140625" style="20"/>
    <col min="13831" max="13831" width="10.42578125" style="20" customWidth="1"/>
    <col min="13832" max="13832" width="9.140625" style="20"/>
    <col min="13833" max="13833" width="11" style="20" customWidth="1"/>
    <col min="13834" max="13834" width="9.140625" style="20"/>
    <col min="13835" max="13835" width="2.5703125" style="20" customWidth="1"/>
    <col min="13836" max="14081" width="9.140625" style="20"/>
    <col min="14082" max="14082" width="3.42578125" style="20" customWidth="1"/>
    <col min="14083" max="14083" width="17.140625" style="20" customWidth="1"/>
    <col min="14084" max="14086" width="9.140625" style="20"/>
    <col min="14087" max="14087" width="10.42578125" style="20" customWidth="1"/>
    <col min="14088" max="14088" width="9.140625" style="20"/>
    <col min="14089" max="14089" width="11" style="20" customWidth="1"/>
    <col min="14090" max="14090" width="9.140625" style="20"/>
    <col min="14091" max="14091" width="2.5703125" style="20" customWidth="1"/>
    <col min="14092" max="14337" width="9.140625" style="20"/>
    <col min="14338" max="14338" width="3.42578125" style="20" customWidth="1"/>
    <col min="14339" max="14339" width="17.140625" style="20" customWidth="1"/>
    <col min="14340" max="14342" width="9.140625" style="20"/>
    <col min="14343" max="14343" width="10.42578125" style="20" customWidth="1"/>
    <col min="14344" max="14344" width="9.140625" style="20"/>
    <col min="14345" max="14345" width="11" style="20" customWidth="1"/>
    <col min="14346" max="14346" width="9.140625" style="20"/>
    <col min="14347" max="14347" width="2.5703125" style="20" customWidth="1"/>
    <col min="14348" max="14593" width="9.140625" style="20"/>
    <col min="14594" max="14594" width="3.42578125" style="20" customWidth="1"/>
    <col min="14595" max="14595" width="17.140625" style="20" customWidth="1"/>
    <col min="14596" max="14598" width="9.140625" style="20"/>
    <col min="14599" max="14599" width="10.42578125" style="20" customWidth="1"/>
    <col min="14600" max="14600" width="9.140625" style="20"/>
    <col min="14601" max="14601" width="11" style="20" customWidth="1"/>
    <col min="14602" max="14602" width="9.140625" style="20"/>
    <col min="14603" max="14603" width="2.5703125" style="20" customWidth="1"/>
    <col min="14604" max="14849" width="9.140625" style="20"/>
    <col min="14850" max="14850" width="3.42578125" style="20" customWidth="1"/>
    <col min="14851" max="14851" width="17.140625" style="20" customWidth="1"/>
    <col min="14852" max="14854" width="9.140625" style="20"/>
    <col min="14855" max="14855" width="10.42578125" style="20" customWidth="1"/>
    <col min="14856" max="14856" width="9.140625" style="20"/>
    <col min="14857" max="14857" width="11" style="20" customWidth="1"/>
    <col min="14858" max="14858" width="9.140625" style="20"/>
    <col min="14859" max="14859" width="2.5703125" style="20" customWidth="1"/>
    <col min="14860" max="15105" width="9.140625" style="20"/>
    <col min="15106" max="15106" width="3.42578125" style="20" customWidth="1"/>
    <col min="15107" max="15107" width="17.140625" style="20" customWidth="1"/>
    <col min="15108" max="15110" width="9.140625" style="20"/>
    <col min="15111" max="15111" width="10.42578125" style="20" customWidth="1"/>
    <col min="15112" max="15112" width="9.140625" style="20"/>
    <col min="15113" max="15113" width="11" style="20" customWidth="1"/>
    <col min="15114" max="15114" width="9.140625" style="20"/>
    <col min="15115" max="15115" width="2.5703125" style="20" customWidth="1"/>
    <col min="15116" max="15361" width="9.140625" style="20"/>
    <col min="15362" max="15362" width="3.42578125" style="20" customWidth="1"/>
    <col min="15363" max="15363" width="17.140625" style="20" customWidth="1"/>
    <col min="15364" max="15366" width="9.140625" style="20"/>
    <col min="15367" max="15367" width="10.42578125" style="20" customWidth="1"/>
    <col min="15368" max="15368" width="9.140625" style="20"/>
    <col min="15369" max="15369" width="11" style="20" customWidth="1"/>
    <col min="15370" max="15370" width="9.140625" style="20"/>
    <col min="15371" max="15371" width="2.5703125" style="20" customWidth="1"/>
    <col min="15372" max="15617" width="9.140625" style="20"/>
    <col min="15618" max="15618" width="3.42578125" style="20" customWidth="1"/>
    <col min="15619" max="15619" width="17.140625" style="20" customWidth="1"/>
    <col min="15620" max="15622" width="9.140625" style="20"/>
    <col min="15623" max="15623" width="10.42578125" style="20" customWidth="1"/>
    <col min="15624" max="15624" width="9.140625" style="20"/>
    <col min="15625" max="15625" width="11" style="20" customWidth="1"/>
    <col min="15626" max="15626" width="9.140625" style="20"/>
    <col min="15627" max="15627" width="2.5703125" style="20" customWidth="1"/>
    <col min="15628" max="15873" width="9.140625" style="20"/>
    <col min="15874" max="15874" width="3.42578125" style="20" customWidth="1"/>
    <col min="15875" max="15875" width="17.140625" style="20" customWidth="1"/>
    <col min="15876" max="15878" width="9.140625" style="20"/>
    <col min="15879" max="15879" width="10.42578125" style="20" customWidth="1"/>
    <col min="15880" max="15880" width="9.140625" style="20"/>
    <col min="15881" max="15881" width="11" style="20" customWidth="1"/>
    <col min="15882" max="15882" width="9.140625" style="20"/>
    <col min="15883" max="15883" width="2.5703125" style="20" customWidth="1"/>
    <col min="15884" max="16129" width="9.140625" style="20"/>
    <col min="16130" max="16130" width="3.42578125" style="20" customWidth="1"/>
    <col min="16131" max="16131" width="17.140625" style="20" customWidth="1"/>
    <col min="16132" max="16134" width="9.140625" style="20"/>
    <col min="16135" max="16135" width="10.42578125" style="20" customWidth="1"/>
    <col min="16136" max="16136" width="9.140625" style="20"/>
    <col min="16137" max="16137" width="11" style="20" customWidth="1"/>
    <col min="16138" max="16138" width="9.140625" style="20"/>
    <col min="16139" max="16139" width="2.5703125" style="20" customWidth="1"/>
    <col min="16140" max="16384" width="9.140625" style="20"/>
  </cols>
  <sheetData>
    <row r="1" spans="1:11" ht="15.75" x14ac:dyDescent="0.25">
      <c r="A1" s="33" t="s">
        <v>2601</v>
      </c>
      <c r="B1" s="1634"/>
      <c r="C1" s="1634"/>
      <c r="D1" s="1634"/>
      <c r="E1" s="1634"/>
      <c r="F1" s="1634"/>
      <c r="G1" s="1634"/>
      <c r="H1" s="1634"/>
      <c r="I1" s="1634"/>
      <c r="J1" s="35">
        <v>35</v>
      </c>
      <c r="K1" s="1634"/>
    </row>
    <row r="2" spans="1:11" ht="15.75" x14ac:dyDescent="0.25">
      <c r="A2" s="1975" t="s">
        <v>94</v>
      </c>
      <c r="B2" s="1976"/>
      <c r="C2" s="1977"/>
      <c r="D2" s="70"/>
      <c r="E2" s="1634"/>
      <c r="F2" s="1634"/>
      <c r="G2" s="1634"/>
      <c r="H2" s="1634"/>
      <c r="I2" s="1634"/>
      <c r="J2" s="1634"/>
      <c r="K2" s="1634"/>
    </row>
    <row r="3" spans="1:11" ht="18.75" customHeight="1" x14ac:dyDescent="0.2">
      <c r="A3" s="2119" t="s">
        <v>2602</v>
      </c>
      <c r="B3" s="2119"/>
      <c r="C3" s="2119"/>
      <c r="D3" s="2119"/>
      <c r="E3" s="2119"/>
      <c r="F3" s="2119"/>
      <c r="G3" s="2119"/>
      <c r="H3" s="2119"/>
      <c r="I3" s="2119"/>
      <c r="J3" s="2119"/>
      <c r="K3" s="2119"/>
    </row>
    <row r="4" spans="1:11" x14ac:dyDescent="0.2">
      <c r="A4" s="36" t="s">
        <v>95</v>
      </c>
      <c r="B4" s="1634"/>
      <c r="C4" s="1634"/>
      <c r="D4" s="1634"/>
      <c r="E4" s="1634"/>
      <c r="F4" s="1634"/>
      <c r="G4" s="1634"/>
      <c r="H4" s="1634"/>
      <c r="I4" s="1634"/>
      <c r="J4" s="1634"/>
      <c r="K4" s="1634"/>
    </row>
    <row r="5" spans="1:11" x14ac:dyDescent="0.2">
      <c r="A5" s="995" t="s">
        <v>2603</v>
      </c>
      <c r="B5" s="645"/>
      <c r="C5" s="645"/>
      <c r="D5" s="645"/>
      <c r="E5" s="645"/>
      <c r="F5" s="645"/>
      <c r="G5" s="645"/>
      <c r="H5" s="645"/>
      <c r="I5" s="1634"/>
      <c r="J5" s="1634"/>
      <c r="K5" s="1634"/>
    </row>
    <row r="6" spans="1:11" x14ac:dyDescent="0.2">
      <c r="A6" s="996"/>
      <c r="B6" s="645"/>
      <c r="C6" s="645"/>
      <c r="D6" s="645"/>
      <c r="E6" s="645"/>
      <c r="F6" s="645"/>
      <c r="G6" s="645"/>
      <c r="H6" s="645"/>
      <c r="I6" s="1634"/>
      <c r="J6" s="1634"/>
      <c r="K6" s="1634"/>
    </row>
    <row r="7" spans="1:11" x14ac:dyDescent="0.2">
      <c r="A7" s="833"/>
      <c r="B7" s="1634"/>
      <c r="C7" s="1634"/>
      <c r="D7" s="1634"/>
      <c r="E7" s="1634"/>
      <c r="F7" s="1634"/>
      <c r="G7" s="1634"/>
      <c r="H7" s="1634"/>
      <c r="I7" s="1634"/>
      <c r="J7" s="1634"/>
      <c r="K7" s="1634"/>
    </row>
    <row r="8" spans="1:11" ht="12.75" x14ac:dyDescent="0.2">
      <c r="A8" s="834" t="s">
        <v>2604</v>
      </c>
      <c r="B8" s="1634"/>
      <c r="C8" s="1634"/>
      <c r="D8" s="1634"/>
      <c r="E8" s="88" t="s">
        <v>2445</v>
      </c>
      <c r="F8" s="140" t="s">
        <v>2605</v>
      </c>
      <c r="G8" s="1634"/>
      <c r="H8" s="1634"/>
      <c r="I8" s="1634"/>
      <c r="J8" s="1634"/>
      <c r="K8" s="1634"/>
    </row>
    <row r="9" spans="1:11" ht="12.75" x14ac:dyDescent="0.2">
      <c r="A9" s="834"/>
      <c r="B9" s="1700" t="s">
        <v>2606</v>
      </c>
      <c r="C9" s="1700"/>
      <c r="D9" s="1700"/>
      <c r="E9" s="81"/>
      <c r="F9" s="224"/>
      <c r="G9" s="1634"/>
      <c r="H9" s="1634"/>
      <c r="I9" s="1634"/>
      <c r="J9" s="1634"/>
      <c r="K9" s="1634"/>
    </row>
    <row r="10" spans="1:11" x14ac:dyDescent="0.2">
      <c r="A10" s="835"/>
      <c r="B10" s="1700"/>
      <c r="C10" s="1700" t="s">
        <v>551</v>
      </c>
      <c r="D10" s="1700"/>
      <c r="E10" s="167"/>
      <c r="F10" s="43" t="s">
        <v>2607</v>
      </c>
      <c r="G10" s="1634"/>
      <c r="H10" s="1634"/>
      <c r="I10" s="1634"/>
      <c r="J10" s="1634"/>
      <c r="K10" s="1634"/>
    </row>
    <row r="11" spans="1:11" x14ac:dyDescent="0.2">
      <c r="A11" s="835"/>
      <c r="B11" s="1700"/>
      <c r="C11" s="1700" t="s">
        <v>2451</v>
      </c>
      <c r="D11" s="1700"/>
      <c r="E11" s="43" t="s">
        <v>2608</v>
      </c>
      <c r="F11" s="43" t="s">
        <v>2609</v>
      </c>
      <c r="G11" s="1634"/>
      <c r="H11" s="1634"/>
      <c r="I11" s="1634"/>
      <c r="J11" s="1634"/>
      <c r="K11" s="1634"/>
    </row>
    <row r="12" spans="1:11" x14ac:dyDescent="0.2">
      <c r="A12" s="835"/>
      <c r="B12" s="1700"/>
      <c r="C12" s="1700" t="s">
        <v>242</v>
      </c>
      <c r="D12" s="1700"/>
      <c r="E12" s="43" t="s">
        <v>2610</v>
      </c>
      <c r="F12" s="43" t="s">
        <v>2611</v>
      </c>
      <c r="G12" s="1634"/>
      <c r="H12" s="1634"/>
      <c r="I12" s="1634"/>
      <c r="J12" s="1634"/>
      <c r="K12" s="1634"/>
    </row>
    <row r="13" spans="1:11" s="52" customFormat="1" x14ac:dyDescent="0.2">
      <c r="A13" s="836"/>
      <c r="B13" s="292"/>
      <c r="C13" s="292"/>
      <c r="D13" s="292"/>
      <c r="E13" s="291"/>
      <c r="F13" s="291"/>
    </row>
    <row r="14" spans="1:11" s="52" customFormat="1" x14ac:dyDescent="0.2">
      <c r="A14" s="836"/>
      <c r="B14" s="292" t="s">
        <v>2612</v>
      </c>
      <c r="C14" s="292"/>
      <c r="D14" s="292"/>
      <c r="E14" s="210"/>
      <c r="F14" s="837"/>
    </row>
    <row r="15" spans="1:11" s="52" customFormat="1" x14ac:dyDescent="0.2">
      <c r="A15" s="836"/>
      <c r="B15" s="292"/>
      <c r="C15" s="1700" t="s">
        <v>551</v>
      </c>
      <c r="D15" s="292"/>
      <c r="E15" s="838"/>
      <c r="F15" s="839" t="s">
        <v>2613</v>
      </c>
    </row>
    <row r="16" spans="1:11" s="52" customFormat="1" x14ac:dyDescent="0.2">
      <c r="A16" s="836"/>
      <c r="B16" s="292"/>
      <c r="C16" s="1700" t="s">
        <v>2451</v>
      </c>
      <c r="D16" s="292"/>
      <c r="E16" s="839" t="s">
        <v>2614</v>
      </c>
      <c r="F16" s="839" t="s">
        <v>2615</v>
      </c>
    </row>
    <row r="17" spans="1:11" s="52" customFormat="1" x14ac:dyDescent="0.2">
      <c r="A17" s="836"/>
      <c r="B17" s="292"/>
      <c r="C17" s="292" t="s">
        <v>242</v>
      </c>
      <c r="D17" s="292"/>
      <c r="E17" s="1741" t="s">
        <v>2616</v>
      </c>
      <c r="F17" s="1741" t="s">
        <v>2617</v>
      </c>
    </row>
    <row r="18" spans="1:11" s="52" customFormat="1" x14ac:dyDescent="0.2">
      <c r="A18" s="836"/>
      <c r="B18" s="292"/>
      <c r="C18" s="292"/>
      <c r="D18" s="292"/>
      <c r="E18" s="291"/>
      <c r="F18" s="291"/>
    </row>
    <row r="19" spans="1:11" s="52" customFormat="1" x14ac:dyDescent="0.2">
      <c r="A19" s="836"/>
      <c r="B19" s="292" t="s">
        <v>242</v>
      </c>
      <c r="C19" s="292"/>
      <c r="D19" s="292"/>
      <c r="E19" s="210"/>
      <c r="F19" s="837"/>
    </row>
    <row r="20" spans="1:11" s="52" customFormat="1" x14ac:dyDescent="0.2">
      <c r="A20" s="836"/>
      <c r="B20" s="292"/>
      <c r="C20" s="1700" t="s">
        <v>551</v>
      </c>
      <c r="D20" s="292"/>
      <c r="E20" s="838"/>
      <c r="F20" s="839" t="s">
        <v>2618</v>
      </c>
    </row>
    <row r="21" spans="1:11" s="52" customFormat="1" x14ac:dyDescent="0.2">
      <c r="A21" s="836"/>
      <c r="B21" s="292"/>
      <c r="C21" s="1700" t="s">
        <v>2451</v>
      </c>
      <c r="D21" s="292"/>
      <c r="E21" s="839" t="s">
        <v>2619</v>
      </c>
      <c r="F21" s="839" t="s">
        <v>2620</v>
      </c>
    </row>
    <row r="22" spans="1:11" s="52" customFormat="1" x14ac:dyDescent="0.2">
      <c r="A22" s="836"/>
      <c r="B22" s="292"/>
      <c r="C22" s="292" t="s">
        <v>242</v>
      </c>
      <c r="D22" s="292"/>
      <c r="E22" s="1741" t="s">
        <v>2621</v>
      </c>
      <c r="F22" s="1741" t="s">
        <v>2622</v>
      </c>
    </row>
    <row r="23" spans="1:11" s="52" customFormat="1" x14ac:dyDescent="0.2">
      <c r="A23" s="836"/>
      <c r="B23" s="292"/>
      <c r="C23" s="292"/>
      <c r="D23" s="292"/>
      <c r="E23" s="291"/>
      <c r="F23" s="291"/>
    </row>
    <row r="24" spans="1:11" s="52" customFormat="1" x14ac:dyDescent="0.2">
      <c r="A24" s="836"/>
      <c r="B24" s="292"/>
      <c r="C24" s="292"/>
      <c r="D24" s="292"/>
      <c r="E24" s="291"/>
      <c r="F24" s="291"/>
    </row>
    <row r="25" spans="1:11" x14ac:dyDescent="0.2">
      <c r="A25" s="835"/>
      <c r="B25" s="1700"/>
      <c r="C25" s="31" t="s">
        <v>2623</v>
      </c>
      <c r="D25" s="1700"/>
      <c r="E25" s="840"/>
      <c r="F25" s="1634"/>
      <c r="G25" s="1634"/>
      <c r="H25" s="1634"/>
      <c r="I25" s="1634"/>
      <c r="J25" s="1634"/>
      <c r="K25" s="1634"/>
    </row>
    <row r="26" spans="1:11" ht="37.5" customHeight="1" x14ac:dyDescent="0.2">
      <c r="A26" s="835"/>
      <c r="B26" s="1700"/>
      <c r="C26" s="2033" t="s">
        <v>2624</v>
      </c>
      <c r="D26" s="2033"/>
      <c r="E26" s="841"/>
      <c r="F26" s="43" t="s">
        <v>2625</v>
      </c>
      <c r="G26" s="1634"/>
      <c r="H26" s="1634"/>
      <c r="I26" s="1634"/>
      <c r="J26" s="1634"/>
      <c r="K26" s="1634"/>
    </row>
    <row r="27" spans="1:11" ht="37.5" customHeight="1" x14ac:dyDescent="0.2">
      <c r="A27" s="835"/>
      <c r="B27" s="1634"/>
      <c r="C27" s="1649"/>
      <c r="D27" s="1649"/>
      <c r="E27" s="1678"/>
      <c r="F27" s="217"/>
      <c r="G27" s="1634"/>
      <c r="H27" s="1634"/>
      <c r="I27" s="1634"/>
      <c r="J27" s="1634"/>
      <c r="K27" s="1634"/>
    </row>
    <row r="28" spans="1:11" ht="12.75" x14ac:dyDescent="0.2">
      <c r="A28" s="997" t="s">
        <v>2626</v>
      </c>
      <c r="B28" s="374"/>
      <c r="C28" s="374"/>
      <c r="D28" s="374"/>
      <c r="E28" s="374"/>
      <c r="F28" s="374"/>
      <c r="G28" s="374"/>
      <c r="H28" s="1634"/>
      <c r="I28" s="1634"/>
      <c r="J28" s="1634"/>
      <c r="K28" s="1634"/>
    </row>
    <row r="29" spans="1:11" x14ac:dyDescent="0.2">
      <c r="A29" s="998"/>
      <c r="B29" s="374"/>
      <c r="C29" s="374"/>
      <c r="D29" s="374"/>
      <c r="E29" s="374"/>
      <c r="F29" s="374"/>
      <c r="G29" s="374"/>
      <c r="H29" s="1634"/>
      <c r="I29" s="1634"/>
      <c r="J29" s="1634"/>
      <c r="K29" s="1634"/>
    </row>
    <row r="30" spans="1:11" x14ac:dyDescent="0.2">
      <c r="A30" s="998"/>
      <c r="B30" s="999" t="s">
        <v>2627</v>
      </c>
      <c r="C30" s="374"/>
      <c r="D30" s="1000"/>
      <c r="E30" s="1000"/>
      <c r="F30" s="1000"/>
      <c r="G30" s="1000"/>
      <c r="H30" s="52"/>
      <c r="I30" s="282"/>
      <c r="J30" s="52"/>
      <c r="K30" s="52"/>
    </row>
    <row r="31" spans="1:11" ht="48" customHeight="1" x14ac:dyDescent="0.2">
      <c r="A31" s="998"/>
      <c r="B31" s="374"/>
      <c r="C31" s="1001"/>
      <c r="D31" s="1000"/>
      <c r="E31" s="1002" t="s">
        <v>2605</v>
      </c>
      <c r="F31" s="1002" t="s">
        <v>236</v>
      </c>
      <c r="G31" s="374"/>
      <c r="H31" s="1634"/>
      <c r="I31" s="52"/>
      <c r="J31" s="1634"/>
      <c r="K31" s="52"/>
    </row>
    <row r="32" spans="1:11" x14ac:dyDescent="0.2">
      <c r="A32" s="998"/>
      <c r="B32" s="374"/>
      <c r="C32" s="1003" t="s">
        <v>2628</v>
      </c>
      <c r="D32" s="1000"/>
      <c r="E32" s="487">
        <v>14100</v>
      </c>
      <c r="F32" s="487">
        <v>14101</v>
      </c>
      <c r="G32" s="374"/>
      <c r="H32" s="1634"/>
      <c r="I32" s="52"/>
      <c r="J32" s="1634"/>
      <c r="K32" s="52"/>
    </row>
    <row r="33" spans="1:11" x14ac:dyDescent="0.2">
      <c r="A33" s="998"/>
      <c r="B33" s="374"/>
      <c r="C33" s="1003" t="s">
        <v>2629</v>
      </c>
      <c r="D33" s="1000"/>
      <c r="E33" s="487">
        <v>14102</v>
      </c>
      <c r="F33" s="487">
        <v>14103</v>
      </c>
      <c r="G33" s="374"/>
      <c r="H33" s="1634"/>
      <c r="I33" s="52"/>
      <c r="J33" s="1634"/>
      <c r="K33" s="52"/>
    </row>
    <row r="34" spans="1:11" x14ac:dyDescent="0.2">
      <c r="A34" s="998"/>
      <c r="B34" s="374"/>
      <c r="C34" s="1003" t="s">
        <v>2630</v>
      </c>
      <c r="D34" s="1000"/>
      <c r="E34" s="487">
        <v>14104</v>
      </c>
      <c r="F34" s="487">
        <v>14105</v>
      </c>
      <c r="G34" s="374"/>
      <c r="H34" s="1634"/>
      <c r="I34" s="52"/>
      <c r="J34" s="1634"/>
      <c r="K34" s="52"/>
    </row>
    <row r="35" spans="1:11" x14ac:dyDescent="0.2">
      <c r="A35" s="998"/>
      <c r="B35" s="374"/>
      <c r="C35" s="1003" t="s">
        <v>2631</v>
      </c>
      <c r="D35" s="1000"/>
      <c r="E35" s="487">
        <v>14106</v>
      </c>
      <c r="F35" s="487">
        <v>14107</v>
      </c>
      <c r="G35" s="374"/>
      <c r="H35" s="1634"/>
      <c r="I35" s="52"/>
      <c r="J35" s="1634"/>
      <c r="K35" s="52"/>
    </row>
    <row r="36" spans="1:11" x14ac:dyDescent="0.2">
      <c r="A36" s="998"/>
      <c r="B36" s="374"/>
      <c r="C36" s="1003" t="s">
        <v>2632</v>
      </c>
      <c r="D36" s="1000"/>
      <c r="E36" s="487">
        <v>14108</v>
      </c>
      <c r="F36" s="487">
        <v>14109</v>
      </c>
      <c r="G36" s="374"/>
      <c r="H36" s="1634"/>
      <c r="I36" s="52"/>
      <c r="J36" s="1634"/>
      <c r="K36" s="52"/>
    </row>
    <row r="37" spans="1:11" x14ac:dyDescent="0.2">
      <c r="A37" s="998"/>
      <c r="B37" s="374"/>
      <c r="C37" s="1000" t="s">
        <v>242</v>
      </c>
      <c r="D37" s="1000"/>
      <c r="E37" s="487">
        <v>14110</v>
      </c>
      <c r="F37" s="487">
        <v>14111</v>
      </c>
      <c r="G37" s="374"/>
      <c r="H37" s="1634"/>
      <c r="I37" s="52"/>
      <c r="J37" s="1634"/>
      <c r="K37" s="52"/>
    </row>
    <row r="38" spans="1:11" x14ac:dyDescent="0.2">
      <c r="A38" s="998"/>
      <c r="B38" s="374"/>
      <c r="C38" s="1000"/>
      <c r="D38" s="1000"/>
      <c r="E38" s="1000"/>
      <c r="F38" s="1000"/>
      <c r="G38" s="374"/>
      <c r="H38" s="1634"/>
      <c r="I38" s="52"/>
      <c r="J38" s="1634"/>
      <c r="K38" s="52"/>
    </row>
    <row r="39" spans="1:11" x14ac:dyDescent="0.2">
      <c r="A39" s="998"/>
      <c r="B39" s="999" t="s">
        <v>2633</v>
      </c>
      <c r="C39" s="374"/>
      <c r="D39" s="1000"/>
      <c r="E39" s="1000"/>
      <c r="F39" s="1000"/>
      <c r="G39" s="374"/>
      <c r="H39" s="1634"/>
      <c r="I39" s="282"/>
      <c r="J39" s="1634"/>
      <c r="K39" s="52"/>
    </row>
    <row r="40" spans="1:11" ht="12.75" x14ac:dyDescent="0.2">
      <c r="A40" s="998"/>
      <c r="B40" s="374"/>
      <c r="C40" s="1001"/>
      <c r="D40" s="1000"/>
      <c r="E40" s="1002" t="s">
        <v>2605</v>
      </c>
      <c r="F40" s="1002" t="s">
        <v>319</v>
      </c>
      <c r="G40" s="374"/>
      <c r="H40" s="1634"/>
      <c r="I40" s="52"/>
      <c r="J40" s="1634"/>
      <c r="K40" s="52"/>
    </row>
    <row r="41" spans="1:11" x14ac:dyDescent="0.2">
      <c r="A41" s="998"/>
      <c r="B41" s="374"/>
      <c r="C41" s="1003" t="s">
        <v>2628</v>
      </c>
      <c r="D41" s="1000"/>
      <c r="E41" s="487">
        <v>14112</v>
      </c>
      <c r="F41" s="487">
        <v>14113</v>
      </c>
      <c r="G41" s="374"/>
      <c r="H41" s="1634"/>
      <c r="I41" s="52"/>
      <c r="J41" s="1634"/>
      <c r="K41" s="52"/>
    </row>
    <row r="42" spans="1:11" x14ac:dyDescent="0.2">
      <c r="A42" s="998"/>
      <c r="B42" s="374"/>
      <c r="C42" s="1003" t="s">
        <v>2629</v>
      </c>
      <c r="D42" s="1000"/>
      <c r="E42" s="487">
        <v>14114</v>
      </c>
      <c r="F42" s="487">
        <v>14115</v>
      </c>
      <c r="G42" s="374"/>
      <c r="H42" s="1634"/>
      <c r="I42" s="52"/>
      <c r="J42" s="1634"/>
      <c r="K42" s="52"/>
    </row>
    <row r="43" spans="1:11" x14ac:dyDescent="0.2">
      <c r="A43" s="998"/>
      <c r="B43" s="374"/>
      <c r="C43" s="1003" t="s">
        <v>2630</v>
      </c>
      <c r="D43" s="1000"/>
      <c r="E43" s="487">
        <v>14116</v>
      </c>
      <c r="F43" s="487">
        <v>14117</v>
      </c>
      <c r="G43" s="374"/>
      <c r="H43" s="1634"/>
      <c r="I43" s="52"/>
      <c r="J43" s="1634"/>
      <c r="K43" s="52"/>
    </row>
    <row r="44" spans="1:11" x14ac:dyDescent="0.2">
      <c r="A44" s="998"/>
      <c r="B44" s="374"/>
      <c r="C44" s="1003" t="s">
        <v>2631</v>
      </c>
      <c r="D44" s="1000"/>
      <c r="E44" s="487">
        <v>14118</v>
      </c>
      <c r="F44" s="487">
        <v>14119</v>
      </c>
      <c r="G44" s="374"/>
      <c r="H44" s="1634"/>
      <c r="I44" s="52"/>
      <c r="J44" s="1634"/>
      <c r="K44" s="52"/>
    </row>
    <row r="45" spans="1:11" x14ac:dyDescent="0.2">
      <c r="A45" s="998"/>
      <c r="B45" s="374"/>
      <c r="C45" s="1003" t="s">
        <v>2632</v>
      </c>
      <c r="D45" s="1000"/>
      <c r="E45" s="487">
        <v>14120</v>
      </c>
      <c r="F45" s="487">
        <v>14121</v>
      </c>
      <c r="G45" s="374"/>
      <c r="H45" s="1634"/>
      <c r="I45" s="52"/>
      <c r="J45" s="1634"/>
      <c r="K45" s="52"/>
    </row>
    <row r="46" spans="1:11" x14ac:dyDescent="0.2">
      <c r="A46" s="998"/>
      <c r="B46" s="374"/>
      <c r="C46" s="1000" t="s">
        <v>242</v>
      </c>
      <c r="D46" s="1000"/>
      <c r="E46" s="487">
        <v>14122</v>
      </c>
      <c r="F46" s="487">
        <v>14123</v>
      </c>
      <c r="G46" s="374"/>
      <c r="H46" s="1634"/>
      <c r="I46" s="52"/>
      <c r="J46" s="1634"/>
      <c r="K46" s="52"/>
    </row>
    <row r="47" spans="1:11" x14ac:dyDescent="0.2">
      <c r="A47" s="998"/>
      <c r="B47" s="374"/>
      <c r="C47" s="1000"/>
      <c r="D47" s="1000"/>
      <c r="E47" s="1004"/>
      <c r="F47" s="1004"/>
      <c r="G47" s="374"/>
      <c r="H47" s="1634"/>
      <c r="I47" s="52"/>
      <c r="J47" s="1634"/>
      <c r="K47" s="52"/>
    </row>
    <row r="48" spans="1:11" x14ac:dyDescent="0.2">
      <c r="A48" s="998"/>
      <c r="B48" s="999" t="s">
        <v>2634</v>
      </c>
      <c r="C48" s="374"/>
      <c r="D48" s="1000"/>
      <c r="E48" s="1000"/>
      <c r="F48" s="1000"/>
      <c r="G48" s="374"/>
      <c r="H48" s="1634"/>
      <c r="I48" s="282"/>
      <c r="J48" s="1634"/>
      <c r="K48" s="52"/>
    </row>
    <row r="49" spans="1:11" ht="12.75" x14ac:dyDescent="0.2">
      <c r="A49" s="998"/>
      <c r="B49" s="374"/>
      <c r="C49" s="1001"/>
      <c r="D49" s="1000"/>
      <c r="E49" s="1002" t="s">
        <v>2605</v>
      </c>
      <c r="F49" s="1002" t="s">
        <v>319</v>
      </c>
      <c r="G49" s="374"/>
      <c r="H49" s="1634"/>
      <c r="I49" s="52"/>
      <c r="J49" s="1634"/>
      <c r="K49" s="52"/>
    </row>
    <row r="50" spans="1:11" x14ac:dyDescent="0.2">
      <c r="A50" s="998"/>
      <c r="B50" s="374"/>
      <c r="C50" s="1003" t="s">
        <v>2628</v>
      </c>
      <c r="D50" s="1000"/>
      <c r="E50" s="487">
        <v>14124</v>
      </c>
      <c r="F50" s="838"/>
      <c r="G50" s="374"/>
      <c r="H50" s="1634"/>
      <c r="I50" s="52"/>
      <c r="J50" s="1634"/>
      <c r="K50" s="52"/>
    </row>
    <row r="51" spans="1:11" x14ac:dyDescent="0.2">
      <c r="A51" s="998"/>
      <c r="B51" s="374"/>
      <c r="C51" s="1003" t="s">
        <v>2629</v>
      </c>
      <c r="D51" s="1000"/>
      <c r="E51" s="487">
        <v>14125</v>
      </c>
      <c r="F51" s="838"/>
      <c r="G51" s="374"/>
      <c r="H51" s="1634"/>
      <c r="I51" s="52"/>
      <c r="J51" s="1634"/>
      <c r="K51" s="52"/>
    </row>
    <row r="52" spans="1:11" x14ac:dyDescent="0.2">
      <c r="A52" s="998"/>
      <c r="B52" s="374"/>
      <c r="C52" s="1003" t="s">
        <v>2630</v>
      </c>
      <c r="D52" s="1000"/>
      <c r="E52" s="487">
        <v>14126</v>
      </c>
      <c r="F52" s="838"/>
      <c r="G52" s="374"/>
      <c r="H52" s="1634"/>
      <c r="I52" s="52"/>
      <c r="J52" s="1634"/>
      <c r="K52" s="52"/>
    </row>
    <row r="53" spans="1:11" x14ac:dyDescent="0.2">
      <c r="A53" s="998"/>
      <c r="B53" s="374"/>
      <c r="C53" s="1003" t="s">
        <v>2631</v>
      </c>
      <c r="D53" s="1000"/>
      <c r="E53" s="487">
        <v>14127</v>
      </c>
      <c r="F53" s="838"/>
      <c r="G53" s="374"/>
      <c r="H53" s="1634"/>
      <c r="I53" s="52"/>
      <c r="J53" s="1634"/>
      <c r="K53" s="52"/>
    </row>
    <row r="54" spans="1:11" x14ac:dyDescent="0.2">
      <c r="A54" s="998"/>
      <c r="B54" s="374"/>
      <c r="C54" s="1003" t="s">
        <v>2632</v>
      </c>
      <c r="D54" s="1000"/>
      <c r="E54" s="487">
        <v>14128</v>
      </c>
      <c r="F54" s="838"/>
      <c r="G54" s="374"/>
      <c r="H54" s="1634"/>
      <c r="I54" s="52"/>
      <c r="J54" s="1634"/>
      <c r="K54" s="52"/>
    </row>
    <row r="55" spans="1:11" x14ac:dyDescent="0.2">
      <c r="A55" s="998"/>
      <c r="B55" s="374"/>
      <c r="C55" s="1000" t="s">
        <v>242</v>
      </c>
      <c r="D55" s="389" t="s">
        <v>74</v>
      </c>
      <c r="E55" s="487">
        <v>14129</v>
      </c>
      <c r="F55" s="838"/>
      <c r="G55" s="1005"/>
      <c r="H55" s="1634"/>
      <c r="I55" s="52"/>
      <c r="J55" s="1634"/>
      <c r="K55" s="52"/>
    </row>
    <row r="56" spans="1:11" x14ac:dyDescent="0.2">
      <c r="A56" s="998"/>
      <c r="B56" s="374"/>
      <c r="C56" s="1000"/>
      <c r="D56" s="1000"/>
      <c r="E56" s="1006"/>
      <c r="F56" s="1006"/>
      <c r="G56" s="374"/>
      <c r="H56" s="1634"/>
      <c r="I56" s="52"/>
      <c r="J56" s="1634"/>
      <c r="K56" s="52"/>
    </row>
    <row r="57" spans="1:11" x14ac:dyDescent="0.2">
      <c r="A57" s="998"/>
      <c r="B57" s="380" t="s">
        <v>242</v>
      </c>
      <c r="C57" s="1000"/>
      <c r="D57" s="1000"/>
      <c r="E57" s="1000"/>
      <c r="F57" s="1000"/>
      <c r="G57" s="374"/>
      <c r="H57" s="1634"/>
      <c r="I57" s="52"/>
      <c r="J57" s="1634"/>
      <c r="K57" s="52"/>
    </row>
    <row r="58" spans="1:11" x14ac:dyDescent="0.2">
      <c r="A58" s="998"/>
      <c r="B58" s="374"/>
      <c r="C58" s="1000"/>
      <c r="D58" s="1000"/>
      <c r="E58" s="1002" t="s">
        <v>2605</v>
      </c>
      <c r="F58" s="1002" t="s">
        <v>319</v>
      </c>
      <c r="G58" s="374"/>
      <c r="H58" s="1634"/>
      <c r="I58" s="52"/>
      <c r="J58" s="1634"/>
      <c r="K58" s="52"/>
    </row>
    <row r="59" spans="1:11" x14ac:dyDescent="0.2">
      <c r="A59" s="998"/>
      <c r="B59" s="374"/>
      <c r="C59" s="1003" t="s">
        <v>2628</v>
      </c>
      <c r="D59" s="1000"/>
      <c r="E59" s="487">
        <v>14130</v>
      </c>
      <c r="F59" s="487">
        <v>14131</v>
      </c>
      <c r="G59" s="374"/>
      <c r="H59" s="1634"/>
      <c r="I59" s="52"/>
      <c r="J59" s="1634"/>
      <c r="K59" s="52"/>
    </row>
    <row r="60" spans="1:11" x14ac:dyDescent="0.2">
      <c r="A60" s="998"/>
      <c r="B60" s="374"/>
      <c r="C60" s="1003" t="s">
        <v>2629</v>
      </c>
      <c r="D60" s="1000"/>
      <c r="E60" s="487">
        <f t="shared" ref="E60:F64" si="0">E59+2</f>
        <v>14132</v>
      </c>
      <c r="F60" s="487">
        <f t="shared" si="0"/>
        <v>14133</v>
      </c>
      <c r="G60" s="374"/>
      <c r="H60" s="1634"/>
      <c r="I60" s="52"/>
      <c r="J60" s="1634"/>
      <c r="K60" s="52"/>
    </row>
    <row r="61" spans="1:11" x14ac:dyDescent="0.2">
      <c r="A61" s="998"/>
      <c r="B61" s="374"/>
      <c r="C61" s="1003" t="s">
        <v>2630</v>
      </c>
      <c r="D61" s="1000"/>
      <c r="E61" s="487">
        <f t="shared" si="0"/>
        <v>14134</v>
      </c>
      <c r="F61" s="487">
        <f t="shared" si="0"/>
        <v>14135</v>
      </c>
      <c r="G61" s="374"/>
      <c r="H61" s="1634"/>
      <c r="I61" s="52"/>
      <c r="J61" s="1634"/>
      <c r="K61" s="52"/>
    </row>
    <row r="62" spans="1:11" x14ac:dyDescent="0.2">
      <c r="A62" s="998"/>
      <c r="B62" s="374"/>
      <c r="C62" s="1003" t="s">
        <v>2631</v>
      </c>
      <c r="D62" s="1000"/>
      <c r="E62" s="487">
        <f t="shared" si="0"/>
        <v>14136</v>
      </c>
      <c r="F62" s="487">
        <f t="shared" si="0"/>
        <v>14137</v>
      </c>
      <c r="G62" s="374"/>
      <c r="H62" s="1634"/>
      <c r="I62" s="52"/>
      <c r="J62" s="1634"/>
      <c r="K62" s="52"/>
    </row>
    <row r="63" spans="1:11" x14ac:dyDescent="0.2">
      <c r="A63" s="998"/>
      <c r="B63" s="374"/>
      <c r="C63" s="1003" t="s">
        <v>2632</v>
      </c>
      <c r="D63" s="1000"/>
      <c r="E63" s="487">
        <f t="shared" si="0"/>
        <v>14138</v>
      </c>
      <c r="F63" s="487">
        <f t="shared" si="0"/>
        <v>14139</v>
      </c>
      <c r="G63" s="374"/>
      <c r="H63" s="1634"/>
      <c r="I63" s="52"/>
      <c r="J63" s="1634"/>
      <c r="K63" s="52"/>
    </row>
    <row r="64" spans="1:11" x14ac:dyDescent="0.2">
      <c r="A64" s="998"/>
      <c r="B64" s="374"/>
      <c r="C64" s="1000" t="s">
        <v>242</v>
      </c>
      <c r="D64" s="1000"/>
      <c r="E64" s="487">
        <f t="shared" si="0"/>
        <v>14140</v>
      </c>
      <c r="F64" s="487">
        <f t="shared" si="0"/>
        <v>14141</v>
      </c>
      <c r="G64" s="374"/>
      <c r="H64" s="1634"/>
      <c r="I64" s="52"/>
      <c r="J64" s="1634"/>
      <c r="K64" s="52"/>
    </row>
    <row r="65" spans="1:7" x14ac:dyDescent="0.2">
      <c r="A65" s="998"/>
      <c r="B65" s="374"/>
      <c r="C65" s="374"/>
      <c r="D65" s="374"/>
      <c r="E65" s="374"/>
      <c r="F65" s="374"/>
      <c r="G65" s="374"/>
    </row>
    <row r="66" spans="1:7" s="842" customFormat="1" x14ac:dyDescent="0.2">
      <c r="A66" s="377" t="s">
        <v>2635</v>
      </c>
      <c r="B66" s="377"/>
      <c r="C66" s="377"/>
      <c r="D66" s="377"/>
      <c r="E66" s="377"/>
      <c r="F66" s="377"/>
      <c r="G66" s="377"/>
    </row>
    <row r="67" spans="1:7" ht="12.75" x14ac:dyDescent="0.2">
      <c r="A67" s="1007"/>
      <c r="B67" s="374"/>
      <c r="C67" s="374"/>
      <c r="D67" s="374"/>
      <c r="E67" s="374"/>
      <c r="F67" s="374"/>
      <c r="G67" s="374"/>
    </row>
    <row r="68" spans="1:7" x14ac:dyDescent="0.2">
      <c r="A68" s="835"/>
      <c r="B68" s="1634"/>
      <c r="C68" s="1634"/>
      <c r="D68" s="1634"/>
      <c r="E68" s="1634"/>
      <c r="F68" s="1634"/>
      <c r="G68" s="1634"/>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workbookViewId="0"/>
  </sheetViews>
  <sheetFormatPr defaultColWidth="9.140625" defaultRowHeight="11.25" x14ac:dyDescent="0.2"/>
  <cols>
    <col min="1" max="1" width="38.85546875" style="20" customWidth="1"/>
    <col min="2" max="2" width="33.85546875" style="20" customWidth="1"/>
    <col min="3" max="3" width="20.5703125" style="20" customWidth="1"/>
    <col min="4" max="4" width="17.85546875" style="20" customWidth="1"/>
    <col min="5" max="6" width="11.42578125" style="20" customWidth="1"/>
    <col min="7" max="7" width="15.5703125" style="20" customWidth="1"/>
    <col min="8" max="8" width="3.85546875" style="20" customWidth="1"/>
    <col min="9" max="10" width="9.140625" style="20"/>
    <col min="11" max="11" width="20.42578125" style="20" bestFit="1" customWidth="1"/>
    <col min="12" max="256" width="9.140625" style="20"/>
    <col min="257" max="257" width="34.5703125" style="20" customWidth="1"/>
    <col min="258" max="258" width="33.85546875" style="20" customWidth="1"/>
    <col min="259" max="259" width="21.42578125" style="20" customWidth="1"/>
    <col min="260" max="262" width="11.42578125" style="20" customWidth="1"/>
    <col min="263" max="263" width="13" style="20" customWidth="1"/>
    <col min="264" max="264" width="2.85546875" style="20" customWidth="1"/>
    <col min="265" max="512" width="9.140625" style="20"/>
    <col min="513" max="513" width="34.5703125" style="20" customWidth="1"/>
    <col min="514" max="514" width="33.85546875" style="20" customWidth="1"/>
    <col min="515" max="515" width="21.42578125" style="20" customWidth="1"/>
    <col min="516" max="518" width="11.42578125" style="20" customWidth="1"/>
    <col min="519" max="519" width="13" style="20" customWidth="1"/>
    <col min="520" max="520" width="2.85546875" style="20" customWidth="1"/>
    <col min="521" max="768" width="9.140625" style="20"/>
    <col min="769" max="769" width="34.5703125" style="20" customWidth="1"/>
    <col min="770" max="770" width="33.85546875" style="20" customWidth="1"/>
    <col min="771" max="771" width="21.42578125" style="20" customWidth="1"/>
    <col min="772" max="774" width="11.42578125" style="20" customWidth="1"/>
    <col min="775" max="775" width="13" style="20" customWidth="1"/>
    <col min="776" max="776" width="2.85546875" style="20" customWidth="1"/>
    <col min="777" max="1024" width="9.140625" style="20"/>
    <col min="1025" max="1025" width="34.5703125" style="20" customWidth="1"/>
    <col min="1026" max="1026" width="33.85546875" style="20" customWidth="1"/>
    <col min="1027" max="1027" width="21.42578125" style="20" customWidth="1"/>
    <col min="1028" max="1030" width="11.42578125" style="20" customWidth="1"/>
    <col min="1031" max="1031" width="13" style="20" customWidth="1"/>
    <col min="1032" max="1032" width="2.85546875" style="20" customWidth="1"/>
    <col min="1033" max="1280" width="9.140625" style="20"/>
    <col min="1281" max="1281" width="34.5703125" style="20" customWidth="1"/>
    <col min="1282" max="1282" width="33.85546875" style="20" customWidth="1"/>
    <col min="1283" max="1283" width="21.42578125" style="20" customWidth="1"/>
    <col min="1284" max="1286" width="11.42578125" style="20" customWidth="1"/>
    <col min="1287" max="1287" width="13" style="20" customWidth="1"/>
    <col min="1288" max="1288" width="2.85546875" style="20" customWidth="1"/>
    <col min="1289" max="1536" width="9.140625" style="20"/>
    <col min="1537" max="1537" width="34.5703125" style="20" customWidth="1"/>
    <col min="1538" max="1538" width="33.85546875" style="20" customWidth="1"/>
    <col min="1539" max="1539" width="21.42578125" style="20" customWidth="1"/>
    <col min="1540" max="1542" width="11.42578125" style="20" customWidth="1"/>
    <col min="1543" max="1543" width="13" style="20" customWidth="1"/>
    <col min="1544" max="1544" width="2.85546875" style="20" customWidth="1"/>
    <col min="1545" max="1792" width="9.140625" style="20"/>
    <col min="1793" max="1793" width="34.5703125" style="20" customWidth="1"/>
    <col min="1794" max="1794" width="33.85546875" style="20" customWidth="1"/>
    <col min="1795" max="1795" width="21.42578125" style="20" customWidth="1"/>
    <col min="1796" max="1798" width="11.42578125" style="20" customWidth="1"/>
    <col min="1799" max="1799" width="13" style="20" customWidth="1"/>
    <col min="1800" max="1800" width="2.85546875" style="20" customWidth="1"/>
    <col min="1801" max="2048" width="9.140625" style="20"/>
    <col min="2049" max="2049" width="34.5703125" style="20" customWidth="1"/>
    <col min="2050" max="2050" width="33.85546875" style="20" customWidth="1"/>
    <col min="2051" max="2051" width="21.42578125" style="20" customWidth="1"/>
    <col min="2052" max="2054" width="11.42578125" style="20" customWidth="1"/>
    <col min="2055" max="2055" width="13" style="20" customWidth="1"/>
    <col min="2056" max="2056" width="2.85546875" style="20" customWidth="1"/>
    <col min="2057" max="2304" width="9.140625" style="20"/>
    <col min="2305" max="2305" width="34.5703125" style="20" customWidth="1"/>
    <col min="2306" max="2306" width="33.85546875" style="20" customWidth="1"/>
    <col min="2307" max="2307" width="21.42578125" style="20" customWidth="1"/>
    <col min="2308" max="2310" width="11.42578125" style="20" customWidth="1"/>
    <col min="2311" max="2311" width="13" style="20" customWidth="1"/>
    <col min="2312" max="2312" width="2.85546875" style="20" customWidth="1"/>
    <col min="2313" max="2560" width="9.140625" style="20"/>
    <col min="2561" max="2561" width="34.5703125" style="20" customWidth="1"/>
    <col min="2562" max="2562" width="33.85546875" style="20" customWidth="1"/>
    <col min="2563" max="2563" width="21.42578125" style="20" customWidth="1"/>
    <col min="2564" max="2566" width="11.42578125" style="20" customWidth="1"/>
    <col min="2567" max="2567" width="13" style="20" customWidth="1"/>
    <col min="2568" max="2568" width="2.85546875" style="20" customWidth="1"/>
    <col min="2569" max="2816" width="9.140625" style="20"/>
    <col min="2817" max="2817" width="34.5703125" style="20" customWidth="1"/>
    <col min="2818" max="2818" width="33.85546875" style="20" customWidth="1"/>
    <col min="2819" max="2819" width="21.42578125" style="20" customWidth="1"/>
    <col min="2820" max="2822" width="11.42578125" style="20" customWidth="1"/>
    <col min="2823" max="2823" width="13" style="20" customWidth="1"/>
    <col min="2824" max="2824" width="2.85546875" style="20" customWidth="1"/>
    <col min="2825" max="3072" width="9.140625" style="20"/>
    <col min="3073" max="3073" width="34.5703125" style="20" customWidth="1"/>
    <col min="3074" max="3074" width="33.85546875" style="20" customWidth="1"/>
    <col min="3075" max="3075" width="21.42578125" style="20" customWidth="1"/>
    <col min="3076" max="3078" width="11.42578125" style="20" customWidth="1"/>
    <col min="3079" max="3079" width="13" style="20" customWidth="1"/>
    <col min="3080" max="3080" width="2.85546875" style="20" customWidth="1"/>
    <col min="3081" max="3328" width="9.140625" style="20"/>
    <col min="3329" max="3329" width="34.5703125" style="20" customWidth="1"/>
    <col min="3330" max="3330" width="33.85546875" style="20" customWidth="1"/>
    <col min="3331" max="3331" width="21.42578125" style="20" customWidth="1"/>
    <col min="3332" max="3334" width="11.42578125" style="20" customWidth="1"/>
    <col min="3335" max="3335" width="13" style="20" customWidth="1"/>
    <col min="3336" max="3336" width="2.85546875" style="20" customWidth="1"/>
    <col min="3337" max="3584" width="9.140625" style="20"/>
    <col min="3585" max="3585" width="34.5703125" style="20" customWidth="1"/>
    <col min="3586" max="3586" width="33.85546875" style="20" customWidth="1"/>
    <col min="3587" max="3587" width="21.42578125" style="20" customWidth="1"/>
    <col min="3588" max="3590" width="11.42578125" style="20" customWidth="1"/>
    <col min="3591" max="3591" width="13" style="20" customWidth="1"/>
    <col min="3592" max="3592" width="2.85546875" style="20" customWidth="1"/>
    <col min="3593" max="3840" width="9.140625" style="20"/>
    <col min="3841" max="3841" width="34.5703125" style="20" customWidth="1"/>
    <col min="3842" max="3842" width="33.85546875" style="20" customWidth="1"/>
    <col min="3843" max="3843" width="21.42578125" style="20" customWidth="1"/>
    <col min="3844" max="3846" width="11.42578125" style="20" customWidth="1"/>
    <col min="3847" max="3847" width="13" style="20" customWidth="1"/>
    <col min="3848" max="3848" width="2.85546875" style="20" customWidth="1"/>
    <col min="3849" max="4096" width="9.140625" style="20"/>
    <col min="4097" max="4097" width="34.5703125" style="20" customWidth="1"/>
    <col min="4098" max="4098" width="33.85546875" style="20" customWidth="1"/>
    <col min="4099" max="4099" width="21.42578125" style="20" customWidth="1"/>
    <col min="4100" max="4102" width="11.42578125" style="20" customWidth="1"/>
    <col min="4103" max="4103" width="13" style="20" customWidth="1"/>
    <col min="4104" max="4104" width="2.85546875" style="20" customWidth="1"/>
    <col min="4105" max="4352" width="9.140625" style="20"/>
    <col min="4353" max="4353" width="34.5703125" style="20" customWidth="1"/>
    <col min="4354" max="4354" width="33.85546875" style="20" customWidth="1"/>
    <col min="4355" max="4355" width="21.42578125" style="20" customWidth="1"/>
    <col min="4356" max="4358" width="11.42578125" style="20" customWidth="1"/>
    <col min="4359" max="4359" width="13" style="20" customWidth="1"/>
    <col min="4360" max="4360" width="2.85546875" style="20" customWidth="1"/>
    <col min="4361" max="4608" width="9.140625" style="20"/>
    <col min="4609" max="4609" width="34.5703125" style="20" customWidth="1"/>
    <col min="4610" max="4610" width="33.85546875" style="20" customWidth="1"/>
    <col min="4611" max="4611" width="21.42578125" style="20" customWidth="1"/>
    <col min="4612" max="4614" width="11.42578125" style="20" customWidth="1"/>
    <col min="4615" max="4615" width="13" style="20" customWidth="1"/>
    <col min="4616" max="4616" width="2.85546875" style="20" customWidth="1"/>
    <col min="4617" max="4864" width="9.140625" style="20"/>
    <col min="4865" max="4865" width="34.5703125" style="20" customWidth="1"/>
    <col min="4866" max="4866" width="33.85546875" style="20" customWidth="1"/>
    <col min="4867" max="4867" width="21.42578125" style="20" customWidth="1"/>
    <col min="4868" max="4870" width="11.42578125" style="20" customWidth="1"/>
    <col min="4871" max="4871" width="13" style="20" customWidth="1"/>
    <col min="4872" max="4872" width="2.85546875" style="20" customWidth="1"/>
    <col min="4873" max="5120" width="9.140625" style="20"/>
    <col min="5121" max="5121" width="34.5703125" style="20" customWidth="1"/>
    <col min="5122" max="5122" width="33.85546875" style="20" customWidth="1"/>
    <col min="5123" max="5123" width="21.42578125" style="20" customWidth="1"/>
    <col min="5124" max="5126" width="11.42578125" style="20" customWidth="1"/>
    <col min="5127" max="5127" width="13" style="20" customWidth="1"/>
    <col min="5128" max="5128" width="2.85546875" style="20" customWidth="1"/>
    <col min="5129" max="5376" width="9.140625" style="20"/>
    <col min="5377" max="5377" width="34.5703125" style="20" customWidth="1"/>
    <col min="5378" max="5378" width="33.85546875" style="20" customWidth="1"/>
    <col min="5379" max="5379" width="21.42578125" style="20" customWidth="1"/>
    <col min="5380" max="5382" width="11.42578125" style="20" customWidth="1"/>
    <col min="5383" max="5383" width="13" style="20" customWidth="1"/>
    <col min="5384" max="5384" width="2.85546875" style="20" customWidth="1"/>
    <col min="5385" max="5632" width="9.140625" style="20"/>
    <col min="5633" max="5633" width="34.5703125" style="20" customWidth="1"/>
    <col min="5634" max="5634" width="33.85546875" style="20" customWidth="1"/>
    <col min="5635" max="5635" width="21.42578125" style="20" customWidth="1"/>
    <col min="5636" max="5638" width="11.42578125" style="20" customWidth="1"/>
    <col min="5639" max="5639" width="13" style="20" customWidth="1"/>
    <col min="5640" max="5640" width="2.85546875" style="20" customWidth="1"/>
    <col min="5641" max="5888" width="9.140625" style="20"/>
    <col min="5889" max="5889" width="34.5703125" style="20" customWidth="1"/>
    <col min="5890" max="5890" width="33.85546875" style="20" customWidth="1"/>
    <col min="5891" max="5891" width="21.42578125" style="20" customWidth="1"/>
    <col min="5892" max="5894" width="11.42578125" style="20" customWidth="1"/>
    <col min="5895" max="5895" width="13" style="20" customWidth="1"/>
    <col min="5896" max="5896" width="2.85546875" style="20" customWidth="1"/>
    <col min="5897" max="6144" width="9.140625" style="20"/>
    <col min="6145" max="6145" width="34.5703125" style="20" customWidth="1"/>
    <col min="6146" max="6146" width="33.85546875" style="20" customWidth="1"/>
    <col min="6147" max="6147" width="21.42578125" style="20" customWidth="1"/>
    <col min="6148" max="6150" width="11.42578125" style="20" customWidth="1"/>
    <col min="6151" max="6151" width="13" style="20" customWidth="1"/>
    <col min="6152" max="6152" width="2.85546875" style="20" customWidth="1"/>
    <col min="6153" max="6400" width="9.140625" style="20"/>
    <col min="6401" max="6401" width="34.5703125" style="20" customWidth="1"/>
    <col min="6402" max="6402" width="33.85546875" style="20" customWidth="1"/>
    <col min="6403" max="6403" width="21.42578125" style="20" customWidth="1"/>
    <col min="6404" max="6406" width="11.42578125" style="20" customWidth="1"/>
    <col min="6407" max="6407" width="13" style="20" customWidth="1"/>
    <col min="6408" max="6408" width="2.85546875" style="20" customWidth="1"/>
    <col min="6409" max="6656" width="9.140625" style="20"/>
    <col min="6657" max="6657" width="34.5703125" style="20" customWidth="1"/>
    <col min="6658" max="6658" width="33.85546875" style="20" customWidth="1"/>
    <col min="6659" max="6659" width="21.42578125" style="20" customWidth="1"/>
    <col min="6660" max="6662" width="11.42578125" style="20" customWidth="1"/>
    <col min="6663" max="6663" width="13" style="20" customWidth="1"/>
    <col min="6664" max="6664" width="2.85546875" style="20" customWidth="1"/>
    <col min="6665" max="6912" width="9.140625" style="20"/>
    <col min="6913" max="6913" width="34.5703125" style="20" customWidth="1"/>
    <col min="6914" max="6914" width="33.85546875" style="20" customWidth="1"/>
    <col min="6915" max="6915" width="21.42578125" style="20" customWidth="1"/>
    <col min="6916" max="6918" width="11.42578125" style="20" customWidth="1"/>
    <col min="6919" max="6919" width="13" style="20" customWidth="1"/>
    <col min="6920" max="6920" width="2.85546875" style="20" customWidth="1"/>
    <col min="6921" max="7168" width="9.140625" style="20"/>
    <col min="7169" max="7169" width="34.5703125" style="20" customWidth="1"/>
    <col min="7170" max="7170" width="33.85546875" style="20" customWidth="1"/>
    <col min="7171" max="7171" width="21.42578125" style="20" customWidth="1"/>
    <col min="7172" max="7174" width="11.42578125" style="20" customWidth="1"/>
    <col min="7175" max="7175" width="13" style="20" customWidth="1"/>
    <col min="7176" max="7176" width="2.85546875" style="20" customWidth="1"/>
    <col min="7177" max="7424" width="9.140625" style="20"/>
    <col min="7425" max="7425" width="34.5703125" style="20" customWidth="1"/>
    <col min="7426" max="7426" width="33.85546875" style="20" customWidth="1"/>
    <col min="7427" max="7427" width="21.42578125" style="20" customWidth="1"/>
    <col min="7428" max="7430" width="11.42578125" style="20" customWidth="1"/>
    <col min="7431" max="7431" width="13" style="20" customWidth="1"/>
    <col min="7432" max="7432" width="2.85546875" style="20" customWidth="1"/>
    <col min="7433" max="7680" width="9.140625" style="20"/>
    <col min="7681" max="7681" width="34.5703125" style="20" customWidth="1"/>
    <col min="7682" max="7682" width="33.85546875" style="20" customWidth="1"/>
    <col min="7683" max="7683" width="21.42578125" style="20" customWidth="1"/>
    <col min="7684" max="7686" width="11.42578125" style="20" customWidth="1"/>
    <col min="7687" max="7687" width="13" style="20" customWidth="1"/>
    <col min="7688" max="7688" width="2.85546875" style="20" customWidth="1"/>
    <col min="7689" max="7936" width="9.140625" style="20"/>
    <col min="7937" max="7937" width="34.5703125" style="20" customWidth="1"/>
    <col min="7938" max="7938" width="33.85546875" style="20" customWidth="1"/>
    <col min="7939" max="7939" width="21.42578125" style="20" customWidth="1"/>
    <col min="7940" max="7942" width="11.42578125" style="20" customWidth="1"/>
    <col min="7943" max="7943" width="13" style="20" customWidth="1"/>
    <col min="7944" max="7944" width="2.85546875" style="20" customWidth="1"/>
    <col min="7945" max="8192" width="9.140625" style="20"/>
    <col min="8193" max="8193" width="34.5703125" style="20" customWidth="1"/>
    <col min="8194" max="8194" width="33.85546875" style="20" customWidth="1"/>
    <col min="8195" max="8195" width="21.42578125" style="20" customWidth="1"/>
    <col min="8196" max="8198" width="11.42578125" style="20" customWidth="1"/>
    <col min="8199" max="8199" width="13" style="20" customWidth="1"/>
    <col min="8200" max="8200" width="2.85546875" style="20" customWidth="1"/>
    <col min="8201" max="8448" width="9.140625" style="20"/>
    <col min="8449" max="8449" width="34.5703125" style="20" customWidth="1"/>
    <col min="8450" max="8450" width="33.85546875" style="20" customWidth="1"/>
    <col min="8451" max="8451" width="21.42578125" style="20" customWidth="1"/>
    <col min="8452" max="8454" width="11.42578125" style="20" customWidth="1"/>
    <col min="8455" max="8455" width="13" style="20" customWidth="1"/>
    <col min="8456" max="8456" width="2.85546875" style="20" customWidth="1"/>
    <col min="8457" max="8704" width="9.140625" style="20"/>
    <col min="8705" max="8705" width="34.5703125" style="20" customWidth="1"/>
    <col min="8706" max="8706" width="33.85546875" style="20" customWidth="1"/>
    <col min="8707" max="8707" width="21.42578125" style="20" customWidth="1"/>
    <col min="8708" max="8710" width="11.42578125" style="20" customWidth="1"/>
    <col min="8711" max="8711" width="13" style="20" customWidth="1"/>
    <col min="8712" max="8712" width="2.85546875" style="20" customWidth="1"/>
    <col min="8713" max="8960" width="9.140625" style="20"/>
    <col min="8961" max="8961" width="34.5703125" style="20" customWidth="1"/>
    <col min="8962" max="8962" width="33.85546875" style="20" customWidth="1"/>
    <col min="8963" max="8963" width="21.42578125" style="20" customWidth="1"/>
    <col min="8964" max="8966" width="11.42578125" style="20" customWidth="1"/>
    <col min="8967" max="8967" width="13" style="20" customWidth="1"/>
    <col min="8968" max="8968" width="2.85546875" style="20" customWidth="1"/>
    <col min="8969" max="9216" width="9.140625" style="20"/>
    <col min="9217" max="9217" width="34.5703125" style="20" customWidth="1"/>
    <col min="9218" max="9218" width="33.85546875" style="20" customWidth="1"/>
    <col min="9219" max="9219" width="21.42578125" style="20" customWidth="1"/>
    <col min="9220" max="9222" width="11.42578125" style="20" customWidth="1"/>
    <col min="9223" max="9223" width="13" style="20" customWidth="1"/>
    <col min="9224" max="9224" width="2.85546875" style="20" customWidth="1"/>
    <col min="9225" max="9472" width="9.140625" style="20"/>
    <col min="9473" max="9473" width="34.5703125" style="20" customWidth="1"/>
    <col min="9474" max="9474" width="33.85546875" style="20" customWidth="1"/>
    <col min="9475" max="9475" width="21.42578125" style="20" customWidth="1"/>
    <col min="9476" max="9478" width="11.42578125" style="20" customWidth="1"/>
    <col min="9479" max="9479" width="13" style="20" customWidth="1"/>
    <col min="9480" max="9480" width="2.85546875" style="20" customWidth="1"/>
    <col min="9481" max="9728" width="9.140625" style="20"/>
    <col min="9729" max="9729" width="34.5703125" style="20" customWidth="1"/>
    <col min="9730" max="9730" width="33.85546875" style="20" customWidth="1"/>
    <col min="9731" max="9731" width="21.42578125" style="20" customWidth="1"/>
    <col min="9732" max="9734" width="11.42578125" style="20" customWidth="1"/>
    <col min="9735" max="9735" width="13" style="20" customWidth="1"/>
    <col min="9736" max="9736" width="2.85546875" style="20" customWidth="1"/>
    <col min="9737" max="9984" width="9.140625" style="20"/>
    <col min="9985" max="9985" width="34.5703125" style="20" customWidth="1"/>
    <col min="9986" max="9986" width="33.85546875" style="20" customWidth="1"/>
    <col min="9987" max="9987" width="21.42578125" style="20" customWidth="1"/>
    <col min="9988" max="9990" width="11.42578125" style="20" customWidth="1"/>
    <col min="9991" max="9991" width="13" style="20" customWidth="1"/>
    <col min="9992" max="9992" width="2.85546875" style="20" customWidth="1"/>
    <col min="9993" max="10240" width="9.140625" style="20"/>
    <col min="10241" max="10241" width="34.5703125" style="20" customWidth="1"/>
    <col min="10242" max="10242" width="33.85546875" style="20" customWidth="1"/>
    <col min="10243" max="10243" width="21.42578125" style="20" customWidth="1"/>
    <col min="10244" max="10246" width="11.42578125" style="20" customWidth="1"/>
    <col min="10247" max="10247" width="13" style="20" customWidth="1"/>
    <col min="10248" max="10248" width="2.85546875" style="20" customWidth="1"/>
    <col min="10249" max="10496" width="9.140625" style="20"/>
    <col min="10497" max="10497" width="34.5703125" style="20" customWidth="1"/>
    <col min="10498" max="10498" width="33.85546875" style="20" customWidth="1"/>
    <col min="10499" max="10499" width="21.42578125" style="20" customWidth="1"/>
    <col min="10500" max="10502" width="11.42578125" style="20" customWidth="1"/>
    <col min="10503" max="10503" width="13" style="20" customWidth="1"/>
    <col min="10504" max="10504" width="2.85546875" style="20" customWidth="1"/>
    <col min="10505" max="10752" width="9.140625" style="20"/>
    <col min="10753" max="10753" width="34.5703125" style="20" customWidth="1"/>
    <col min="10754" max="10754" width="33.85546875" style="20" customWidth="1"/>
    <col min="10755" max="10755" width="21.42578125" style="20" customWidth="1"/>
    <col min="10756" max="10758" width="11.42578125" style="20" customWidth="1"/>
    <col min="10759" max="10759" width="13" style="20" customWidth="1"/>
    <col min="10760" max="10760" width="2.85546875" style="20" customWidth="1"/>
    <col min="10761" max="11008" width="9.140625" style="20"/>
    <col min="11009" max="11009" width="34.5703125" style="20" customWidth="1"/>
    <col min="11010" max="11010" width="33.85546875" style="20" customWidth="1"/>
    <col min="11011" max="11011" width="21.42578125" style="20" customWidth="1"/>
    <col min="11012" max="11014" width="11.42578125" style="20" customWidth="1"/>
    <col min="11015" max="11015" width="13" style="20" customWidth="1"/>
    <col min="11016" max="11016" width="2.85546875" style="20" customWidth="1"/>
    <col min="11017" max="11264" width="9.140625" style="20"/>
    <col min="11265" max="11265" width="34.5703125" style="20" customWidth="1"/>
    <col min="11266" max="11266" width="33.85546875" style="20" customWidth="1"/>
    <col min="11267" max="11267" width="21.42578125" style="20" customWidth="1"/>
    <col min="11268" max="11270" width="11.42578125" style="20" customWidth="1"/>
    <col min="11271" max="11271" width="13" style="20" customWidth="1"/>
    <col min="11272" max="11272" width="2.85546875" style="20" customWidth="1"/>
    <col min="11273" max="11520" width="9.140625" style="20"/>
    <col min="11521" max="11521" width="34.5703125" style="20" customWidth="1"/>
    <col min="11522" max="11522" width="33.85546875" style="20" customWidth="1"/>
    <col min="11523" max="11523" width="21.42578125" style="20" customWidth="1"/>
    <col min="11524" max="11526" width="11.42578125" style="20" customWidth="1"/>
    <col min="11527" max="11527" width="13" style="20" customWidth="1"/>
    <col min="11528" max="11528" width="2.85546875" style="20" customWidth="1"/>
    <col min="11529" max="11776" width="9.140625" style="20"/>
    <col min="11777" max="11777" width="34.5703125" style="20" customWidth="1"/>
    <col min="11778" max="11778" width="33.85546875" style="20" customWidth="1"/>
    <col min="11779" max="11779" width="21.42578125" style="20" customWidth="1"/>
    <col min="11780" max="11782" width="11.42578125" style="20" customWidth="1"/>
    <col min="11783" max="11783" width="13" style="20" customWidth="1"/>
    <col min="11784" max="11784" width="2.85546875" style="20" customWidth="1"/>
    <col min="11785" max="12032" width="9.140625" style="20"/>
    <col min="12033" max="12033" width="34.5703125" style="20" customWidth="1"/>
    <col min="12034" max="12034" width="33.85546875" style="20" customWidth="1"/>
    <col min="12035" max="12035" width="21.42578125" style="20" customWidth="1"/>
    <col min="12036" max="12038" width="11.42578125" style="20" customWidth="1"/>
    <col min="12039" max="12039" width="13" style="20" customWidth="1"/>
    <col min="12040" max="12040" width="2.85546875" style="20" customWidth="1"/>
    <col min="12041" max="12288" width="9.140625" style="20"/>
    <col min="12289" max="12289" width="34.5703125" style="20" customWidth="1"/>
    <col min="12290" max="12290" width="33.85546875" style="20" customWidth="1"/>
    <col min="12291" max="12291" width="21.42578125" style="20" customWidth="1"/>
    <col min="12292" max="12294" width="11.42578125" style="20" customWidth="1"/>
    <col min="12295" max="12295" width="13" style="20" customWidth="1"/>
    <col min="12296" max="12296" width="2.85546875" style="20" customWidth="1"/>
    <col min="12297" max="12544" width="9.140625" style="20"/>
    <col min="12545" max="12545" width="34.5703125" style="20" customWidth="1"/>
    <col min="12546" max="12546" width="33.85546875" style="20" customWidth="1"/>
    <col min="12547" max="12547" width="21.42578125" style="20" customWidth="1"/>
    <col min="12548" max="12550" width="11.42578125" style="20" customWidth="1"/>
    <col min="12551" max="12551" width="13" style="20" customWidth="1"/>
    <col min="12552" max="12552" width="2.85546875" style="20" customWidth="1"/>
    <col min="12553" max="12800" width="9.140625" style="20"/>
    <col min="12801" max="12801" width="34.5703125" style="20" customWidth="1"/>
    <col min="12802" max="12802" width="33.85546875" style="20" customWidth="1"/>
    <col min="12803" max="12803" width="21.42578125" style="20" customWidth="1"/>
    <col min="12804" max="12806" width="11.42578125" style="20" customWidth="1"/>
    <col min="12807" max="12807" width="13" style="20" customWidth="1"/>
    <col min="12808" max="12808" width="2.85546875" style="20" customWidth="1"/>
    <col min="12809" max="13056" width="9.140625" style="20"/>
    <col min="13057" max="13057" width="34.5703125" style="20" customWidth="1"/>
    <col min="13058" max="13058" width="33.85546875" style="20" customWidth="1"/>
    <col min="13059" max="13059" width="21.42578125" style="20" customWidth="1"/>
    <col min="13060" max="13062" width="11.42578125" style="20" customWidth="1"/>
    <col min="13063" max="13063" width="13" style="20" customWidth="1"/>
    <col min="13064" max="13064" width="2.85546875" style="20" customWidth="1"/>
    <col min="13065" max="13312" width="9.140625" style="20"/>
    <col min="13313" max="13313" width="34.5703125" style="20" customWidth="1"/>
    <col min="13314" max="13314" width="33.85546875" style="20" customWidth="1"/>
    <col min="13315" max="13315" width="21.42578125" style="20" customWidth="1"/>
    <col min="13316" max="13318" width="11.42578125" style="20" customWidth="1"/>
    <col min="13319" max="13319" width="13" style="20" customWidth="1"/>
    <col min="13320" max="13320" width="2.85546875" style="20" customWidth="1"/>
    <col min="13321" max="13568" width="9.140625" style="20"/>
    <col min="13569" max="13569" width="34.5703125" style="20" customWidth="1"/>
    <col min="13570" max="13570" width="33.85546875" style="20" customWidth="1"/>
    <col min="13571" max="13571" width="21.42578125" style="20" customWidth="1"/>
    <col min="13572" max="13574" width="11.42578125" style="20" customWidth="1"/>
    <col min="13575" max="13575" width="13" style="20" customWidth="1"/>
    <col min="13576" max="13576" width="2.85546875" style="20" customWidth="1"/>
    <col min="13577" max="13824" width="9.140625" style="20"/>
    <col min="13825" max="13825" width="34.5703125" style="20" customWidth="1"/>
    <col min="13826" max="13826" width="33.85546875" style="20" customWidth="1"/>
    <col min="13827" max="13827" width="21.42578125" style="20" customWidth="1"/>
    <col min="13828" max="13830" width="11.42578125" style="20" customWidth="1"/>
    <col min="13831" max="13831" width="13" style="20" customWidth="1"/>
    <col min="13832" max="13832" width="2.85546875" style="20" customWidth="1"/>
    <col min="13833" max="14080" width="9.140625" style="20"/>
    <col min="14081" max="14081" width="34.5703125" style="20" customWidth="1"/>
    <col min="14082" max="14082" width="33.85546875" style="20" customWidth="1"/>
    <col min="14083" max="14083" width="21.42578125" style="20" customWidth="1"/>
    <col min="14084" max="14086" width="11.42578125" style="20" customWidth="1"/>
    <col min="14087" max="14087" width="13" style="20" customWidth="1"/>
    <col min="14088" max="14088" width="2.85546875" style="20" customWidth="1"/>
    <col min="14089" max="14336" width="9.140625" style="20"/>
    <col min="14337" max="14337" width="34.5703125" style="20" customWidth="1"/>
    <col min="14338" max="14338" width="33.85546875" style="20" customWidth="1"/>
    <col min="14339" max="14339" width="21.42578125" style="20" customWidth="1"/>
    <col min="14340" max="14342" width="11.42578125" style="20" customWidth="1"/>
    <col min="14343" max="14343" width="13" style="20" customWidth="1"/>
    <col min="14344" max="14344" width="2.85546875" style="20" customWidth="1"/>
    <col min="14345" max="14592" width="9.140625" style="20"/>
    <col min="14593" max="14593" width="34.5703125" style="20" customWidth="1"/>
    <col min="14594" max="14594" width="33.85546875" style="20" customWidth="1"/>
    <col min="14595" max="14595" width="21.42578125" style="20" customWidth="1"/>
    <col min="14596" max="14598" width="11.42578125" style="20" customWidth="1"/>
    <col min="14599" max="14599" width="13" style="20" customWidth="1"/>
    <col min="14600" max="14600" width="2.85546875" style="20" customWidth="1"/>
    <col min="14601" max="14848" width="9.140625" style="20"/>
    <col min="14849" max="14849" width="34.5703125" style="20" customWidth="1"/>
    <col min="14850" max="14850" width="33.85546875" style="20" customWidth="1"/>
    <col min="14851" max="14851" width="21.42578125" style="20" customWidth="1"/>
    <col min="14852" max="14854" width="11.42578125" style="20" customWidth="1"/>
    <col min="14855" max="14855" width="13" style="20" customWidth="1"/>
    <col min="14856" max="14856" width="2.85546875" style="20" customWidth="1"/>
    <col min="14857" max="15104" width="9.140625" style="20"/>
    <col min="15105" max="15105" width="34.5703125" style="20" customWidth="1"/>
    <col min="15106" max="15106" width="33.85546875" style="20" customWidth="1"/>
    <col min="15107" max="15107" width="21.42578125" style="20" customWidth="1"/>
    <col min="15108" max="15110" width="11.42578125" style="20" customWidth="1"/>
    <col min="15111" max="15111" width="13" style="20" customWidth="1"/>
    <col min="15112" max="15112" width="2.85546875" style="20" customWidth="1"/>
    <col min="15113" max="15360" width="9.140625" style="20"/>
    <col min="15361" max="15361" width="34.5703125" style="20" customWidth="1"/>
    <col min="15362" max="15362" width="33.85546875" style="20" customWidth="1"/>
    <col min="15363" max="15363" width="21.42578125" style="20" customWidth="1"/>
    <col min="15364" max="15366" width="11.42578125" style="20" customWidth="1"/>
    <col min="15367" max="15367" width="13" style="20" customWidth="1"/>
    <col min="15368" max="15368" width="2.85546875" style="20" customWidth="1"/>
    <col min="15369" max="15616" width="9.140625" style="20"/>
    <col min="15617" max="15617" width="34.5703125" style="20" customWidth="1"/>
    <col min="15618" max="15618" width="33.85546875" style="20" customWidth="1"/>
    <col min="15619" max="15619" width="21.42578125" style="20" customWidth="1"/>
    <col min="15620" max="15622" width="11.42578125" style="20" customWidth="1"/>
    <col min="15623" max="15623" width="13" style="20" customWidth="1"/>
    <col min="15624" max="15624" width="2.85546875" style="20" customWidth="1"/>
    <col min="15625" max="15872" width="9.140625" style="20"/>
    <col min="15873" max="15873" width="34.5703125" style="20" customWidth="1"/>
    <col min="15874" max="15874" width="33.85546875" style="20" customWidth="1"/>
    <col min="15875" max="15875" width="21.42578125" style="20" customWidth="1"/>
    <col min="15876" max="15878" width="11.42578125" style="20" customWidth="1"/>
    <col min="15879" max="15879" width="13" style="20" customWidth="1"/>
    <col min="15880" max="15880" width="2.85546875" style="20" customWidth="1"/>
    <col min="15881" max="16128" width="9.140625" style="20"/>
    <col min="16129" max="16129" width="34.5703125" style="20" customWidth="1"/>
    <col min="16130" max="16130" width="33.85546875" style="20" customWidth="1"/>
    <col min="16131" max="16131" width="21.42578125" style="20" customWidth="1"/>
    <col min="16132" max="16134" width="11.42578125" style="20" customWidth="1"/>
    <col min="16135" max="16135" width="13" style="20" customWidth="1"/>
    <col min="16136" max="16136" width="2.85546875" style="20" customWidth="1"/>
    <col min="16137" max="16384" width="9.140625" style="20"/>
  </cols>
  <sheetData>
    <row r="1" spans="1:8" ht="15.75" x14ac:dyDescent="0.25">
      <c r="A1" s="378" t="s">
        <v>2636</v>
      </c>
      <c r="B1" s="33"/>
      <c r="C1" s="33"/>
      <c r="D1" s="33"/>
      <c r="E1" s="1634"/>
      <c r="F1" s="1634"/>
      <c r="G1" s="35">
        <v>38</v>
      </c>
      <c r="H1" s="1634"/>
    </row>
    <row r="2" spans="1:8" ht="15.75" x14ac:dyDescent="0.25">
      <c r="A2" s="1975" t="s">
        <v>94</v>
      </c>
      <c r="B2" s="1976"/>
      <c r="C2" s="1977"/>
      <c r="D2" s="33"/>
      <c r="E2" s="1634"/>
      <c r="F2" s="1634"/>
      <c r="G2" s="1634"/>
      <c r="H2" s="1634"/>
    </row>
    <row r="3" spans="1:8" ht="15" customHeight="1" x14ac:dyDescent="0.2">
      <c r="A3" s="36" t="s">
        <v>95</v>
      </c>
      <c r="B3" s="36"/>
      <c r="C3" s="36"/>
      <c r="D3" s="1634"/>
      <c r="E3" s="1634"/>
      <c r="F3" s="1634"/>
      <c r="G3" s="1634"/>
      <c r="H3" s="1634"/>
    </row>
    <row r="4" spans="1:8" ht="15" customHeight="1" x14ac:dyDescent="0.2">
      <c r="A4" s="38" t="s">
        <v>2637</v>
      </c>
      <c r="B4" s="326"/>
      <c r="C4" s="326"/>
      <c r="D4" s="326"/>
      <c r="E4" s="1634"/>
      <c r="F4" s="1634"/>
      <c r="G4" s="1634"/>
      <c r="H4" s="1634"/>
    </row>
    <row r="5" spans="1:8" ht="33.75" customHeight="1" x14ac:dyDescent="0.2">
      <c r="A5" s="320"/>
      <c r="B5" s="320"/>
      <c r="C5" s="320"/>
      <c r="D5" s="362"/>
      <c r="E5" s="139" t="s">
        <v>2468</v>
      </c>
      <c r="F5" s="139" t="s">
        <v>2351</v>
      </c>
      <c r="G5" s="139" t="s">
        <v>236</v>
      </c>
      <c r="H5" s="1634"/>
    </row>
    <row r="6" spans="1:8" x14ac:dyDescent="0.2">
      <c r="A6" s="1634"/>
      <c r="B6" s="1634"/>
      <c r="C6" s="1634"/>
      <c r="D6" s="1634"/>
      <c r="E6" s="843" t="s">
        <v>244</v>
      </c>
      <c r="F6" s="843" t="s">
        <v>245</v>
      </c>
      <c r="G6" s="843" t="s">
        <v>2469</v>
      </c>
      <c r="H6" s="1634"/>
    </row>
    <row r="7" spans="1:8" x14ac:dyDescent="0.2">
      <c r="A7" s="1634"/>
      <c r="B7" s="1634"/>
      <c r="C7" s="1634"/>
      <c r="D7" s="1634"/>
      <c r="E7" s="844"/>
      <c r="F7" s="844"/>
      <c r="G7" s="844"/>
      <c r="H7" s="1634"/>
    </row>
    <row r="8" spans="1:8" ht="12.75" customHeight="1" x14ac:dyDescent="0.2">
      <c r="A8" s="2131" t="s">
        <v>2638</v>
      </c>
      <c r="B8" s="2131"/>
      <c r="C8" s="1671"/>
      <c r="D8" s="362"/>
      <c r="E8" s="43" t="s">
        <v>2639</v>
      </c>
      <c r="F8" s="845">
        <v>0</v>
      </c>
      <c r="G8" s="167"/>
      <c r="H8" s="1634"/>
    </row>
    <row r="9" spans="1:8" s="60" customFormat="1" ht="21.75" customHeight="1" x14ac:dyDescent="0.2">
      <c r="A9" s="2128" t="s">
        <v>2640</v>
      </c>
      <c r="B9" s="2128"/>
      <c r="C9" s="1008"/>
      <c r="D9" s="1009"/>
      <c r="E9" s="419">
        <v>14200</v>
      </c>
      <c r="F9" s="865">
        <v>0</v>
      </c>
      <c r="G9" s="420"/>
      <c r="H9" s="1700"/>
    </row>
    <row r="10" spans="1:8" ht="12.75" customHeight="1" x14ac:dyDescent="0.2">
      <c r="A10" s="2123" t="s">
        <v>2641</v>
      </c>
      <c r="B10" s="2123"/>
      <c r="C10" s="1671"/>
      <c r="D10" s="362"/>
      <c r="E10" s="43" t="s">
        <v>2642</v>
      </c>
      <c r="F10" s="845">
        <v>0.2</v>
      </c>
      <c r="G10" s="43" t="s">
        <v>2643</v>
      </c>
      <c r="H10" s="1634"/>
    </row>
    <row r="11" spans="1:8" ht="12.75" customHeight="1" x14ac:dyDescent="0.2">
      <c r="A11" s="2123" t="s">
        <v>2644</v>
      </c>
      <c r="B11" s="2123"/>
      <c r="C11" s="1671"/>
      <c r="D11" s="362"/>
      <c r="E11" s="43" t="s">
        <v>2645</v>
      </c>
      <c r="F11" s="845">
        <v>1</v>
      </c>
      <c r="G11" s="43" t="s">
        <v>2646</v>
      </c>
      <c r="H11" s="1634"/>
    </row>
    <row r="12" spans="1:8" s="19" customFormat="1" ht="25.5" customHeight="1" x14ac:dyDescent="0.2">
      <c r="A12" s="2129" t="s">
        <v>2647</v>
      </c>
      <c r="B12" s="2129"/>
      <c r="C12" s="1674"/>
      <c r="D12" s="1010"/>
      <c r="E12" s="437" t="s">
        <v>2648</v>
      </c>
      <c r="F12" s="545">
        <v>1</v>
      </c>
      <c r="G12" s="437" t="s">
        <v>2649</v>
      </c>
      <c r="H12" s="384"/>
    </row>
    <row r="13" spans="1:8" s="42" customFormat="1" x14ac:dyDescent="0.2">
      <c r="A13" s="2129" t="s">
        <v>2650</v>
      </c>
      <c r="B13" s="2129"/>
      <c r="C13" s="1674"/>
      <c r="D13" s="1010"/>
      <c r="E13" s="437" t="s">
        <v>2651</v>
      </c>
      <c r="F13" s="545">
        <v>1</v>
      </c>
      <c r="G13" s="437" t="s">
        <v>2652</v>
      </c>
      <c r="H13" s="384"/>
    </row>
    <row r="14" spans="1:8" s="42" customFormat="1" x14ac:dyDescent="0.2">
      <c r="A14" s="2130" t="s">
        <v>2653</v>
      </c>
      <c r="B14" s="2130"/>
      <c r="C14" s="1674"/>
      <c r="D14" s="1010"/>
      <c r="E14" s="487">
        <v>14201</v>
      </c>
      <c r="F14" s="1011">
        <v>1</v>
      </c>
      <c r="G14" s="487">
        <v>14202</v>
      </c>
      <c r="H14" s="384"/>
    </row>
    <row r="15" spans="1:8" s="42" customFormat="1" ht="13.5" customHeight="1" x14ac:dyDescent="0.2">
      <c r="A15" s="384" t="s">
        <v>2654</v>
      </c>
      <c r="B15" s="385"/>
      <c r="C15" s="1674"/>
      <c r="D15" s="1010"/>
      <c r="E15" s="487">
        <v>14217</v>
      </c>
      <c r="F15" s="1011">
        <v>1</v>
      </c>
      <c r="G15" s="487">
        <v>14218</v>
      </c>
      <c r="H15" s="384"/>
    </row>
    <row r="16" spans="1:8" s="42" customFormat="1" ht="10.5" customHeight="1" x14ac:dyDescent="0.2">
      <c r="A16" s="2130" t="s">
        <v>2655</v>
      </c>
      <c r="B16" s="2130"/>
      <c r="C16" s="1674"/>
      <c r="D16" s="1010"/>
      <c r="E16" s="487">
        <v>14203</v>
      </c>
      <c r="F16" s="1011">
        <v>1</v>
      </c>
      <c r="G16" s="487">
        <v>14204</v>
      </c>
      <c r="H16" s="384"/>
    </row>
    <row r="17" spans="1:8" s="42" customFormat="1" ht="13.5" customHeight="1" x14ac:dyDescent="0.2">
      <c r="A17" s="2129" t="s">
        <v>2656</v>
      </c>
      <c r="B17" s="2129"/>
      <c r="C17" s="1674"/>
      <c r="D17" s="1010"/>
      <c r="E17" s="440">
        <v>5624</v>
      </c>
      <c r="F17" s="545">
        <v>1</v>
      </c>
      <c r="G17" s="440">
        <v>5625</v>
      </c>
      <c r="H17" s="384"/>
    </row>
    <row r="18" spans="1:8" s="42" customFormat="1" x14ac:dyDescent="0.2">
      <c r="A18" s="2129" t="s">
        <v>2657</v>
      </c>
      <c r="B18" s="2129"/>
      <c r="C18" s="1674"/>
      <c r="D18" s="1010"/>
      <c r="E18" s="440">
        <v>14205</v>
      </c>
      <c r="F18" s="545">
        <v>1</v>
      </c>
      <c r="G18" s="440">
        <v>14206</v>
      </c>
      <c r="H18" s="384"/>
    </row>
    <row r="19" spans="1:8" s="42" customFormat="1" x14ac:dyDescent="0.2">
      <c r="A19" s="2129" t="s">
        <v>2658</v>
      </c>
      <c r="B19" s="2129"/>
      <c r="C19" s="2129"/>
      <c r="D19" s="2129"/>
      <c r="E19" s="440">
        <v>14207</v>
      </c>
      <c r="F19" s="545">
        <v>2.5</v>
      </c>
      <c r="G19" s="440">
        <v>14208</v>
      </c>
      <c r="H19" s="384"/>
    </row>
    <row r="20" spans="1:8" s="42" customFormat="1" ht="23.25" customHeight="1" x14ac:dyDescent="0.2">
      <c r="A20" s="2129" t="s">
        <v>829</v>
      </c>
      <c r="B20" s="2129"/>
      <c r="C20" s="1674"/>
      <c r="D20" s="988" t="s">
        <v>2659</v>
      </c>
      <c r="E20" s="440">
        <v>14209</v>
      </c>
      <c r="F20" s="545">
        <v>0</v>
      </c>
      <c r="G20" s="648"/>
      <c r="H20" s="1012"/>
    </row>
    <row r="21" spans="1:8" s="42" customFormat="1" ht="11.25" customHeight="1" x14ac:dyDescent="0.2">
      <c r="A21" s="2123" t="s">
        <v>2660</v>
      </c>
      <c r="B21" s="2123"/>
      <c r="C21" s="1671"/>
      <c r="D21" s="846" t="s">
        <v>74</v>
      </c>
      <c r="E21" s="43" t="s">
        <v>2661</v>
      </c>
      <c r="F21" s="845">
        <v>0</v>
      </c>
      <c r="G21" s="94"/>
      <c r="H21" s="1634"/>
    </row>
    <row r="22" spans="1:8" ht="12.75" customHeight="1" x14ac:dyDescent="0.2">
      <c r="A22" s="2128" t="s">
        <v>2662</v>
      </c>
      <c r="B22" s="2128"/>
      <c r="C22" s="1671"/>
      <c r="D22" s="846" t="s">
        <v>76</v>
      </c>
      <c r="E22" s="43" t="s">
        <v>2663</v>
      </c>
      <c r="F22" s="845">
        <v>0</v>
      </c>
      <c r="G22" s="94"/>
      <c r="H22" s="1634"/>
    </row>
    <row r="23" spans="1:8" ht="21.6" customHeight="1" x14ac:dyDescent="0.2">
      <c r="A23" s="2012" t="s">
        <v>2664</v>
      </c>
      <c r="B23" s="2012"/>
      <c r="C23" s="1671"/>
      <c r="D23" s="846" t="s">
        <v>114</v>
      </c>
      <c r="E23" s="43" t="s">
        <v>2665</v>
      </c>
      <c r="F23" s="845">
        <v>0</v>
      </c>
      <c r="G23" s="94"/>
      <c r="H23" s="1634"/>
    </row>
    <row r="24" spans="1:8" ht="12.75" customHeight="1" x14ac:dyDescent="0.2">
      <c r="A24" s="2012" t="s">
        <v>1228</v>
      </c>
      <c r="B24" s="2012"/>
      <c r="C24" s="1671"/>
      <c r="D24" s="39"/>
      <c r="E24" s="39"/>
      <c r="F24" s="39"/>
      <c r="G24" s="39"/>
      <c r="H24" s="1634"/>
    </row>
    <row r="25" spans="1:8" ht="12.75" customHeight="1" x14ac:dyDescent="0.2">
      <c r="A25" s="2085" t="s">
        <v>2666</v>
      </c>
      <c r="B25" s="2085"/>
      <c r="C25" s="847"/>
      <c r="D25" s="482" t="s">
        <v>2667</v>
      </c>
      <c r="E25" s="43" t="s">
        <v>2668</v>
      </c>
      <c r="F25" s="845">
        <v>0</v>
      </c>
      <c r="G25" s="94"/>
      <c r="H25" s="1634"/>
    </row>
    <row r="26" spans="1:8" ht="12.75" customHeight="1" x14ac:dyDescent="0.2">
      <c r="A26" s="2085" t="s">
        <v>2477</v>
      </c>
      <c r="B26" s="2085"/>
      <c r="C26" s="847"/>
      <c r="D26" s="482" t="s">
        <v>2669</v>
      </c>
      <c r="E26" s="43" t="s">
        <v>2670</v>
      </c>
      <c r="F26" s="670">
        <v>2.5</v>
      </c>
      <c r="G26" s="43" t="s">
        <v>2671</v>
      </c>
      <c r="H26" s="1634"/>
    </row>
    <row r="27" spans="1:8" ht="12.75" customHeight="1" x14ac:dyDescent="0.2">
      <c r="A27" s="2012" t="s">
        <v>2672</v>
      </c>
      <c r="B27" s="2012"/>
      <c r="C27" s="1671"/>
      <c r="D27" s="1644"/>
      <c r="E27" s="43" t="s">
        <v>2673</v>
      </c>
      <c r="F27" s="845">
        <v>0</v>
      </c>
      <c r="G27" s="94"/>
      <c r="H27" s="1634"/>
    </row>
    <row r="28" spans="1:8" ht="12.75" customHeight="1" x14ac:dyDescent="0.2">
      <c r="A28" s="2012" t="s">
        <v>2674</v>
      </c>
      <c r="B28" s="2012"/>
      <c r="C28" s="1671"/>
      <c r="D28" s="1013" t="s">
        <v>118</v>
      </c>
      <c r="E28" s="43" t="s">
        <v>2675</v>
      </c>
      <c r="F28" s="845">
        <v>0</v>
      </c>
      <c r="G28" s="94"/>
      <c r="H28" s="1634"/>
    </row>
    <row r="29" spans="1:8" ht="12.75" customHeight="1" x14ac:dyDescent="0.2">
      <c r="A29" s="2128" t="s">
        <v>2676</v>
      </c>
      <c r="B29" s="2128"/>
      <c r="C29" s="1671"/>
      <c r="D29" s="39"/>
      <c r="E29" s="39"/>
      <c r="F29" s="39"/>
      <c r="G29" s="39"/>
      <c r="H29" s="1634"/>
    </row>
    <row r="30" spans="1:8" ht="22.35" customHeight="1" x14ac:dyDescent="0.2">
      <c r="A30" s="2085" t="s">
        <v>2666</v>
      </c>
      <c r="B30" s="2085"/>
      <c r="C30" s="847"/>
      <c r="D30" s="482" t="s">
        <v>2677</v>
      </c>
      <c r="E30" s="43" t="s">
        <v>2678</v>
      </c>
      <c r="F30" s="845">
        <v>0</v>
      </c>
      <c r="G30" s="94"/>
      <c r="H30" s="1634"/>
    </row>
    <row r="31" spans="1:8" ht="12.75" customHeight="1" x14ac:dyDescent="0.2">
      <c r="A31" s="2085" t="s">
        <v>2477</v>
      </c>
      <c r="B31" s="2085"/>
      <c r="C31" s="847"/>
      <c r="D31" s="482" t="s">
        <v>2679</v>
      </c>
      <c r="E31" s="43" t="s">
        <v>2680</v>
      </c>
      <c r="F31" s="670">
        <v>2.5</v>
      </c>
      <c r="G31" s="43" t="s">
        <v>2681</v>
      </c>
      <c r="H31" s="1634"/>
    </row>
    <row r="32" spans="1:8" ht="12.75" customHeight="1" x14ac:dyDescent="0.2">
      <c r="A32" s="1673" t="s">
        <v>2682</v>
      </c>
      <c r="B32" s="1642"/>
      <c r="C32" s="847"/>
      <c r="D32" s="198"/>
      <c r="E32" s="39"/>
      <c r="F32" s="39"/>
      <c r="G32" s="39"/>
      <c r="H32" s="1634"/>
    </row>
    <row r="33" spans="1:8" ht="12.75" customHeight="1" x14ac:dyDescent="0.2">
      <c r="A33" s="90" t="s">
        <v>2683</v>
      </c>
      <c r="B33" s="1642"/>
      <c r="C33" s="1671"/>
      <c r="D33" s="39"/>
      <c r="E33" s="43" t="s">
        <v>2684</v>
      </c>
      <c r="F33" s="845">
        <v>0</v>
      </c>
      <c r="G33" s="94"/>
      <c r="H33" s="1634"/>
    </row>
    <row r="34" spans="1:8" ht="12.75" customHeight="1" x14ac:dyDescent="0.2">
      <c r="A34" s="90" t="s">
        <v>2685</v>
      </c>
      <c r="B34" s="1642"/>
      <c r="C34" s="1671"/>
      <c r="D34" s="39"/>
      <c r="E34" s="43" t="s">
        <v>2686</v>
      </c>
      <c r="F34" s="845">
        <v>1</v>
      </c>
      <c r="G34" s="43" t="s">
        <v>2687</v>
      </c>
      <c r="H34" s="1634"/>
    </row>
    <row r="35" spans="1:8" ht="12.75" customHeight="1" x14ac:dyDescent="0.2">
      <c r="A35" s="2128" t="s">
        <v>2688</v>
      </c>
      <c r="B35" s="2128"/>
      <c r="C35" s="1671"/>
      <c r="D35" s="39"/>
      <c r="E35" s="43" t="s">
        <v>2689</v>
      </c>
      <c r="F35" s="670">
        <v>0</v>
      </c>
      <c r="G35" s="94"/>
      <c r="H35" s="1634"/>
    </row>
    <row r="36" spans="1:8" ht="22.35" customHeight="1" x14ac:dyDescent="0.2">
      <c r="A36" s="2123" t="s">
        <v>2690</v>
      </c>
      <c r="B36" s="2123"/>
      <c r="C36" s="847"/>
      <c r="D36" s="846" t="s">
        <v>121</v>
      </c>
      <c r="E36" s="43" t="s">
        <v>2691</v>
      </c>
      <c r="F36" s="845">
        <v>1</v>
      </c>
      <c r="G36" s="43" t="s">
        <v>2692</v>
      </c>
      <c r="H36" s="1634"/>
    </row>
    <row r="37" spans="1:8" ht="22.5" customHeight="1" x14ac:dyDescent="0.2">
      <c r="A37" s="2123" t="s">
        <v>2693</v>
      </c>
      <c r="B37" s="2123"/>
      <c r="C37" s="1671"/>
      <c r="D37" s="988" t="s">
        <v>2694</v>
      </c>
      <c r="E37" s="43" t="s">
        <v>2695</v>
      </c>
      <c r="F37" s="865">
        <v>0</v>
      </c>
      <c r="G37" s="848"/>
      <c r="H37" s="1014"/>
    </row>
    <row r="38" spans="1:8" ht="22.5" customHeight="1" x14ac:dyDescent="0.2">
      <c r="A38" s="2123" t="s">
        <v>2696</v>
      </c>
      <c r="B38" s="2123"/>
      <c r="C38" s="1671"/>
      <c r="D38" s="1675"/>
      <c r="E38" s="43" t="s">
        <v>2697</v>
      </c>
      <c r="F38" s="845">
        <v>1</v>
      </c>
      <c r="G38" s="43" t="s">
        <v>2698</v>
      </c>
      <c r="H38" s="1634"/>
    </row>
    <row r="39" spans="1:8" ht="12.75" customHeight="1" x14ac:dyDescent="0.2">
      <c r="A39" s="2123" t="s">
        <v>2699</v>
      </c>
      <c r="B39" s="2123"/>
      <c r="C39" s="1671"/>
      <c r="D39" s="1671"/>
      <c r="E39" s="849"/>
      <c r="F39" s="850"/>
      <c r="G39" s="851"/>
      <c r="H39" s="1634"/>
    </row>
    <row r="40" spans="1:8" ht="12.75" customHeight="1" x14ac:dyDescent="0.2">
      <c r="A40" s="2121" t="s">
        <v>2700</v>
      </c>
      <c r="B40" s="2121"/>
      <c r="C40" s="1671"/>
      <c r="D40" s="1647"/>
      <c r="E40" s="43" t="s">
        <v>2701</v>
      </c>
      <c r="F40" s="845">
        <v>0.2</v>
      </c>
      <c r="G40" s="43" t="s">
        <v>2702</v>
      </c>
      <c r="H40" s="1634"/>
    </row>
    <row r="41" spans="1:8" ht="12.75" customHeight="1" x14ac:dyDescent="0.2">
      <c r="A41" s="2122" t="s">
        <v>2703</v>
      </c>
      <c r="B41" s="2122"/>
      <c r="C41" s="847"/>
      <c r="D41" s="1675"/>
      <c r="E41" s="43" t="s">
        <v>2704</v>
      </c>
      <c r="F41" s="845">
        <v>1</v>
      </c>
      <c r="G41" s="43" t="s">
        <v>2705</v>
      </c>
      <c r="H41" s="1634"/>
    </row>
    <row r="42" spans="1:8" ht="12.75" customHeight="1" x14ac:dyDescent="0.2">
      <c r="A42" s="2123" t="s">
        <v>2706</v>
      </c>
      <c r="B42" s="2123"/>
      <c r="C42" s="847"/>
      <c r="D42" s="1675"/>
      <c r="E42" s="231"/>
      <c r="F42" s="231"/>
      <c r="G42" s="231"/>
      <c r="H42" s="1634"/>
    </row>
    <row r="43" spans="1:8" ht="14.25" customHeight="1" x14ac:dyDescent="0.2">
      <c r="A43" s="1015" t="s">
        <v>2707</v>
      </c>
      <c r="B43" s="761"/>
      <c r="C43" s="1671"/>
      <c r="D43" s="1675"/>
      <c r="E43" s="419">
        <v>14210</v>
      </c>
      <c r="F43" s="865">
        <v>0</v>
      </c>
      <c r="G43" s="231"/>
      <c r="H43" s="1634"/>
    </row>
    <row r="44" spans="1:8" ht="12" customHeight="1" x14ac:dyDescent="0.2">
      <c r="A44" s="1015" t="s">
        <v>2708</v>
      </c>
      <c r="B44" s="761"/>
      <c r="C44" s="1671"/>
      <c r="D44" s="1675"/>
      <c r="E44" s="419">
        <v>14211</v>
      </c>
      <c r="F44" s="865">
        <v>0</v>
      </c>
      <c r="G44" s="231"/>
      <c r="H44" s="1634"/>
    </row>
    <row r="45" spans="1:8" ht="12" customHeight="1" x14ac:dyDescent="0.2">
      <c r="A45" s="1015" t="s">
        <v>2709</v>
      </c>
      <c r="B45" s="761"/>
      <c r="C45" s="1671"/>
      <c r="D45" s="1675"/>
      <c r="E45" s="419">
        <v>14212</v>
      </c>
      <c r="F45" s="865">
        <v>0</v>
      </c>
      <c r="G45" s="231"/>
      <c r="H45" s="1634"/>
    </row>
    <row r="46" spans="1:8" ht="12" customHeight="1" x14ac:dyDescent="0.2">
      <c r="A46" s="1015" t="s">
        <v>2710</v>
      </c>
      <c r="B46" s="761"/>
      <c r="C46" s="1671"/>
      <c r="D46" s="1675"/>
      <c r="E46" s="419">
        <v>14213</v>
      </c>
      <c r="F46" s="865">
        <v>0</v>
      </c>
      <c r="G46" s="231"/>
      <c r="H46" s="1634"/>
    </row>
    <row r="47" spans="1:8" ht="12" customHeight="1" x14ac:dyDescent="0.2">
      <c r="A47" s="1015" t="s">
        <v>2711</v>
      </c>
      <c r="B47" s="761"/>
      <c r="C47" s="1671"/>
      <c r="D47" s="1675"/>
      <c r="E47" s="419">
        <v>14214</v>
      </c>
      <c r="F47" s="865">
        <v>0</v>
      </c>
      <c r="G47" s="231"/>
      <c r="H47" s="1634"/>
    </row>
    <row r="48" spans="1:8" ht="12" customHeight="1" x14ac:dyDescent="0.2">
      <c r="A48" s="852"/>
      <c r="B48" s="852"/>
      <c r="C48" s="1671"/>
      <c r="D48" s="1675"/>
      <c r="E48" s="43" t="s">
        <v>2712</v>
      </c>
      <c r="F48" s="845">
        <v>0.2</v>
      </c>
      <c r="G48" s="43" t="s">
        <v>2713</v>
      </c>
      <c r="H48" s="1634"/>
    </row>
    <row r="49" spans="1:8" ht="12.75" customHeight="1" x14ac:dyDescent="0.2">
      <c r="A49" s="1634"/>
      <c r="B49" s="1634"/>
      <c r="C49" s="852"/>
      <c r="D49" s="1675"/>
      <c r="E49" s="43" t="s">
        <v>2714</v>
      </c>
      <c r="F49" s="845">
        <v>1</v>
      </c>
      <c r="G49" s="43" t="s">
        <v>2715</v>
      </c>
      <c r="H49" s="1634"/>
    </row>
    <row r="50" spans="1:8" ht="12.75" customHeight="1" x14ac:dyDescent="0.2">
      <c r="A50" s="1637" t="s">
        <v>2716</v>
      </c>
      <c r="B50" s="1637"/>
      <c r="C50" s="1634"/>
      <c r="D50" s="362"/>
      <c r="E50" s="43" t="s">
        <v>2717</v>
      </c>
      <c r="F50" s="853"/>
      <c r="G50" s="43" t="s">
        <v>2718</v>
      </c>
      <c r="H50" s="1634" t="s">
        <v>125</v>
      </c>
    </row>
    <row r="51" spans="1:8" ht="12.75" customHeight="1" x14ac:dyDescent="0.2">
      <c r="A51" s="1637" t="s">
        <v>2719</v>
      </c>
      <c r="B51" s="1637"/>
      <c r="C51" s="1634"/>
      <c r="D51" s="362"/>
      <c r="E51" s="1634"/>
      <c r="F51" s="1634"/>
      <c r="G51" s="1634"/>
      <c r="H51" s="1634"/>
    </row>
    <row r="52" spans="1:8" ht="12.75" customHeight="1" x14ac:dyDescent="0.2">
      <c r="A52" s="2124" t="s">
        <v>2720</v>
      </c>
      <c r="B52" s="2124"/>
      <c r="C52" s="1634"/>
      <c r="D52" s="1634"/>
      <c r="E52" s="43" t="s">
        <v>2721</v>
      </c>
      <c r="F52" s="1634"/>
      <c r="G52" s="1634"/>
      <c r="H52" s="1634"/>
    </row>
    <row r="53" spans="1:8" ht="22.35" customHeight="1" x14ac:dyDescent="0.2">
      <c r="A53" s="854" t="s">
        <v>2722</v>
      </c>
      <c r="B53" s="445"/>
      <c r="C53" s="1634"/>
      <c r="D53" s="1634"/>
      <c r="E53" s="1634"/>
      <c r="F53" s="1634"/>
      <c r="G53" s="1634"/>
      <c r="H53" s="1634"/>
    </row>
    <row r="54" spans="1:8" x14ac:dyDescent="0.2">
      <c r="A54" s="855" t="s">
        <v>2723</v>
      </c>
      <c r="B54" s="1637"/>
      <c r="C54" s="1634"/>
      <c r="D54" s="1634"/>
      <c r="E54" s="43" t="s">
        <v>2724</v>
      </c>
      <c r="F54" s="1634"/>
      <c r="G54" s="1634"/>
      <c r="H54" s="1634"/>
    </row>
    <row r="55" spans="1:8" ht="12.75" customHeight="1" x14ac:dyDescent="0.2">
      <c r="A55" s="855" t="s">
        <v>2725</v>
      </c>
      <c r="B55" s="1637"/>
      <c r="C55" s="1634"/>
      <c r="D55" s="1634"/>
      <c r="E55" s="43" t="s">
        <v>2726</v>
      </c>
      <c r="F55" s="1634"/>
      <c r="G55" s="1634"/>
      <c r="H55" s="1634"/>
    </row>
    <row r="56" spans="1:8" ht="12.75" customHeight="1" x14ac:dyDescent="0.2">
      <c r="A56" s="856" t="s">
        <v>2727</v>
      </c>
      <c r="B56" s="1637"/>
      <c r="C56" s="1634"/>
      <c r="D56" s="1634"/>
      <c r="E56" s="43" t="s">
        <v>2728</v>
      </c>
      <c r="F56" s="1634"/>
      <c r="G56" s="1634"/>
      <c r="H56" s="1634"/>
    </row>
    <row r="57" spans="1:8" ht="12.75" customHeight="1" x14ac:dyDescent="0.2">
      <c r="A57" s="856" t="s">
        <v>2729</v>
      </c>
      <c r="B57" s="1637"/>
      <c r="C57" s="1634"/>
      <c r="D57" s="1634"/>
      <c r="E57" s="43" t="s">
        <v>2730</v>
      </c>
      <c r="F57" s="1634"/>
      <c r="G57" s="1634"/>
      <c r="H57" s="1634"/>
    </row>
    <row r="58" spans="1:8" ht="12.75" customHeight="1" x14ac:dyDescent="0.2">
      <c r="A58" s="1016" t="s">
        <v>2731</v>
      </c>
      <c r="B58" s="1637"/>
      <c r="C58" s="1700"/>
      <c r="D58" s="1700"/>
      <c r="E58" s="419">
        <v>14215</v>
      </c>
      <c r="F58" s="1700"/>
      <c r="G58" s="1634"/>
      <c r="H58" s="1634"/>
    </row>
    <row r="59" spans="1:8" ht="12.75" customHeight="1" x14ac:dyDescent="0.2">
      <c r="A59" s="1637" t="s">
        <v>2732</v>
      </c>
      <c r="B59" s="1637"/>
      <c r="C59" s="1700"/>
      <c r="D59" s="1700"/>
      <c r="E59" s="91" t="s">
        <v>2733</v>
      </c>
      <c r="F59" s="1700" t="s">
        <v>169</v>
      </c>
      <c r="G59" s="1634"/>
      <c r="H59" s="1634"/>
    </row>
    <row r="60" spans="1:8" ht="12.75" customHeight="1" x14ac:dyDescent="0.2">
      <c r="A60" s="857"/>
      <c r="B60" s="1634"/>
      <c r="C60" s="1634"/>
      <c r="D60" s="1634"/>
      <c r="E60" s="1634"/>
      <c r="F60" s="30"/>
      <c r="G60" s="1634"/>
      <c r="H60" s="1634"/>
    </row>
    <row r="61" spans="1:8" ht="12.75" customHeight="1" x14ac:dyDescent="0.2">
      <c r="A61" s="858" t="s">
        <v>2734</v>
      </c>
      <c r="B61" s="1672"/>
      <c r="C61" s="1634"/>
      <c r="D61" s="1634"/>
      <c r="E61" s="1634"/>
      <c r="F61" s="1634"/>
      <c r="G61" s="1634"/>
      <c r="H61" s="1634"/>
    </row>
    <row r="62" spans="1:8" ht="12.6" customHeight="1" x14ac:dyDescent="0.2">
      <c r="A62" s="858" t="s">
        <v>2735</v>
      </c>
      <c r="B62" s="1715"/>
      <c r="C62" s="859"/>
      <c r="D62" s="860"/>
      <c r="E62" s="860"/>
      <c r="F62" s="860"/>
      <c r="G62" s="860"/>
      <c r="H62" s="1634"/>
    </row>
    <row r="63" spans="1:8" ht="12.75" customHeight="1" x14ac:dyDescent="0.2">
      <c r="A63" s="858" t="s">
        <v>2736</v>
      </c>
      <c r="B63" s="1672"/>
      <c r="C63" s="1715"/>
      <c r="D63" s="1715"/>
      <c r="E63" s="1715"/>
      <c r="F63" s="1715"/>
      <c r="G63" s="1715"/>
      <c r="H63" s="1634"/>
    </row>
    <row r="64" spans="1:8" ht="22.5" customHeight="1" x14ac:dyDescent="0.2">
      <c r="A64" s="2125" t="s">
        <v>2737</v>
      </c>
      <c r="B64" s="2125"/>
      <c r="C64" s="2125"/>
      <c r="D64" s="2125"/>
      <c r="E64" s="2125"/>
      <c r="F64" s="1715"/>
      <c r="G64" s="1715"/>
      <c r="H64" s="1634"/>
    </row>
    <row r="65" spans="1:11" ht="12.75" x14ac:dyDescent="0.2">
      <c r="A65" s="858" t="s">
        <v>2738</v>
      </c>
      <c r="B65" s="1715"/>
      <c r="C65" s="1715"/>
      <c r="D65" s="1715"/>
      <c r="E65" s="1715"/>
      <c r="F65" s="1715"/>
      <c r="G65" s="1715"/>
      <c r="H65" s="1634"/>
      <c r="I65" s="1634"/>
      <c r="J65" s="1634"/>
      <c r="K65" s="1634"/>
    </row>
    <row r="66" spans="1:11" ht="12.75" customHeight="1" x14ac:dyDescent="0.2">
      <c r="A66" s="858" t="s">
        <v>2739</v>
      </c>
      <c r="B66" s="1715"/>
      <c r="C66" s="1715"/>
      <c r="D66" s="1715"/>
      <c r="E66" s="1715"/>
      <c r="F66" s="1715"/>
      <c r="G66" s="1715"/>
      <c r="H66" s="1634"/>
      <c r="I66" s="1634"/>
      <c r="J66" s="1634"/>
      <c r="K66" s="1634"/>
    </row>
    <row r="67" spans="1:11" s="19" customFormat="1" ht="12.75" x14ac:dyDescent="0.2">
      <c r="A67" s="1635"/>
      <c r="B67" s="1635"/>
      <c r="C67" s="860"/>
      <c r="D67" s="860"/>
      <c r="E67" s="860"/>
      <c r="F67" s="860"/>
      <c r="G67" s="860"/>
    </row>
    <row r="68" spans="1:11" ht="12.75" customHeight="1" x14ac:dyDescent="0.2">
      <c r="A68" s="861" t="s">
        <v>731</v>
      </c>
      <c r="B68" s="862"/>
      <c r="C68" s="1635"/>
      <c r="D68" s="1634"/>
      <c r="E68" s="1634"/>
      <c r="F68" s="1634"/>
      <c r="G68" s="1634"/>
      <c r="H68" s="1634"/>
      <c r="I68" s="1634"/>
      <c r="J68" s="1634"/>
      <c r="K68" s="1634"/>
    </row>
    <row r="69" spans="1:11" ht="12.75" customHeight="1" x14ac:dyDescent="0.2">
      <c r="A69" s="1635"/>
      <c r="B69" s="1635"/>
      <c r="C69" s="862"/>
      <c r="D69" s="1634"/>
      <c r="E69" s="1634"/>
      <c r="F69" s="1634"/>
      <c r="G69" s="1634"/>
      <c r="H69" s="1634"/>
      <c r="I69" s="1634"/>
      <c r="J69" s="1634"/>
      <c r="K69" s="1634"/>
    </row>
    <row r="70" spans="1:11" ht="38.25" customHeight="1" x14ac:dyDescent="0.2">
      <c r="A70" s="1635"/>
      <c r="B70" s="1635"/>
      <c r="C70" s="140" t="s">
        <v>2740</v>
      </c>
      <c r="D70" s="140" t="s">
        <v>2741</v>
      </c>
      <c r="E70" s="140" t="s">
        <v>2742</v>
      </c>
      <c r="F70" s="140" t="s">
        <v>1245</v>
      </c>
      <c r="G70" s="88" t="s">
        <v>242</v>
      </c>
      <c r="H70" s="1634"/>
      <c r="I70" s="1634"/>
      <c r="J70" s="1634"/>
      <c r="K70" s="1634"/>
    </row>
    <row r="71" spans="1:11" ht="22.35" customHeight="1" x14ac:dyDescent="0.2">
      <c r="A71" s="44" t="s">
        <v>2743</v>
      </c>
      <c r="B71" s="132" t="s">
        <v>2744</v>
      </c>
      <c r="C71" s="43" t="s">
        <v>2745</v>
      </c>
      <c r="D71" s="322">
        <v>5641</v>
      </c>
      <c r="E71" s="43" t="s">
        <v>2746</v>
      </c>
      <c r="F71" s="43" t="s">
        <v>2747</v>
      </c>
      <c r="G71" s="43" t="s">
        <v>2748</v>
      </c>
      <c r="H71" s="44" t="s">
        <v>74</v>
      </c>
      <c r="I71" s="1634"/>
      <c r="J71" s="1634"/>
      <c r="K71" s="39"/>
    </row>
    <row r="72" spans="1:11" ht="12.75" customHeight="1" x14ac:dyDescent="0.2">
      <c r="A72" s="2126" t="s">
        <v>2749</v>
      </c>
      <c r="B72" s="2127"/>
      <c r="C72" s="94"/>
      <c r="D72" s="94"/>
      <c r="E72" s="43" t="s">
        <v>2750</v>
      </c>
      <c r="F72" s="43" t="s">
        <v>2751</v>
      </c>
      <c r="G72" s="43" t="s">
        <v>2752</v>
      </c>
      <c r="H72" s="1634" t="s">
        <v>76</v>
      </c>
      <c r="I72" s="1634"/>
      <c r="J72" s="1634"/>
      <c r="K72" s="39"/>
    </row>
    <row r="73" spans="1:11" ht="23.65" customHeight="1" x14ac:dyDescent="0.2">
      <c r="A73" s="44" t="s">
        <v>1219</v>
      </c>
      <c r="B73" s="1635"/>
      <c r="C73" s="94"/>
      <c r="D73" s="94"/>
      <c r="E73" s="43" t="s">
        <v>2753</v>
      </c>
      <c r="F73" s="43" t="s">
        <v>2754</v>
      </c>
      <c r="G73" s="43" t="s">
        <v>2755</v>
      </c>
      <c r="H73" s="1634" t="s">
        <v>114</v>
      </c>
      <c r="I73" s="1634"/>
      <c r="J73" s="1634"/>
      <c r="K73" s="39"/>
    </row>
    <row r="74" spans="1:11" ht="12.75" customHeight="1" x14ac:dyDescent="0.2">
      <c r="A74" s="44" t="s">
        <v>1228</v>
      </c>
      <c r="B74" s="1635"/>
      <c r="C74" s="94"/>
      <c r="D74" s="94"/>
      <c r="E74" s="43" t="s">
        <v>2756</v>
      </c>
      <c r="F74" s="43" t="s">
        <v>2757</v>
      </c>
      <c r="G74" s="43" t="s">
        <v>2758</v>
      </c>
      <c r="H74" s="1634" t="s">
        <v>169</v>
      </c>
      <c r="I74" s="1634"/>
      <c r="J74" s="1634"/>
      <c r="K74" s="39"/>
    </row>
    <row r="75" spans="1:11" ht="12.75" customHeight="1" x14ac:dyDescent="0.2">
      <c r="A75" s="44" t="s">
        <v>670</v>
      </c>
      <c r="B75" s="1635"/>
      <c r="C75" s="94"/>
      <c r="D75" s="94"/>
      <c r="E75" s="94"/>
      <c r="F75" s="43" t="s">
        <v>2759</v>
      </c>
      <c r="G75" s="229" t="s">
        <v>172</v>
      </c>
      <c r="H75" s="1634"/>
      <c r="I75" s="1634"/>
      <c r="J75" s="1634"/>
      <c r="K75" s="39"/>
    </row>
    <row r="76" spans="1:11" ht="12.75" customHeight="1" x14ac:dyDescent="0.2">
      <c r="A76" s="44" t="s">
        <v>2760</v>
      </c>
      <c r="B76" s="44"/>
      <c r="C76" s="44"/>
      <c r="D76" s="1634"/>
      <c r="E76" s="1634"/>
      <c r="F76" s="43" t="s">
        <v>2761</v>
      </c>
      <c r="G76" s="1634"/>
      <c r="H76" s="1634"/>
      <c r="I76" s="1634"/>
      <c r="J76" s="1634"/>
      <c r="K76" s="39"/>
    </row>
    <row r="77" spans="1:11" ht="12.75" customHeight="1" x14ac:dyDescent="0.2">
      <c r="A77" s="1635"/>
      <c r="B77" s="1635"/>
      <c r="C77" s="44"/>
      <c r="D77" s="1634"/>
      <c r="E77" s="1634"/>
      <c r="F77" s="217"/>
      <c r="G77" s="1634"/>
      <c r="H77" s="1634"/>
      <c r="I77" s="1634"/>
      <c r="J77" s="1634"/>
      <c r="K77" s="39"/>
    </row>
    <row r="78" spans="1:11" ht="12.75" customHeight="1" x14ac:dyDescent="0.2">
      <c r="A78" s="1635" t="s">
        <v>2762</v>
      </c>
      <c r="B78" s="1635"/>
      <c r="C78" s="1635"/>
      <c r="D78" s="1634"/>
      <c r="E78" s="1634"/>
      <c r="F78" s="1634"/>
      <c r="G78" s="1634"/>
      <c r="H78" s="1634"/>
      <c r="I78" s="1634"/>
      <c r="J78" s="1634"/>
      <c r="K78" s="1634"/>
    </row>
    <row r="79" spans="1:11" ht="12.75" customHeight="1" x14ac:dyDescent="0.2">
      <c r="A79" s="1637" t="s">
        <v>2763</v>
      </c>
      <c r="B79" s="1637"/>
      <c r="C79" s="1637"/>
      <c r="D79" s="1700"/>
      <c r="E79" s="1634"/>
      <c r="F79" s="1634"/>
      <c r="G79" s="1634"/>
      <c r="H79" s="1634"/>
      <c r="I79" s="1634"/>
      <c r="J79" s="1634"/>
      <c r="K79" s="1634"/>
    </row>
    <row r="80" spans="1:11" ht="12.75" customHeight="1" x14ac:dyDescent="0.2">
      <c r="A80" s="1637" t="s">
        <v>2764</v>
      </c>
      <c r="B80" s="1637"/>
      <c r="C80" s="1637"/>
      <c r="D80" s="1700"/>
      <c r="E80" s="1634"/>
      <c r="F80" s="1634"/>
      <c r="G80" s="1634"/>
      <c r="H80" s="1634"/>
      <c r="I80" s="1634"/>
      <c r="J80" s="1634"/>
      <c r="K80" s="1634"/>
    </row>
    <row r="81" spans="1:8" ht="12.75" customHeight="1" x14ac:dyDescent="0.2">
      <c r="A81" s="138" t="s">
        <v>2765</v>
      </c>
      <c r="B81" s="143"/>
      <c r="C81" s="1637"/>
      <c r="D81" s="1700"/>
      <c r="E81" s="1634"/>
      <c r="F81" s="1634"/>
      <c r="G81" s="1634"/>
      <c r="H81" s="1634"/>
    </row>
    <row r="82" spans="1:8" ht="30" customHeight="1" x14ac:dyDescent="0.2">
      <c r="A82" s="1634"/>
      <c r="B82" s="1634"/>
      <c r="C82" s="863"/>
      <c r="D82" s="1678"/>
      <c r="E82" s="1678"/>
      <c r="F82" s="1678"/>
      <c r="G82" s="1678"/>
      <c r="H82" s="1678"/>
    </row>
    <row r="83" spans="1:8" ht="12.75" customHeight="1" x14ac:dyDescent="0.2">
      <c r="A83" s="320"/>
      <c r="B83" s="320"/>
      <c r="C83" s="1634"/>
      <c r="D83" s="1634"/>
      <c r="E83" s="1634"/>
      <c r="F83" s="1634"/>
      <c r="G83" s="1634"/>
      <c r="H83" s="1634"/>
    </row>
    <row r="84" spans="1:8" ht="33.75" customHeight="1" x14ac:dyDescent="0.2">
      <c r="A84" s="1700"/>
      <c r="B84" s="1700"/>
      <c r="C84" s="1665"/>
      <c r="D84" s="584"/>
      <c r="E84" s="139" t="s">
        <v>2766</v>
      </c>
      <c r="F84" s="139" t="s">
        <v>2767</v>
      </c>
      <c r="G84" s="139" t="s">
        <v>319</v>
      </c>
      <c r="H84" s="1634"/>
    </row>
    <row r="85" spans="1:8" x14ac:dyDescent="0.2">
      <c r="A85" s="1637" t="s">
        <v>2768</v>
      </c>
      <c r="B85" s="1637"/>
      <c r="C85" s="1700"/>
      <c r="D85" s="1700"/>
      <c r="E85" s="864" t="s">
        <v>244</v>
      </c>
      <c r="F85" s="864" t="s">
        <v>245</v>
      </c>
      <c r="G85" s="864" t="s">
        <v>2769</v>
      </c>
      <c r="H85" s="1634"/>
    </row>
    <row r="86" spans="1:8" x14ac:dyDescent="0.2">
      <c r="A86" s="1637" t="s">
        <v>2770</v>
      </c>
      <c r="B86" s="1637"/>
      <c r="C86" s="1637"/>
      <c r="D86" s="1700"/>
      <c r="E86" s="91" t="s">
        <v>2771</v>
      </c>
      <c r="F86" s="865">
        <v>0.08</v>
      </c>
      <c r="G86" s="91" t="s">
        <v>2772</v>
      </c>
      <c r="H86" s="1634"/>
    </row>
    <row r="87" spans="1:8" ht="12.75" customHeight="1" x14ac:dyDescent="0.2">
      <c r="A87" s="1637" t="s">
        <v>2773</v>
      </c>
      <c r="B87" s="1637"/>
      <c r="C87" s="1637"/>
      <c r="D87" s="1700"/>
      <c r="E87" s="91" t="s">
        <v>2774</v>
      </c>
      <c r="F87" s="865">
        <v>0.5</v>
      </c>
      <c r="G87" s="91" t="s">
        <v>2775</v>
      </c>
      <c r="H87" s="1634"/>
    </row>
    <row r="88" spans="1:8" ht="12.75" customHeight="1" x14ac:dyDescent="0.2">
      <c r="A88" s="1637" t="s">
        <v>2776</v>
      </c>
      <c r="B88" s="1637"/>
      <c r="C88" s="1637"/>
      <c r="D88" s="1700"/>
      <c r="E88" s="91" t="s">
        <v>2777</v>
      </c>
      <c r="F88" s="865">
        <v>0.75</v>
      </c>
      <c r="G88" s="91" t="s">
        <v>2778</v>
      </c>
      <c r="H88" s="1634"/>
    </row>
    <row r="89" spans="1:8" ht="12.75" customHeight="1" x14ac:dyDescent="0.2">
      <c r="A89" s="1637" t="s">
        <v>2779</v>
      </c>
      <c r="B89" s="1637"/>
      <c r="C89" s="1637"/>
      <c r="D89" s="1700"/>
      <c r="E89" s="91" t="s">
        <v>2780</v>
      </c>
      <c r="F89" s="865">
        <v>1</v>
      </c>
      <c r="G89" s="91" t="s">
        <v>2781</v>
      </c>
      <c r="H89" s="1634"/>
    </row>
    <row r="90" spans="1:8" ht="12.75" customHeight="1" x14ac:dyDescent="0.2">
      <c r="A90" s="2015" t="s">
        <v>2782</v>
      </c>
      <c r="B90" s="2120"/>
      <c r="C90" s="1637"/>
      <c r="D90" s="1700"/>
      <c r="E90" s="1700"/>
      <c r="F90" s="1700"/>
      <c r="G90" s="91" t="s">
        <v>2783</v>
      </c>
      <c r="H90" s="1634" t="s">
        <v>175</v>
      </c>
    </row>
    <row r="91" spans="1:8" ht="24.75" customHeight="1" x14ac:dyDescent="0.2">
      <c r="A91" s="1634"/>
      <c r="B91" s="1634"/>
      <c r="C91" s="1678"/>
      <c r="D91" s="1634"/>
      <c r="E91" s="1634"/>
      <c r="F91" s="1634"/>
      <c r="G91" s="1634"/>
      <c r="H91" s="1634"/>
    </row>
    <row r="92" spans="1:8" ht="12.75" customHeight="1" x14ac:dyDescent="0.2">
      <c r="A92" s="138" t="s">
        <v>2784</v>
      </c>
      <c r="B92" s="1700"/>
      <c r="C92" s="1700"/>
      <c r="D92" s="1700"/>
      <c r="E92" s="1700"/>
      <c r="F92" s="132" t="str">
        <f>CONCATENATE($H$50," + ",$H$90,)</f>
        <v>F + I</v>
      </c>
      <c r="G92" s="419">
        <v>14216</v>
      </c>
      <c r="H92" s="1700" t="s">
        <v>178</v>
      </c>
    </row>
  </sheetData>
  <mergeCells count="37">
    <mergeCell ref="A2:C2"/>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hyperlinks>
    <hyperlink ref="A2:C2" location="'Liste tableaux'!A1" display="Retour à la liste des tableaux" xr:uid="{1D2A5BDF-3C70-4CEB-B836-D6DA78F401B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dimension ref="A1:N967"/>
  <sheetViews>
    <sheetView showGridLines="0" workbookViewId="0"/>
  </sheetViews>
  <sheetFormatPr defaultColWidth="9.140625" defaultRowHeight="12.75" x14ac:dyDescent="0.2"/>
  <cols>
    <col min="1" max="1" width="2.5703125" style="1" customWidth="1"/>
    <col min="2" max="2" width="30.42578125" style="1" customWidth="1"/>
    <col min="3" max="3" width="29.5703125" style="1" customWidth="1"/>
    <col min="4" max="4" width="11.42578125" style="1" customWidth="1"/>
    <col min="5" max="5" width="12.42578125" style="1" customWidth="1"/>
    <col min="6" max="7" width="14.42578125" style="1" customWidth="1"/>
    <col min="8" max="8" width="12.42578125" style="1" customWidth="1"/>
    <col min="9" max="9" width="1.5703125" style="1" customWidth="1"/>
    <col min="10" max="10" width="10.5703125" style="1" customWidth="1"/>
    <col min="11" max="11" width="1.5703125" style="1" customWidth="1"/>
    <col min="12" max="12" width="10.85546875" style="1" customWidth="1"/>
    <col min="13" max="13" width="11.140625" style="1" customWidth="1"/>
    <col min="14" max="14" width="13.5703125" style="1" customWidth="1"/>
    <col min="15" max="259" width="9.140625" style="1"/>
    <col min="260" max="260" width="2.5703125" style="1" customWidth="1"/>
    <col min="261" max="261" width="30.42578125" style="1" customWidth="1"/>
    <col min="262" max="263" width="11.42578125" style="1" customWidth="1"/>
    <col min="264" max="265" width="12.42578125" style="1" customWidth="1"/>
    <col min="266" max="266" width="14.42578125" style="1" customWidth="1"/>
    <col min="267" max="267" width="12.42578125" style="1" customWidth="1"/>
    <col min="268" max="268" width="12.5703125" style="1" customWidth="1"/>
    <col min="269" max="269" width="13.42578125" style="1" customWidth="1"/>
    <col min="270" max="270" width="13.5703125" style="1" customWidth="1"/>
    <col min="271" max="515" width="9.140625" style="1"/>
    <col min="516" max="516" width="2.5703125" style="1" customWidth="1"/>
    <col min="517" max="517" width="30.42578125" style="1" customWidth="1"/>
    <col min="518" max="519" width="11.42578125" style="1" customWidth="1"/>
    <col min="520" max="521" width="12.42578125" style="1" customWidth="1"/>
    <col min="522" max="522" width="14.42578125" style="1" customWidth="1"/>
    <col min="523" max="523" width="12.42578125" style="1" customWidth="1"/>
    <col min="524" max="524" width="12.5703125" style="1" customWidth="1"/>
    <col min="525" max="525" width="13.42578125" style="1" customWidth="1"/>
    <col min="526" max="526" width="13.5703125" style="1" customWidth="1"/>
    <col min="527" max="771" width="9.140625" style="1"/>
    <col min="772" max="772" width="2.5703125" style="1" customWidth="1"/>
    <col min="773" max="773" width="30.42578125" style="1" customWidth="1"/>
    <col min="774" max="775" width="11.42578125" style="1" customWidth="1"/>
    <col min="776" max="777" width="12.42578125" style="1" customWidth="1"/>
    <col min="778" max="778" width="14.42578125" style="1" customWidth="1"/>
    <col min="779" max="779" width="12.42578125" style="1" customWidth="1"/>
    <col min="780" max="780" width="12.5703125" style="1" customWidth="1"/>
    <col min="781" max="781" width="13.42578125" style="1" customWidth="1"/>
    <col min="782" max="782" width="13.5703125" style="1" customWidth="1"/>
    <col min="783" max="1027" width="9.140625" style="1"/>
    <col min="1028" max="1028" width="2.5703125" style="1" customWidth="1"/>
    <col min="1029" max="1029" width="30.42578125" style="1" customWidth="1"/>
    <col min="1030" max="1031" width="11.42578125" style="1" customWidth="1"/>
    <col min="1032" max="1033" width="12.42578125" style="1" customWidth="1"/>
    <col min="1034" max="1034" width="14.42578125" style="1" customWidth="1"/>
    <col min="1035" max="1035" width="12.42578125" style="1" customWidth="1"/>
    <col min="1036" max="1036" width="12.5703125" style="1" customWidth="1"/>
    <col min="1037" max="1037" width="13.42578125" style="1" customWidth="1"/>
    <col min="1038" max="1038" width="13.5703125" style="1" customWidth="1"/>
    <col min="1039" max="1283" width="9.140625" style="1"/>
    <col min="1284" max="1284" width="2.5703125" style="1" customWidth="1"/>
    <col min="1285" max="1285" width="30.42578125" style="1" customWidth="1"/>
    <col min="1286" max="1287" width="11.42578125" style="1" customWidth="1"/>
    <col min="1288" max="1289" width="12.42578125" style="1" customWidth="1"/>
    <col min="1290" max="1290" width="14.42578125" style="1" customWidth="1"/>
    <col min="1291" max="1291" width="12.42578125" style="1" customWidth="1"/>
    <col min="1292" max="1292" width="12.5703125" style="1" customWidth="1"/>
    <col min="1293" max="1293" width="13.42578125" style="1" customWidth="1"/>
    <col min="1294" max="1294" width="13.5703125" style="1" customWidth="1"/>
    <col min="1295" max="1539" width="9.140625" style="1"/>
    <col min="1540" max="1540" width="2.5703125" style="1" customWidth="1"/>
    <col min="1541" max="1541" width="30.42578125" style="1" customWidth="1"/>
    <col min="1542" max="1543" width="11.42578125" style="1" customWidth="1"/>
    <col min="1544" max="1545" width="12.42578125" style="1" customWidth="1"/>
    <col min="1546" max="1546" width="14.42578125" style="1" customWidth="1"/>
    <col min="1547" max="1547" width="12.42578125" style="1" customWidth="1"/>
    <col min="1548" max="1548" width="12.5703125" style="1" customWidth="1"/>
    <col min="1549" max="1549" width="13.42578125" style="1" customWidth="1"/>
    <col min="1550" max="1550" width="13.5703125" style="1" customWidth="1"/>
    <col min="1551" max="1795" width="9.140625" style="1"/>
    <col min="1796" max="1796" width="2.5703125" style="1" customWidth="1"/>
    <col min="1797" max="1797" width="30.42578125" style="1" customWidth="1"/>
    <col min="1798" max="1799" width="11.42578125" style="1" customWidth="1"/>
    <col min="1800" max="1801" width="12.42578125" style="1" customWidth="1"/>
    <col min="1802" max="1802" width="14.42578125" style="1" customWidth="1"/>
    <col min="1803" max="1803" width="12.42578125" style="1" customWidth="1"/>
    <col min="1804" max="1804" width="12.5703125" style="1" customWidth="1"/>
    <col min="1805" max="1805" width="13.42578125" style="1" customWidth="1"/>
    <col min="1806" max="1806" width="13.5703125" style="1" customWidth="1"/>
    <col min="1807" max="2051" width="9.140625" style="1"/>
    <col min="2052" max="2052" width="2.5703125" style="1" customWidth="1"/>
    <col min="2053" max="2053" width="30.42578125" style="1" customWidth="1"/>
    <col min="2054" max="2055" width="11.42578125" style="1" customWidth="1"/>
    <col min="2056" max="2057" width="12.42578125" style="1" customWidth="1"/>
    <col min="2058" max="2058" width="14.42578125" style="1" customWidth="1"/>
    <col min="2059" max="2059" width="12.42578125" style="1" customWidth="1"/>
    <col min="2060" max="2060" width="12.5703125" style="1" customWidth="1"/>
    <col min="2061" max="2061" width="13.42578125" style="1" customWidth="1"/>
    <col min="2062" max="2062" width="13.5703125" style="1" customWidth="1"/>
    <col min="2063" max="2307" width="9.140625" style="1"/>
    <col min="2308" max="2308" width="2.5703125" style="1" customWidth="1"/>
    <col min="2309" max="2309" width="30.42578125" style="1" customWidth="1"/>
    <col min="2310" max="2311" width="11.42578125" style="1" customWidth="1"/>
    <col min="2312" max="2313" width="12.42578125" style="1" customWidth="1"/>
    <col min="2314" max="2314" width="14.42578125" style="1" customWidth="1"/>
    <col min="2315" max="2315" width="12.42578125" style="1" customWidth="1"/>
    <col min="2316" max="2316" width="12.5703125" style="1" customWidth="1"/>
    <col min="2317" max="2317" width="13.42578125" style="1" customWidth="1"/>
    <col min="2318" max="2318" width="13.5703125" style="1" customWidth="1"/>
    <col min="2319" max="2563" width="9.140625" style="1"/>
    <col min="2564" max="2564" width="2.5703125" style="1" customWidth="1"/>
    <col min="2565" max="2565" width="30.42578125" style="1" customWidth="1"/>
    <col min="2566" max="2567" width="11.42578125" style="1" customWidth="1"/>
    <col min="2568" max="2569" width="12.42578125" style="1" customWidth="1"/>
    <col min="2570" max="2570" width="14.42578125" style="1" customWidth="1"/>
    <col min="2571" max="2571" width="12.42578125" style="1" customWidth="1"/>
    <col min="2572" max="2572" width="12.5703125" style="1" customWidth="1"/>
    <col min="2573" max="2573" width="13.42578125" style="1" customWidth="1"/>
    <col min="2574" max="2574" width="13.5703125" style="1" customWidth="1"/>
    <col min="2575" max="2819" width="9.140625" style="1"/>
    <col min="2820" max="2820" width="2.5703125" style="1" customWidth="1"/>
    <col min="2821" max="2821" width="30.42578125" style="1" customWidth="1"/>
    <col min="2822" max="2823" width="11.42578125" style="1" customWidth="1"/>
    <col min="2824" max="2825" width="12.42578125" style="1" customWidth="1"/>
    <col min="2826" max="2826" width="14.42578125" style="1" customWidth="1"/>
    <col min="2827" max="2827" width="12.42578125" style="1" customWidth="1"/>
    <col min="2828" max="2828" width="12.5703125" style="1" customWidth="1"/>
    <col min="2829" max="2829" width="13.42578125" style="1" customWidth="1"/>
    <col min="2830" max="2830" width="13.5703125" style="1" customWidth="1"/>
    <col min="2831" max="3075" width="9.140625" style="1"/>
    <col min="3076" max="3076" width="2.5703125" style="1" customWidth="1"/>
    <col min="3077" max="3077" width="30.42578125" style="1" customWidth="1"/>
    <col min="3078" max="3079" width="11.42578125" style="1" customWidth="1"/>
    <col min="3080" max="3081" width="12.42578125" style="1" customWidth="1"/>
    <col min="3082" max="3082" width="14.42578125" style="1" customWidth="1"/>
    <col min="3083" max="3083" width="12.42578125" style="1" customWidth="1"/>
    <col min="3084" max="3084" width="12.5703125" style="1" customWidth="1"/>
    <col min="3085" max="3085" width="13.42578125" style="1" customWidth="1"/>
    <col min="3086" max="3086" width="13.5703125" style="1" customWidth="1"/>
    <col min="3087" max="3331" width="9.140625" style="1"/>
    <col min="3332" max="3332" width="2.5703125" style="1" customWidth="1"/>
    <col min="3333" max="3333" width="30.42578125" style="1" customWidth="1"/>
    <col min="3334" max="3335" width="11.42578125" style="1" customWidth="1"/>
    <col min="3336" max="3337" width="12.42578125" style="1" customWidth="1"/>
    <col min="3338" max="3338" width="14.42578125" style="1" customWidth="1"/>
    <col min="3339" max="3339" width="12.42578125" style="1" customWidth="1"/>
    <col min="3340" max="3340" width="12.5703125" style="1" customWidth="1"/>
    <col min="3341" max="3341" width="13.42578125" style="1" customWidth="1"/>
    <col min="3342" max="3342" width="13.5703125" style="1" customWidth="1"/>
    <col min="3343" max="3587" width="9.140625" style="1"/>
    <col min="3588" max="3588" width="2.5703125" style="1" customWidth="1"/>
    <col min="3589" max="3589" width="30.42578125" style="1" customWidth="1"/>
    <col min="3590" max="3591" width="11.42578125" style="1" customWidth="1"/>
    <col min="3592" max="3593" width="12.42578125" style="1" customWidth="1"/>
    <col min="3594" max="3594" width="14.42578125" style="1" customWidth="1"/>
    <col min="3595" max="3595" width="12.42578125" style="1" customWidth="1"/>
    <col min="3596" max="3596" width="12.5703125" style="1" customWidth="1"/>
    <col min="3597" max="3597" width="13.42578125" style="1" customWidth="1"/>
    <col min="3598" max="3598" width="13.5703125" style="1" customWidth="1"/>
    <col min="3599" max="3843" width="9.140625" style="1"/>
    <col min="3844" max="3844" width="2.5703125" style="1" customWidth="1"/>
    <col min="3845" max="3845" width="30.42578125" style="1" customWidth="1"/>
    <col min="3846" max="3847" width="11.42578125" style="1" customWidth="1"/>
    <col min="3848" max="3849" width="12.42578125" style="1" customWidth="1"/>
    <col min="3850" max="3850" width="14.42578125" style="1" customWidth="1"/>
    <col min="3851" max="3851" width="12.42578125" style="1" customWidth="1"/>
    <col min="3852" max="3852" width="12.5703125" style="1" customWidth="1"/>
    <col min="3853" max="3853" width="13.42578125" style="1" customWidth="1"/>
    <col min="3854" max="3854" width="13.5703125" style="1" customWidth="1"/>
    <col min="3855" max="4099" width="9.140625" style="1"/>
    <col min="4100" max="4100" width="2.5703125" style="1" customWidth="1"/>
    <col min="4101" max="4101" width="30.42578125" style="1" customWidth="1"/>
    <col min="4102" max="4103" width="11.42578125" style="1" customWidth="1"/>
    <col min="4104" max="4105" width="12.42578125" style="1" customWidth="1"/>
    <col min="4106" max="4106" width="14.42578125" style="1" customWidth="1"/>
    <col min="4107" max="4107" width="12.42578125" style="1" customWidth="1"/>
    <col min="4108" max="4108" width="12.5703125" style="1" customWidth="1"/>
    <col min="4109" max="4109" width="13.42578125" style="1" customWidth="1"/>
    <col min="4110" max="4110" width="13.5703125" style="1" customWidth="1"/>
    <col min="4111" max="4355" width="9.140625" style="1"/>
    <col min="4356" max="4356" width="2.5703125" style="1" customWidth="1"/>
    <col min="4357" max="4357" width="30.42578125" style="1" customWidth="1"/>
    <col min="4358" max="4359" width="11.42578125" style="1" customWidth="1"/>
    <col min="4360" max="4361" width="12.42578125" style="1" customWidth="1"/>
    <col min="4362" max="4362" width="14.42578125" style="1" customWidth="1"/>
    <col min="4363" max="4363" width="12.42578125" style="1" customWidth="1"/>
    <col min="4364" max="4364" width="12.5703125" style="1" customWidth="1"/>
    <col min="4365" max="4365" width="13.42578125" style="1" customWidth="1"/>
    <col min="4366" max="4366" width="13.5703125" style="1" customWidth="1"/>
    <col min="4367" max="4611" width="9.140625" style="1"/>
    <col min="4612" max="4612" width="2.5703125" style="1" customWidth="1"/>
    <col min="4613" max="4613" width="30.42578125" style="1" customWidth="1"/>
    <col min="4614" max="4615" width="11.42578125" style="1" customWidth="1"/>
    <col min="4616" max="4617" width="12.42578125" style="1" customWidth="1"/>
    <col min="4618" max="4618" width="14.42578125" style="1" customWidth="1"/>
    <col min="4619" max="4619" width="12.42578125" style="1" customWidth="1"/>
    <col min="4620" max="4620" width="12.5703125" style="1" customWidth="1"/>
    <col min="4621" max="4621" width="13.42578125" style="1" customWidth="1"/>
    <col min="4622" max="4622" width="13.5703125" style="1" customWidth="1"/>
    <col min="4623" max="4867" width="9.140625" style="1"/>
    <col min="4868" max="4868" width="2.5703125" style="1" customWidth="1"/>
    <col min="4869" max="4869" width="30.42578125" style="1" customWidth="1"/>
    <col min="4870" max="4871" width="11.42578125" style="1" customWidth="1"/>
    <col min="4872" max="4873" width="12.42578125" style="1" customWidth="1"/>
    <col min="4874" max="4874" width="14.42578125" style="1" customWidth="1"/>
    <col min="4875" max="4875" width="12.42578125" style="1" customWidth="1"/>
    <col min="4876" max="4876" width="12.5703125" style="1" customWidth="1"/>
    <col min="4877" max="4877" width="13.42578125" style="1" customWidth="1"/>
    <col min="4878" max="4878" width="13.5703125" style="1" customWidth="1"/>
    <col min="4879" max="5123" width="9.140625" style="1"/>
    <col min="5124" max="5124" width="2.5703125" style="1" customWidth="1"/>
    <col min="5125" max="5125" width="30.42578125" style="1" customWidth="1"/>
    <col min="5126" max="5127" width="11.42578125" style="1" customWidth="1"/>
    <col min="5128" max="5129" width="12.42578125" style="1" customWidth="1"/>
    <col min="5130" max="5130" width="14.42578125" style="1" customWidth="1"/>
    <col min="5131" max="5131" width="12.42578125" style="1" customWidth="1"/>
    <col min="5132" max="5132" width="12.5703125" style="1" customWidth="1"/>
    <col min="5133" max="5133" width="13.42578125" style="1" customWidth="1"/>
    <col min="5134" max="5134" width="13.5703125" style="1" customWidth="1"/>
    <col min="5135" max="5379" width="9.140625" style="1"/>
    <col min="5380" max="5380" width="2.5703125" style="1" customWidth="1"/>
    <col min="5381" max="5381" width="30.42578125" style="1" customWidth="1"/>
    <col min="5382" max="5383" width="11.42578125" style="1" customWidth="1"/>
    <col min="5384" max="5385" width="12.42578125" style="1" customWidth="1"/>
    <col min="5386" max="5386" width="14.42578125" style="1" customWidth="1"/>
    <col min="5387" max="5387" width="12.42578125" style="1" customWidth="1"/>
    <col min="5388" max="5388" width="12.5703125" style="1" customWidth="1"/>
    <col min="5389" max="5389" width="13.42578125" style="1" customWidth="1"/>
    <col min="5390" max="5390" width="13.5703125" style="1" customWidth="1"/>
    <col min="5391" max="5635" width="9.140625" style="1"/>
    <col min="5636" max="5636" width="2.5703125" style="1" customWidth="1"/>
    <col min="5637" max="5637" width="30.42578125" style="1" customWidth="1"/>
    <col min="5638" max="5639" width="11.42578125" style="1" customWidth="1"/>
    <col min="5640" max="5641" width="12.42578125" style="1" customWidth="1"/>
    <col min="5642" max="5642" width="14.42578125" style="1" customWidth="1"/>
    <col min="5643" max="5643" width="12.42578125" style="1" customWidth="1"/>
    <col min="5644" max="5644" width="12.5703125" style="1" customWidth="1"/>
    <col min="5645" max="5645" width="13.42578125" style="1" customWidth="1"/>
    <col min="5646" max="5646" width="13.5703125" style="1" customWidth="1"/>
    <col min="5647" max="5891" width="9.140625" style="1"/>
    <col min="5892" max="5892" width="2.5703125" style="1" customWidth="1"/>
    <col min="5893" max="5893" width="30.42578125" style="1" customWidth="1"/>
    <col min="5894" max="5895" width="11.42578125" style="1" customWidth="1"/>
    <col min="5896" max="5897" width="12.42578125" style="1" customWidth="1"/>
    <col min="5898" max="5898" width="14.42578125" style="1" customWidth="1"/>
    <col min="5899" max="5899" width="12.42578125" style="1" customWidth="1"/>
    <col min="5900" max="5900" width="12.5703125" style="1" customWidth="1"/>
    <col min="5901" max="5901" width="13.42578125" style="1" customWidth="1"/>
    <col min="5902" max="5902" width="13.5703125" style="1" customWidth="1"/>
    <col min="5903" max="6147" width="9.140625" style="1"/>
    <col min="6148" max="6148" width="2.5703125" style="1" customWidth="1"/>
    <col min="6149" max="6149" width="30.42578125" style="1" customWidth="1"/>
    <col min="6150" max="6151" width="11.42578125" style="1" customWidth="1"/>
    <col min="6152" max="6153" width="12.42578125" style="1" customWidth="1"/>
    <col min="6154" max="6154" width="14.42578125" style="1" customWidth="1"/>
    <col min="6155" max="6155" width="12.42578125" style="1" customWidth="1"/>
    <col min="6156" max="6156" width="12.5703125" style="1" customWidth="1"/>
    <col min="6157" max="6157" width="13.42578125" style="1" customWidth="1"/>
    <col min="6158" max="6158" width="13.5703125" style="1" customWidth="1"/>
    <col min="6159" max="6403" width="9.140625" style="1"/>
    <col min="6404" max="6404" width="2.5703125" style="1" customWidth="1"/>
    <col min="6405" max="6405" width="30.42578125" style="1" customWidth="1"/>
    <col min="6406" max="6407" width="11.42578125" style="1" customWidth="1"/>
    <col min="6408" max="6409" width="12.42578125" style="1" customWidth="1"/>
    <col min="6410" max="6410" width="14.42578125" style="1" customWidth="1"/>
    <col min="6411" max="6411" width="12.42578125" style="1" customWidth="1"/>
    <col min="6412" max="6412" width="12.5703125" style="1" customWidth="1"/>
    <col min="6413" max="6413" width="13.42578125" style="1" customWidth="1"/>
    <col min="6414" max="6414" width="13.5703125" style="1" customWidth="1"/>
    <col min="6415" max="6659" width="9.140625" style="1"/>
    <col min="6660" max="6660" width="2.5703125" style="1" customWidth="1"/>
    <col min="6661" max="6661" width="30.42578125" style="1" customWidth="1"/>
    <col min="6662" max="6663" width="11.42578125" style="1" customWidth="1"/>
    <col min="6664" max="6665" width="12.42578125" style="1" customWidth="1"/>
    <col min="6666" max="6666" width="14.42578125" style="1" customWidth="1"/>
    <col min="6667" max="6667" width="12.42578125" style="1" customWidth="1"/>
    <col min="6668" max="6668" width="12.5703125" style="1" customWidth="1"/>
    <col min="6669" max="6669" width="13.42578125" style="1" customWidth="1"/>
    <col min="6670" max="6670" width="13.5703125" style="1" customWidth="1"/>
    <col min="6671" max="6915" width="9.140625" style="1"/>
    <col min="6916" max="6916" width="2.5703125" style="1" customWidth="1"/>
    <col min="6917" max="6917" width="30.42578125" style="1" customWidth="1"/>
    <col min="6918" max="6919" width="11.42578125" style="1" customWidth="1"/>
    <col min="6920" max="6921" width="12.42578125" style="1" customWidth="1"/>
    <col min="6922" max="6922" width="14.42578125" style="1" customWidth="1"/>
    <col min="6923" max="6923" width="12.42578125" style="1" customWidth="1"/>
    <col min="6924" max="6924" width="12.5703125" style="1" customWidth="1"/>
    <col min="6925" max="6925" width="13.42578125" style="1" customWidth="1"/>
    <col min="6926" max="6926" width="13.5703125" style="1" customWidth="1"/>
    <col min="6927" max="7171" width="9.140625" style="1"/>
    <col min="7172" max="7172" width="2.5703125" style="1" customWidth="1"/>
    <col min="7173" max="7173" width="30.42578125" style="1" customWidth="1"/>
    <col min="7174" max="7175" width="11.42578125" style="1" customWidth="1"/>
    <col min="7176" max="7177" width="12.42578125" style="1" customWidth="1"/>
    <col min="7178" max="7178" width="14.42578125" style="1" customWidth="1"/>
    <col min="7179" max="7179" width="12.42578125" style="1" customWidth="1"/>
    <col min="7180" max="7180" width="12.5703125" style="1" customWidth="1"/>
    <col min="7181" max="7181" width="13.42578125" style="1" customWidth="1"/>
    <col min="7182" max="7182" width="13.5703125" style="1" customWidth="1"/>
    <col min="7183" max="7427" width="9.140625" style="1"/>
    <col min="7428" max="7428" width="2.5703125" style="1" customWidth="1"/>
    <col min="7429" max="7429" width="30.42578125" style="1" customWidth="1"/>
    <col min="7430" max="7431" width="11.42578125" style="1" customWidth="1"/>
    <col min="7432" max="7433" width="12.42578125" style="1" customWidth="1"/>
    <col min="7434" max="7434" width="14.42578125" style="1" customWidth="1"/>
    <col min="7435" max="7435" width="12.42578125" style="1" customWidth="1"/>
    <col min="7436" max="7436" width="12.5703125" style="1" customWidth="1"/>
    <col min="7437" max="7437" width="13.42578125" style="1" customWidth="1"/>
    <col min="7438" max="7438" width="13.5703125" style="1" customWidth="1"/>
    <col min="7439" max="7683" width="9.140625" style="1"/>
    <col min="7684" max="7684" width="2.5703125" style="1" customWidth="1"/>
    <col min="7685" max="7685" width="30.42578125" style="1" customWidth="1"/>
    <col min="7686" max="7687" width="11.42578125" style="1" customWidth="1"/>
    <col min="7688" max="7689" width="12.42578125" style="1" customWidth="1"/>
    <col min="7690" max="7690" width="14.42578125" style="1" customWidth="1"/>
    <col min="7691" max="7691" width="12.42578125" style="1" customWidth="1"/>
    <col min="7692" max="7692" width="12.5703125" style="1" customWidth="1"/>
    <col min="7693" max="7693" width="13.42578125" style="1" customWidth="1"/>
    <col min="7694" max="7694" width="13.5703125" style="1" customWidth="1"/>
    <col min="7695" max="7939" width="9.140625" style="1"/>
    <col min="7940" max="7940" width="2.5703125" style="1" customWidth="1"/>
    <col min="7941" max="7941" width="30.42578125" style="1" customWidth="1"/>
    <col min="7942" max="7943" width="11.42578125" style="1" customWidth="1"/>
    <col min="7944" max="7945" width="12.42578125" style="1" customWidth="1"/>
    <col min="7946" max="7946" width="14.42578125" style="1" customWidth="1"/>
    <col min="7947" max="7947" width="12.42578125" style="1" customWidth="1"/>
    <col min="7948" max="7948" width="12.5703125" style="1" customWidth="1"/>
    <col min="7949" max="7949" width="13.42578125" style="1" customWidth="1"/>
    <col min="7950" max="7950" width="13.5703125" style="1" customWidth="1"/>
    <col min="7951" max="8195" width="9.140625" style="1"/>
    <col min="8196" max="8196" width="2.5703125" style="1" customWidth="1"/>
    <col min="8197" max="8197" width="30.42578125" style="1" customWidth="1"/>
    <col min="8198" max="8199" width="11.42578125" style="1" customWidth="1"/>
    <col min="8200" max="8201" width="12.42578125" style="1" customWidth="1"/>
    <col min="8202" max="8202" width="14.42578125" style="1" customWidth="1"/>
    <col min="8203" max="8203" width="12.42578125" style="1" customWidth="1"/>
    <col min="8204" max="8204" width="12.5703125" style="1" customWidth="1"/>
    <col min="8205" max="8205" width="13.42578125" style="1" customWidth="1"/>
    <col min="8206" max="8206" width="13.5703125" style="1" customWidth="1"/>
    <col min="8207" max="8451" width="9.140625" style="1"/>
    <col min="8452" max="8452" width="2.5703125" style="1" customWidth="1"/>
    <col min="8453" max="8453" width="30.42578125" style="1" customWidth="1"/>
    <col min="8454" max="8455" width="11.42578125" style="1" customWidth="1"/>
    <col min="8456" max="8457" width="12.42578125" style="1" customWidth="1"/>
    <col min="8458" max="8458" width="14.42578125" style="1" customWidth="1"/>
    <col min="8459" max="8459" width="12.42578125" style="1" customWidth="1"/>
    <col min="8460" max="8460" width="12.5703125" style="1" customWidth="1"/>
    <col min="8461" max="8461" width="13.42578125" style="1" customWidth="1"/>
    <col min="8462" max="8462" width="13.5703125" style="1" customWidth="1"/>
    <col min="8463" max="8707" width="9.140625" style="1"/>
    <col min="8708" max="8708" width="2.5703125" style="1" customWidth="1"/>
    <col min="8709" max="8709" width="30.42578125" style="1" customWidth="1"/>
    <col min="8710" max="8711" width="11.42578125" style="1" customWidth="1"/>
    <col min="8712" max="8713" width="12.42578125" style="1" customWidth="1"/>
    <col min="8714" max="8714" width="14.42578125" style="1" customWidth="1"/>
    <col min="8715" max="8715" width="12.42578125" style="1" customWidth="1"/>
    <col min="8716" max="8716" width="12.5703125" style="1" customWidth="1"/>
    <col min="8717" max="8717" width="13.42578125" style="1" customWidth="1"/>
    <col min="8718" max="8718" width="13.5703125" style="1" customWidth="1"/>
    <col min="8719" max="8963" width="9.140625" style="1"/>
    <col min="8964" max="8964" width="2.5703125" style="1" customWidth="1"/>
    <col min="8965" max="8965" width="30.42578125" style="1" customWidth="1"/>
    <col min="8966" max="8967" width="11.42578125" style="1" customWidth="1"/>
    <col min="8968" max="8969" width="12.42578125" style="1" customWidth="1"/>
    <col min="8970" max="8970" width="14.42578125" style="1" customWidth="1"/>
    <col min="8971" max="8971" width="12.42578125" style="1" customWidth="1"/>
    <col min="8972" max="8972" width="12.5703125" style="1" customWidth="1"/>
    <col min="8973" max="8973" width="13.42578125" style="1" customWidth="1"/>
    <col min="8974" max="8974" width="13.5703125" style="1" customWidth="1"/>
    <col min="8975" max="9219" width="9.140625" style="1"/>
    <col min="9220" max="9220" width="2.5703125" style="1" customWidth="1"/>
    <col min="9221" max="9221" width="30.42578125" style="1" customWidth="1"/>
    <col min="9222" max="9223" width="11.42578125" style="1" customWidth="1"/>
    <col min="9224" max="9225" width="12.42578125" style="1" customWidth="1"/>
    <col min="9226" max="9226" width="14.42578125" style="1" customWidth="1"/>
    <col min="9227" max="9227" width="12.42578125" style="1" customWidth="1"/>
    <col min="9228" max="9228" width="12.5703125" style="1" customWidth="1"/>
    <col min="9229" max="9229" width="13.42578125" style="1" customWidth="1"/>
    <col min="9230" max="9230" width="13.5703125" style="1" customWidth="1"/>
    <col min="9231" max="9475" width="9.140625" style="1"/>
    <col min="9476" max="9476" width="2.5703125" style="1" customWidth="1"/>
    <col min="9477" max="9477" width="30.42578125" style="1" customWidth="1"/>
    <col min="9478" max="9479" width="11.42578125" style="1" customWidth="1"/>
    <col min="9480" max="9481" width="12.42578125" style="1" customWidth="1"/>
    <col min="9482" max="9482" width="14.42578125" style="1" customWidth="1"/>
    <col min="9483" max="9483" width="12.42578125" style="1" customWidth="1"/>
    <col min="9484" max="9484" width="12.5703125" style="1" customWidth="1"/>
    <col min="9485" max="9485" width="13.42578125" style="1" customWidth="1"/>
    <col min="9486" max="9486" width="13.5703125" style="1" customWidth="1"/>
    <col min="9487" max="9731" width="9.140625" style="1"/>
    <col min="9732" max="9732" width="2.5703125" style="1" customWidth="1"/>
    <col min="9733" max="9733" width="30.42578125" style="1" customWidth="1"/>
    <col min="9734" max="9735" width="11.42578125" style="1" customWidth="1"/>
    <col min="9736" max="9737" width="12.42578125" style="1" customWidth="1"/>
    <col min="9738" max="9738" width="14.42578125" style="1" customWidth="1"/>
    <col min="9739" max="9739" width="12.42578125" style="1" customWidth="1"/>
    <col min="9740" max="9740" width="12.5703125" style="1" customWidth="1"/>
    <col min="9741" max="9741" width="13.42578125" style="1" customWidth="1"/>
    <col min="9742" max="9742" width="13.5703125" style="1" customWidth="1"/>
    <col min="9743" max="9987" width="9.140625" style="1"/>
    <col min="9988" max="9988" width="2.5703125" style="1" customWidth="1"/>
    <col min="9989" max="9989" width="30.42578125" style="1" customWidth="1"/>
    <col min="9990" max="9991" width="11.42578125" style="1" customWidth="1"/>
    <col min="9992" max="9993" width="12.42578125" style="1" customWidth="1"/>
    <col min="9994" max="9994" width="14.42578125" style="1" customWidth="1"/>
    <col min="9995" max="9995" width="12.42578125" style="1" customWidth="1"/>
    <col min="9996" max="9996" width="12.5703125" style="1" customWidth="1"/>
    <col min="9997" max="9997" width="13.42578125" style="1" customWidth="1"/>
    <col min="9998" max="9998" width="13.5703125" style="1" customWidth="1"/>
    <col min="9999" max="10243" width="9.140625" style="1"/>
    <col min="10244" max="10244" width="2.5703125" style="1" customWidth="1"/>
    <col min="10245" max="10245" width="30.42578125" style="1" customWidth="1"/>
    <col min="10246" max="10247" width="11.42578125" style="1" customWidth="1"/>
    <col min="10248" max="10249" width="12.42578125" style="1" customWidth="1"/>
    <col min="10250" max="10250" width="14.42578125" style="1" customWidth="1"/>
    <col min="10251" max="10251" width="12.42578125" style="1" customWidth="1"/>
    <col min="10252" max="10252" width="12.5703125" style="1" customWidth="1"/>
    <col min="10253" max="10253" width="13.42578125" style="1" customWidth="1"/>
    <col min="10254" max="10254" width="13.5703125" style="1" customWidth="1"/>
    <col min="10255" max="10499" width="9.140625" style="1"/>
    <col min="10500" max="10500" width="2.5703125" style="1" customWidth="1"/>
    <col min="10501" max="10501" width="30.42578125" style="1" customWidth="1"/>
    <col min="10502" max="10503" width="11.42578125" style="1" customWidth="1"/>
    <col min="10504" max="10505" width="12.42578125" style="1" customWidth="1"/>
    <col min="10506" max="10506" width="14.42578125" style="1" customWidth="1"/>
    <col min="10507" max="10507" width="12.42578125" style="1" customWidth="1"/>
    <col min="10508" max="10508" width="12.5703125" style="1" customWidth="1"/>
    <col min="10509" max="10509" width="13.42578125" style="1" customWidth="1"/>
    <col min="10510" max="10510" width="13.5703125" style="1" customWidth="1"/>
    <col min="10511" max="10755" width="9.140625" style="1"/>
    <col min="10756" max="10756" width="2.5703125" style="1" customWidth="1"/>
    <col min="10757" max="10757" width="30.42578125" style="1" customWidth="1"/>
    <col min="10758" max="10759" width="11.42578125" style="1" customWidth="1"/>
    <col min="10760" max="10761" width="12.42578125" style="1" customWidth="1"/>
    <col min="10762" max="10762" width="14.42578125" style="1" customWidth="1"/>
    <col min="10763" max="10763" width="12.42578125" style="1" customWidth="1"/>
    <col min="10764" max="10764" width="12.5703125" style="1" customWidth="1"/>
    <col min="10765" max="10765" width="13.42578125" style="1" customWidth="1"/>
    <col min="10766" max="10766" width="13.5703125" style="1" customWidth="1"/>
    <col min="10767" max="11011" width="9.140625" style="1"/>
    <col min="11012" max="11012" width="2.5703125" style="1" customWidth="1"/>
    <col min="11013" max="11013" width="30.42578125" style="1" customWidth="1"/>
    <col min="11014" max="11015" width="11.42578125" style="1" customWidth="1"/>
    <col min="11016" max="11017" width="12.42578125" style="1" customWidth="1"/>
    <col min="11018" max="11018" width="14.42578125" style="1" customWidth="1"/>
    <col min="11019" max="11019" width="12.42578125" style="1" customWidth="1"/>
    <col min="11020" max="11020" width="12.5703125" style="1" customWidth="1"/>
    <col min="11021" max="11021" width="13.42578125" style="1" customWidth="1"/>
    <col min="11022" max="11022" width="13.5703125" style="1" customWidth="1"/>
    <col min="11023" max="11267" width="9.140625" style="1"/>
    <col min="11268" max="11268" width="2.5703125" style="1" customWidth="1"/>
    <col min="11269" max="11269" width="30.42578125" style="1" customWidth="1"/>
    <col min="11270" max="11271" width="11.42578125" style="1" customWidth="1"/>
    <col min="11272" max="11273" width="12.42578125" style="1" customWidth="1"/>
    <col min="11274" max="11274" width="14.42578125" style="1" customWidth="1"/>
    <col min="11275" max="11275" width="12.42578125" style="1" customWidth="1"/>
    <col min="11276" max="11276" width="12.5703125" style="1" customWidth="1"/>
    <col min="11277" max="11277" width="13.42578125" style="1" customWidth="1"/>
    <col min="11278" max="11278" width="13.5703125" style="1" customWidth="1"/>
    <col min="11279" max="11523" width="9.140625" style="1"/>
    <col min="11524" max="11524" width="2.5703125" style="1" customWidth="1"/>
    <col min="11525" max="11525" width="30.42578125" style="1" customWidth="1"/>
    <col min="11526" max="11527" width="11.42578125" style="1" customWidth="1"/>
    <col min="11528" max="11529" width="12.42578125" style="1" customWidth="1"/>
    <col min="11530" max="11530" width="14.42578125" style="1" customWidth="1"/>
    <col min="11531" max="11531" width="12.42578125" style="1" customWidth="1"/>
    <col min="11532" max="11532" width="12.5703125" style="1" customWidth="1"/>
    <col min="11533" max="11533" width="13.42578125" style="1" customWidth="1"/>
    <col min="11534" max="11534" width="13.5703125" style="1" customWidth="1"/>
    <col min="11535" max="11779" width="9.140625" style="1"/>
    <col min="11780" max="11780" width="2.5703125" style="1" customWidth="1"/>
    <col min="11781" max="11781" width="30.42578125" style="1" customWidth="1"/>
    <col min="11782" max="11783" width="11.42578125" style="1" customWidth="1"/>
    <col min="11784" max="11785" width="12.42578125" style="1" customWidth="1"/>
    <col min="11786" max="11786" width="14.42578125" style="1" customWidth="1"/>
    <col min="11787" max="11787" width="12.42578125" style="1" customWidth="1"/>
    <col min="11788" max="11788" width="12.5703125" style="1" customWidth="1"/>
    <col min="11789" max="11789" width="13.42578125" style="1" customWidth="1"/>
    <col min="11790" max="11790" width="13.5703125" style="1" customWidth="1"/>
    <col min="11791" max="12035" width="9.140625" style="1"/>
    <col min="12036" max="12036" width="2.5703125" style="1" customWidth="1"/>
    <col min="12037" max="12037" width="30.42578125" style="1" customWidth="1"/>
    <col min="12038" max="12039" width="11.42578125" style="1" customWidth="1"/>
    <col min="12040" max="12041" width="12.42578125" style="1" customWidth="1"/>
    <col min="12042" max="12042" width="14.42578125" style="1" customWidth="1"/>
    <col min="12043" max="12043" width="12.42578125" style="1" customWidth="1"/>
    <col min="12044" max="12044" width="12.5703125" style="1" customWidth="1"/>
    <col min="12045" max="12045" width="13.42578125" style="1" customWidth="1"/>
    <col min="12046" max="12046" width="13.5703125" style="1" customWidth="1"/>
    <col min="12047" max="12291" width="9.140625" style="1"/>
    <col min="12292" max="12292" width="2.5703125" style="1" customWidth="1"/>
    <col min="12293" max="12293" width="30.42578125" style="1" customWidth="1"/>
    <col min="12294" max="12295" width="11.42578125" style="1" customWidth="1"/>
    <col min="12296" max="12297" width="12.42578125" style="1" customWidth="1"/>
    <col min="12298" max="12298" width="14.42578125" style="1" customWidth="1"/>
    <col min="12299" max="12299" width="12.42578125" style="1" customWidth="1"/>
    <col min="12300" max="12300" width="12.5703125" style="1" customWidth="1"/>
    <col min="12301" max="12301" width="13.42578125" style="1" customWidth="1"/>
    <col min="12302" max="12302" width="13.5703125" style="1" customWidth="1"/>
    <col min="12303" max="12547" width="9.140625" style="1"/>
    <col min="12548" max="12548" width="2.5703125" style="1" customWidth="1"/>
    <col min="12549" max="12549" width="30.42578125" style="1" customWidth="1"/>
    <col min="12550" max="12551" width="11.42578125" style="1" customWidth="1"/>
    <col min="12552" max="12553" width="12.42578125" style="1" customWidth="1"/>
    <col min="12554" max="12554" width="14.42578125" style="1" customWidth="1"/>
    <col min="12555" max="12555" width="12.42578125" style="1" customWidth="1"/>
    <col min="12556" max="12556" width="12.5703125" style="1" customWidth="1"/>
    <col min="12557" max="12557" width="13.42578125" style="1" customWidth="1"/>
    <col min="12558" max="12558" width="13.5703125" style="1" customWidth="1"/>
    <col min="12559" max="12803" width="9.140625" style="1"/>
    <col min="12804" max="12804" width="2.5703125" style="1" customWidth="1"/>
    <col min="12805" max="12805" width="30.42578125" style="1" customWidth="1"/>
    <col min="12806" max="12807" width="11.42578125" style="1" customWidth="1"/>
    <col min="12808" max="12809" width="12.42578125" style="1" customWidth="1"/>
    <col min="12810" max="12810" width="14.42578125" style="1" customWidth="1"/>
    <col min="12811" max="12811" width="12.42578125" style="1" customWidth="1"/>
    <col min="12812" max="12812" width="12.5703125" style="1" customWidth="1"/>
    <col min="12813" max="12813" width="13.42578125" style="1" customWidth="1"/>
    <col min="12814" max="12814" width="13.5703125" style="1" customWidth="1"/>
    <col min="12815" max="13059" width="9.140625" style="1"/>
    <col min="13060" max="13060" width="2.5703125" style="1" customWidth="1"/>
    <col min="13061" max="13061" width="30.42578125" style="1" customWidth="1"/>
    <col min="13062" max="13063" width="11.42578125" style="1" customWidth="1"/>
    <col min="13064" max="13065" width="12.42578125" style="1" customWidth="1"/>
    <col min="13066" max="13066" width="14.42578125" style="1" customWidth="1"/>
    <col min="13067" max="13067" width="12.42578125" style="1" customWidth="1"/>
    <col min="13068" max="13068" width="12.5703125" style="1" customWidth="1"/>
    <col min="13069" max="13069" width="13.42578125" style="1" customWidth="1"/>
    <col min="13070" max="13070" width="13.5703125" style="1" customWidth="1"/>
    <col min="13071" max="13315" width="9.140625" style="1"/>
    <col min="13316" max="13316" width="2.5703125" style="1" customWidth="1"/>
    <col min="13317" max="13317" width="30.42578125" style="1" customWidth="1"/>
    <col min="13318" max="13319" width="11.42578125" style="1" customWidth="1"/>
    <col min="13320" max="13321" width="12.42578125" style="1" customWidth="1"/>
    <col min="13322" max="13322" width="14.42578125" style="1" customWidth="1"/>
    <col min="13323" max="13323" width="12.42578125" style="1" customWidth="1"/>
    <col min="13324" max="13324" width="12.5703125" style="1" customWidth="1"/>
    <col min="13325" max="13325" width="13.42578125" style="1" customWidth="1"/>
    <col min="13326" max="13326" width="13.5703125" style="1" customWidth="1"/>
    <col min="13327" max="13571" width="9.140625" style="1"/>
    <col min="13572" max="13572" width="2.5703125" style="1" customWidth="1"/>
    <col min="13573" max="13573" width="30.42578125" style="1" customWidth="1"/>
    <col min="13574" max="13575" width="11.42578125" style="1" customWidth="1"/>
    <col min="13576" max="13577" width="12.42578125" style="1" customWidth="1"/>
    <col min="13578" max="13578" width="14.42578125" style="1" customWidth="1"/>
    <col min="13579" max="13579" width="12.42578125" style="1" customWidth="1"/>
    <col min="13580" max="13580" width="12.5703125" style="1" customWidth="1"/>
    <col min="13581" max="13581" width="13.42578125" style="1" customWidth="1"/>
    <col min="13582" max="13582" width="13.5703125" style="1" customWidth="1"/>
    <col min="13583" max="13827" width="9.140625" style="1"/>
    <col min="13828" max="13828" width="2.5703125" style="1" customWidth="1"/>
    <col min="13829" max="13829" width="30.42578125" style="1" customWidth="1"/>
    <col min="13830" max="13831" width="11.42578125" style="1" customWidth="1"/>
    <col min="13832" max="13833" width="12.42578125" style="1" customWidth="1"/>
    <col min="13834" max="13834" width="14.42578125" style="1" customWidth="1"/>
    <col min="13835" max="13835" width="12.42578125" style="1" customWidth="1"/>
    <col min="13836" max="13836" width="12.5703125" style="1" customWidth="1"/>
    <col min="13837" max="13837" width="13.42578125" style="1" customWidth="1"/>
    <col min="13838" max="13838" width="13.5703125" style="1" customWidth="1"/>
    <col min="13839" max="14083" width="9.140625" style="1"/>
    <col min="14084" max="14084" width="2.5703125" style="1" customWidth="1"/>
    <col min="14085" max="14085" width="30.42578125" style="1" customWidth="1"/>
    <col min="14086" max="14087" width="11.42578125" style="1" customWidth="1"/>
    <col min="14088" max="14089" width="12.42578125" style="1" customWidth="1"/>
    <col min="14090" max="14090" width="14.42578125" style="1" customWidth="1"/>
    <col min="14091" max="14091" width="12.42578125" style="1" customWidth="1"/>
    <col min="14092" max="14092" width="12.5703125" style="1" customWidth="1"/>
    <col min="14093" max="14093" width="13.42578125" style="1" customWidth="1"/>
    <col min="14094" max="14094" width="13.5703125" style="1" customWidth="1"/>
    <col min="14095" max="14339" width="9.140625" style="1"/>
    <col min="14340" max="14340" width="2.5703125" style="1" customWidth="1"/>
    <col min="14341" max="14341" width="30.42578125" style="1" customWidth="1"/>
    <col min="14342" max="14343" width="11.42578125" style="1" customWidth="1"/>
    <col min="14344" max="14345" width="12.42578125" style="1" customWidth="1"/>
    <col min="14346" max="14346" width="14.42578125" style="1" customWidth="1"/>
    <col min="14347" max="14347" width="12.42578125" style="1" customWidth="1"/>
    <col min="14348" max="14348" width="12.5703125" style="1" customWidth="1"/>
    <col min="14349" max="14349" width="13.42578125" style="1" customWidth="1"/>
    <col min="14350" max="14350" width="13.5703125" style="1" customWidth="1"/>
    <col min="14351" max="14595" width="9.140625" style="1"/>
    <col min="14596" max="14596" width="2.5703125" style="1" customWidth="1"/>
    <col min="14597" max="14597" width="30.42578125" style="1" customWidth="1"/>
    <col min="14598" max="14599" width="11.42578125" style="1" customWidth="1"/>
    <col min="14600" max="14601" width="12.42578125" style="1" customWidth="1"/>
    <col min="14602" max="14602" width="14.42578125" style="1" customWidth="1"/>
    <col min="14603" max="14603" width="12.42578125" style="1" customWidth="1"/>
    <col min="14604" max="14604" width="12.5703125" style="1" customWidth="1"/>
    <col min="14605" max="14605" width="13.42578125" style="1" customWidth="1"/>
    <col min="14606" max="14606" width="13.5703125" style="1" customWidth="1"/>
    <col min="14607" max="14851" width="9.140625" style="1"/>
    <col min="14852" max="14852" width="2.5703125" style="1" customWidth="1"/>
    <col min="14853" max="14853" width="30.42578125" style="1" customWidth="1"/>
    <col min="14854" max="14855" width="11.42578125" style="1" customWidth="1"/>
    <col min="14856" max="14857" width="12.42578125" style="1" customWidth="1"/>
    <col min="14858" max="14858" width="14.42578125" style="1" customWidth="1"/>
    <col min="14859" max="14859" width="12.42578125" style="1" customWidth="1"/>
    <col min="14860" max="14860" width="12.5703125" style="1" customWidth="1"/>
    <col min="14861" max="14861" width="13.42578125" style="1" customWidth="1"/>
    <col min="14862" max="14862" width="13.5703125" style="1" customWidth="1"/>
    <col min="14863" max="15107" width="9.140625" style="1"/>
    <col min="15108" max="15108" width="2.5703125" style="1" customWidth="1"/>
    <col min="15109" max="15109" width="30.42578125" style="1" customWidth="1"/>
    <col min="15110" max="15111" width="11.42578125" style="1" customWidth="1"/>
    <col min="15112" max="15113" width="12.42578125" style="1" customWidth="1"/>
    <col min="15114" max="15114" width="14.42578125" style="1" customWidth="1"/>
    <col min="15115" max="15115" width="12.42578125" style="1" customWidth="1"/>
    <col min="15116" max="15116" width="12.5703125" style="1" customWidth="1"/>
    <col min="15117" max="15117" width="13.42578125" style="1" customWidth="1"/>
    <col min="15118" max="15118" width="13.5703125" style="1" customWidth="1"/>
    <col min="15119" max="15363" width="9.140625" style="1"/>
    <col min="15364" max="15364" width="2.5703125" style="1" customWidth="1"/>
    <col min="15365" max="15365" width="30.42578125" style="1" customWidth="1"/>
    <col min="15366" max="15367" width="11.42578125" style="1" customWidth="1"/>
    <col min="15368" max="15369" width="12.42578125" style="1" customWidth="1"/>
    <col min="15370" max="15370" width="14.42578125" style="1" customWidth="1"/>
    <col min="15371" max="15371" width="12.42578125" style="1" customWidth="1"/>
    <col min="15372" max="15372" width="12.5703125" style="1" customWidth="1"/>
    <col min="15373" max="15373" width="13.42578125" style="1" customWidth="1"/>
    <col min="15374" max="15374" width="13.5703125" style="1" customWidth="1"/>
    <col min="15375" max="15619" width="9.140625" style="1"/>
    <col min="15620" max="15620" width="2.5703125" style="1" customWidth="1"/>
    <col min="15621" max="15621" width="30.42578125" style="1" customWidth="1"/>
    <col min="15622" max="15623" width="11.42578125" style="1" customWidth="1"/>
    <col min="15624" max="15625" width="12.42578125" style="1" customWidth="1"/>
    <col min="15626" max="15626" width="14.42578125" style="1" customWidth="1"/>
    <col min="15627" max="15627" width="12.42578125" style="1" customWidth="1"/>
    <col min="15628" max="15628" width="12.5703125" style="1" customWidth="1"/>
    <col min="15629" max="15629" width="13.42578125" style="1" customWidth="1"/>
    <col min="15630" max="15630" width="13.5703125" style="1" customWidth="1"/>
    <col min="15631" max="15875" width="9.140625" style="1"/>
    <col min="15876" max="15876" width="2.5703125" style="1" customWidth="1"/>
    <col min="15877" max="15877" width="30.42578125" style="1" customWidth="1"/>
    <col min="15878" max="15879" width="11.42578125" style="1" customWidth="1"/>
    <col min="15880" max="15881" width="12.42578125" style="1" customWidth="1"/>
    <col min="15882" max="15882" width="14.42578125" style="1" customWidth="1"/>
    <col min="15883" max="15883" width="12.42578125" style="1" customWidth="1"/>
    <col min="15884" max="15884" width="12.5703125" style="1" customWidth="1"/>
    <col min="15885" max="15885" width="13.42578125" style="1" customWidth="1"/>
    <col min="15886" max="15886" width="13.5703125" style="1" customWidth="1"/>
    <col min="15887" max="16131" width="9.140625" style="1"/>
    <col min="16132" max="16132" width="2.5703125" style="1" customWidth="1"/>
    <col min="16133" max="16133" width="30.42578125" style="1" customWidth="1"/>
    <col min="16134" max="16135" width="11.42578125" style="1" customWidth="1"/>
    <col min="16136" max="16137" width="12.42578125" style="1" customWidth="1"/>
    <col min="16138" max="16138" width="14.42578125" style="1" customWidth="1"/>
    <col min="16139" max="16139" width="12.42578125" style="1" customWidth="1"/>
    <col min="16140" max="16140" width="12.5703125" style="1" customWidth="1"/>
    <col min="16141" max="16141" width="13.42578125" style="1" customWidth="1"/>
    <col min="16142" max="16142" width="13.5703125" style="1" customWidth="1"/>
    <col min="16143" max="16384" width="9.140625" style="1"/>
  </cols>
  <sheetData>
    <row r="1" spans="1:13" s="38" customFormat="1" ht="15.75" x14ac:dyDescent="0.25">
      <c r="A1" s="378" t="s">
        <v>2785</v>
      </c>
      <c r="I1" s="1"/>
      <c r="K1" s="1"/>
    </row>
    <row r="2" spans="1:13" s="38" customFormat="1" ht="15" x14ac:dyDescent="0.25">
      <c r="A2" s="1975" t="s">
        <v>94</v>
      </c>
      <c r="B2" s="1976"/>
      <c r="C2" s="1977"/>
      <c r="I2" s="1"/>
      <c r="K2" s="1"/>
    </row>
    <row r="3" spans="1:13" s="38" customFormat="1" ht="15" x14ac:dyDescent="0.2">
      <c r="A3" s="326" t="s">
        <v>2786</v>
      </c>
      <c r="I3" s="1"/>
      <c r="K3" s="1"/>
    </row>
    <row r="4" spans="1:13" ht="12.75" customHeight="1" x14ac:dyDescent="0.2">
      <c r="A4" s="36" t="s">
        <v>95</v>
      </c>
    </row>
    <row r="5" spans="1:13" ht="12.75" customHeight="1" x14ac:dyDescent="0.2">
      <c r="A5" s="38" t="s">
        <v>2787</v>
      </c>
      <c r="B5" s="129"/>
      <c r="C5" s="129"/>
      <c r="F5" s="132" t="s">
        <v>2788</v>
      </c>
      <c r="G5" s="43" t="s">
        <v>2789</v>
      </c>
    </row>
    <row r="6" spans="1:13" ht="12.75" customHeight="1" x14ac:dyDescent="0.2">
      <c r="A6" s="38"/>
    </row>
    <row r="7" spans="1:13" ht="12.75" customHeight="1" x14ac:dyDescent="0.2">
      <c r="A7" s="733" t="s">
        <v>2790</v>
      </c>
    </row>
    <row r="8" spans="1:13" s="38" customFormat="1" x14ac:dyDescent="0.2">
      <c r="A8" s="38" t="s">
        <v>2791</v>
      </c>
      <c r="I8" s="1"/>
      <c r="K8" s="1"/>
    </row>
    <row r="9" spans="1:13" ht="18" customHeight="1" x14ac:dyDescent="0.2">
      <c r="A9" s="866"/>
      <c r="B9" s="866"/>
      <c r="C9" s="866"/>
    </row>
    <row r="10" spans="1:13" ht="36.75" x14ac:dyDescent="0.2">
      <c r="A10" s="1634"/>
      <c r="B10" s="1634"/>
      <c r="C10" s="1698" t="s">
        <v>2351</v>
      </c>
      <c r="D10" s="1698" t="s">
        <v>2792</v>
      </c>
      <c r="E10" s="1698" t="s">
        <v>236</v>
      </c>
      <c r="F10" s="1698" t="s">
        <v>2793</v>
      </c>
    </row>
    <row r="11" spans="1:13" ht="12.75" customHeight="1" x14ac:dyDescent="0.2">
      <c r="A11" s="1634"/>
      <c r="B11" s="1634" t="s">
        <v>2794</v>
      </c>
      <c r="C11" s="94"/>
      <c r="D11" s="43" t="s">
        <v>2795</v>
      </c>
      <c r="E11" s="94"/>
      <c r="F11" s="43" t="s">
        <v>2796</v>
      </c>
    </row>
    <row r="12" spans="1:13" ht="37.5" customHeight="1" x14ac:dyDescent="0.2">
      <c r="A12" s="1634"/>
      <c r="B12" s="1649" t="s">
        <v>2797</v>
      </c>
      <c r="C12" s="670">
        <v>12.5</v>
      </c>
      <c r="D12" s="43" t="s">
        <v>2798</v>
      </c>
      <c r="E12" s="43" t="s">
        <v>2799</v>
      </c>
      <c r="F12" s="94"/>
    </row>
    <row r="13" spans="1:13" ht="6" customHeight="1" x14ac:dyDescent="0.2"/>
    <row r="14" spans="1:13" ht="12.75" customHeight="1" x14ac:dyDescent="0.2"/>
    <row r="15" spans="1:13" ht="19.7" customHeight="1" x14ac:dyDescent="0.2">
      <c r="A15" s="207"/>
      <c r="B15" s="207"/>
      <c r="C15" s="207"/>
      <c r="D15" s="2100" t="s">
        <v>2349</v>
      </c>
      <c r="E15" s="2102"/>
      <c r="F15" s="2105" t="s">
        <v>2350</v>
      </c>
      <c r="G15" s="2003"/>
      <c r="H15" s="2004"/>
      <c r="J15" s="1663" t="s">
        <v>2800</v>
      </c>
      <c r="K15" s="207"/>
      <c r="L15" s="207"/>
      <c r="M15" s="207"/>
    </row>
    <row r="16" spans="1:13" s="20" customFormat="1" ht="54.75" customHeight="1" x14ac:dyDescent="0.2">
      <c r="A16" s="695" t="s">
        <v>2801</v>
      </c>
      <c r="B16" s="867"/>
      <c r="C16" s="1698" t="s">
        <v>2351</v>
      </c>
      <c r="D16" s="1698" t="s">
        <v>2802</v>
      </c>
      <c r="E16" s="1681" t="s">
        <v>2447</v>
      </c>
      <c r="F16" s="889" t="s">
        <v>2803</v>
      </c>
      <c r="G16" s="666" t="s">
        <v>2804</v>
      </c>
      <c r="H16" s="667" t="s">
        <v>2805</v>
      </c>
      <c r="I16" s="1"/>
      <c r="J16" s="1698" t="s">
        <v>2806</v>
      </c>
      <c r="K16" s="1"/>
      <c r="L16" s="1698" t="s">
        <v>2807</v>
      </c>
      <c r="M16" s="1698" t="s">
        <v>319</v>
      </c>
    </row>
    <row r="17" spans="1:13" s="20" customFormat="1" x14ac:dyDescent="0.2">
      <c r="A17" s="1634"/>
      <c r="B17" s="868"/>
      <c r="C17" s="2138" t="s">
        <v>2808</v>
      </c>
      <c r="D17" s="2138"/>
      <c r="E17" s="2138"/>
      <c r="F17" s="2138"/>
      <c r="G17" s="224"/>
      <c r="H17" s="224"/>
      <c r="I17" s="1"/>
      <c r="J17" s="224"/>
      <c r="K17" s="1"/>
      <c r="L17" s="224"/>
      <c r="M17" s="224"/>
    </row>
    <row r="18" spans="1:13" s="20" customFormat="1" x14ac:dyDescent="0.2">
      <c r="A18" s="1634"/>
      <c r="B18" s="868"/>
      <c r="C18" s="224" t="s">
        <v>244</v>
      </c>
      <c r="D18" s="224"/>
      <c r="E18" s="224" t="s">
        <v>245</v>
      </c>
      <c r="F18" s="224" t="s">
        <v>246</v>
      </c>
      <c r="G18" s="224" t="s">
        <v>401</v>
      </c>
      <c r="H18" s="224" t="s">
        <v>402</v>
      </c>
      <c r="I18" s="1"/>
      <c r="J18" s="224" t="s">
        <v>2360</v>
      </c>
      <c r="K18" s="1"/>
      <c r="L18" s="224"/>
      <c r="M18" s="224" t="s">
        <v>2361</v>
      </c>
    </row>
    <row r="19" spans="1:13" s="20" customFormat="1" x14ac:dyDescent="0.2">
      <c r="A19" s="869"/>
      <c r="B19" s="870"/>
      <c r="C19" s="871"/>
      <c r="D19" s="871"/>
      <c r="E19" s="224"/>
      <c r="F19" s="224"/>
      <c r="G19" s="224"/>
      <c r="H19" s="224"/>
      <c r="I19" s="1"/>
      <c r="J19" s="224"/>
      <c r="K19" s="1"/>
      <c r="L19" s="224"/>
      <c r="M19" s="224"/>
    </row>
    <row r="20" spans="1:13" s="20" customFormat="1" x14ac:dyDescent="0.2">
      <c r="A20" s="872" t="s">
        <v>2809</v>
      </c>
      <c r="B20" s="1634"/>
      <c r="C20" s="1707"/>
      <c r="D20" s="1707"/>
      <c r="E20" s="1707"/>
      <c r="F20" s="1707"/>
      <c r="G20" s="1707"/>
      <c r="H20" s="1707"/>
      <c r="I20" s="1"/>
      <c r="J20" s="1707"/>
      <c r="K20" s="1"/>
      <c r="L20" s="1707"/>
      <c r="M20" s="1707"/>
    </row>
    <row r="21" spans="1:13" s="20" customFormat="1" x14ac:dyDescent="0.2">
      <c r="A21" s="1634"/>
      <c r="B21" s="1634" t="s">
        <v>2810</v>
      </c>
      <c r="C21" s="873" t="s">
        <v>2811</v>
      </c>
      <c r="D21" s="133">
        <v>1764</v>
      </c>
      <c r="E21" s="133">
        <v>1788</v>
      </c>
      <c r="F21" s="133">
        <v>2613</v>
      </c>
      <c r="G21" s="133">
        <v>2635</v>
      </c>
      <c r="H21" s="133">
        <v>2771</v>
      </c>
      <c r="I21" s="1"/>
      <c r="J21" s="133">
        <v>2795</v>
      </c>
      <c r="K21" s="1"/>
      <c r="L21" s="133">
        <v>2858</v>
      </c>
      <c r="M21" s="133">
        <v>2950</v>
      </c>
    </row>
    <row r="22" spans="1:13" s="20" customFormat="1" x14ac:dyDescent="0.2">
      <c r="A22" s="1634"/>
      <c r="B22" s="1634" t="s">
        <v>2812</v>
      </c>
      <c r="C22" s="873" t="s">
        <v>2813</v>
      </c>
      <c r="D22" s="133">
        <v>1765</v>
      </c>
      <c r="E22" s="133">
        <v>1789</v>
      </c>
      <c r="F22" s="133">
        <v>2614</v>
      </c>
      <c r="G22" s="133">
        <v>2636</v>
      </c>
      <c r="H22" s="133">
        <v>2772</v>
      </c>
      <c r="I22" s="1"/>
      <c r="J22" s="133">
        <v>2796</v>
      </c>
      <c r="K22" s="1"/>
      <c r="L22" s="133">
        <v>2859</v>
      </c>
      <c r="M22" s="133">
        <v>2951</v>
      </c>
    </row>
    <row r="23" spans="1:13" s="20" customFormat="1" x14ac:dyDescent="0.2">
      <c r="A23" s="1634"/>
      <c r="B23" s="1634" t="s">
        <v>2814</v>
      </c>
      <c r="C23" s="873" t="s">
        <v>2815</v>
      </c>
      <c r="D23" s="133">
        <v>1766</v>
      </c>
      <c r="E23" s="133">
        <v>1790</v>
      </c>
      <c r="F23" s="133">
        <v>2615</v>
      </c>
      <c r="G23" s="133">
        <v>2637</v>
      </c>
      <c r="H23" s="133">
        <v>2773</v>
      </c>
      <c r="I23" s="1"/>
      <c r="J23" s="133">
        <v>2797</v>
      </c>
      <c r="K23" s="1"/>
      <c r="L23" s="133">
        <v>2860</v>
      </c>
      <c r="M23" s="133">
        <v>2952</v>
      </c>
    </row>
    <row r="24" spans="1:13" s="20" customFormat="1" ht="13.35" customHeight="1" x14ac:dyDescent="0.2">
      <c r="A24" s="1634"/>
      <c r="B24" s="1634" t="s">
        <v>2816</v>
      </c>
      <c r="C24" s="873" t="s">
        <v>2817</v>
      </c>
      <c r="D24" s="133">
        <v>1767</v>
      </c>
      <c r="E24" s="133">
        <v>1791</v>
      </c>
      <c r="F24" s="133">
        <v>2617</v>
      </c>
      <c r="G24" s="133">
        <v>2638</v>
      </c>
      <c r="H24" s="133">
        <v>2774</v>
      </c>
      <c r="I24" s="1"/>
      <c r="J24" s="133">
        <v>2798</v>
      </c>
      <c r="K24" s="1"/>
      <c r="L24" s="133">
        <v>2861</v>
      </c>
      <c r="M24" s="133">
        <v>2953</v>
      </c>
    </row>
    <row r="25" spans="1:13" s="20" customFormat="1" ht="13.35" customHeight="1" x14ac:dyDescent="0.2">
      <c r="A25" s="1634"/>
      <c r="B25" s="1634" t="s">
        <v>2818</v>
      </c>
      <c r="C25" s="873" t="s">
        <v>2819</v>
      </c>
      <c r="D25" s="133">
        <v>1768</v>
      </c>
      <c r="E25" s="133">
        <v>1792</v>
      </c>
      <c r="F25" s="133">
        <v>2618</v>
      </c>
      <c r="G25" s="133">
        <v>2639</v>
      </c>
      <c r="H25" s="133">
        <v>2775</v>
      </c>
      <c r="I25" s="1"/>
      <c r="J25" s="133">
        <v>2799</v>
      </c>
      <c r="K25" s="1"/>
      <c r="L25" s="133">
        <v>2862</v>
      </c>
      <c r="M25" s="133">
        <v>2954</v>
      </c>
    </row>
    <row r="26" spans="1:13" s="20" customFormat="1" ht="13.35" customHeight="1" x14ac:dyDescent="0.2">
      <c r="A26" s="1634"/>
      <c r="B26" s="1634" t="s">
        <v>2820</v>
      </c>
      <c r="C26" s="192"/>
      <c r="D26" s="133">
        <v>1769</v>
      </c>
      <c r="E26" s="133">
        <v>1793</v>
      </c>
      <c r="F26" s="820"/>
      <c r="G26" s="820"/>
      <c r="H26" s="133">
        <v>2776</v>
      </c>
      <c r="I26" s="1"/>
      <c r="J26" s="133">
        <v>2800</v>
      </c>
      <c r="K26" s="1"/>
      <c r="L26" s="133">
        <v>2863</v>
      </c>
      <c r="M26" s="133">
        <v>2955</v>
      </c>
    </row>
    <row r="27" spans="1:13" s="20" customFormat="1" x14ac:dyDescent="0.2">
      <c r="A27" s="129" t="s">
        <v>2821</v>
      </c>
      <c r="B27" s="1"/>
      <c r="C27" s="192"/>
      <c r="D27" s="337"/>
      <c r="E27" s="337"/>
      <c r="F27" s="337"/>
      <c r="G27" s="337"/>
      <c r="H27" s="337"/>
      <c r="I27" s="1"/>
      <c r="J27" s="337"/>
      <c r="K27" s="1"/>
      <c r="L27" s="337"/>
      <c r="M27" s="337"/>
    </row>
    <row r="28" spans="1:13" s="20" customFormat="1" x14ac:dyDescent="0.2">
      <c r="A28" s="1634"/>
      <c r="B28" s="1634" t="s">
        <v>2822</v>
      </c>
      <c r="C28" s="873" t="s">
        <v>2823</v>
      </c>
      <c r="D28" s="133">
        <v>1770</v>
      </c>
      <c r="E28" s="133">
        <v>1794</v>
      </c>
      <c r="F28" s="133">
        <v>2619</v>
      </c>
      <c r="G28" s="133">
        <v>2640</v>
      </c>
      <c r="H28" s="133">
        <v>2777</v>
      </c>
      <c r="I28" s="1"/>
      <c r="J28" s="133">
        <v>2840</v>
      </c>
      <c r="K28" s="1"/>
      <c r="L28" s="133">
        <v>2864</v>
      </c>
      <c r="M28" s="133">
        <v>2956</v>
      </c>
    </row>
    <row r="29" spans="1:13" s="20" customFormat="1" x14ac:dyDescent="0.2">
      <c r="A29" s="1634"/>
      <c r="B29" s="1634" t="s">
        <v>2824</v>
      </c>
      <c r="C29" s="873" t="s">
        <v>2825</v>
      </c>
      <c r="D29" s="133">
        <v>1771</v>
      </c>
      <c r="E29" s="133">
        <v>1795</v>
      </c>
      <c r="F29" s="133">
        <v>2620</v>
      </c>
      <c r="G29" s="133">
        <v>2641</v>
      </c>
      <c r="H29" s="133">
        <v>2778</v>
      </c>
      <c r="I29" s="1"/>
      <c r="J29" s="133">
        <v>2841</v>
      </c>
      <c r="K29" s="1"/>
      <c r="L29" s="133">
        <v>2865</v>
      </c>
      <c r="M29" s="133">
        <v>2957</v>
      </c>
    </row>
    <row r="30" spans="1:13" s="20" customFormat="1" x14ac:dyDescent="0.2">
      <c r="A30" s="1634"/>
      <c r="B30" s="1634" t="s">
        <v>2826</v>
      </c>
      <c r="C30" s="873" t="s">
        <v>2827</v>
      </c>
      <c r="D30" s="133">
        <v>1772</v>
      </c>
      <c r="E30" s="133">
        <v>1796</v>
      </c>
      <c r="F30" s="133">
        <v>2621</v>
      </c>
      <c r="G30" s="133">
        <v>2642</v>
      </c>
      <c r="H30" s="133">
        <v>2779</v>
      </c>
      <c r="I30" s="1"/>
      <c r="J30" s="133">
        <v>2842</v>
      </c>
      <c r="K30" s="1"/>
      <c r="L30" s="133">
        <v>2866</v>
      </c>
      <c r="M30" s="133">
        <v>2958</v>
      </c>
    </row>
    <row r="31" spans="1:13" s="20" customFormat="1" x14ac:dyDescent="0.2">
      <c r="A31" s="1634"/>
      <c r="B31" s="1634" t="s">
        <v>2816</v>
      </c>
      <c r="C31" s="873" t="s">
        <v>2828</v>
      </c>
      <c r="D31" s="133">
        <v>1773</v>
      </c>
      <c r="E31" s="133">
        <v>1797</v>
      </c>
      <c r="F31" s="133">
        <v>2622</v>
      </c>
      <c r="G31" s="133">
        <v>2643</v>
      </c>
      <c r="H31" s="133">
        <v>2780</v>
      </c>
      <c r="I31" s="1"/>
      <c r="J31" s="133">
        <v>2843</v>
      </c>
      <c r="K31" s="1"/>
      <c r="L31" s="133">
        <v>2867</v>
      </c>
      <c r="M31" s="133">
        <v>2959</v>
      </c>
    </row>
    <row r="32" spans="1:13" s="20" customFormat="1" ht="13.35" customHeight="1" x14ac:dyDescent="0.2">
      <c r="A32" s="1634"/>
      <c r="B32" s="1634" t="s">
        <v>2818</v>
      </c>
      <c r="C32" s="873" t="s">
        <v>2829</v>
      </c>
      <c r="D32" s="133">
        <v>1774</v>
      </c>
      <c r="E32" s="133">
        <v>1798</v>
      </c>
      <c r="F32" s="133">
        <v>2623</v>
      </c>
      <c r="G32" s="133">
        <v>2644</v>
      </c>
      <c r="H32" s="133">
        <v>2781</v>
      </c>
      <c r="I32" s="1"/>
      <c r="J32" s="133">
        <v>2844</v>
      </c>
      <c r="K32" s="1"/>
      <c r="L32" s="133">
        <v>2868</v>
      </c>
      <c r="M32" s="133">
        <v>2960</v>
      </c>
    </row>
    <row r="33" spans="1:13" s="20" customFormat="1" ht="13.35" customHeight="1" x14ac:dyDescent="0.2">
      <c r="A33" s="1634"/>
      <c r="B33" s="1634" t="s">
        <v>2830</v>
      </c>
      <c r="C33" s="192"/>
      <c r="D33" s="133">
        <v>1775</v>
      </c>
      <c r="E33" s="133">
        <v>1799</v>
      </c>
      <c r="F33" s="820"/>
      <c r="G33" s="820"/>
      <c r="H33" s="133">
        <v>2782</v>
      </c>
      <c r="I33" s="1"/>
      <c r="J33" s="133">
        <v>2845</v>
      </c>
      <c r="K33" s="1"/>
      <c r="L33" s="133">
        <v>2869</v>
      </c>
      <c r="M33" s="133">
        <v>2961</v>
      </c>
    </row>
    <row r="34" spans="1:13" s="20" customFormat="1" x14ac:dyDescent="0.2">
      <c r="A34" s="872" t="s">
        <v>2831</v>
      </c>
      <c r="B34" s="1634"/>
      <c r="C34" s="1707"/>
      <c r="D34" s="1707"/>
      <c r="E34" s="1707"/>
      <c r="F34" s="1707"/>
      <c r="G34" s="1707"/>
      <c r="H34" s="1707"/>
      <c r="I34" s="1"/>
      <c r="J34" s="1707"/>
      <c r="K34" s="1"/>
      <c r="L34" s="1707"/>
      <c r="M34" s="1707"/>
    </row>
    <row r="35" spans="1:13" s="20" customFormat="1" x14ac:dyDescent="0.2">
      <c r="A35" s="1634"/>
      <c r="B35" s="1634" t="s">
        <v>2810</v>
      </c>
      <c r="C35" s="873" t="s">
        <v>2832</v>
      </c>
      <c r="D35" s="133">
        <v>1776</v>
      </c>
      <c r="E35" s="133">
        <v>1800</v>
      </c>
      <c r="F35" s="133">
        <v>2624</v>
      </c>
      <c r="G35" s="133">
        <v>2645</v>
      </c>
      <c r="H35" s="133">
        <v>2783</v>
      </c>
      <c r="I35" s="1"/>
      <c r="J35" s="133">
        <v>2846</v>
      </c>
      <c r="K35" s="1"/>
      <c r="L35" s="133">
        <v>2870</v>
      </c>
      <c r="M35" s="133">
        <v>2962</v>
      </c>
    </row>
    <row r="36" spans="1:13" s="20" customFormat="1" x14ac:dyDescent="0.2">
      <c r="A36" s="1634"/>
      <c r="B36" s="1634" t="s">
        <v>2812</v>
      </c>
      <c r="C36" s="873" t="s">
        <v>2833</v>
      </c>
      <c r="D36" s="133">
        <v>1777</v>
      </c>
      <c r="E36" s="133">
        <v>1801</v>
      </c>
      <c r="F36" s="133">
        <v>2626</v>
      </c>
      <c r="G36" s="133">
        <v>2646</v>
      </c>
      <c r="H36" s="133">
        <v>2784</v>
      </c>
      <c r="I36" s="1"/>
      <c r="J36" s="133">
        <v>2847</v>
      </c>
      <c r="K36" s="1"/>
      <c r="L36" s="133">
        <v>2871</v>
      </c>
      <c r="M36" s="133">
        <v>2963</v>
      </c>
    </row>
    <row r="37" spans="1:13" s="20" customFormat="1" x14ac:dyDescent="0.2">
      <c r="A37" s="1634"/>
      <c r="B37" s="1634" t="s">
        <v>2814</v>
      </c>
      <c r="C37" s="873" t="s">
        <v>2834</v>
      </c>
      <c r="D37" s="133">
        <v>1778</v>
      </c>
      <c r="E37" s="133">
        <v>1802</v>
      </c>
      <c r="F37" s="133">
        <v>2627</v>
      </c>
      <c r="G37" s="133">
        <v>2647</v>
      </c>
      <c r="H37" s="133">
        <v>2785</v>
      </c>
      <c r="I37" s="1"/>
      <c r="J37" s="133">
        <v>2848</v>
      </c>
      <c r="K37" s="1"/>
      <c r="L37" s="133">
        <v>2872</v>
      </c>
      <c r="M37" s="133">
        <v>2964</v>
      </c>
    </row>
    <row r="38" spans="1:13" s="20" customFormat="1" ht="13.35" customHeight="1" x14ac:dyDescent="0.2">
      <c r="A38" s="1634"/>
      <c r="B38" s="1634" t="s">
        <v>2816</v>
      </c>
      <c r="C38" s="873" t="s">
        <v>2835</v>
      </c>
      <c r="D38" s="133">
        <v>1779</v>
      </c>
      <c r="E38" s="133">
        <v>1803</v>
      </c>
      <c r="F38" s="133">
        <v>2628</v>
      </c>
      <c r="G38" s="133">
        <v>2648</v>
      </c>
      <c r="H38" s="133">
        <v>2786</v>
      </c>
      <c r="I38" s="1"/>
      <c r="J38" s="133">
        <v>2849</v>
      </c>
      <c r="K38" s="1"/>
      <c r="L38" s="133">
        <v>2874</v>
      </c>
      <c r="M38" s="133">
        <v>2965</v>
      </c>
    </row>
    <row r="39" spans="1:13" s="20" customFormat="1" ht="13.35" customHeight="1" x14ac:dyDescent="0.2">
      <c r="A39" s="1634"/>
      <c r="B39" s="1634" t="s">
        <v>2818</v>
      </c>
      <c r="C39" s="873" t="s">
        <v>2836</v>
      </c>
      <c r="D39" s="133">
        <v>1780</v>
      </c>
      <c r="E39" s="133">
        <v>1804</v>
      </c>
      <c r="F39" s="133">
        <v>2629</v>
      </c>
      <c r="G39" s="133">
        <v>2649</v>
      </c>
      <c r="H39" s="133">
        <v>2787</v>
      </c>
      <c r="I39" s="1"/>
      <c r="J39" s="133">
        <v>2850</v>
      </c>
      <c r="K39" s="1"/>
      <c r="L39" s="133">
        <v>2876</v>
      </c>
      <c r="M39" s="133">
        <v>2966</v>
      </c>
    </row>
    <row r="40" spans="1:13" s="20" customFormat="1" ht="13.35" customHeight="1" x14ac:dyDescent="0.2">
      <c r="A40" s="1634"/>
      <c r="B40" s="1634" t="s">
        <v>2837</v>
      </c>
      <c r="C40" s="192"/>
      <c r="D40" s="133">
        <v>1781</v>
      </c>
      <c r="E40" s="133">
        <v>1807</v>
      </c>
      <c r="F40" s="820"/>
      <c r="G40" s="820"/>
      <c r="H40" s="133">
        <v>2788</v>
      </c>
      <c r="I40" s="1"/>
      <c r="J40" s="133">
        <v>2851</v>
      </c>
      <c r="K40" s="1"/>
      <c r="L40" s="133">
        <v>2877</v>
      </c>
      <c r="M40" s="133">
        <v>2967</v>
      </c>
    </row>
    <row r="41" spans="1:13" s="20" customFormat="1" x14ac:dyDescent="0.2">
      <c r="A41" s="129" t="s">
        <v>2838</v>
      </c>
      <c r="B41" s="1"/>
      <c r="C41" s="192"/>
      <c r="D41" s="337"/>
      <c r="E41" s="337"/>
      <c r="F41" s="337"/>
      <c r="G41" s="337"/>
      <c r="H41" s="337"/>
      <c r="I41" s="1"/>
      <c r="J41" s="337"/>
      <c r="K41" s="1"/>
      <c r="L41" s="337"/>
      <c r="M41" s="337"/>
    </row>
    <row r="42" spans="1:13" s="20" customFormat="1" x14ac:dyDescent="0.2">
      <c r="A42" s="1634"/>
      <c r="B42" s="1634" t="s">
        <v>2822</v>
      </c>
      <c r="C42" s="873" t="s">
        <v>2839</v>
      </c>
      <c r="D42" s="133">
        <v>1782</v>
      </c>
      <c r="E42" s="133">
        <v>2605</v>
      </c>
      <c r="F42" s="133">
        <v>2630</v>
      </c>
      <c r="G42" s="133">
        <v>2650</v>
      </c>
      <c r="H42" s="133">
        <v>2789</v>
      </c>
      <c r="I42" s="1"/>
      <c r="J42" s="133">
        <v>2852</v>
      </c>
      <c r="K42" s="1"/>
      <c r="L42" s="133">
        <v>2944</v>
      </c>
      <c r="M42" s="133">
        <v>2968</v>
      </c>
    </row>
    <row r="43" spans="1:13" s="20" customFormat="1" x14ac:dyDescent="0.2">
      <c r="A43" s="1634"/>
      <c r="B43" s="1634" t="s">
        <v>2824</v>
      </c>
      <c r="C43" s="873" t="s">
        <v>2840</v>
      </c>
      <c r="D43" s="133">
        <v>1783</v>
      </c>
      <c r="E43" s="133">
        <v>2608</v>
      </c>
      <c r="F43" s="133">
        <v>2631</v>
      </c>
      <c r="G43" s="133">
        <v>2656</v>
      </c>
      <c r="H43" s="133">
        <v>2790</v>
      </c>
      <c r="I43" s="1"/>
      <c r="J43" s="133">
        <v>2853</v>
      </c>
      <c r="K43" s="1"/>
      <c r="L43" s="133">
        <v>2945</v>
      </c>
      <c r="M43" s="133">
        <v>2969</v>
      </c>
    </row>
    <row r="44" spans="1:13" s="20" customFormat="1" x14ac:dyDescent="0.2">
      <c r="A44" s="1634"/>
      <c r="B44" s="1634" t="s">
        <v>2826</v>
      </c>
      <c r="C44" s="873" t="s">
        <v>2841</v>
      </c>
      <c r="D44" s="133">
        <v>1784</v>
      </c>
      <c r="E44" s="133">
        <v>2609</v>
      </c>
      <c r="F44" s="133">
        <v>2632</v>
      </c>
      <c r="G44" s="133">
        <v>2668</v>
      </c>
      <c r="H44" s="133">
        <v>2791</v>
      </c>
      <c r="I44" s="1"/>
      <c r="J44" s="133">
        <v>2854</v>
      </c>
      <c r="K44" s="1"/>
      <c r="L44" s="133">
        <v>2946</v>
      </c>
      <c r="M44" s="133">
        <v>2970</v>
      </c>
    </row>
    <row r="45" spans="1:13" s="20" customFormat="1" x14ac:dyDescent="0.2">
      <c r="A45" s="1634"/>
      <c r="B45" s="1634" t="s">
        <v>2816</v>
      </c>
      <c r="C45" s="873" t="s">
        <v>2842</v>
      </c>
      <c r="D45" s="133">
        <v>1785</v>
      </c>
      <c r="E45" s="133">
        <v>2610</v>
      </c>
      <c r="F45" s="133">
        <v>2633</v>
      </c>
      <c r="G45" s="133">
        <v>2680</v>
      </c>
      <c r="H45" s="133">
        <v>2792</v>
      </c>
      <c r="I45" s="1"/>
      <c r="J45" s="133">
        <v>2855</v>
      </c>
      <c r="K45" s="1"/>
      <c r="L45" s="133">
        <v>2947</v>
      </c>
      <c r="M45" s="133">
        <v>2971</v>
      </c>
    </row>
    <row r="46" spans="1:13" s="20" customFormat="1" ht="13.35" customHeight="1" x14ac:dyDescent="0.2">
      <c r="A46" s="1634"/>
      <c r="B46" s="1634" t="s">
        <v>2818</v>
      </c>
      <c r="C46" s="873" t="s">
        <v>2843</v>
      </c>
      <c r="D46" s="133">
        <v>1786</v>
      </c>
      <c r="E46" s="133">
        <v>2611</v>
      </c>
      <c r="F46" s="133">
        <v>2634</v>
      </c>
      <c r="G46" s="133">
        <v>2686</v>
      </c>
      <c r="H46" s="133">
        <v>2793</v>
      </c>
      <c r="I46" s="1"/>
      <c r="J46" s="133">
        <v>2856</v>
      </c>
      <c r="K46" s="1"/>
      <c r="L46" s="133">
        <v>2948</v>
      </c>
      <c r="M46" s="133">
        <v>2972</v>
      </c>
    </row>
    <row r="47" spans="1:13" s="20" customFormat="1" ht="13.35" customHeight="1" x14ac:dyDescent="0.2">
      <c r="A47" s="1634"/>
      <c r="B47" s="1634" t="s">
        <v>2844</v>
      </c>
      <c r="C47" s="192"/>
      <c r="D47" s="133">
        <v>1787</v>
      </c>
      <c r="E47" s="133">
        <v>2612</v>
      </c>
      <c r="F47" s="820"/>
      <c r="G47" s="820"/>
      <c r="H47" s="133">
        <v>2794</v>
      </c>
      <c r="I47" s="1"/>
      <c r="J47" s="133">
        <v>2857</v>
      </c>
      <c r="K47" s="1"/>
      <c r="L47" s="133">
        <v>2949</v>
      </c>
      <c r="M47" s="133">
        <v>2973</v>
      </c>
    </row>
    <row r="48" spans="1:13" ht="12.75" customHeight="1" x14ac:dyDescent="0.2">
      <c r="A48" s="129" t="s">
        <v>2845</v>
      </c>
      <c r="C48" s="809"/>
      <c r="D48" s="43" t="s">
        <v>2846</v>
      </c>
      <c r="E48" s="43" t="s">
        <v>2847</v>
      </c>
      <c r="F48" s="94"/>
      <c r="G48" s="94"/>
      <c r="H48" s="43" t="s">
        <v>2848</v>
      </c>
      <c r="J48" s="43" t="s">
        <v>2849</v>
      </c>
      <c r="L48" s="133">
        <v>2974</v>
      </c>
      <c r="M48" s="43" t="s">
        <v>2850</v>
      </c>
    </row>
    <row r="49" spans="1:13" ht="12.75" customHeight="1" x14ac:dyDescent="0.2">
      <c r="A49" s="129"/>
      <c r="C49" s="809"/>
      <c r="D49" s="81"/>
      <c r="E49" s="232"/>
      <c r="F49" s="81"/>
      <c r="G49" s="81"/>
      <c r="H49" s="81"/>
      <c r="J49" s="81"/>
      <c r="L49" s="81"/>
      <c r="M49" s="81"/>
    </row>
    <row r="50" spans="1:13" ht="21" customHeight="1" x14ac:dyDescent="0.2">
      <c r="A50" s="207"/>
      <c r="B50" s="207"/>
      <c r="C50" s="207"/>
      <c r="D50" s="2100" t="s">
        <v>2851</v>
      </c>
      <c r="E50" s="2102"/>
      <c r="F50" s="2084" t="s">
        <v>2350</v>
      </c>
      <c r="G50" s="2082"/>
      <c r="H50" s="2083"/>
      <c r="J50" s="1663" t="s">
        <v>2800</v>
      </c>
      <c r="K50" s="207"/>
      <c r="L50" s="207"/>
      <c r="M50" s="207"/>
    </row>
    <row r="51" spans="1:13" s="20" customFormat="1" ht="53.25" customHeight="1" x14ac:dyDescent="0.2">
      <c r="A51" s="2136" t="s">
        <v>2852</v>
      </c>
      <c r="B51" s="2137"/>
      <c r="C51" s="1698" t="s">
        <v>2351</v>
      </c>
      <c r="D51" s="1698" t="s">
        <v>2802</v>
      </c>
      <c r="E51" s="1681" t="s">
        <v>2447</v>
      </c>
      <c r="F51" s="889" t="s">
        <v>2803</v>
      </c>
      <c r="G51" s="666" t="s">
        <v>2804</v>
      </c>
      <c r="H51" s="667" t="s">
        <v>2805</v>
      </c>
      <c r="I51" s="1"/>
      <c r="J51" s="1698" t="s">
        <v>2806</v>
      </c>
      <c r="K51" s="1"/>
      <c r="L51" s="1698" t="s">
        <v>2807</v>
      </c>
      <c r="M51" s="1698" t="s">
        <v>319</v>
      </c>
    </row>
    <row r="52" spans="1:13" s="20" customFormat="1" ht="27" customHeight="1" x14ac:dyDescent="0.2">
      <c r="A52" s="2068"/>
      <c r="B52" s="2068"/>
      <c r="C52" s="2138" t="s">
        <v>2808</v>
      </c>
      <c r="D52" s="2138"/>
      <c r="E52" s="2138"/>
      <c r="F52" s="2138"/>
      <c r="G52" s="224"/>
      <c r="H52" s="224"/>
      <c r="I52" s="1"/>
      <c r="J52" s="224"/>
      <c r="K52" s="1"/>
      <c r="L52" s="224"/>
      <c r="M52" s="224"/>
    </row>
    <row r="53" spans="1:13" s="20" customFormat="1" x14ac:dyDescent="0.2">
      <c r="A53" s="1634"/>
      <c r="B53" s="868"/>
      <c r="C53" s="224" t="s">
        <v>244</v>
      </c>
      <c r="D53" s="224"/>
      <c r="E53" s="224" t="s">
        <v>245</v>
      </c>
      <c r="F53" s="224" t="s">
        <v>246</v>
      </c>
      <c r="G53" s="224" t="s">
        <v>401</v>
      </c>
      <c r="H53" s="224" t="s">
        <v>402</v>
      </c>
      <c r="I53" s="1"/>
      <c r="J53" s="224" t="s">
        <v>2360</v>
      </c>
      <c r="K53" s="1"/>
      <c r="L53" s="224"/>
      <c r="M53" s="224" t="s">
        <v>2361</v>
      </c>
    </row>
    <row r="54" spans="1:13" x14ac:dyDescent="0.2">
      <c r="A54" s="38" t="s">
        <v>2853</v>
      </c>
      <c r="B54" s="1634"/>
      <c r="C54" s="1634"/>
    </row>
    <row r="55" spans="1:13" x14ac:dyDescent="0.2">
      <c r="A55" s="872" t="s">
        <v>2854</v>
      </c>
      <c r="B55" s="1634"/>
      <c r="C55" s="1707"/>
      <c r="D55" s="1707"/>
      <c r="E55" s="1707"/>
      <c r="F55" s="1707"/>
      <c r="G55" s="1707"/>
      <c r="H55" s="1707"/>
      <c r="J55" s="1707"/>
      <c r="M55" s="1707"/>
    </row>
    <row r="56" spans="1:13" x14ac:dyDescent="0.2">
      <c r="A56" s="1634"/>
      <c r="B56" s="1634"/>
      <c r="C56" s="873" t="s">
        <v>2855</v>
      </c>
      <c r="D56" s="133">
        <v>2975</v>
      </c>
      <c r="E56" s="133">
        <v>3120</v>
      </c>
      <c r="F56" s="133">
        <v>3147</v>
      </c>
      <c r="G56" s="133">
        <v>3171</v>
      </c>
      <c r="H56" s="133">
        <v>3195</v>
      </c>
      <c r="J56" s="133">
        <v>3238</v>
      </c>
      <c r="L56" s="94"/>
      <c r="M56" s="133">
        <v>3269</v>
      </c>
    </row>
    <row r="57" spans="1:13" x14ac:dyDescent="0.2">
      <c r="A57" s="1634"/>
      <c r="B57" s="1634"/>
      <c r="C57" s="873" t="s">
        <v>2856</v>
      </c>
      <c r="D57" s="133">
        <v>2976</v>
      </c>
      <c r="E57" s="133">
        <v>3121</v>
      </c>
      <c r="F57" s="133">
        <v>3148</v>
      </c>
      <c r="G57" s="133">
        <v>3172</v>
      </c>
      <c r="H57" s="133">
        <v>3196</v>
      </c>
      <c r="J57" s="133">
        <v>3239</v>
      </c>
      <c r="L57" s="94"/>
      <c r="M57" s="133">
        <v>3270</v>
      </c>
    </row>
    <row r="58" spans="1:13" x14ac:dyDescent="0.2">
      <c r="A58" s="1634"/>
      <c r="B58" s="1634"/>
      <c r="C58" s="873" t="s">
        <v>2857</v>
      </c>
      <c r="D58" s="133">
        <v>2977</v>
      </c>
      <c r="E58" s="133">
        <v>3122</v>
      </c>
      <c r="F58" s="133">
        <v>3149</v>
      </c>
      <c r="G58" s="133">
        <v>3173</v>
      </c>
      <c r="H58" s="133">
        <v>3197</v>
      </c>
      <c r="J58" s="133">
        <v>3240</v>
      </c>
      <c r="L58" s="94"/>
      <c r="M58" s="133">
        <v>3271</v>
      </c>
    </row>
    <row r="59" spans="1:13" x14ac:dyDescent="0.2">
      <c r="A59" s="1634"/>
      <c r="B59" s="1634"/>
      <c r="C59" s="873" t="s">
        <v>2858</v>
      </c>
      <c r="D59" s="133">
        <v>2978</v>
      </c>
      <c r="E59" s="133">
        <v>3123</v>
      </c>
      <c r="F59" s="133">
        <v>3150</v>
      </c>
      <c r="G59" s="133">
        <v>3174</v>
      </c>
      <c r="H59" s="133">
        <v>3198</v>
      </c>
      <c r="J59" s="133">
        <v>3241</v>
      </c>
      <c r="L59" s="94"/>
      <c r="M59" s="133">
        <v>3272</v>
      </c>
    </row>
    <row r="60" spans="1:13" x14ac:dyDescent="0.2">
      <c r="A60" s="1634"/>
      <c r="B60" s="1634"/>
      <c r="C60" s="873" t="s">
        <v>2859</v>
      </c>
      <c r="D60" s="133">
        <v>2979</v>
      </c>
      <c r="E60" s="133">
        <v>3124</v>
      </c>
      <c r="F60" s="133">
        <v>3151</v>
      </c>
      <c r="G60" s="133">
        <v>3175</v>
      </c>
      <c r="H60" s="133">
        <v>3199</v>
      </c>
      <c r="J60" s="133">
        <v>3242</v>
      </c>
      <c r="L60" s="94"/>
      <c r="M60" s="133">
        <v>3273</v>
      </c>
    </row>
    <row r="61" spans="1:13" x14ac:dyDescent="0.2">
      <c r="A61" s="1634"/>
      <c r="B61" s="1634"/>
      <c r="C61" s="873" t="s">
        <v>2860</v>
      </c>
      <c r="D61" s="133">
        <v>2980</v>
      </c>
      <c r="E61" s="133">
        <v>3125</v>
      </c>
      <c r="F61" s="133">
        <v>3152</v>
      </c>
      <c r="G61" s="133">
        <v>3176</v>
      </c>
      <c r="H61" s="133">
        <v>3216</v>
      </c>
      <c r="J61" s="133">
        <v>3243</v>
      </c>
      <c r="L61" s="94"/>
      <c r="M61" s="133">
        <v>3274</v>
      </c>
    </row>
    <row r="62" spans="1:13" x14ac:dyDescent="0.2">
      <c r="A62" s="1634"/>
      <c r="B62" s="1634"/>
      <c r="C62" s="873" t="s">
        <v>2861</v>
      </c>
      <c r="D62" s="133">
        <v>2981</v>
      </c>
      <c r="E62" s="133">
        <v>3126</v>
      </c>
      <c r="F62" s="133">
        <v>3153</v>
      </c>
      <c r="G62" s="133">
        <v>3177</v>
      </c>
      <c r="H62" s="133">
        <v>3217</v>
      </c>
      <c r="J62" s="133">
        <v>3244</v>
      </c>
      <c r="L62" s="94"/>
      <c r="M62" s="133">
        <v>3275</v>
      </c>
    </row>
    <row r="63" spans="1:13" x14ac:dyDescent="0.2">
      <c r="A63" s="1634"/>
      <c r="B63" s="1634"/>
      <c r="C63" s="873" t="s">
        <v>2862</v>
      </c>
      <c r="D63" s="133">
        <v>2982</v>
      </c>
      <c r="E63" s="133">
        <v>3127</v>
      </c>
      <c r="F63" s="133">
        <v>3154</v>
      </c>
      <c r="G63" s="133">
        <v>3178</v>
      </c>
      <c r="H63" s="133">
        <v>3218</v>
      </c>
      <c r="J63" s="133">
        <v>3245</v>
      </c>
      <c r="L63" s="94"/>
      <c r="M63" s="133">
        <v>3276</v>
      </c>
    </row>
    <row r="64" spans="1:13" x14ac:dyDescent="0.2">
      <c r="A64" s="1634"/>
      <c r="B64" s="1634"/>
      <c r="C64" s="873" t="s">
        <v>2863</v>
      </c>
      <c r="D64" s="133">
        <v>2983</v>
      </c>
      <c r="E64" s="133">
        <v>3128</v>
      </c>
      <c r="F64" s="133">
        <v>3155</v>
      </c>
      <c r="G64" s="133">
        <v>3179</v>
      </c>
      <c r="H64" s="133">
        <v>3219</v>
      </c>
      <c r="J64" s="133">
        <v>3246</v>
      </c>
      <c r="L64" s="94"/>
      <c r="M64" s="133">
        <v>3277</v>
      </c>
    </row>
    <row r="65" spans="1:13" x14ac:dyDescent="0.2">
      <c r="A65" s="1634"/>
      <c r="B65" s="1634" t="s">
        <v>2864</v>
      </c>
      <c r="C65" s="192"/>
      <c r="D65" s="133">
        <v>2984</v>
      </c>
      <c r="E65" s="133">
        <v>3129</v>
      </c>
      <c r="F65" s="820"/>
      <c r="G65" s="820"/>
      <c r="H65" s="133">
        <v>3220</v>
      </c>
      <c r="J65" s="133">
        <v>3247</v>
      </c>
      <c r="L65" s="94"/>
      <c r="M65" s="133">
        <v>3278</v>
      </c>
    </row>
    <row r="66" spans="1:13" x14ac:dyDescent="0.2">
      <c r="A66" s="129" t="s">
        <v>2865</v>
      </c>
      <c r="C66" s="192"/>
      <c r="D66" s="337"/>
      <c r="E66" s="337"/>
      <c r="F66" s="337"/>
      <c r="G66" s="337"/>
      <c r="H66" s="337"/>
      <c r="J66" s="337"/>
      <c r="M66" s="337"/>
    </row>
    <row r="67" spans="1:13" x14ac:dyDescent="0.2">
      <c r="A67" s="1634"/>
      <c r="B67" s="1634"/>
      <c r="C67" s="873" t="s">
        <v>2866</v>
      </c>
      <c r="D67" s="133">
        <v>2985</v>
      </c>
      <c r="E67" s="133">
        <v>3130</v>
      </c>
      <c r="F67" s="133">
        <v>3156</v>
      </c>
      <c r="G67" s="133">
        <v>3180</v>
      </c>
      <c r="H67" s="133">
        <v>3221</v>
      </c>
      <c r="J67" s="133">
        <v>3248</v>
      </c>
      <c r="L67" s="94"/>
      <c r="M67" s="133">
        <v>3279</v>
      </c>
    </row>
    <row r="68" spans="1:13" x14ac:dyDescent="0.2">
      <c r="A68" s="1634"/>
      <c r="B68" s="1634"/>
      <c r="C68" s="873" t="s">
        <v>2867</v>
      </c>
      <c r="D68" s="133">
        <v>2986</v>
      </c>
      <c r="E68" s="133">
        <v>3131</v>
      </c>
      <c r="F68" s="133">
        <v>3157</v>
      </c>
      <c r="G68" s="133">
        <v>3181</v>
      </c>
      <c r="H68" s="133">
        <v>3222</v>
      </c>
      <c r="J68" s="133">
        <v>3249</v>
      </c>
      <c r="L68" s="94"/>
      <c r="M68" s="133">
        <v>3280</v>
      </c>
    </row>
    <row r="69" spans="1:13" x14ac:dyDescent="0.2">
      <c r="A69" s="1634"/>
      <c r="B69" s="1634"/>
      <c r="C69" s="873" t="s">
        <v>2857</v>
      </c>
      <c r="D69" s="133">
        <v>2987</v>
      </c>
      <c r="E69" s="133">
        <v>3132</v>
      </c>
      <c r="F69" s="133">
        <v>3158</v>
      </c>
      <c r="G69" s="133">
        <v>3182</v>
      </c>
      <c r="H69" s="133">
        <v>3223</v>
      </c>
      <c r="J69" s="133">
        <v>3250</v>
      </c>
      <c r="L69" s="94"/>
      <c r="M69" s="133">
        <v>3281</v>
      </c>
    </row>
    <row r="70" spans="1:13" x14ac:dyDescent="0.2">
      <c r="A70" s="1634"/>
      <c r="B70" s="1634"/>
      <c r="C70" s="873" t="s">
        <v>2858</v>
      </c>
      <c r="D70" s="133">
        <v>2988</v>
      </c>
      <c r="E70" s="133">
        <v>3133</v>
      </c>
      <c r="F70" s="133">
        <v>3159</v>
      </c>
      <c r="G70" s="133">
        <v>3183</v>
      </c>
      <c r="H70" s="133">
        <v>3224</v>
      </c>
      <c r="J70" s="133">
        <v>3251</v>
      </c>
      <c r="L70" s="94"/>
      <c r="M70" s="133">
        <v>3282</v>
      </c>
    </row>
    <row r="71" spans="1:13" x14ac:dyDescent="0.2">
      <c r="A71" s="1634"/>
      <c r="B71" s="1634"/>
      <c r="C71" s="873" t="s">
        <v>2859</v>
      </c>
      <c r="D71" s="133">
        <v>2989</v>
      </c>
      <c r="E71" s="133">
        <v>3134</v>
      </c>
      <c r="F71" s="133">
        <v>3160</v>
      </c>
      <c r="G71" s="133">
        <v>3184</v>
      </c>
      <c r="H71" s="133">
        <v>3225</v>
      </c>
      <c r="J71" s="133">
        <v>3252</v>
      </c>
      <c r="L71" s="94"/>
      <c r="M71" s="133">
        <v>3283</v>
      </c>
    </row>
    <row r="72" spans="1:13" x14ac:dyDescent="0.2">
      <c r="A72" s="1634"/>
      <c r="B72" s="1634"/>
      <c r="C72" s="873" t="s">
        <v>2860</v>
      </c>
      <c r="D72" s="133">
        <v>2990</v>
      </c>
      <c r="E72" s="133">
        <v>3135</v>
      </c>
      <c r="F72" s="133">
        <v>3161</v>
      </c>
      <c r="G72" s="133">
        <v>3185</v>
      </c>
      <c r="H72" s="133">
        <v>3226</v>
      </c>
      <c r="J72" s="133">
        <v>3253</v>
      </c>
      <c r="L72" s="94"/>
      <c r="M72" s="133">
        <v>3287</v>
      </c>
    </row>
    <row r="73" spans="1:13" x14ac:dyDescent="0.2">
      <c r="A73" s="1634"/>
      <c r="B73" s="1634"/>
      <c r="C73" s="873" t="s">
        <v>2861</v>
      </c>
      <c r="D73" s="133">
        <v>2991</v>
      </c>
      <c r="E73" s="133">
        <v>3136</v>
      </c>
      <c r="F73" s="133">
        <v>3162</v>
      </c>
      <c r="G73" s="133">
        <v>3186</v>
      </c>
      <c r="H73" s="133">
        <v>3227</v>
      </c>
      <c r="J73" s="133">
        <v>3254</v>
      </c>
      <c r="L73" s="94"/>
      <c r="M73" s="133">
        <v>3288</v>
      </c>
    </row>
    <row r="74" spans="1:13" x14ac:dyDescent="0.2">
      <c r="A74" s="1634"/>
      <c r="B74" s="1634"/>
      <c r="C74" s="873" t="s">
        <v>2862</v>
      </c>
      <c r="D74" s="133">
        <v>2992</v>
      </c>
      <c r="E74" s="133">
        <v>3137</v>
      </c>
      <c r="F74" s="133">
        <v>3163</v>
      </c>
      <c r="G74" s="133">
        <v>3187</v>
      </c>
      <c r="H74" s="133">
        <v>3228</v>
      </c>
      <c r="J74" s="133">
        <v>3255</v>
      </c>
      <c r="L74" s="94"/>
      <c r="M74" s="133">
        <v>3289</v>
      </c>
    </row>
    <row r="75" spans="1:13" x14ac:dyDescent="0.2">
      <c r="A75" s="1634"/>
      <c r="B75" s="1634"/>
      <c r="C75" s="873" t="s">
        <v>2863</v>
      </c>
      <c r="D75" s="133">
        <v>2993</v>
      </c>
      <c r="E75" s="133">
        <v>3138</v>
      </c>
      <c r="F75" s="133">
        <v>3164</v>
      </c>
      <c r="G75" s="133">
        <v>3188</v>
      </c>
      <c r="H75" s="133">
        <v>3229</v>
      </c>
      <c r="J75" s="133">
        <v>3256</v>
      </c>
      <c r="L75" s="94"/>
      <c r="M75" s="133">
        <v>3290</v>
      </c>
    </row>
    <row r="76" spans="1:13" x14ac:dyDescent="0.2">
      <c r="A76" s="1634"/>
      <c r="B76" s="1634" t="s">
        <v>2868</v>
      </c>
      <c r="C76" s="192"/>
      <c r="D76" s="133">
        <v>2994</v>
      </c>
      <c r="E76" s="133">
        <v>3139</v>
      </c>
      <c r="F76" s="820"/>
      <c r="G76" s="820"/>
      <c r="H76" s="133">
        <v>3230</v>
      </c>
      <c r="J76" s="133">
        <v>3257</v>
      </c>
      <c r="L76" s="94"/>
      <c r="M76" s="133">
        <v>3291</v>
      </c>
    </row>
    <row r="77" spans="1:13" x14ac:dyDescent="0.2">
      <c r="A77" s="129" t="s">
        <v>2869</v>
      </c>
      <c r="B77" s="1634"/>
      <c r="C77" s="1707"/>
      <c r="D77" s="1707"/>
      <c r="E77" s="1707"/>
      <c r="F77" s="1707"/>
      <c r="G77" s="1707"/>
      <c r="H77" s="1707"/>
      <c r="J77" s="133"/>
      <c r="M77" s="1707"/>
    </row>
    <row r="78" spans="1:13" x14ac:dyDescent="0.2">
      <c r="A78" s="1634"/>
      <c r="B78" s="1634"/>
      <c r="C78" s="873" t="s">
        <v>2870</v>
      </c>
      <c r="D78" s="133">
        <v>2995</v>
      </c>
      <c r="E78" s="133">
        <v>3140</v>
      </c>
      <c r="F78" s="133">
        <v>3165</v>
      </c>
      <c r="G78" s="133">
        <v>3189</v>
      </c>
      <c r="H78" s="133">
        <v>3231</v>
      </c>
      <c r="J78" s="133">
        <v>3258</v>
      </c>
      <c r="L78" s="94"/>
      <c r="M78" s="133">
        <v>3292</v>
      </c>
    </row>
    <row r="79" spans="1:13" x14ac:dyDescent="0.2">
      <c r="A79" s="1634"/>
      <c r="B79" s="1634"/>
      <c r="C79" s="873" t="s">
        <v>2859</v>
      </c>
      <c r="D79" s="133">
        <v>2996</v>
      </c>
      <c r="E79" s="133">
        <v>3141</v>
      </c>
      <c r="F79" s="133">
        <v>3166</v>
      </c>
      <c r="G79" s="133">
        <v>3190</v>
      </c>
      <c r="H79" s="133">
        <v>3232</v>
      </c>
      <c r="J79" s="133">
        <v>3263</v>
      </c>
      <c r="L79" s="94"/>
      <c r="M79" s="133">
        <v>3293</v>
      </c>
    </row>
    <row r="80" spans="1:13" x14ac:dyDescent="0.2">
      <c r="A80" s="1634"/>
      <c r="B80" s="1634"/>
      <c r="C80" s="873" t="s">
        <v>2860</v>
      </c>
      <c r="D80" s="133">
        <v>2997</v>
      </c>
      <c r="E80" s="133">
        <v>3142</v>
      </c>
      <c r="F80" s="133">
        <v>3167</v>
      </c>
      <c r="G80" s="133">
        <v>3191</v>
      </c>
      <c r="H80" s="133">
        <v>3233</v>
      </c>
      <c r="J80" s="133">
        <v>3264</v>
      </c>
      <c r="L80" s="94"/>
      <c r="M80" s="133">
        <v>3294</v>
      </c>
    </row>
    <row r="81" spans="1:14" x14ac:dyDescent="0.2">
      <c r="A81" s="1634"/>
      <c r="B81" s="1634"/>
      <c r="C81" s="873" t="s">
        <v>2861</v>
      </c>
      <c r="D81" s="133">
        <v>2998</v>
      </c>
      <c r="E81" s="133">
        <v>3143</v>
      </c>
      <c r="F81" s="133">
        <v>3168</v>
      </c>
      <c r="G81" s="133">
        <v>3192</v>
      </c>
      <c r="H81" s="133">
        <v>3234</v>
      </c>
      <c r="J81" s="133">
        <v>3265</v>
      </c>
      <c r="L81" s="94"/>
      <c r="M81" s="133">
        <v>3295</v>
      </c>
    </row>
    <row r="82" spans="1:14" x14ac:dyDescent="0.2">
      <c r="A82" s="1634"/>
      <c r="B82" s="1634"/>
      <c r="C82" s="873" t="s">
        <v>2862</v>
      </c>
      <c r="D82" s="133">
        <v>2999</v>
      </c>
      <c r="E82" s="133">
        <v>3144</v>
      </c>
      <c r="F82" s="133">
        <v>3169</v>
      </c>
      <c r="G82" s="133">
        <v>3193</v>
      </c>
      <c r="H82" s="133">
        <v>3235</v>
      </c>
      <c r="J82" s="133">
        <v>3266</v>
      </c>
      <c r="L82" s="94"/>
      <c r="M82" s="133">
        <v>3296</v>
      </c>
    </row>
    <row r="83" spans="1:14" x14ac:dyDescent="0.2">
      <c r="A83" s="1634"/>
      <c r="B83" s="1634"/>
      <c r="C83" s="873" t="s">
        <v>2863</v>
      </c>
      <c r="D83" s="133">
        <v>3000</v>
      </c>
      <c r="E83" s="133">
        <v>3145</v>
      </c>
      <c r="F83" s="133">
        <v>3170</v>
      </c>
      <c r="G83" s="133">
        <v>3194</v>
      </c>
      <c r="H83" s="133">
        <v>3236</v>
      </c>
      <c r="J83" s="133">
        <v>3267</v>
      </c>
      <c r="L83" s="94"/>
      <c r="M83" s="133">
        <v>3297</v>
      </c>
    </row>
    <row r="84" spans="1:14" x14ac:dyDescent="0.2">
      <c r="A84" s="1634"/>
      <c r="B84" s="1634" t="s">
        <v>2871</v>
      </c>
      <c r="C84" s="192"/>
      <c r="D84" s="133">
        <v>3001</v>
      </c>
      <c r="E84" s="133">
        <v>3146</v>
      </c>
      <c r="F84" s="820"/>
      <c r="G84" s="820"/>
      <c r="H84" s="133">
        <v>3237</v>
      </c>
      <c r="J84" s="133">
        <v>3268</v>
      </c>
      <c r="L84" s="94"/>
      <c r="M84" s="133">
        <v>3298</v>
      </c>
    </row>
    <row r="85" spans="1:14" x14ac:dyDescent="0.2">
      <c r="A85" s="1634"/>
      <c r="B85" s="1634"/>
      <c r="C85" s="192"/>
      <c r="D85" s="217"/>
      <c r="E85" s="217"/>
      <c r="F85" s="81"/>
      <c r="G85" s="81"/>
      <c r="H85" s="217"/>
      <c r="J85" s="271"/>
      <c r="M85" s="271"/>
    </row>
    <row r="86" spans="1:14" x14ac:dyDescent="0.2">
      <c r="A86" s="38" t="s">
        <v>2872</v>
      </c>
      <c r="B86" s="1634"/>
      <c r="C86" s="1634"/>
      <c r="J86" s="24"/>
      <c r="M86" s="24"/>
    </row>
    <row r="87" spans="1:14" x14ac:dyDescent="0.2">
      <c r="A87" s="38"/>
      <c r="B87" s="1634" t="s">
        <v>2873</v>
      </c>
      <c r="C87" s="1634"/>
      <c r="D87" s="133">
        <v>3299</v>
      </c>
      <c r="E87" s="133">
        <v>3300</v>
      </c>
      <c r="F87" s="94"/>
      <c r="G87" s="94"/>
      <c r="H87" s="133">
        <v>3301</v>
      </c>
      <c r="J87" s="133">
        <v>3302</v>
      </c>
      <c r="L87" s="94"/>
      <c r="M87" s="133">
        <v>3303</v>
      </c>
    </row>
    <row r="88" spans="1:14" ht="12.75" customHeight="1" x14ac:dyDescent="0.2">
      <c r="A88" s="129" t="s">
        <v>2874</v>
      </c>
      <c r="B88" s="44"/>
      <c r="C88" s="44"/>
      <c r="D88" s="43" t="s">
        <v>2875</v>
      </c>
      <c r="E88" s="43" t="s">
        <v>2876</v>
      </c>
      <c r="F88" s="94"/>
      <c r="G88" s="94"/>
      <c r="H88" s="43" t="s">
        <v>2877</v>
      </c>
      <c r="J88" s="43" t="s">
        <v>2878</v>
      </c>
      <c r="M88" s="43" t="s">
        <v>2879</v>
      </c>
    </row>
    <row r="89" spans="1:14" x14ac:dyDescent="0.2">
      <c r="A89" s="1634"/>
      <c r="B89" s="76"/>
      <c r="C89" s="76"/>
      <c r="D89" s="874"/>
      <c r="E89" s="1634"/>
      <c r="F89" s="1634"/>
      <c r="G89" s="1634"/>
      <c r="H89" s="1634"/>
      <c r="J89" s="1634"/>
      <c r="L89" s="1634"/>
      <c r="M89" s="1634"/>
      <c r="N89" s="81"/>
    </row>
    <row r="90" spans="1:14" ht="12.75" customHeight="1" x14ac:dyDescent="0.2">
      <c r="A90" s="129"/>
      <c r="C90" s="809"/>
      <c r="D90" s="81"/>
      <c r="E90" s="232"/>
      <c r="F90" s="81"/>
      <c r="G90" s="81"/>
      <c r="H90" s="81"/>
      <c r="J90" s="81"/>
      <c r="L90" s="81"/>
      <c r="M90" s="81"/>
    </row>
    <row r="91" spans="1:14" ht="20.25" customHeight="1" x14ac:dyDescent="0.2">
      <c r="A91" s="207"/>
      <c r="B91" s="207"/>
      <c r="C91" s="207"/>
      <c r="D91" s="2100" t="s">
        <v>2851</v>
      </c>
      <c r="E91" s="2102"/>
      <c r="F91" s="2084" t="s">
        <v>2350</v>
      </c>
      <c r="G91" s="2082"/>
      <c r="H91" s="2083"/>
      <c r="J91" s="1663" t="s">
        <v>2800</v>
      </c>
      <c r="K91" s="1634"/>
      <c r="L91" s="1634"/>
      <c r="M91" s="1634"/>
    </row>
    <row r="92" spans="1:14" s="20" customFormat="1" ht="53.25" customHeight="1" x14ac:dyDescent="0.2">
      <c r="A92" s="2136" t="s">
        <v>2880</v>
      </c>
      <c r="B92" s="2137"/>
      <c r="C92" s="1698" t="s">
        <v>2351</v>
      </c>
      <c r="D92" s="1698" t="s">
        <v>2802</v>
      </c>
      <c r="E92" s="1698" t="s">
        <v>2447</v>
      </c>
      <c r="F92" s="889" t="s">
        <v>2803</v>
      </c>
      <c r="G92" s="666" t="s">
        <v>2804</v>
      </c>
      <c r="H92" s="667" t="s">
        <v>2805</v>
      </c>
      <c r="I92" s="1"/>
      <c r="J92" s="667" t="s">
        <v>2806</v>
      </c>
      <c r="K92" s="1"/>
      <c r="L92" s="1698" t="s">
        <v>2807</v>
      </c>
      <c r="M92" s="1698" t="s">
        <v>319</v>
      </c>
      <c r="N92" s="1634"/>
    </row>
    <row r="93" spans="1:14" s="20" customFormat="1" ht="39" customHeight="1" x14ac:dyDescent="0.2">
      <c r="A93" s="2068"/>
      <c r="B93" s="2068"/>
      <c r="C93" s="2132" t="s">
        <v>2881</v>
      </c>
      <c r="D93" s="2132"/>
      <c r="E93" s="2132"/>
      <c r="F93" s="2133"/>
      <c r="G93" s="224"/>
      <c r="H93" s="224"/>
      <c r="I93" s="1"/>
      <c r="J93" s="224"/>
      <c r="K93" s="1"/>
      <c r="L93" s="224"/>
      <c r="M93" s="224"/>
      <c r="N93" s="1634"/>
    </row>
    <row r="94" spans="1:14" x14ac:dyDescent="0.2">
      <c r="A94" s="38"/>
      <c r="B94" s="1634" t="s">
        <v>2882</v>
      </c>
      <c r="C94" s="1634"/>
      <c r="D94" s="133">
        <v>3304</v>
      </c>
      <c r="E94" s="133">
        <v>3307</v>
      </c>
      <c r="F94" s="94"/>
      <c r="G94" s="94"/>
      <c r="H94" s="94"/>
      <c r="J94" s="133">
        <v>3310</v>
      </c>
      <c r="L94" s="94"/>
      <c r="M94" s="133">
        <v>3313</v>
      </c>
    </row>
    <row r="95" spans="1:14" x14ac:dyDescent="0.2">
      <c r="A95" s="38"/>
      <c r="B95" s="1634" t="s">
        <v>2883</v>
      </c>
      <c r="C95" s="1634"/>
      <c r="D95" s="133">
        <v>3305</v>
      </c>
      <c r="E95" s="133">
        <v>3308</v>
      </c>
      <c r="F95" s="94"/>
      <c r="G95" s="94"/>
      <c r="H95" s="94"/>
      <c r="J95" s="133">
        <v>3311</v>
      </c>
      <c r="L95" s="94"/>
      <c r="M95" s="133">
        <v>3314</v>
      </c>
    </row>
    <row r="96" spans="1:14" x14ac:dyDescent="0.2">
      <c r="A96" s="129" t="s">
        <v>2884</v>
      </c>
      <c r="B96" s="1634"/>
      <c r="C96" s="1634"/>
      <c r="D96" s="133">
        <v>3306</v>
      </c>
      <c r="E96" s="133">
        <v>3309</v>
      </c>
      <c r="F96" s="94"/>
      <c r="G96" s="94"/>
      <c r="H96" s="94"/>
      <c r="J96" s="133">
        <v>3312</v>
      </c>
      <c r="L96" s="94"/>
      <c r="M96" s="133">
        <v>3315</v>
      </c>
    </row>
    <row r="97" spans="1:14" ht="12.75" customHeight="1" x14ac:dyDescent="0.2">
      <c r="A97" s="1634"/>
      <c r="B97" s="875"/>
      <c r="C97" s="81"/>
      <c r="D97" s="81"/>
      <c r="E97" s="1634"/>
      <c r="F97" s="81"/>
      <c r="G97" s="81"/>
      <c r="H97" s="1634"/>
      <c r="I97" s="1634"/>
      <c r="J97" s="81"/>
      <c r="K97" s="1634"/>
      <c r="L97" s="81"/>
      <c r="M97" s="81"/>
      <c r="N97" s="81"/>
    </row>
    <row r="98" spans="1:14" x14ac:dyDescent="0.2">
      <c r="A98" s="38" t="s">
        <v>2885</v>
      </c>
      <c r="B98" s="875"/>
      <c r="C98" s="81"/>
      <c r="D98" s="81"/>
      <c r="E98" s="1634"/>
      <c r="F98" s="81"/>
      <c r="G98" s="81"/>
      <c r="H98" s="1634"/>
      <c r="I98" s="1634"/>
      <c r="J98" s="81"/>
      <c r="K98" s="1634"/>
      <c r="L98" s="81"/>
      <c r="M98" s="81"/>
      <c r="N98" s="81"/>
    </row>
    <row r="99" spans="1:14" ht="12.75" customHeight="1" x14ac:dyDescent="0.2">
      <c r="D99" s="81"/>
      <c r="E99" s="81"/>
      <c r="F99" s="81"/>
      <c r="G99" s="1634"/>
      <c r="H99" s="1634"/>
      <c r="I99" s="1634"/>
      <c r="J99" s="1634"/>
      <c r="K99" s="1634"/>
      <c r="L99" s="1634"/>
      <c r="M99" s="1634"/>
      <c r="N99" s="1634"/>
    </row>
    <row r="100" spans="1:14" ht="45.6" customHeight="1" x14ac:dyDescent="0.2">
      <c r="B100" s="1634"/>
      <c r="D100" s="88" t="s">
        <v>319</v>
      </c>
      <c r="E100" s="1698" t="s">
        <v>2793</v>
      </c>
      <c r="J100" s="876"/>
      <c r="L100" s="876"/>
    </row>
    <row r="101" spans="1:14" ht="12.75" customHeight="1" x14ac:dyDescent="0.2">
      <c r="B101" s="44" t="s">
        <v>2794</v>
      </c>
      <c r="C101" s="16"/>
      <c r="D101" s="877"/>
      <c r="E101" s="43" t="s">
        <v>2886</v>
      </c>
      <c r="F101" s="44" t="s">
        <v>74</v>
      </c>
      <c r="J101" s="876"/>
      <c r="L101" s="876"/>
    </row>
    <row r="102" spans="1:14" ht="12.75" customHeight="1" x14ac:dyDescent="0.2">
      <c r="B102" s="44" t="s">
        <v>2887</v>
      </c>
      <c r="C102" s="16"/>
      <c r="D102" s="43" t="s">
        <v>2888</v>
      </c>
      <c r="E102" s="878"/>
      <c r="J102" s="876"/>
      <c r="L102" s="876"/>
    </row>
    <row r="103" spans="1:14" ht="12.75" customHeight="1" x14ac:dyDescent="0.2">
      <c r="B103" s="44" t="s">
        <v>2889</v>
      </c>
      <c r="C103" s="16"/>
      <c r="D103" s="43" t="s">
        <v>2890</v>
      </c>
      <c r="E103" s="877"/>
      <c r="J103" s="876"/>
      <c r="L103" s="876"/>
    </row>
    <row r="104" spans="1:14" ht="12.75" customHeight="1" x14ac:dyDescent="0.2">
      <c r="B104" s="44" t="s">
        <v>2891</v>
      </c>
      <c r="C104" s="16"/>
      <c r="D104" s="43" t="s">
        <v>2892</v>
      </c>
      <c r="E104" s="877"/>
      <c r="J104" s="876"/>
      <c r="L104" s="876"/>
    </row>
    <row r="105" spans="1:14" ht="12.75" customHeight="1" x14ac:dyDescent="0.2">
      <c r="B105" s="44" t="s">
        <v>2893</v>
      </c>
      <c r="C105" s="16"/>
      <c r="D105" s="133" t="s">
        <v>2894</v>
      </c>
      <c r="E105" s="877"/>
      <c r="J105" s="876"/>
      <c r="L105" s="876"/>
    </row>
    <row r="106" spans="1:14" ht="12.75" customHeight="1" x14ac:dyDescent="0.2">
      <c r="A106" s="1635" t="s">
        <v>242</v>
      </c>
      <c r="B106" s="44"/>
      <c r="C106" s="16"/>
      <c r="D106" s="43" t="s">
        <v>2895</v>
      </c>
      <c r="E106" s="43" t="s">
        <v>2896</v>
      </c>
    </row>
    <row r="107" spans="1:14" ht="12.75" customHeight="1" x14ac:dyDescent="0.2">
      <c r="A107" s="1635"/>
      <c r="B107" s="44"/>
      <c r="C107" s="16"/>
      <c r="D107" s="217"/>
      <c r="E107" s="217"/>
    </row>
    <row r="108" spans="1:14" s="20" customFormat="1" ht="12.75" customHeight="1" x14ac:dyDescent="0.2">
      <c r="A108" s="38" t="s">
        <v>2897</v>
      </c>
      <c r="B108" s="1634"/>
      <c r="C108" s="1634"/>
      <c r="D108" s="1634"/>
      <c r="E108" s="1634"/>
      <c r="F108" s="1634"/>
      <c r="G108" s="1634"/>
      <c r="H108" s="1634"/>
      <c r="I108" s="1634"/>
      <c r="J108" s="1634"/>
      <c r="K108" s="1634"/>
      <c r="L108" s="1634"/>
      <c r="M108" s="1634"/>
      <c r="N108" s="1634"/>
    </row>
    <row r="109" spans="1:14" s="20" customFormat="1" ht="12.75" customHeight="1" x14ac:dyDescent="0.2">
      <c r="A109" s="1634"/>
      <c r="B109" s="1634"/>
      <c r="C109" s="1634"/>
      <c r="D109" s="1634"/>
      <c r="E109" s="1634"/>
      <c r="F109" s="1634"/>
      <c r="G109" s="1634"/>
      <c r="H109" s="1634"/>
      <c r="I109" s="1634"/>
      <c r="J109" s="1634"/>
      <c r="K109" s="1634"/>
      <c r="L109" s="1634"/>
      <c r="M109" s="1634"/>
      <c r="N109" s="1634"/>
    </row>
    <row r="110" spans="1:14" s="20" customFormat="1" ht="22.5" customHeight="1" x14ac:dyDescent="0.2">
      <c r="A110" s="1634"/>
      <c r="B110" s="2034" t="s">
        <v>2898</v>
      </c>
      <c r="C110" s="2134"/>
      <c r="D110" s="133">
        <v>3317</v>
      </c>
      <c r="E110" s="1634"/>
      <c r="F110" s="1634"/>
      <c r="G110" s="1634"/>
      <c r="H110" s="1634"/>
      <c r="I110" s="1634"/>
      <c r="J110" s="1634"/>
      <c r="K110" s="1634"/>
      <c r="L110" s="1634"/>
      <c r="M110" s="1634"/>
      <c r="N110" s="1634"/>
    </row>
    <row r="111" spans="1:14" s="20" customFormat="1" x14ac:dyDescent="0.2">
      <c r="A111" s="1634"/>
      <c r="B111" s="1647"/>
      <c r="C111" s="320"/>
      <c r="D111" s="320"/>
      <c r="E111" s="320"/>
      <c r="F111" s="1634"/>
      <c r="G111" s="1634"/>
      <c r="H111" s="1634"/>
      <c r="I111" s="1634"/>
      <c r="J111" s="1634"/>
      <c r="K111" s="1634"/>
      <c r="L111" s="1634"/>
      <c r="M111" s="1634"/>
      <c r="N111" s="1634"/>
    </row>
    <row r="112" spans="1:14" s="20" customFormat="1" ht="33.6" customHeight="1" x14ac:dyDescent="0.2">
      <c r="A112" s="1634"/>
      <c r="B112" s="2034" t="s">
        <v>2899</v>
      </c>
      <c r="C112" s="2135"/>
      <c r="D112" s="133">
        <v>3318</v>
      </c>
      <c r="E112" s="320"/>
      <c r="F112" s="1634"/>
      <c r="G112" s="1634"/>
      <c r="H112" s="1634"/>
      <c r="I112" s="1634"/>
      <c r="J112" s="1634"/>
      <c r="K112" s="1634"/>
      <c r="L112" s="1634"/>
      <c r="M112" s="1634"/>
      <c r="N112" s="1634"/>
    </row>
    <row r="113" spans="1:13" ht="12.75" customHeight="1" x14ac:dyDescent="0.2">
      <c r="B113" s="16"/>
      <c r="C113" s="876"/>
      <c r="M113" s="876"/>
    </row>
    <row r="114" spans="1:13" ht="12.75" customHeight="1" x14ac:dyDescent="0.2">
      <c r="A114" s="25"/>
      <c r="B114" s="16"/>
      <c r="C114" s="876"/>
      <c r="M114" s="876"/>
    </row>
    <row r="115" spans="1:13" ht="12.75" customHeight="1" x14ac:dyDescent="0.2">
      <c r="B115" s="16"/>
      <c r="C115" s="876"/>
      <c r="M115" s="876"/>
    </row>
    <row r="116" spans="1:13" ht="12.75" customHeight="1" x14ac:dyDescent="0.2"/>
    <row r="117" spans="1:13" ht="12.75" customHeight="1" x14ac:dyDescent="0.2">
      <c r="B117" s="16"/>
      <c r="C117" s="876"/>
      <c r="M117" s="876"/>
    </row>
    <row r="118" spans="1:13" ht="12.75" customHeight="1" x14ac:dyDescent="0.2">
      <c r="B118" s="16"/>
      <c r="C118" s="876"/>
      <c r="M118" s="876"/>
    </row>
    <row r="119" spans="1:13" ht="12.75" customHeight="1" x14ac:dyDescent="0.2">
      <c r="B119" s="16"/>
      <c r="C119" s="876"/>
      <c r="M119" s="876"/>
    </row>
    <row r="120" spans="1:13" ht="12.75" customHeight="1" x14ac:dyDescent="0.2">
      <c r="B120" s="16"/>
      <c r="C120" s="876"/>
      <c r="M120" s="876"/>
    </row>
    <row r="121" spans="1:13" ht="12.75" customHeight="1" x14ac:dyDescent="0.2">
      <c r="B121" s="16"/>
      <c r="C121" s="876"/>
      <c r="M121" s="876"/>
    </row>
    <row r="122" spans="1:13" ht="12.75" customHeight="1" x14ac:dyDescent="0.2"/>
    <row r="123" spans="1:13" ht="12.75" customHeight="1" x14ac:dyDescent="0.2">
      <c r="B123" s="16"/>
      <c r="C123" s="876"/>
      <c r="M123" s="876"/>
    </row>
    <row r="124" spans="1:13" ht="12.75" customHeight="1" x14ac:dyDescent="0.2">
      <c r="B124" s="16"/>
      <c r="C124" s="876"/>
      <c r="M124" s="876"/>
    </row>
    <row r="125" spans="1:13" ht="12.75" customHeight="1" x14ac:dyDescent="0.2">
      <c r="B125" s="16"/>
      <c r="C125" s="876"/>
      <c r="M125" s="876"/>
    </row>
    <row r="126" spans="1:13" ht="12.75" customHeight="1" x14ac:dyDescent="0.2">
      <c r="B126" s="16"/>
      <c r="C126" s="876"/>
      <c r="M126" s="876"/>
    </row>
    <row r="127" spans="1:13" ht="12.75" customHeight="1" x14ac:dyDescent="0.2">
      <c r="B127" s="16"/>
      <c r="C127" s="876"/>
      <c r="M127" s="876"/>
    </row>
    <row r="128" spans="1:13" ht="12.75" customHeight="1" x14ac:dyDescent="0.2"/>
    <row r="129" spans="2:14" ht="12.75" customHeight="1" x14ac:dyDescent="0.2">
      <c r="B129" s="16"/>
      <c r="C129" s="876"/>
      <c r="M129" s="876"/>
    </row>
    <row r="130" spans="2:14" ht="12.75" customHeight="1" x14ac:dyDescent="0.2">
      <c r="B130" s="16"/>
      <c r="C130" s="876"/>
      <c r="M130" s="876"/>
    </row>
    <row r="131" spans="2:14" ht="12.75" customHeight="1" x14ac:dyDescent="0.2">
      <c r="B131" s="16"/>
      <c r="C131" s="876"/>
      <c r="M131" s="876"/>
    </row>
    <row r="132" spans="2:14" ht="12.75" customHeight="1" x14ac:dyDescent="0.2">
      <c r="B132" s="16"/>
      <c r="C132" s="876"/>
      <c r="M132" s="876"/>
    </row>
    <row r="133" spans="2:14" ht="12.75" customHeight="1" x14ac:dyDescent="0.2">
      <c r="B133" s="16"/>
      <c r="C133" s="876"/>
      <c r="M133" s="876"/>
    </row>
    <row r="134" spans="2:14" ht="12.75" customHeight="1" x14ac:dyDescent="0.2"/>
    <row r="135" spans="2:14" ht="12.75" customHeight="1" x14ac:dyDescent="0.2"/>
    <row r="136" spans="2:14" ht="12.75" customHeight="1" x14ac:dyDescent="0.2">
      <c r="C136" s="879"/>
    </row>
    <row r="137" spans="2:14" ht="12.75" customHeight="1" x14ac:dyDescent="0.2">
      <c r="C137" s="880"/>
    </row>
    <row r="138" spans="2:14" ht="12.75" customHeight="1" x14ac:dyDescent="0.2"/>
    <row r="139" spans="2:14" ht="12.75" customHeight="1" x14ac:dyDescent="0.2">
      <c r="N139" s="876"/>
    </row>
    <row r="140" spans="2:14" ht="12.75" customHeight="1" x14ac:dyDescent="0.2"/>
    <row r="141" spans="2:14" ht="12.75" customHeight="1" x14ac:dyDescent="0.2"/>
    <row r="142" spans="2:14" ht="12.75" customHeight="1" x14ac:dyDescent="0.2"/>
    <row r="143" spans="2:14" ht="12.75" customHeight="1" x14ac:dyDescent="0.2"/>
    <row r="144" spans="2:1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sheetData>
  <mergeCells count="16">
    <mergeCell ref="A2:C2"/>
    <mergeCell ref="A93:B93"/>
    <mergeCell ref="C93:F93"/>
    <mergeCell ref="B110:C110"/>
    <mergeCell ref="B112:C112"/>
    <mergeCell ref="A51:B51"/>
    <mergeCell ref="A52:B52"/>
    <mergeCell ref="C52:F52"/>
    <mergeCell ref="D91:E91"/>
    <mergeCell ref="F91:H91"/>
    <mergeCell ref="A92:B92"/>
    <mergeCell ref="D15:E15"/>
    <mergeCell ref="F15:H15"/>
    <mergeCell ref="C17:F17"/>
    <mergeCell ref="D50:E50"/>
    <mergeCell ref="F50:H50"/>
  </mergeCells>
  <hyperlinks>
    <hyperlink ref="A2:C2" location="'Liste tableaux'!A1" display="Retour à la liste des tableaux" xr:uid="{6D2D2137-4AD4-4ACF-88A1-AA7A681606C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dimension ref="A1:P108"/>
  <sheetViews>
    <sheetView showGridLines="0" zoomScale="110" zoomScaleNormal="110" workbookViewId="0"/>
  </sheetViews>
  <sheetFormatPr defaultColWidth="9.140625" defaultRowHeight="12.75" x14ac:dyDescent="0.2"/>
  <cols>
    <col min="1" max="1" width="70.42578125" style="1" customWidth="1"/>
    <col min="2" max="2" width="8.5703125" style="1" customWidth="1"/>
    <col min="3" max="3" width="3.28515625" style="1" customWidth="1"/>
    <col min="4" max="4" width="9.140625" style="25"/>
    <col min="5" max="5" width="10.28515625" style="25" customWidth="1"/>
    <col min="6" max="6" width="10.7109375" style="1" customWidth="1"/>
    <col min="7" max="7" width="16.140625" style="1" bestFit="1" customWidth="1"/>
    <col min="8" max="8" width="9.5703125" style="1" customWidth="1"/>
    <col min="9" max="9" width="3.28515625" style="1" customWidth="1"/>
    <col min="10" max="10" width="10.42578125" style="1" customWidth="1"/>
    <col min="11" max="11" width="3.28515625" style="1" customWidth="1"/>
    <col min="12" max="13" width="9.140625" style="1"/>
    <col min="14" max="14" width="12.42578125" style="1" customWidth="1"/>
    <col min="15" max="15" width="1.42578125" style="1" customWidth="1"/>
    <col min="16" max="16384" width="9.140625" style="1"/>
  </cols>
  <sheetData>
    <row r="1" spans="1:16" ht="15.75" x14ac:dyDescent="0.25">
      <c r="A1" s="378" t="s">
        <v>235</v>
      </c>
      <c r="B1" s="33"/>
      <c r="C1" s="33"/>
      <c r="D1" s="33"/>
      <c r="E1" s="33"/>
      <c r="F1" s="33"/>
      <c r="G1" s="33"/>
      <c r="H1" s="33"/>
    </row>
    <row r="2" spans="1:16" ht="15.75" x14ac:dyDescent="0.25">
      <c r="A2" s="1808" t="s">
        <v>94</v>
      </c>
      <c r="B2" s="70"/>
      <c r="E2" s="19"/>
      <c r="F2" s="1634"/>
    </row>
    <row r="3" spans="1:16" ht="12.75" customHeight="1" x14ac:dyDescent="0.2">
      <c r="A3" s="36" t="s">
        <v>95</v>
      </c>
      <c r="B3" s="1969" t="s">
        <v>236</v>
      </c>
      <c r="C3" s="1970"/>
      <c r="D3" s="1970"/>
      <c r="E3" s="1970"/>
      <c r="F3" s="1970"/>
      <c r="G3" s="1970"/>
      <c r="H3" s="1971"/>
      <c r="I3" s="1634"/>
      <c r="J3" s="1972" t="s">
        <v>237</v>
      </c>
      <c r="K3" s="1973"/>
      <c r="L3" s="1973"/>
      <c r="M3" s="1973"/>
      <c r="N3" s="1973"/>
      <c r="O3" s="1973"/>
      <c r="P3" s="1974"/>
    </row>
    <row r="4" spans="1:16" ht="34.5" customHeight="1" x14ac:dyDescent="0.2">
      <c r="A4" s="71"/>
      <c r="B4" s="72" t="s">
        <v>238</v>
      </c>
      <c r="C4" s="73"/>
      <c r="D4" s="72" t="s">
        <v>239</v>
      </c>
      <c r="E4" s="72" t="s">
        <v>240</v>
      </c>
      <c r="F4" s="72" t="s">
        <v>241</v>
      </c>
      <c r="G4" s="74"/>
      <c r="H4" s="75" t="s">
        <v>242</v>
      </c>
      <c r="I4" s="1634"/>
      <c r="J4" s="72" t="s">
        <v>238</v>
      </c>
      <c r="K4" s="73"/>
      <c r="L4" s="72" t="s">
        <v>239</v>
      </c>
      <c r="M4" s="72" t="s">
        <v>240</v>
      </c>
      <c r="N4" s="72" t="s">
        <v>241</v>
      </c>
      <c r="O4" s="73"/>
      <c r="P4" s="1639" t="s">
        <v>242</v>
      </c>
    </row>
    <row r="5" spans="1:16" ht="16.5" customHeight="1" x14ac:dyDescent="0.2">
      <c r="A5" s="76" t="s">
        <v>243</v>
      </c>
      <c r="B5" s="77" t="s">
        <v>244</v>
      </c>
      <c r="C5" s="78"/>
      <c r="D5" s="79" t="s">
        <v>245</v>
      </c>
      <c r="E5" s="79" t="s">
        <v>246</v>
      </c>
      <c r="F5" s="80" t="s">
        <v>247</v>
      </c>
      <c r="G5" s="78"/>
      <c r="H5" s="81" t="s">
        <v>248</v>
      </c>
      <c r="I5" s="1634"/>
      <c r="J5" s="79" t="s">
        <v>249</v>
      </c>
      <c r="K5" s="415"/>
      <c r="L5" s="79" t="s">
        <v>250</v>
      </c>
      <c r="M5" s="79" t="s">
        <v>251</v>
      </c>
      <c r="N5" s="416" t="s">
        <v>252</v>
      </c>
      <c r="O5" s="415"/>
      <c r="P5" s="265" t="s">
        <v>253</v>
      </c>
    </row>
    <row r="6" spans="1:16" ht="12.75" customHeight="1" x14ac:dyDescent="0.2">
      <c r="A6" s="85" t="s">
        <v>254</v>
      </c>
      <c r="B6" s="86"/>
      <c r="C6" s="86"/>
      <c r="D6" s="87"/>
      <c r="E6" s="87"/>
      <c r="F6" s="39"/>
      <c r="G6" s="86"/>
      <c r="H6" s="39"/>
      <c r="I6" s="1634"/>
    </row>
    <row r="7" spans="1:16" ht="12.75" customHeight="1" x14ac:dyDescent="0.2">
      <c r="A7" s="1637" t="s">
        <v>255</v>
      </c>
      <c r="B7" s="86"/>
      <c r="C7" s="86"/>
      <c r="D7" s="87"/>
      <c r="E7" s="87"/>
      <c r="F7" s="39"/>
      <c r="G7" s="86"/>
      <c r="H7" s="39"/>
      <c r="I7" s="1634"/>
    </row>
    <row r="8" spans="1:16" ht="13.5" customHeight="1" x14ac:dyDescent="0.2">
      <c r="A8" s="90" t="s">
        <v>27</v>
      </c>
      <c r="B8" s="450">
        <v>1214</v>
      </c>
      <c r="C8" s="92"/>
      <c r="D8" s="450">
        <v>1246</v>
      </c>
      <c r="E8" s="450">
        <v>1278</v>
      </c>
      <c r="F8" s="450">
        <v>1310</v>
      </c>
      <c r="G8" s="93"/>
      <c r="H8" s="450">
        <v>1374</v>
      </c>
      <c r="I8" s="1700"/>
      <c r="J8" s="96">
        <v>10200</v>
      </c>
      <c r="K8" s="417"/>
      <c r="L8" s="96">
        <v>10201</v>
      </c>
      <c r="M8" s="96">
        <v>10202</v>
      </c>
      <c r="N8" s="96">
        <v>10203</v>
      </c>
      <c r="O8" s="93"/>
      <c r="P8" s="96">
        <v>10204</v>
      </c>
    </row>
    <row r="9" spans="1:16" ht="12.75" customHeight="1" x14ac:dyDescent="0.2">
      <c r="A9" s="90" t="s">
        <v>256</v>
      </c>
      <c r="B9" s="96">
        <v>10205</v>
      </c>
      <c r="C9" s="418"/>
      <c r="D9" s="96">
        <v>10206</v>
      </c>
      <c r="E9" s="96">
        <v>10207</v>
      </c>
      <c r="F9" s="96">
        <v>10208</v>
      </c>
      <c r="G9" s="93"/>
      <c r="H9" s="419">
        <v>10209</v>
      </c>
      <c r="I9" s="1700"/>
      <c r="J9" s="96">
        <v>10210</v>
      </c>
      <c r="K9" s="417"/>
      <c r="L9" s="96">
        <v>10211</v>
      </c>
      <c r="M9" s="96">
        <v>10212</v>
      </c>
      <c r="N9" s="96">
        <v>10213</v>
      </c>
      <c r="O9" s="93"/>
      <c r="P9" s="96">
        <v>10214</v>
      </c>
    </row>
    <row r="10" spans="1:16" ht="12" customHeight="1" x14ac:dyDescent="0.2">
      <c r="A10" s="90" t="s">
        <v>257</v>
      </c>
      <c r="B10" s="96">
        <v>10215</v>
      </c>
      <c r="C10" s="418"/>
      <c r="D10" s="96">
        <v>10216</v>
      </c>
      <c r="E10" s="96">
        <v>10217</v>
      </c>
      <c r="F10" s="96">
        <v>10218</v>
      </c>
      <c r="G10" s="93"/>
      <c r="H10" s="419">
        <v>10219</v>
      </c>
      <c r="I10" s="1700"/>
      <c r="J10" s="96">
        <v>10220</v>
      </c>
      <c r="K10" s="417"/>
      <c r="L10" s="96">
        <v>10221</v>
      </c>
      <c r="M10" s="96">
        <v>10222</v>
      </c>
      <c r="N10" s="96">
        <v>10223</v>
      </c>
      <c r="O10" s="93"/>
      <c r="P10" s="96">
        <v>10224</v>
      </c>
    </row>
    <row r="11" spans="1:16" ht="12" customHeight="1" x14ac:dyDescent="0.2">
      <c r="A11" s="414" t="s">
        <v>258</v>
      </c>
      <c r="B11" s="450">
        <v>1215</v>
      </c>
      <c r="C11" s="417"/>
      <c r="D11" s="450">
        <v>1247</v>
      </c>
      <c r="E11" s="420"/>
      <c r="F11" s="450">
        <v>1311</v>
      </c>
      <c r="G11" s="93"/>
      <c r="H11" s="450">
        <v>1375</v>
      </c>
      <c r="I11" s="1700"/>
      <c r="J11" s="96">
        <v>10225</v>
      </c>
      <c r="K11" s="417"/>
      <c r="L11" s="96">
        <v>10226</v>
      </c>
      <c r="M11" s="421"/>
      <c r="N11" s="96">
        <v>10227</v>
      </c>
      <c r="O11" s="93"/>
      <c r="P11" s="96">
        <v>10228</v>
      </c>
    </row>
    <row r="12" spans="1:16" ht="12" customHeight="1" x14ac:dyDescent="0.2">
      <c r="A12" s="90" t="s">
        <v>31</v>
      </c>
      <c r="B12" s="96">
        <v>10229</v>
      </c>
      <c r="C12" s="418"/>
      <c r="D12" s="96">
        <v>10230</v>
      </c>
      <c r="E12" s="420"/>
      <c r="F12" s="96">
        <v>10232</v>
      </c>
      <c r="G12" s="93"/>
      <c r="H12" s="419">
        <v>10233</v>
      </c>
      <c r="I12" s="1700"/>
      <c r="J12" s="96">
        <v>10234</v>
      </c>
      <c r="K12" s="417"/>
      <c r="L12" s="96">
        <v>10235</v>
      </c>
      <c r="M12" s="421"/>
      <c r="N12" s="96">
        <v>10237</v>
      </c>
      <c r="O12" s="93"/>
      <c r="P12" s="96">
        <v>10238</v>
      </c>
    </row>
    <row r="13" spans="1:16" ht="26.25" customHeight="1" x14ac:dyDescent="0.2">
      <c r="A13" s="1661" t="s">
        <v>64</v>
      </c>
      <c r="B13" s="96">
        <v>10239</v>
      </c>
      <c r="C13" s="418"/>
      <c r="D13" s="96">
        <v>10240</v>
      </c>
      <c r="E13" s="421"/>
      <c r="F13" s="96">
        <v>10241</v>
      </c>
      <c r="G13" s="93"/>
      <c r="H13" s="419">
        <v>10242</v>
      </c>
      <c r="I13" s="1700"/>
      <c r="J13" s="96">
        <v>10243</v>
      </c>
      <c r="K13" s="417"/>
      <c r="L13" s="96">
        <v>10244</v>
      </c>
      <c r="M13" s="421"/>
      <c r="N13" s="96">
        <v>10245</v>
      </c>
      <c r="O13" s="93"/>
      <c r="P13" s="96">
        <v>10246</v>
      </c>
    </row>
    <row r="14" spans="1:16" ht="12" customHeight="1" x14ac:dyDescent="0.2">
      <c r="A14" s="90" t="s">
        <v>33</v>
      </c>
      <c r="B14" s="96">
        <v>10247</v>
      </c>
      <c r="C14" s="418"/>
      <c r="D14" s="96">
        <v>10248</v>
      </c>
      <c r="E14" s="421"/>
      <c r="F14" s="96">
        <v>10249</v>
      </c>
      <c r="G14" s="93"/>
      <c r="H14" s="419">
        <v>10250</v>
      </c>
      <c r="I14" s="1700"/>
      <c r="J14" s="96">
        <v>10251</v>
      </c>
      <c r="K14" s="417"/>
      <c r="L14" s="96">
        <v>10252</v>
      </c>
      <c r="M14" s="421"/>
      <c r="N14" s="96">
        <v>10253</v>
      </c>
      <c r="O14" s="93"/>
      <c r="P14" s="96">
        <v>10254</v>
      </c>
    </row>
    <row r="15" spans="1:16" ht="11.1" customHeight="1" x14ac:dyDescent="0.2">
      <c r="A15" s="90" t="s">
        <v>34</v>
      </c>
      <c r="B15" s="96">
        <v>10255</v>
      </c>
      <c r="C15" s="418"/>
      <c r="D15" s="96">
        <v>10256</v>
      </c>
      <c r="E15" s="96">
        <v>10257</v>
      </c>
      <c r="F15" s="96">
        <v>10258</v>
      </c>
      <c r="G15" s="93"/>
      <c r="H15" s="419">
        <v>10259</v>
      </c>
      <c r="I15" s="1700"/>
      <c r="J15" s="96">
        <v>10260</v>
      </c>
      <c r="K15" s="417"/>
      <c r="L15" s="96">
        <v>10261</v>
      </c>
      <c r="M15" s="96">
        <v>10262</v>
      </c>
      <c r="N15" s="96">
        <v>10263</v>
      </c>
      <c r="O15" s="93"/>
      <c r="P15" s="96">
        <v>10264</v>
      </c>
    </row>
    <row r="16" spans="1:16" x14ac:dyDescent="0.2">
      <c r="A16" s="649" t="s">
        <v>259</v>
      </c>
      <c r="B16" s="96">
        <v>10265</v>
      </c>
      <c r="C16" s="422"/>
      <c r="D16" s="450">
        <v>1243</v>
      </c>
      <c r="E16" s="450">
        <v>1275</v>
      </c>
      <c r="F16" s="450">
        <v>1309</v>
      </c>
      <c r="G16" s="132"/>
      <c r="H16" s="450">
        <v>1373</v>
      </c>
      <c r="I16" s="1700"/>
      <c r="J16" s="96">
        <v>10266</v>
      </c>
      <c r="K16" s="92"/>
      <c r="L16" s="96">
        <v>10267</v>
      </c>
      <c r="M16" s="96">
        <v>10268</v>
      </c>
      <c r="N16" s="96">
        <v>10269</v>
      </c>
      <c r="O16" s="132"/>
      <c r="P16" s="96">
        <v>10270</v>
      </c>
    </row>
    <row r="17" spans="1:16" ht="23.25" customHeight="1" x14ac:dyDescent="0.2">
      <c r="A17" s="649" t="s">
        <v>67</v>
      </c>
      <c r="B17" s="96">
        <v>10271</v>
      </c>
      <c r="C17" s="418"/>
      <c r="D17" s="96">
        <v>10272</v>
      </c>
      <c r="E17" s="96">
        <v>10273</v>
      </c>
      <c r="F17" s="96">
        <v>10274</v>
      </c>
      <c r="G17" s="93"/>
      <c r="H17" s="419">
        <v>10275</v>
      </c>
      <c r="I17" s="1700"/>
      <c r="J17" s="96">
        <v>10276</v>
      </c>
      <c r="K17" s="417"/>
      <c r="L17" s="96">
        <v>10277</v>
      </c>
      <c r="M17" s="96">
        <v>10278</v>
      </c>
      <c r="N17" s="96">
        <v>10279</v>
      </c>
      <c r="O17" s="93"/>
      <c r="P17" s="96">
        <v>10280</v>
      </c>
    </row>
    <row r="18" spans="1:16" ht="12.75" customHeight="1" x14ac:dyDescent="0.2">
      <c r="A18" s="90" t="s">
        <v>37</v>
      </c>
      <c r="B18" s="96">
        <v>10281</v>
      </c>
      <c r="C18" s="423"/>
      <c r="D18" s="424"/>
      <c r="E18" s="424"/>
      <c r="F18" s="424"/>
      <c r="G18" s="425"/>
      <c r="H18" s="419">
        <v>10282</v>
      </c>
      <c r="I18" s="1700"/>
      <c r="J18" s="96">
        <v>10283</v>
      </c>
      <c r="K18" s="425"/>
      <c r="L18" s="424"/>
      <c r="M18" s="424"/>
      <c r="N18" s="424"/>
      <c r="O18" s="425"/>
      <c r="P18" s="96">
        <v>10284</v>
      </c>
    </row>
    <row r="19" spans="1:16" ht="12.75" customHeight="1" x14ac:dyDescent="0.2">
      <c r="A19" s="90" t="s">
        <v>260</v>
      </c>
      <c r="B19" s="426"/>
      <c r="C19" s="423"/>
      <c r="D19" s="96">
        <v>10285</v>
      </c>
      <c r="E19" s="96">
        <v>10286</v>
      </c>
      <c r="F19" s="96">
        <v>10287</v>
      </c>
      <c r="G19" s="425"/>
      <c r="H19" s="419">
        <v>10288</v>
      </c>
      <c r="I19" s="1700"/>
      <c r="J19" s="427"/>
      <c r="K19" s="425"/>
      <c r="L19" s="96">
        <v>10289</v>
      </c>
      <c r="M19" s="96">
        <v>10290</v>
      </c>
      <c r="N19" s="96">
        <v>10291</v>
      </c>
      <c r="O19" s="425"/>
      <c r="P19" s="96">
        <v>10292</v>
      </c>
    </row>
    <row r="20" spans="1:16" ht="12.75" customHeight="1" x14ac:dyDescent="0.2">
      <c r="A20" s="90" t="s">
        <v>261</v>
      </c>
      <c r="B20" s="428"/>
      <c r="C20" s="423"/>
      <c r="D20" s="96">
        <v>10293</v>
      </c>
      <c r="E20" s="96">
        <v>10294</v>
      </c>
      <c r="F20" s="96">
        <v>10295</v>
      </c>
      <c r="G20" s="425"/>
      <c r="H20" s="419">
        <v>10296</v>
      </c>
      <c r="I20" s="1700"/>
      <c r="J20" s="429"/>
      <c r="K20" s="425"/>
      <c r="L20" s="96">
        <v>10297</v>
      </c>
      <c r="M20" s="96">
        <v>10298</v>
      </c>
      <c r="N20" s="96">
        <v>10299</v>
      </c>
      <c r="O20" s="425"/>
      <c r="P20" s="96">
        <v>10300</v>
      </c>
    </row>
    <row r="21" spans="1:16" ht="12" customHeight="1" x14ac:dyDescent="0.2">
      <c r="A21" s="90" t="s">
        <v>262</v>
      </c>
      <c r="B21" s="426"/>
      <c r="C21" s="423"/>
      <c r="D21" s="96">
        <v>10001</v>
      </c>
      <c r="E21" s="96">
        <v>10002</v>
      </c>
      <c r="F21" s="96">
        <v>10003</v>
      </c>
      <c r="G21" s="425"/>
      <c r="H21" s="419">
        <v>10004</v>
      </c>
      <c r="I21" s="1700"/>
      <c r="J21" s="427"/>
      <c r="K21" s="425"/>
      <c r="L21" s="96">
        <v>10005</v>
      </c>
      <c r="M21" s="96">
        <v>10006</v>
      </c>
      <c r="N21" s="96">
        <v>10007</v>
      </c>
      <c r="O21" s="425"/>
      <c r="P21" s="96">
        <v>10008</v>
      </c>
    </row>
    <row r="22" spans="1:16" ht="22.5" x14ac:dyDescent="0.2">
      <c r="A22" s="650" t="s">
        <v>263</v>
      </c>
      <c r="B22" s="101"/>
      <c r="C22" s="98"/>
      <c r="D22" s="96">
        <v>10009</v>
      </c>
      <c r="E22" s="96">
        <v>10010</v>
      </c>
      <c r="F22" s="96">
        <v>10011</v>
      </c>
      <c r="G22" s="425"/>
      <c r="H22" s="419">
        <v>10012</v>
      </c>
      <c r="I22" s="1700"/>
      <c r="J22" s="429"/>
      <c r="K22" s="425"/>
      <c r="L22" s="96">
        <v>10013</v>
      </c>
      <c r="M22" s="96">
        <v>10014</v>
      </c>
      <c r="N22" s="96">
        <v>10015</v>
      </c>
      <c r="O22" s="425"/>
      <c r="P22" s="96">
        <v>10016</v>
      </c>
    </row>
    <row r="23" spans="1:16" x14ac:dyDescent="0.2">
      <c r="A23" s="90" t="s">
        <v>264</v>
      </c>
      <c r="B23" s="101"/>
      <c r="C23" s="98"/>
      <c r="D23" s="96">
        <v>10017</v>
      </c>
      <c r="E23" s="96">
        <v>10018</v>
      </c>
      <c r="F23" s="96">
        <v>10019</v>
      </c>
      <c r="G23" s="425"/>
      <c r="H23" s="419">
        <v>10020</v>
      </c>
      <c r="I23" s="1700"/>
      <c r="J23" s="429"/>
      <c r="K23" s="425"/>
      <c r="L23" s="96">
        <v>10021</v>
      </c>
      <c r="M23" s="96">
        <v>10022</v>
      </c>
      <c r="N23" s="96">
        <v>10023</v>
      </c>
      <c r="O23" s="425"/>
      <c r="P23" s="96">
        <v>10024</v>
      </c>
    </row>
    <row r="24" spans="1:16" s="104" customFormat="1" ht="12.75" customHeight="1" x14ac:dyDescent="0.2">
      <c r="A24" s="649" t="s">
        <v>323</v>
      </c>
      <c r="B24" s="96">
        <v>10025</v>
      </c>
      <c r="C24" s="430"/>
      <c r="D24" s="426"/>
      <c r="E24" s="96">
        <v>10026</v>
      </c>
      <c r="F24" s="96">
        <v>10027</v>
      </c>
      <c r="G24" s="113"/>
      <c r="H24" s="96">
        <v>10028</v>
      </c>
      <c r="I24" s="431"/>
      <c r="J24" s="96">
        <v>10029</v>
      </c>
      <c r="K24" s="430"/>
      <c r="L24" s="426"/>
      <c r="M24" s="96">
        <v>10030</v>
      </c>
      <c r="N24" s="96">
        <v>10031</v>
      </c>
      <c r="O24" s="113"/>
      <c r="P24" s="96">
        <v>10032</v>
      </c>
    </row>
    <row r="25" spans="1:16" ht="14.25" customHeight="1" x14ac:dyDescent="0.2">
      <c r="A25" s="651" t="s">
        <v>324</v>
      </c>
      <c r="B25" s="96">
        <v>10033</v>
      </c>
      <c r="C25" s="430"/>
      <c r="D25" s="426"/>
      <c r="E25" s="96">
        <v>10034</v>
      </c>
      <c r="F25" s="96">
        <v>10035</v>
      </c>
      <c r="G25" s="113"/>
      <c r="H25" s="96">
        <v>10036</v>
      </c>
      <c r="I25" s="431"/>
      <c r="J25" s="96">
        <v>10037</v>
      </c>
      <c r="K25" s="430"/>
      <c r="L25" s="426"/>
      <c r="M25" s="96">
        <v>10038</v>
      </c>
      <c r="N25" s="96">
        <v>10039</v>
      </c>
      <c r="O25" s="113"/>
      <c r="P25" s="96">
        <v>10040</v>
      </c>
    </row>
    <row r="26" spans="1:16" x14ac:dyDescent="0.2">
      <c r="A26" s="1661" t="s">
        <v>325</v>
      </c>
      <c r="B26" s="96">
        <v>10041</v>
      </c>
      <c r="C26" s="430"/>
      <c r="D26" s="426"/>
      <c r="E26" s="96">
        <v>10042</v>
      </c>
      <c r="F26" s="96">
        <v>10043</v>
      </c>
      <c r="G26" s="113"/>
      <c r="H26" s="96">
        <v>10044</v>
      </c>
      <c r="I26" s="431"/>
      <c r="J26" s="96">
        <v>10045</v>
      </c>
      <c r="K26" s="430"/>
      <c r="L26" s="426"/>
      <c r="M26" s="96">
        <v>10046</v>
      </c>
      <c r="N26" s="96">
        <v>10047</v>
      </c>
      <c r="O26" s="113"/>
      <c r="P26" s="96">
        <v>10048</v>
      </c>
    </row>
    <row r="27" spans="1:16" ht="23.25" customHeight="1" x14ac:dyDescent="0.2">
      <c r="A27" s="651" t="s">
        <v>265</v>
      </c>
      <c r="B27" s="97">
        <v>1222</v>
      </c>
      <c r="C27" s="102"/>
      <c r="D27" s="432">
        <v>10433</v>
      </c>
      <c r="E27" s="432">
        <v>10434</v>
      </c>
      <c r="F27" s="440">
        <v>1318</v>
      </c>
      <c r="G27" s="433"/>
      <c r="H27" s="440">
        <v>1382</v>
      </c>
      <c r="I27" s="393"/>
      <c r="J27" s="432">
        <v>10049</v>
      </c>
      <c r="K27" s="434"/>
      <c r="L27" s="432">
        <v>10435</v>
      </c>
      <c r="M27" s="432">
        <v>10436</v>
      </c>
      <c r="N27" s="96">
        <v>10050</v>
      </c>
      <c r="O27" s="113"/>
      <c r="P27" s="96">
        <v>10051</v>
      </c>
    </row>
    <row r="28" spans="1:16" ht="24" customHeight="1" x14ac:dyDescent="0.2">
      <c r="A28" s="650" t="s">
        <v>326</v>
      </c>
      <c r="B28" s="96">
        <v>10052</v>
      </c>
      <c r="C28" s="430"/>
      <c r="D28" s="426"/>
      <c r="E28" s="96">
        <v>10053</v>
      </c>
      <c r="F28" s="96">
        <v>10054</v>
      </c>
      <c r="G28" s="113"/>
      <c r="H28" s="96">
        <v>10055</v>
      </c>
      <c r="I28" s="431"/>
      <c r="J28" s="96">
        <v>10056</v>
      </c>
      <c r="K28" s="430"/>
      <c r="L28" s="426"/>
      <c r="M28" s="96">
        <v>10057</v>
      </c>
      <c r="N28" s="96">
        <v>10058</v>
      </c>
      <c r="O28" s="113"/>
      <c r="P28" s="96">
        <v>10059</v>
      </c>
    </row>
    <row r="29" spans="1:16" ht="12.75" customHeight="1" x14ac:dyDescent="0.2">
      <c r="A29" s="414" t="s">
        <v>44</v>
      </c>
      <c r="B29" s="96">
        <v>10060</v>
      </c>
      <c r="C29" s="430"/>
      <c r="D29" s="426"/>
      <c r="E29" s="96">
        <v>10061</v>
      </c>
      <c r="F29" s="96">
        <v>10062</v>
      </c>
      <c r="G29" s="113"/>
      <c r="H29" s="96">
        <v>10063</v>
      </c>
      <c r="I29" s="431"/>
      <c r="J29" s="96">
        <v>10064</v>
      </c>
      <c r="K29" s="430"/>
      <c r="L29" s="426"/>
      <c r="M29" s="96">
        <v>10065</v>
      </c>
      <c r="N29" s="96">
        <v>10066</v>
      </c>
      <c r="O29" s="113"/>
      <c r="P29" s="96">
        <v>10067</v>
      </c>
    </row>
    <row r="30" spans="1:16" ht="13.5" customHeight="1" x14ac:dyDescent="0.2">
      <c r="A30" s="650" t="s">
        <v>266</v>
      </c>
      <c r="B30" s="432">
        <v>10068</v>
      </c>
      <c r="C30" s="434"/>
      <c r="D30" s="432">
        <v>10069</v>
      </c>
      <c r="E30" s="432">
        <v>10070</v>
      </c>
      <c r="F30" s="432">
        <v>10071</v>
      </c>
      <c r="G30" s="433"/>
      <c r="H30" s="432">
        <v>10072</v>
      </c>
      <c r="I30" s="393"/>
      <c r="J30" s="432">
        <v>10073</v>
      </c>
      <c r="K30" s="434"/>
      <c r="L30" s="432">
        <v>10074</v>
      </c>
      <c r="M30" s="432">
        <v>10075</v>
      </c>
      <c r="N30" s="432">
        <v>10076</v>
      </c>
      <c r="O30" s="433"/>
      <c r="P30" s="432">
        <v>10077</v>
      </c>
    </row>
    <row r="31" spans="1:16" ht="12.75" customHeight="1" x14ac:dyDescent="0.2">
      <c r="A31" s="414" t="s">
        <v>4507</v>
      </c>
      <c r="B31" s="432">
        <v>10078</v>
      </c>
      <c r="C31" s="434"/>
      <c r="D31" s="432">
        <v>10079</v>
      </c>
      <c r="E31" s="432">
        <v>10080</v>
      </c>
      <c r="F31" s="432">
        <v>10081</v>
      </c>
      <c r="G31" s="433"/>
      <c r="H31" s="432">
        <v>10082</v>
      </c>
      <c r="I31" s="393"/>
      <c r="J31" s="432">
        <v>10083</v>
      </c>
      <c r="K31" s="434"/>
      <c r="L31" s="432">
        <v>10084</v>
      </c>
      <c r="M31" s="432">
        <v>10085</v>
      </c>
      <c r="N31" s="432">
        <v>10086</v>
      </c>
      <c r="O31" s="433"/>
      <c r="P31" s="432">
        <v>10087</v>
      </c>
    </row>
    <row r="32" spans="1:16" ht="15.75" customHeight="1" x14ac:dyDescent="0.2">
      <c r="A32" s="414" t="s">
        <v>268</v>
      </c>
      <c r="B32" s="432">
        <v>10088</v>
      </c>
      <c r="C32" s="434"/>
      <c r="D32" s="432">
        <v>10089</v>
      </c>
      <c r="E32" s="432">
        <v>10090</v>
      </c>
      <c r="F32" s="432">
        <v>10091</v>
      </c>
      <c r="G32" s="433"/>
      <c r="H32" s="432">
        <v>10092</v>
      </c>
      <c r="I32" s="393"/>
      <c r="J32" s="432">
        <v>10093</v>
      </c>
      <c r="K32" s="434"/>
      <c r="L32" s="432">
        <v>10094</v>
      </c>
      <c r="M32" s="432">
        <v>10095</v>
      </c>
      <c r="N32" s="432">
        <v>10096</v>
      </c>
      <c r="O32" s="433"/>
      <c r="P32" s="432">
        <v>10097</v>
      </c>
    </row>
    <row r="33" spans="1:16" ht="12.75" customHeight="1" x14ac:dyDescent="0.2">
      <c r="A33" s="414" t="s">
        <v>4508</v>
      </c>
      <c r="B33" s="432">
        <v>10098</v>
      </c>
      <c r="C33" s="434"/>
      <c r="D33" s="426"/>
      <c r="E33" s="432">
        <v>10099</v>
      </c>
      <c r="F33" s="432">
        <v>10100</v>
      </c>
      <c r="G33" s="433"/>
      <c r="H33" s="432">
        <v>10101</v>
      </c>
      <c r="I33" s="393"/>
      <c r="J33" s="432">
        <v>10102</v>
      </c>
      <c r="K33" s="434"/>
      <c r="L33" s="426"/>
      <c r="M33" s="432">
        <v>10103</v>
      </c>
      <c r="N33" s="432">
        <v>10104</v>
      </c>
      <c r="O33" s="433"/>
      <c r="P33" s="432">
        <v>10105</v>
      </c>
    </row>
    <row r="34" spans="1:16" ht="22.5" x14ac:dyDescent="0.2">
      <c r="A34" s="651" t="s">
        <v>4509</v>
      </c>
      <c r="B34" s="432">
        <v>10106</v>
      </c>
      <c r="C34" s="434"/>
      <c r="D34" s="432">
        <v>10107</v>
      </c>
      <c r="E34" s="432">
        <v>10108</v>
      </c>
      <c r="F34" s="432">
        <v>10109</v>
      </c>
      <c r="G34" s="433"/>
      <c r="H34" s="432">
        <v>10110</v>
      </c>
      <c r="I34" s="393"/>
      <c r="J34" s="432">
        <v>10111</v>
      </c>
      <c r="K34" s="434"/>
      <c r="L34" s="432">
        <v>10112</v>
      </c>
      <c r="M34" s="432">
        <v>10113</v>
      </c>
      <c r="N34" s="432">
        <v>10114</v>
      </c>
      <c r="O34" s="433"/>
      <c r="P34" s="432">
        <v>10115</v>
      </c>
    </row>
    <row r="35" spans="1:16" ht="22.5" x14ac:dyDescent="0.2">
      <c r="A35" s="651" t="s">
        <v>4510</v>
      </c>
      <c r="B35" s="432">
        <v>10116</v>
      </c>
      <c r="C35" s="434"/>
      <c r="D35" s="432">
        <v>10117</v>
      </c>
      <c r="E35" s="432">
        <v>10118</v>
      </c>
      <c r="F35" s="432">
        <v>10119</v>
      </c>
      <c r="G35" s="433"/>
      <c r="H35" s="432">
        <v>10120</v>
      </c>
      <c r="I35" s="393"/>
      <c r="J35" s="432">
        <v>10121</v>
      </c>
      <c r="K35" s="434"/>
      <c r="L35" s="432">
        <v>10122</v>
      </c>
      <c r="M35" s="432">
        <v>10123</v>
      </c>
      <c r="N35" s="432">
        <v>10124</v>
      </c>
      <c r="O35" s="433"/>
      <c r="P35" s="432">
        <v>10125</v>
      </c>
    </row>
    <row r="36" spans="1:16" ht="12.75" customHeight="1" x14ac:dyDescent="0.2">
      <c r="A36" s="90" t="s">
        <v>270</v>
      </c>
      <c r="B36" s="432">
        <v>10126</v>
      </c>
      <c r="C36" s="435"/>
      <c r="D36" s="432">
        <v>10127</v>
      </c>
      <c r="E36" s="432">
        <v>10128</v>
      </c>
      <c r="F36" s="432">
        <v>10129</v>
      </c>
      <c r="G36" s="433"/>
      <c r="H36" s="432">
        <v>10130</v>
      </c>
      <c r="I36" s="393"/>
      <c r="J36" s="432">
        <v>10131</v>
      </c>
      <c r="K36" s="435"/>
      <c r="L36" s="432">
        <v>10132</v>
      </c>
      <c r="M36" s="432">
        <v>10133</v>
      </c>
      <c r="N36" s="432">
        <v>10134</v>
      </c>
      <c r="O36" s="433"/>
      <c r="P36" s="432">
        <v>10135</v>
      </c>
    </row>
    <row r="37" spans="1:16" ht="12.75" customHeight="1" x14ac:dyDescent="0.2">
      <c r="A37" s="90" t="s">
        <v>271</v>
      </c>
      <c r="B37" s="432">
        <v>10136</v>
      </c>
      <c r="C37" s="435"/>
      <c r="D37" s="432">
        <v>10137</v>
      </c>
      <c r="E37" s="432">
        <v>10138</v>
      </c>
      <c r="F37" s="432">
        <v>10139</v>
      </c>
      <c r="G37" s="433"/>
      <c r="H37" s="432">
        <v>10140</v>
      </c>
      <c r="I37" s="393"/>
      <c r="J37" s="432">
        <v>10141</v>
      </c>
      <c r="K37" s="435"/>
      <c r="L37" s="432">
        <v>10142</v>
      </c>
      <c r="M37" s="432">
        <v>10143</v>
      </c>
      <c r="N37" s="432">
        <v>10144</v>
      </c>
      <c r="O37" s="433"/>
      <c r="P37" s="432">
        <v>10145</v>
      </c>
    </row>
    <row r="38" spans="1:16" ht="12.75" customHeight="1" x14ac:dyDescent="0.2">
      <c r="A38" s="1637" t="s">
        <v>272</v>
      </c>
      <c r="B38" s="432">
        <v>10146</v>
      </c>
      <c r="C38" s="435"/>
      <c r="D38" s="432">
        <v>10147</v>
      </c>
      <c r="E38" s="432">
        <v>10148</v>
      </c>
      <c r="F38" s="432">
        <v>10149</v>
      </c>
      <c r="G38" s="433"/>
      <c r="H38" s="432">
        <v>10150</v>
      </c>
      <c r="I38" s="393"/>
      <c r="J38" s="432">
        <v>10151</v>
      </c>
      <c r="K38" s="435"/>
      <c r="L38" s="432">
        <v>10152</v>
      </c>
      <c r="M38" s="432">
        <v>10153</v>
      </c>
      <c r="N38" s="432">
        <v>10154</v>
      </c>
      <c r="O38" s="433"/>
      <c r="P38" s="432">
        <v>10155</v>
      </c>
    </row>
    <row r="39" spans="1:16" ht="12.75" customHeight="1" x14ac:dyDescent="0.2">
      <c r="A39" s="1637" t="s">
        <v>273</v>
      </c>
      <c r="B39" s="432">
        <v>10156</v>
      </c>
      <c r="C39" s="106"/>
      <c r="D39" s="99"/>
      <c r="E39" s="99"/>
      <c r="F39" s="99"/>
      <c r="G39" s="105"/>
      <c r="H39" s="432">
        <v>10157</v>
      </c>
      <c r="I39" s="103"/>
      <c r="J39" s="432">
        <v>10158</v>
      </c>
      <c r="K39" s="106"/>
      <c r="L39" s="99"/>
      <c r="M39" s="99"/>
      <c r="N39" s="99"/>
      <c r="O39" s="105"/>
      <c r="P39" s="432">
        <v>10159</v>
      </c>
    </row>
    <row r="40" spans="1:16" s="104" customFormat="1" ht="12.75" customHeight="1" x14ac:dyDescent="0.2">
      <c r="A40" s="1637" t="s">
        <v>57</v>
      </c>
      <c r="B40" s="432">
        <v>10160</v>
      </c>
      <c r="C40" s="108"/>
      <c r="D40" s="109"/>
      <c r="E40" s="109"/>
      <c r="F40" s="109"/>
      <c r="G40" s="110"/>
      <c r="H40" s="432">
        <v>10161</v>
      </c>
      <c r="I40" s="69"/>
      <c r="J40" s="432">
        <v>10162</v>
      </c>
      <c r="K40" s="108"/>
      <c r="L40" s="109"/>
      <c r="M40" s="109"/>
      <c r="N40" s="109"/>
      <c r="O40" s="110"/>
      <c r="P40" s="432">
        <v>10163</v>
      </c>
    </row>
    <row r="41" spans="1:16" ht="12.75" customHeight="1" x14ac:dyDescent="0.2">
      <c r="A41" s="1637" t="s">
        <v>274</v>
      </c>
      <c r="B41" s="432">
        <v>10164</v>
      </c>
      <c r="C41" s="106"/>
      <c r="D41" s="111"/>
      <c r="E41" s="111"/>
      <c r="F41" s="112"/>
      <c r="G41" s="107"/>
      <c r="H41" s="432">
        <v>10165</v>
      </c>
      <c r="I41" s="69"/>
      <c r="J41" s="432">
        <v>10166</v>
      </c>
      <c r="K41" s="106"/>
      <c r="L41" s="111"/>
      <c r="M41" s="111"/>
      <c r="N41" s="112"/>
      <c r="O41" s="107"/>
      <c r="P41" s="432">
        <v>10167</v>
      </c>
    </row>
    <row r="42" spans="1:16" ht="12.75" customHeight="1" x14ac:dyDescent="0.2">
      <c r="A42" s="1637" t="s">
        <v>59</v>
      </c>
      <c r="B42" s="440">
        <v>10168</v>
      </c>
      <c r="C42" s="435"/>
      <c r="D42" s="432">
        <v>10169</v>
      </c>
      <c r="E42" s="432">
        <v>10170</v>
      </c>
      <c r="F42" s="440">
        <v>10171</v>
      </c>
      <c r="G42" s="433"/>
      <c r="H42" s="440">
        <v>10172</v>
      </c>
      <c r="I42" s="103"/>
      <c r="J42" s="432">
        <v>10173</v>
      </c>
      <c r="K42" s="106"/>
      <c r="L42" s="432">
        <v>10174</v>
      </c>
      <c r="M42" s="432">
        <v>10175</v>
      </c>
      <c r="N42" s="432">
        <v>10176</v>
      </c>
      <c r="O42" s="113"/>
      <c r="P42" s="432">
        <v>10177</v>
      </c>
    </row>
    <row r="43" spans="1:16" ht="14.25" customHeight="1" x14ac:dyDescent="0.2">
      <c r="A43" s="1637" t="s">
        <v>275</v>
      </c>
      <c r="B43" s="432">
        <v>10178</v>
      </c>
      <c r="C43" s="95"/>
      <c r="D43" s="99"/>
      <c r="E43" s="99"/>
      <c r="F43" s="99"/>
      <c r="G43" s="436" t="s">
        <v>276</v>
      </c>
      <c r="H43" s="432">
        <v>10179</v>
      </c>
      <c r="I43" s="103"/>
      <c r="J43" s="432">
        <v>10180</v>
      </c>
      <c r="K43" s="95"/>
      <c r="L43" s="99"/>
      <c r="M43" s="99"/>
      <c r="N43" s="99"/>
      <c r="O43" s="114"/>
      <c r="P43" s="432">
        <v>10181</v>
      </c>
    </row>
    <row r="44" spans="1:16" ht="12.75" customHeight="1" x14ac:dyDescent="0.2">
      <c r="A44" s="1637" t="s">
        <v>277</v>
      </c>
      <c r="B44" s="432">
        <v>10182</v>
      </c>
      <c r="C44" s="95"/>
      <c r="D44" s="99"/>
      <c r="E44" s="99"/>
      <c r="F44" s="99"/>
      <c r="G44" s="436" t="s">
        <v>278</v>
      </c>
      <c r="H44" s="432">
        <v>10183</v>
      </c>
      <c r="I44" s="103"/>
      <c r="J44" s="99"/>
      <c r="K44" s="95"/>
      <c r="L44" s="99"/>
      <c r="M44" s="99"/>
      <c r="N44" s="99"/>
      <c r="O44" s="114"/>
      <c r="P44" s="99"/>
    </row>
    <row r="45" spans="1:16" ht="13.5" customHeight="1" x14ac:dyDescent="0.2">
      <c r="A45" s="1637" t="s">
        <v>279</v>
      </c>
      <c r="B45" s="432">
        <v>10186</v>
      </c>
      <c r="C45" s="115"/>
      <c r="D45" s="99"/>
      <c r="E45" s="99"/>
      <c r="F45" s="99"/>
      <c r="G45" s="436" t="s">
        <v>280</v>
      </c>
      <c r="H45" s="440">
        <v>10187</v>
      </c>
      <c r="I45" s="84"/>
      <c r="J45" s="432">
        <v>10188</v>
      </c>
      <c r="K45" s="116"/>
      <c r="L45" s="99"/>
      <c r="M45" s="99"/>
      <c r="N45" s="99"/>
      <c r="O45" s="116"/>
      <c r="P45" s="432">
        <v>10189</v>
      </c>
    </row>
    <row r="46" spans="1:16" x14ac:dyDescent="0.2">
      <c r="A46" s="1637" t="s">
        <v>281</v>
      </c>
      <c r="B46" s="133">
        <v>1225</v>
      </c>
      <c r="C46" s="106"/>
      <c r="D46" s="100"/>
      <c r="E46" s="100"/>
      <c r="F46" s="133">
        <v>1321</v>
      </c>
      <c r="G46" s="105"/>
      <c r="H46" s="133">
        <v>1385</v>
      </c>
      <c r="I46" s="1634"/>
      <c r="J46" s="432">
        <v>10190</v>
      </c>
      <c r="K46" s="106"/>
      <c r="L46" s="100"/>
      <c r="M46" s="100"/>
      <c r="N46" s="432">
        <v>10191</v>
      </c>
      <c r="O46" s="105"/>
      <c r="P46" s="432">
        <v>10192</v>
      </c>
    </row>
    <row r="47" spans="1:16" ht="14.25" customHeight="1" x14ac:dyDescent="0.2">
      <c r="A47" s="1637" t="s">
        <v>282</v>
      </c>
      <c r="B47" s="133">
        <v>1224</v>
      </c>
      <c r="C47" s="117"/>
      <c r="D47" s="450">
        <v>1256</v>
      </c>
      <c r="E47" s="450">
        <v>1288</v>
      </c>
      <c r="F47" s="133">
        <v>1320</v>
      </c>
      <c r="G47" s="105"/>
      <c r="H47" s="133">
        <v>1384</v>
      </c>
      <c r="I47" s="1634"/>
      <c r="J47" s="432">
        <v>10193</v>
      </c>
      <c r="K47" s="117"/>
      <c r="L47" s="432">
        <v>10194</v>
      </c>
      <c r="M47" s="432">
        <v>10195</v>
      </c>
      <c r="N47" s="432">
        <v>10196</v>
      </c>
      <c r="O47" s="105"/>
      <c r="P47" s="432">
        <v>10197</v>
      </c>
    </row>
    <row r="48" spans="1:16" ht="12.75" customHeight="1" x14ac:dyDescent="0.2">
      <c r="A48" s="1635"/>
      <c r="B48" s="118"/>
      <c r="C48" s="95"/>
      <c r="D48" s="119"/>
      <c r="E48" s="119"/>
      <c r="F48" s="118"/>
      <c r="G48" s="114"/>
      <c r="H48" s="118"/>
      <c r="I48" s="1634"/>
      <c r="J48" s="390"/>
      <c r="K48" s="95"/>
      <c r="L48" s="119"/>
      <c r="M48" s="119"/>
      <c r="N48" s="118"/>
      <c r="O48" s="114"/>
      <c r="P48" s="390"/>
    </row>
    <row r="49" spans="1:16" ht="12" customHeight="1" x14ac:dyDescent="0.2">
      <c r="A49" s="1634" t="s">
        <v>283</v>
      </c>
      <c r="B49" s="133">
        <v>1226</v>
      </c>
      <c r="C49" s="438" t="s">
        <v>74</v>
      </c>
      <c r="D49" s="100"/>
      <c r="E49" s="100"/>
      <c r="F49" s="133">
        <v>1322</v>
      </c>
      <c r="G49" s="439" t="s">
        <v>76</v>
      </c>
      <c r="H49" s="133">
        <v>1386</v>
      </c>
      <c r="I49" s="1700" t="s">
        <v>114</v>
      </c>
      <c r="J49" s="432">
        <v>10198</v>
      </c>
      <c r="K49" s="120"/>
      <c r="L49" s="100"/>
      <c r="M49" s="100"/>
      <c r="N49" s="432">
        <v>10199</v>
      </c>
      <c r="O49" s="105"/>
      <c r="P49" s="432">
        <v>10000</v>
      </c>
    </row>
    <row r="50" spans="1:16" ht="12" customHeight="1" x14ac:dyDescent="0.2">
      <c r="A50" s="1634"/>
      <c r="B50" s="121"/>
      <c r="C50" s="122"/>
      <c r="D50" s="123"/>
      <c r="E50" s="123"/>
      <c r="F50" s="121"/>
      <c r="G50" s="122"/>
      <c r="H50" s="124"/>
      <c r="I50" s="1634"/>
    </row>
    <row r="51" spans="1:16" x14ac:dyDescent="0.2">
      <c r="A51" s="85" t="s">
        <v>284</v>
      </c>
      <c r="D51" s="19"/>
      <c r="E51" s="19"/>
      <c r="F51" s="1634"/>
      <c r="G51" s="1634"/>
      <c r="H51" s="43" t="s">
        <v>285</v>
      </c>
      <c r="I51" s="1634" t="s">
        <v>121</v>
      </c>
    </row>
    <row r="52" spans="1:16" x14ac:dyDescent="0.2">
      <c r="A52" s="1700"/>
      <c r="B52" s="5"/>
      <c r="C52" s="125"/>
      <c r="D52" s="15"/>
      <c r="E52" s="126"/>
      <c r="F52" s="39"/>
      <c r="G52" s="125"/>
      <c r="H52" s="39"/>
      <c r="I52" s="1634"/>
    </row>
    <row r="53" spans="1:16" x14ac:dyDescent="0.2">
      <c r="A53" s="127" t="s">
        <v>286</v>
      </c>
      <c r="B53" s="5"/>
      <c r="C53" s="125"/>
      <c r="D53" s="15"/>
      <c r="E53" s="126"/>
      <c r="F53" s="39"/>
      <c r="G53" s="125"/>
      <c r="H53" s="39"/>
      <c r="I53" s="1634"/>
    </row>
    <row r="54" spans="1:16" s="25" customFormat="1" ht="12.75" customHeight="1" x14ac:dyDescent="0.2">
      <c r="A54" s="85" t="s">
        <v>287</v>
      </c>
      <c r="B54" s="5"/>
      <c r="C54" s="5"/>
      <c r="D54" s="15"/>
      <c r="E54" s="15"/>
      <c r="F54" s="39" t="s">
        <v>288</v>
      </c>
      <c r="G54" s="43" t="s">
        <v>289</v>
      </c>
      <c r="H54" s="128" t="s">
        <v>125</v>
      </c>
      <c r="I54" s="1634"/>
      <c r="J54" s="1"/>
      <c r="K54" s="1"/>
      <c r="L54" s="1"/>
      <c r="M54" s="1"/>
      <c r="N54" s="1"/>
      <c r="O54" s="1"/>
      <c r="P54" s="1"/>
    </row>
    <row r="55" spans="1:16" x14ac:dyDescent="0.2">
      <c r="A55" s="1700" t="s">
        <v>290</v>
      </c>
      <c r="D55" s="19"/>
      <c r="E55" s="19"/>
      <c r="F55" s="1634"/>
      <c r="G55" s="39" t="str">
        <f>CONCATENATE($H$54," x 12.5")</f>
        <v>F x 12.5</v>
      </c>
      <c r="H55" s="43" t="s">
        <v>291</v>
      </c>
      <c r="I55" s="1634" t="s">
        <v>169</v>
      </c>
    </row>
    <row r="57" spans="1:16" s="25" customFormat="1" x14ac:dyDescent="0.2">
      <c r="A57" s="129" t="s">
        <v>292</v>
      </c>
      <c r="B57" s="1"/>
      <c r="C57" s="1"/>
      <c r="F57" s="1"/>
      <c r="G57" s="1"/>
      <c r="H57" s="1"/>
      <c r="I57" s="1"/>
      <c r="J57" s="1"/>
      <c r="K57" s="1"/>
      <c r="L57" s="1"/>
      <c r="M57" s="1"/>
      <c r="N57" s="1"/>
      <c r="O57" s="1"/>
      <c r="P57" s="1"/>
    </row>
    <row r="58" spans="1:16" x14ac:dyDescent="0.2">
      <c r="A58" s="85" t="s">
        <v>293</v>
      </c>
      <c r="B58" s="39"/>
      <c r="C58" s="39"/>
      <c r="D58" s="15"/>
      <c r="E58" s="15"/>
      <c r="F58" s="39"/>
      <c r="G58" s="39"/>
      <c r="H58" s="39"/>
      <c r="I58" s="1634"/>
    </row>
    <row r="59" spans="1:16" x14ac:dyDescent="0.2">
      <c r="A59" s="130" t="s">
        <v>294</v>
      </c>
      <c r="B59" s="39"/>
      <c r="C59" s="39"/>
      <c r="D59" s="15"/>
      <c r="E59" s="15"/>
      <c r="F59" s="379" t="s">
        <v>295</v>
      </c>
      <c r="G59" s="437" t="s">
        <v>296</v>
      </c>
      <c r="H59" s="385" t="s">
        <v>297</v>
      </c>
      <c r="I59" s="374"/>
    </row>
    <row r="60" spans="1:16" x14ac:dyDescent="0.2">
      <c r="A60" s="234" t="s">
        <v>298</v>
      </c>
      <c r="B60" s="54"/>
      <c r="C60" s="54"/>
      <c r="D60" s="15"/>
      <c r="E60" s="15"/>
      <c r="F60" s="379" t="s">
        <v>299</v>
      </c>
      <c r="G60" s="440">
        <v>10437</v>
      </c>
      <c r="H60" s="385" t="s">
        <v>175</v>
      </c>
      <c r="I60" s="374"/>
    </row>
    <row r="61" spans="1:16" x14ac:dyDescent="0.2">
      <c r="A61" s="85" t="s">
        <v>242</v>
      </c>
      <c r="B61" s="131"/>
      <c r="C61" s="131"/>
      <c r="D61" s="131"/>
      <c r="E61" s="131"/>
      <c r="F61" s="379" t="str">
        <f>CONCATENATE($H$59," + ",$H$60,)</f>
        <v xml:space="preserve"> H + I</v>
      </c>
      <c r="G61" s="437" t="s">
        <v>300</v>
      </c>
      <c r="H61" s="385" t="s">
        <v>178</v>
      </c>
      <c r="I61" s="396"/>
    </row>
    <row r="62" spans="1:16" x14ac:dyDescent="0.2">
      <c r="A62" s="85" t="s">
        <v>179</v>
      </c>
      <c r="B62" s="39"/>
      <c r="C62" s="39"/>
      <c r="D62" s="15"/>
      <c r="E62" s="15"/>
      <c r="F62" s="379"/>
      <c r="G62" s="379" t="str">
        <f>CONCATENATE($H$61," x 12.5")</f>
        <v>J x 12.5</v>
      </c>
      <c r="H62" s="437" t="s">
        <v>301</v>
      </c>
      <c r="I62" s="385" t="s">
        <v>181</v>
      </c>
      <c r="J62" s="21"/>
      <c r="K62" s="21"/>
      <c r="L62" s="21"/>
      <c r="M62" s="21"/>
      <c r="N62" s="21"/>
      <c r="O62" s="21"/>
      <c r="P62" s="21"/>
    </row>
    <row r="63" spans="1:16" x14ac:dyDescent="0.2">
      <c r="A63" s="1700"/>
      <c r="B63" s="1634"/>
      <c r="C63" s="1634"/>
      <c r="D63" s="19"/>
      <c r="E63" s="19"/>
      <c r="F63" s="1634"/>
      <c r="G63" s="1634"/>
      <c r="H63" s="1634"/>
      <c r="I63" s="30"/>
      <c r="J63" s="21"/>
      <c r="K63" s="21"/>
      <c r="L63" s="21"/>
      <c r="M63" s="21"/>
      <c r="N63" s="21"/>
      <c r="O63" s="21"/>
      <c r="P63" s="21"/>
    </row>
    <row r="64" spans="1:16" ht="22.5" x14ac:dyDescent="0.2">
      <c r="A64" s="1646" t="s">
        <v>302</v>
      </c>
      <c r="B64" s="1634"/>
      <c r="C64" s="1634"/>
      <c r="D64" s="19"/>
      <c r="E64" s="19"/>
      <c r="F64" s="1634"/>
      <c r="G64" s="1634"/>
      <c r="H64" s="43" t="s">
        <v>303</v>
      </c>
      <c r="I64" s="85" t="s">
        <v>304</v>
      </c>
    </row>
    <row r="65" spans="1:16" x14ac:dyDescent="0.2">
      <c r="A65" s="1634"/>
      <c r="B65" s="1634"/>
      <c r="C65" s="1634"/>
      <c r="D65" s="19"/>
      <c r="E65" s="19"/>
      <c r="F65" s="1634"/>
      <c r="G65" s="1634"/>
      <c r="H65" s="1634"/>
      <c r="I65" s="1700"/>
    </row>
    <row r="66" spans="1:16" x14ac:dyDescent="0.2">
      <c r="A66" s="127" t="s">
        <v>305</v>
      </c>
      <c r="B66" s="1634"/>
      <c r="C66" s="1634"/>
      <c r="D66" s="19"/>
      <c r="E66" s="19"/>
      <c r="G66" s="39" t="str">
        <f>CONCATENATE($I$51," + ",$I$55," + ",$I$62," - ",$I$64)</f>
        <v>E + G + K - L</v>
      </c>
      <c r="H66" s="43" t="s">
        <v>306</v>
      </c>
      <c r="I66" s="85" t="s">
        <v>307</v>
      </c>
    </row>
    <row r="67" spans="1:16" x14ac:dyDescent="0.2">
      <c r="A67" s="1700" t="s">
        <v>308</v>
      </c>
    </row>
    <row r="68" spans="1:16" x14ac:dyDescent="0.2">
      <c r="A68" s="1700" t="s">
        <v>309</v>
      </c>
    </row>
    <row r="69" spans="1:16" x14ac:dyDescent="0.2">
      <c r="J69" s="21"/>
      <c r="K69" s="21"/>
      <c r="L69" s="21"/>
      <c r="M69" s="21"/>
      <c r="N69" s="21"/>
      <c r="O69" s="21"/>
      <c r="P69" s="21"/>
    </row>
    <row r="70" spans="1:16" x14ac:dyDescent="0.2">
      <c r="A70" s="25"/>
    </row>
    <row r="72" spans="1:16" x14ac:dyDescent="0.2">
      <c r="J72" s="1634"/>
      <c r="K72" s="1634"/>
      <c r="L72" s="1634"/>
    </row>
    <row r="73" spans="1:16" x14ac:dyDescent="0.2">
      <c r="J73" s="1634"/>
      <c r="K73" s="1634"/>
      <c r="L73" s="1634"/>
    </row>
    <row r="74" spans="1:16" x14ac:dyDescent="0.2">
      <c r="J74" s="1634"/>
      <c r="K74" s="1634"/>
      <c r="L74" s="1634"/>
    </row>
    <row r="75" spans="1:16" x14ac:dyDescent="0.2">
      <c r="J75" s="1634"/>
      <c r="K75" s="1634"/>
      <c r="L75" s="1634"/>
    </row>
    <row r="76" spans="1:16" x14ac:dyDescent="0.2">
      <c r="J76" s="1634"/>
      <c r="K76" s="1634"/>
      <c r="L76" s="1634"/>
    </row>
    <row r="77" spans="1:16" x14ac:dyDescent="0.2">
      <c r="J77" s="1634"/>
      <c r="K77" s="1634"/>
      <c r="L77" s="1634"/>
    </row>
    <row r="78" spans="1:16" x14ac:dyDescent="0.2">
      <c r="I78" s="1634"/>
      <c r="J78" s="1634"/>
      <c r="K78" s="1634"/>
      <c r="L78" s="1634"/>
    </row>
    <row r="79" spans="1:16" x14ac:dyDescent="0.2">
      <c r="I79" s="1634"/>
      <c r="J79" s="1634"/>
      <c r="K79" s="1634"/>
      <c r="L79" s="1634"/>
    </row>
    <row r="80" spans="1:16" x14ac:dyDescent="0.2">
      <c r="I80" s="1634"/>
      <c r="J80" s="1634"/>
      <c r="K80" s="1634"/>
      <c r="L80" s="1634"/>
    </row>
    <row r="81" spans="2:12" x14ac:dyDescent="0.2">
      <c r="I81" s="1634"/>
      <c r="J81" s="1634"/>
      <c r="K81" s="1634"/>
      <c r="L81" s="1634"/>
    </row>
    <row r="82" spans="2:12" x14ac:dyDescent="0.2">
      <c r="I82" s="1634"/>
      <c r="J82" s="1634"/>
      <c r="K82" s="1634"/>
      <c r="L82" s="1634"/>
    </row>
    <row r="83" spans="2:12" x14ac:dyDescent="0.2">
      <c r="I83" s="1634"/>
      <c r="J83" s="1634"/>
      <c r="K83" s="1634"/>
      <c r="L83" s="1634"/>
    </row>
    <row r="84" spans="2:12" x14ac:dyDescent="0.2">
      <c r="I84" s="1634"/>
      <c r="J84" s="1634"/>
      <c r="K84" s="1634"/>
      <c r="L84" s="1634"/>
    </row>
    <row r="85" spans="2:12" x14ac:dyDescent="0.2">
      <c r="I85" s="1634"/>
      <c r="J85" s="1634"/>
      <c r="K85" s="1634"/>
      <c r="L85" s="1634"/>
    </row>
    <row r="86" spans="2:12" x14ac:dyDescent="0.2">
      <c r="I86" s="1634"/>
      <c r="J86" s="1634"/>
      <c r="K86" s="1634"/>
      <c r="L86" s="1634"/>
    </row>
    <row r="87" spans="2:12" x14ac:dyDescent="0.2">
      <c r="I87" s="1634"/>
      <c r="J87" s="1634"/>
      <c r="K87" s="1634"/>
      <c r="L87" s="1634"/>
    </row>
    <row r="88" spans="2:12" x14ac:dyDescent="0.2">
      <c r="I88" s="1634"/>
      <c r="J88" s="1634"/>
      <c r="K88" s="1634"/>
      <c r="L88" s="1634"/>
    </row>
    <row r="93" spans="2:12" x14ac:dyDescent="0.2">
      <c r="B93" s="1634"/>
      <c r="C93" s="1634"/>
      <c r="D93" s="19"/>
      <c r="E93" s="19"/>
      <c r="F93" s="1634"/>
      <c r="G93" s="1634"/>
      <c r="H93" s="1634"/>
    </row>
    <row r="94" spans="2:12" x14ac:dyDescent="0.2">
      <c r="B94" s="1634"/>
      <c r="C94" s="1634"/>
      <c r="D94" s="19"/>
      <c r="E94" s="19"/>
      <c r="F94" s="1634"/>
      <c r="G94" s="1634"/>
      <c r="H94" s="1634"/>
    </row>
    <row r="95" spans="2:12" x14ac:dyDescent="0.2">
      <c r="B95" s="1634"/>
      <c r="C95" s="1634"/>
      <c r="D95" s="19"/>
      <c r="E95" s="19"/>
      <c r="F95" s="1634"/>
      <c r="G95" s="1634"/>
      <c r="H95" s="1634"/>
    </row>
    <row r="96" spans="2:12" x14ac:dyDescent="0.2">
      <c r="B96" s="1634"/>
      <c r="C96" s="1634"/>
      <c r="D96" s="19"/>
      <c r="E96" s="19"/>
      <c r="F96" s="1634"/>
      <c r="G96" s="1634"/>
      <c r="H96" s="1634"/>
    </row>
    <row r="97" spans="1:8" x14ac:dyDescent="0.2">
      <c r="B97" s="1634"/>
      <c r="C97" s="1634"/>
      <c r="D97" s="19"/>
      <c r="E97" s="19"/>
      <c r="F97" s="1634"/>
      <c r="G97" s="1634"/>
      <c r="H97" s="1634"/>
    </row>
    <row r="98" spans="1:8" x14ac:dyDescent="0.2">
      <c r="A98" s="1634"/>
      <c r="B98" s="1634"/>
      <c r="C98" s="1634"/>
      <c r="D98" s="19"/>
      <c r="E98" s="19"/>
      <c r="F98" s="1634"/>
      <c r="G98" s="1634"/>
      <c r="H98" s="1634"/>
    </row>
    <row r="99" spans="1:8" x14ac:dyDescent="0.2">
      <c r="A99" s="1634"/>
      <c r="B99" s="1634"/>
      <c r="C99" s="1634"/>
      <c r="D99" s="19"/>
      <c r="E99" s="19"/>
      <c r="F99" s="1634"/>
      <c r="G99" s="1634"/>
      <c r="H99" s="1634"/>
    </row>
    <row r="100" spans="1:8" x14ac:dyDescent="0.2">
      <c r="A100" s="1634"/>
      <c r="B100" s="1634"/>
      <c r="C100" s="1634"/>
      <c r="D100" s="19"/>
      <c r="E100" s="19"/>
      <c r="F100" s="1634"/>
      <c r="G100" s="1634"/>
      <c r="H100" s="1634"/>
    </row>
    <row r="101" spans="1:8" x14ac:dyDescent="0.2">
      <c r="A101" s="1634"/>
      <c r="B101" s="1634"/>
      <c r="C101" s="1634"/>
      <c r="D101" s="19"/>
      <c r="E101" s="19"/>
      <c r="F101" s="1634"/>
      <c r="G101" s="1634"/>
      <c r="H101" s="1634"/>
    </row>
    <row r="102" spans="1:8" x14ac:dyDescent="0.2">
      <c r="A102" s="1634"/>
      <c r="B102" s="1634"/>
      <c r="C102" s="1634"/>
      <c r="D102" s="19"/>
      <c r="E102" s="19"/>
      <c r="F102" s="1634"/>
      <c r="G102" s="1634"/>
      <c r="H102" s="1634"/>
    </row>
    <row r="103" spans="1:8" x14ac:dyDescent="0.2">
      <c r="A103" s="1634"/>
      <c r="B103" s="1634"/>
      <c r="C103" s="1634"/>
      <c r="D103" s="19"/>
      <c r="E103" s="19"/>
      <c r="F103" s="1634"/>
      <c r="G103" s="1634"/>
      <c r="H103" s="1634"/>
    </row>
    <row r="104" spans="1:8" x14ac:dyDescent="0.2">
      <c r="A104" s="1634"/>
    </row>
    <row r="105" spans="1:8" x14ac:dyDescent="0.2">
      <c r="A105" s="1634"/>
    </row>
    <row r="106" spans="1:8" x14ac:dyDescent="0.2">
      <c r="A106" s="1634"/>
    </row>
    <row r="107" spans="1:8" x14ac:dyDescent="0.2">
      <c r="A107" s="1634"/>
    </row>
    <row r="108" spans="1:8" x14ac:dyDescent="0.2">
      <c r="A108" s="1634"/>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heetViews>
  <sheetFormatPr defaultColWidth="9.140625" defaultRowHeight="12.75" x14ac:dyDescent="0.2"/>
  <cols>
    <col min="1" max="1" width="27.28515625" style="1" customWidth="1"/>
    <col min="2" max="3" width="11.140625" style="1" customWidth="1"/>
    <col min="4" max="4" width="1.5703125" style="1" customWidth="1"/>
    <col min="5" max="7" width="12.42578125" style="1" customWidth="1"/>
    <col min="8" max="8" width="1.5703125" style="1" customWidth="1"/>
    <col min="9" max="9" width="11.140625" style="1" customWidth="1"/>
    <col min="10" max="10" width="1.5703125" style="1" customWidth="1"/>
    <col min="11" max="11" width="15.28515625" style="1" customWidth="1"/>
    <col min="12" max="13" width="9.140625" style="1525"/>
    <col min="14" max="14" width="6.42578125" style="1525" customWidth="1"/>
    <col min="15" max="257" width="9.140625" style="1525"/>
    <col min="258" max="259" width="11.140625" style="1525" customWidth="1"/>
    <col min="260" max="260" width="1.5703125" style="1525" customWidth="1"/>
    <col min="261" max="263" width="12.42578125" style="1525" customWidth="1"/>
    <col min="264" max="264" width="1.5703125" style="1525" customWidth="1"/>
    <col min="265" max="265" width="11.140625" style="1525" customWidth="1"/>
    <col min="266" max="266" width="1.5703125" style="1525" customWidth="1"/>
    <col min="267" max="269" width="9.140625" style="1525"/>
    <col min="270" max="270" width="6.42578125" style="1525" customWidth="1"/>
    <col min="271" max="513" width="9.140625" style="1525"/>
    <col min="514" max="515" width="11.140625" style="1525" customWidth="1"/>
    <col min="516" max="516" width="1.5703125" style="1525" customWidth="1"/>
    <col min="517" max="519" width="12.42578125" style="1525" customWidth="1"/>
    <col min="520" max="520" width="1.5703125" style="1525" customWidth="1"/>
    <col min="521" max="521" width="11.140625" style="1525" customWidth="1"/>
    <col min="522" max="522" width="1.5703125" style="1525" customWidth="1"/>
    <col min="523" max="525" width="9.140625" style="1525"/>
    <col min="526" max="526" width="6.42578125" style="1525" customWidth="1"/>
    <col min="527" max="769" width="9.140625" style="1525"/>
    <col min="770" max="771" width="11.140625" style="1525" customWidth="1"/>
    <col min="772" max="772" width="1.5703125" style="1525" customWidth="1"/>
    <col min="773" max="775" width="12.42578125" style="1525" customWidth="1"/>
    <col min="776" max="776" width="1.5703125" style="1525" customWidth="1"/>
    <col min="777" max="777" width="11.140625" style="1525" customWidth="1"/>
    <col min="778" max="778" width="1.5703125" style="1525" customWidth="1"/>
    <col min="779" max="781" width="9.140625" style="1525"/>
    <col min="782" max="782" width="6.42578125" style="1525" customWidth="1"/>
    <col min="783" max="1025" width="9.140625" style="1525"/>
    <col min="1026" max="1027" width="11.140625" style="1525" customWidth="1"/>
    <col min="1028" max="1028" width="1.5703125" style="1525" customWidth="1"/>
    <col min="1029" max="1031" width="12.42578125" style="1525" customWidth="1"/>
    <col min="1032" max="1032" width="1.5703125" style="1525" customWidth="1"/>
    <col min="1033" max="1033" width="11.140625" style="1525" customWidth="1"/>
    <col min="1034" max="1034" width="1.5703125" style="1525" customWidth="1"/>
    <col min="1035" max="1037" width="9.140625" style="1525"/>
    <col min="1038" max="1038" width="6.42578125" style="1525" customWidth="1"/>
    <col min="1039" max="1281" width="9.140625" style="1525"/>
    <col min="1282" max="1283" width="11.140625" style="1525" customWidth="1"/>
    <col min="1284" max="1284" width="1.5703125" style="1525" customWidth="1"/>
    <col min="1285" max="1287" width="12.42578125" style="1525" customWidth="1"/>
    <col min="1288" max="1288" width="1.5703125" style="1525" customWidth="1"/>
    <col min="1289" max="1289" width="11.140625" style="1525" customWidth="1"/>
    <col min="1290" max="1290" width="1.5703125" style="1525" customWidth="1"/>
    <col min="1291" max="1293" width="9.140625" style="1525"/>
    <col min="1294" max="1294" width="6.42578125" style="1525" customWidth="1"/>
    <col min="1295" max="1537" width="9.140625" style="1525"/>
    <col min="1538" max="1539" width="11.140625" style="1525" customWidth="1"/>
    <col min="1540" max="1540" width="1.5703125" style="1525" customWidth="1"/>
    <col min="1541" max="1543" width="12.42578125" style="1525" customWidth="1"/>
    <col min="1544" max="1544" width="1.5703125" style="1525" customWidth="1"/>
    <col min="1545" max="1545" width="11.140625" style="1525" customWidth="1"/>
    <col min="1546" max="1546" width="1.5703125" style="1525" customWidth="1"/>
    <col min="1547" max="1549" width="9.140625" style="1525"/>
    <col min="1550" max="1550" width="6.42578125" style="1525" customWidth="1"/>
    <col min="1551" max="1793" width="9.140625" style="1525"/>
    <col min="1794" max="1795" width="11.140625" style="1525" customWidth="1"/>
    <col min="1796" max="1796" width="1.5703125" style="1525" customWidth="1"/>
    <col min="1797" max="1799" width="12.42578125" style="1525" customWidth="1"/>
    <col min="1800" max="1800" width="1.5703125" style="1525" customWidth="1"/>
    <col min="1801" max="1801" width="11.140625" style="1525" customWidth="1"/>
    <col min="1802" max="1802" width="1.5703125" style="1525" customWidth="1"/>
    <col min="1803" max="1805" width="9.140625" style="1525"/>
    <col min="1806" max="1806" width="6.42578125" style="1525" customWidth="1"/>
    <col min="1807" max="2049" width="9.140625" style="1525"/>
    <col min="2050" max="2051" width="11.140625" style="1525" customWidth="1"/>
    <col min="2052" max="2052" width="1.5703125" style="1525" customWidth="1"/>
    <col min="2053" max="2055" width="12.42578125" style="1525" customWidth="1"/>
    <col min="2056" max="2056" width="1.5703125" style="1525" customWidth="1"/>
    <col min="2057" max="2057" width="11.140625" style="1525" customWidth="1"/>
    <col min="2058" max="2058" width="1.5703125" style="1525" customWidth="1"/>
    <col min="2059" max="2061" width="9.140625" style="1525"/>
    <col min="2062" max="2062" width="6.42578125" style="1525" customWidth="1"/>
    <col min="2063" max="2305" width="9.140625" style="1525"/>
    <col min="2306" max="2307" width="11.140625" style="1525" customWidth="1"/>
    <col min="2308" max="2308" width="1.5703125" style="1525" customWidth="1"/>
    <col min="2309" max="2311" width="12.42578125" style="1525" customWidth="1"/>
    <col min="2312" max="2312" width="1.5703125" style="1525" customWidth="1"/>
    <col min="2313" max="2313" width="11.140625" style="1525" customWidth="1"/>
    <col min="2314" max="2314" width="1.5703125" style="1525" customWidth="1"/>
    <col min="2315" max="2317" width="9.140625" style="1525"/>
    <col min="2318" max="2318" width="6.42578125" style="1525" customWidth="1"/>
    <col min="2319" max="2561" width="9.140625" style="1525"/>
    <col min="2562" max="2563" width="11.140625" style="1525" customWidth="1"/>
    <col min="2564" max="2564" width="1.5703125" style="1525" customWidth="1"/>
    <col min="2565" max="2567" width="12.42578125" style="1525" customWidth="1"/>
    <col min="2568" max="2568" width="1.5703125" style="1525" customWidth="1"/>
    <col min="2569" max="2569" width="11.140625" style="1525" customWidth="1"/>
    <col min="2570" max="2570" width="1.5703125" style="1525" customWidth="1"/>
    <col min="2571" max="2573" width="9.140625" style="1525"/>
    <col min="2574" max="2574" width="6.42578125" style="1525" customWidth="1"/>
    <col min="2575" max="2817" width="9.140625" style="1525"/>
    <col min="2818" max="2819" width="11.140625" style="1525" customWidth="1"/>
    <col min="2820" max="2820" width="1.5703125" style="1525" customWidth="1"/>
    <col min="2821" max="2823" width="12.42578125" style="1525" customWidth="1"/>
    <col min="2824" max="2824" width="1.5703125" style="1525" customWidth="1"/>
    <col min="2825" max="2825" width="11.140625" style="1525" customWidth="1"/>
    <col min="2826" max="2826" width="1.5703125" style="1525" customWidth="1"/>
    <col min="2827" max="2829" width="9.140625" style="1525"/>
    <col min="2830" max="2830" width="6.42578125" style="1525" customWidth="1"/>
    <col min="2831" max="3073" width="9.140625" style="1525"/>
    <col min="3074" max="3075" width="11.140625" style="1525" customWidth="1"/>
    <col min="3076" max="3076" width="1.5703125" style="1525" customWidth="1"/>
    <col min="3077" max="3079" width="12.42578125" style="1525" customWidth="1"/>
    <col min="3080" max="3080" width="1.5703125" style="1525" customWidth="1"/>
    <col min="3081" max="3081" width="11.140625" style="1525" customWidth="1"/>
    <col min="3082" max="3082" width="1.5703125" style="1525" customWidth="1"/>
    <col min="3083" max="3085" width="9.140625" style="1525"/>
    <col min="3086" max="3086" width="6.42578125" style="1525" customWidth="1"/>
    <col min="3087" max="3329" width="9.140625" style="1525"/>
    <col min="3330" max="3331" width="11.140625" style="1525" customWidth="1"/>
    <col min="3332" max="3332" width="1.5703125" style="1525" customWidth="1"/>
    <col min="3333" max="3335" width="12.42578125" style="1525" customWidth="1"/>
    <col min="3336" max="3336" width="1.5703125" style="1525" customWidth="1"/>
    <col min="3337" max="3337" width="11.140625" style="1525" customWidth="1"/>
    <col min="3338" max="3338" width="1.5703125" style="1525" customWidth="1"/>
    <col min="3339" max="3341" width="9.140625" style="1525"/>
    <col min="3342" max="3342" width="6.42578125" style="1525" customWidth="1"/>
    <col min="3343" max="3585" width="9.140625" style="1525"/>
    <col min="3586" max="3587" width="11.140625" style="1525" customWidth="1"/>
    <col min="3588" max="3588" width="1.5703125" style="1525" customWidth="1"/>
    <col min="3589" max="3591" width="12.42578125" style="1525" customWidth="1"/>
    <col min="3592" max="3592" width="1.5703125" style="1525" customWidth="1"/>
    <col min="3593" max="3593" width="11.140625" style="1525" customWidth="1"/>
    <col min="3594" max="3594" width="1.5703125" style="1525" customWidth="1"/>
    <col min="3595" max="3597" width="9.140625" style="1525"/>
    <col min="3598" max="3598" width="6.42578125" style="1525" customWidth="1"/>
    <col min="3599" max="3841" width="9.140625" style="1525"/>
    <col min="3842" max="3843" width="11.140625" style="1525" customWidth="1"/>
    <col min="3844" max="3844" width="1.5703125" style="1525" customWidth="1"/>
    <col min="3845" max="3847" width="12.42578125" style="1525" customWidth="1"/>
    <col min="3848" max="3848" width="1.5703125" style="1525" customWidth="1"/>
    <col min="3849" max="3849" width="11.140625" style="1525" customWidth="1"/>
    <col min="3850" max="3850" width="1.5703125" style="1525" customWidth="1"/>
    <col min="3851" max="3853" width="9.140625" style="1525"/>
    <col min="3854" max="3854" width="6.42578125" style="1525" customWidth="1"/>
    <col min="3855" max="4097" width="9.140625" style="1525"/>
    <col min="4098" max="4099" width="11.140625" style="1525" customWidth="1"/>
    <col min="4100" max="4100" width="1.5703125" style="1525" customWidth="1"/>
    <col min="4101" max="4103" width="12.42578125" style="1525" customWidth="1"/>
    <col min="4104" max="4104" width="1.5703125" style="1525" customWidth="1"/>
    <col min="4105" max="4105" width="11.140625" style="1525" customWidth="1"/>
    <col min="4106" max="4106" width="1.5703125" style="1525" customWidth="1"/>
    <col min="4107" max="4109" width="9.140625" style="1525"/>
    <col min="4110" max="4110" width="6.42578125" style="1525" customWidth="1"/>
    <col min="4111" max="4353" width="9.140625" style="1525"/>
    <col min="4354" max="4355" width="11.140625" style="1525" customWidth="1"/>
    <col min="4356" max="4356" width="1.5703125" style="1525" customWidth="1"/>
    <col min="4357" max="4359" width="12.42578125" style="1525" customWidth="1"/>
    <col min="4360" max="4360" width="1.5703125" style="1525" customWidth="1"/>
    <col min="4361" max="4361" width="11.140625" style="1525" customWidth="1"/>
    <col min="4362" max="4362" width="1.5703125" style="1525" customWidth="1"/>
    <col min="4363" max="4365" width="9.140625" style="1525"/>
    <col min="4366" max="4366" width="6.42578125" style="1525" customWidth="1"/>
    <col min="4367" max="4609" width="9.140625" style="1525"/>
    <col min="4610" max="4611" width="11.140625" style="1525" customWidth="1"/>
    <col min="4612" max="4612" width="1.5703125" style="1525" customWidth="1"/>
    <col min="4613" max="4615" width="12.42578125" style="1525" customWidth="1"/>
    <col min="4616" max="4616" width="1.5703125" style="1525" customWidth="1"/>
    <col min="4617" max="4617" width="11.140625" style="1525" customWidth="1"/>
    <col min="4618" max="4618" width="1.5703125" style="1525" customWidth="1"/>
    <col min="4619" max="4621" width="9.140625" style="1525"/>
    <col min="4622" max="4622" width="6.42578125" style="1525" customWidth="1"/>
    <col min="4623" max="4865" width="9.140625" style="1525"/>
    <col min="4866" max="4867" width="11.140625" style="1525" customWidth="1"/>
    <col min="4868" max="4868" width="1.5703125" style="1525" customWidth="1"/>
    <col min="4869" max="4871" width="12.42578125" style="1525" customWidth="1"/>
    <col min="4872" max="4872" width="1.5703125" style="1525" customWidth="1"/>
    <col min="4873" max="4873" width="11.140625" style="1525" customWidth="1"/>
    <col min="4874" max="4874" width="1.5703125" style="1525" customWidth="1"/>
    <col min="4875" max="4877" width="9.140625" style="1525"/>
    <col min="4878" max="4878" width="6.42578125" style="1525" customWidth="1"/>
    <col min="4879" max="5121" width="9.140625" style="1525"/>
    <col min="5122" max="5123" width="11.140625" style="1525" customWidth="1"/>
    <col min="5124" max="5124" width="1.5703125" style="1525" customWidth="1"/>
    <col min="5125" max="5127" width="12.42578125" style="1525" customWidth="1"/>
    <col min="5128" max="5128" width="1.5703125" style="1525" customWidth="1"/>
    <col min="5129" max="5129" width="11.140625" style="1525" customWidth="1"/>
    <col min="5130" max="5130" width="1.5703125" style="1525" customWidth="1"/>
    <col min="5131" max="5133" width="9.140625" style="1525"/>
    <col min="5134" max="5134" width="6.42578125" style="1525" customWidth="1"/>
    <col min="5135" max="5377" width="9.140625" style="1525"/>
    <col min="5378" max="5379" width="11.140625" style="1525" customWidth="1"/>
    <col min="5380" max="5380" width="1.5703125" style="1525" customWidth="1"/>
    <col min="5381" max="5383" width="12.42578125" style="1525" customWidth="1"/>
    <col min="5384" max="5384" width="1.5703125" style="1525" customWidth="1"/>
    <col min="5385" max="5385" width="11.140625" style="1525" customWidth="1"/>
    <col min="5386" max="5386" width="1.5703125" style="1525" customWidth="1"/>
    <col min="5387" max="5389" width="9.140625" style="1525"/>
    <col min="5390" max="5390" width="6.42578125" style="1525" customWidth="1"/>
    <col min="5391" max="5633" width="9.140625" style="1525"/>
    <col min="5634" max="5635" width="11.140625" style="1525" customWidth="1"/>
    <col min="5636" max="5636" width="1.5703125" style="1525" customWidth="1"/>
    <col min="5637" max="5639" width="12.42578125" style="1525" customWidth="1"/>
    <col min="5640" max="5640" width="1.5703125" style="1525" customWidth="1"/>
    <col min="5641" max="5641" width="11.140625" style="1525" customWidth="1"/>
    <col min="5642" max="5642" width="1.5703125" style="1525" customWidth="1"/>
    <col min="5643" max="5645" width="9.140625" style="1525"/>
    <col min="5646" max="5646" width="6.42578125" style="1525" customWidth="1"/>
    <col min="5647" max="5889" width="9.140625" style="1525"/>
    <col min="5890" max="5891" width="11.140625" style="1525" customWidth="1"/>
    <col min="5892" max="5892" width="1.5703125" style="1525" customWidth="1"/>
    <col min="5893" max="5895" width="12.42578125" style="1525" customWidth="1"/>
    <col min="5896" max="5896" width="1.5703125" style="1525" customWidth="1"/>
    <col min="5897" max="5897" width="11.140625" style="1525" customWidth="1"/>
    <col min="5898" max="5898" width="1.5703125" style="1525" customWidth="1"/>
    <col min="5899" max="5901" width="9.140625" style="1525"/>
    <col min="5902" max="5902" width="6.42578125" style="1525" customWidth="1"/>
    <col min="5903" max="6145" width="9.140625" style="1525"/>
    <col min="6146" max="6147" width="11.140625" style="1525" customWidth="1"/>
    <col min="6148" max="6148" width="1.5703125" style="1525" customWidth="1"/>
    <col min="6149" max="6151" width="12.42578125" style="1525" customWidth="1"/>
    <col min="6152" max="6152" width="1.5703125" style="1525" customWidth="1"/>
    <col min="6153" max="6153" width="11.140625" style="1525" customWidth="1"/>
    <col min="6154" max="6154" width="1.5703125" style="1525" customWidth="1"/>
    <col min="6155" max="6157" width="9.140625" style="1525"/>
    <col min="6158" max="6158" width="6.42578125" style="1525" customWidth="1"/>
    <col min="6159" max="6401" width="9.140625" style="1525"/>
    <col min="6402" max="6403" width="11.140625" style="1525" customWidth="1"/>
    <col min="6404" max="6404" width="1.5703125" style="1525" customWidth="1"/>
    <col min="6405" max="6407" width="12.42578125" style="1525" customWidth="1"/>
    <col min="6408" max="6408" width="1.5703125" style="1525" customWidth="1"/>
    <col min="6409" max="6409" width="11.140625" style="1525" customWidth="1"/>
    <col min="6410" max="6410" width="1.5703125" style="1525" customWidth="1"/>
    <col min="6411" max="6413" width="9.140625" style="1525"/>
    <col min="6414" max="6414" width="6.42578125" style="1525" customWidth="1"/>
    <col min="6415" max="6657" width="9.140625" style="1525"/>
    <col min="6658" max="6659" width="11.140625" style="1525" customWidth="1"/>
    <col min="6660" max="6660" width="1.5703125" style="1525" customWidth="1"/>
    <col min="6661" max="6663" width="12.42578125" style="1525" customWidth="1"/>
    <col min="6664" max="6664" width="1.5703125" style="1525" customWidth="1"/>
    <col min="6665" max="6665" width="11.140625" style="1525" customWidth="1"/>
    <col min="6666" max="6666" width="1.5703125" style="1525" customWidth="1"/>
    <col min="6667" max="6669" width="9.140625" style="1525"/>
    <col min="6670" max="6670" width="6.42578125" style="1525" customWidth="1"/>
    <col min="6671" max="6913" width="9.140625" style="1525"/>
    <col min="6914" max="6915" width="11.140625" style="1525" customWidth="1"/>
    <col min="6916" max="6916" width="1.5703125" style="1525" customWidth="1"/>
    <col min="6917" max="6919" width="12.42578125" style="1525" customWidth="1"/>
    <col min="6920" max="6920" width="1.5703125" style="1525" customWidth="1"/>
    <col min="6921" max="6921" width="11.140625" style="1525" customWidth="1"/>
    <col min="6922" max="6922" width="1.5703125" style="1525" customWidth="1"/>
    <col min="6923" max="6925" width="9.140625" style="1525"/>
    <col min="6926" max="6926" width="6.42578125" style="1525" customWidth="1"/>
    <col min="6927" max="7169" width="9.140625" style="1525"/>
    <col min="7170" max="7171" width="11.140625" style="1525" customWidth="1"/>
    <col min="7172" max="7172" width="1.5703125" style="1525" customWidth="1"/>
    <col min="7173" max="7175" width="12.42578125" style="1525" customWidth="1"/>
    <col min="7176" max="7176" width="1.5703125" style="1525" customWidth="1"/>
    <col min="7177" max="7177" width="11.140625" style="1525" customWidth="1"/>
    <col min="7178" max="7178" width="1.5703125" style="1525" customWidth="1"/>
    <col min="7179" max="7181" width="9.140625" style="1525"/>
    <col min="7182" max="7182" width="6.42578125" style="1525" customWidth="1"/>
    <col min="7183" max="7425" width="9.140625" style="1525"/>
    <col min="7426" max="7427" width="11.140625" style="1525" customWidth="1"/>
    <col min="7428" max="7428" width="1.5703125" style="1525" customWidth="1"/>
    <col min="7429" max="7431" width="12.42578125" style="1525" customWidth="1"/>
    <col min="7432" max="7432" width="1.5703125" style="1525" customWidth="1"/>
    <col min="7433" max="7433" width="11.140625" style="1525" customWidth="1"/>
    <col min="7434" max="7434" width="1.5703125" style="1525" customWidth="1"/>
    <col min="7435" max="7437" width="9.140625" style="1525"/>
    <col min="7438" max="7438" width="6.42578125" style="1525" customWidth="1"/>
    <col min="7439" max="7681" width="9.140625" style="1525"/>
    <col min="7682" max="7683" width="11.140625" style="1525" customWidth="1"/>
    <col min="7684" max="7684" width="1.5703125" style="1525" customWidth="1"/>
    <col min="7685" max="7687" width="12.42578125" style="1525" customWidth="1"/>
    <col min="7688" max="7688" width="1.5703125" style="1525" customWidth="1"/>
    <col min="7689" max="7689" width="11.140625" style="1525" customWidth="1"/>
    <col min="7690" max="7690" width="1.5703125" style="1525" customWidth="1"/>
    <col min="7691" max="7693" width="9.140625" style="1525"/>
    <col min="7694" max="7694" width="6.42578125" style="1525" customWidth="1"/>
    <col min="7695" max="7937" width="9.140625" style="1525"/>
    <col min="7938" max="7939" width="11.140625" style="1525" customWidth="1"/>
    <col min="7940" max="7940" width="1.5703125" style="1525" customWidth="1"/>
    <col min="7941" max="7943" width="12.42578125" style="1525" customWidth="1"/>
    <col min="7944" max="7944" width="1.5703125" style="1525" customWidth="1"/>
    <col min="7945" max="7945" width="11.140625" style="1525" customWidth="1"/>
    <col min="7946" max="7946" width="1.5703125" style="1525" customWidth="1"/>
    <col min="7947" max="7949" width="9.140625" style="1525"/>
    <col min="7950" max="7950" width="6.42578125" style="1525" customWidth="1"/>
    <col min="7951" max="8193" width="9.140625" style="1525"/>
    <col min="8194" max="8195" width="11.140625" style="1525" customWidth="1"/>
    <col min="8196" max="8196" width="1.5703125" style="1525" customWidth="1"/>
    <col min="8197" max="8199" width="12.42578125" style="1525" customWidth="1"/>
    <col min="8200" max="8200" width="1.5703125" style="1525" customWidth="1"/>
    <col min="8201" max="8201" width="11.140625" style="1525" customWidth="1"/>
    <col min="8202" max="8202" width="1.5703125" style="1525" customWidth="1"/>
    <col min="8203" max="8205" width="9.140625" style="1525"/>
    <col min="8206" max="8206" width="6.42578125" style="1525" customWidth="1"/>
    <col min="8207" max="8449" width="9.140625" style="1525"/>
    <col min="8450" max="8451" width="11.140625" style="1525" customWidth="1"/>
    <col min="8452" max="8452" width="1.5703125" style="1525" customWidth="1"/>
    <col min="8453" max="8455" width="12.42578125" style="1525" customWidth="1"/>
    <col min="8456" max="8456" width="1.5703125" style="1525" customWidth="1"/>
    <col min="8457" max="8457" width="11.140625" style="1525" customWidth="1"/>
    <col min="8458" max="8458" width="1.5703125" style="1525" customWidth="1"/>
    <col min="8459" max="8461" width="9.140625" style="1525"/>
    <col min="8462" max="8462" width="6.42578125" style="1525" customWidth="1"/>
    <col min="8463" max="8705" width="9.140625" style="1525"/>
    <col min="8706" max="8707" width="11.140625" style="1525" customWidth="1"/>
    <col min="8708" max="8708" width="1.5703125" style="1525" customWidth="1"/>
    <col min="8709" max="8711" width="12.42578125" style="1525" customWidth="1"/>
    <col min="8712" max="8712" width="1.5703125" style="1525" customWidth="1"/>
    <col min="8713" max="8713" width="11.140625" style="1525" customWidth="1"/>
    <col min="8714" max="8714" width="1.5703125" style="1525" customWidth="1"/>
    <col min="8715" max="8717" width="9.140625" style="1525"/>
    <col min="8718" max="8718" width="6.42578125" style="1525" customWidth="1"/>
    <col min="8719" max="8961" width="9.140625" style="1525"/>
    <col min="8962" max="8963" width="11.140625" style="1525" customWidth="1"/>
    <col min="8964" max="8964" width="1.5703125" style="1525" customWidth="1"/>
    <col min="8965" max="8967" width="12.42578125" style="1525" customWidth="1"/>
    <col min="8968" max="8968" width="1.5703125" style="1525" customWidth="1"/>
    <col min="8969" max="8969" width="11.140625" style="1525" customWidth="1"/>
    <col min="8970" max="8970" width="1.5703125" style="1525" customWidth="1"/>
    <col min="8971" max="8973" width="9.140625" style="1525"/>
    <col min="8974" max="8974" width="6.42578125" style="1525" customWidth="1"/>
    <col min="8975" max="9217" width="9.140625" style="1525"/>
    <col min="9218" max="9219" width="11.140625" style="1525" customWidth="1"/>
    <col min="9220" max="9220" width="1.5703125" style="1525" customWidth="1"/>
    <col min="9221" max="9223" width="12.42578125" style="1525" customWidth="1"/>
    <col min="9224" max="9224" width="1.5703125" style="1525" customWidth="1"/>
    <col min="9225" max="9225" width="11.140625" style="1525" customWidth="1"/>
    <col min="9226" max="9226" width="1.5703125" style="1525" customWidth="1"/>
    <col min="9227" max="9229" width="9.140625" style="1525"/>
    <col min="9230" max="9230" width="6.42578125" style="1525" customWidth="1"/>
    <col min="9231" max="9473" width="9.140625" style="1525"/>
    <col min="9474" max="9475" width="11.140625" style="1525" customWidth="1"/>
    <col min="9476" max="9476" width="1.5703125" style="1525" customWidth="1"/>
    <col min="9477" max="9479" width="12.42578125" style="1525" customWidth="1"/>
    <col min="9480" max="9480" width="1.5703125" style="1525" customWidth="1"/>
    <col min="9481" max="9481" width="11.140625" style="1525" customWidth="1"/>
    <col min="9482" max="9482" width="1.5703125" style="1525" customWidth="1"/>
    <col min="9483" max="9485" width="9.140625" style="1525"/>
    <col min="9486" max="9486" width="6.42578125" style="1525" customWidth="1"/>
    <col min="9487" max="9729" width="9.140625" style="1525"/>
    <col min="9730" max="9731" width="11.140625" style="1525" customWidth="1"/>
    <col min="9732" max="9732" width="1.5703125" style="1525" customWidth="1"/>
    <col min="9733" max="9735" width="12.42578125" style="1525" customWidth="1"/>
    <col min="9736" max="9736" width="1.5703125" style="1525" customWidth="1"/>
    <col min="9737" max="9737" width="11.140625" style="1525" customWidth="1"/>
    <col min="9738" max="9738" width="1.5703125" style="1525" customWidth="1"/>
    <col min="9739" max="9741" width="9.140625" style="1525"/>
    <col min="9742" max="9742" width="6.42578125" style="1525" customWidth="1"/>
    <col min="9743" max="9985" width="9.140625" style="1525"/>
    <col min="9986" max="9987" width="11.140625" style="1525" customWidth="1"/>
    <col min="9988" max="9988" width="1.5703125" style="1525" customWidth="1"/>
    <col min="9989" max="9991" width="12.42578125" style="1525" customWidth="1"/>
    <col min="9992" max="9992" width="1.5703125" style="1525" customWidth="1"/>
    <col min="9993" max="9993" width="11.140625" style="1525" customWidth="1"/>
    <col min="9994" max="9994" width="1.5703125" style="1525" customWidth="1"/>
    <col min="9995" max="9997" width="9.140625" style="1525"/>
    <col min="9998" max="9998" width="6.42578125" style="1525" customWidth="1"/>
    <col min="9999" max="10241" width="9.140625" style="1525"/>
    <col min="10242" max="10243" width="11.140625" style="1525" customWidth="1"/>
    <col min="10244" max="10244" width="1.5703125" style="1525" customWidth="1"/>
    <col min="10245" max="10247" width="12.42578125" style="1525" customWidth="1"/>
    <col min="10248" max="10248" width="1.5703125" style="1525" customWidth="1"/>
    <col min="10249" max="10249" width="11.140625" style="1525" customWidth="1"/>
    <col min="10250" max="10250" width="1.5703125" style="1525" customWidth="1"/>
    <col min="10251" max="10253" width="9.140625" style="1525"/>
    <col min="10254" max="10254" width="6.42578125" style="1525" customWidth="1"/>
    <col min="10255" max="10497" width="9.140625" style="1525"/>
    <col min="10498" max="10499" width="11.140625" style="1525" customWidth="1"/>
    <col min="10500" max="10500" width="1.5703125" style="1525" customWidth="1"/>
    <col min="10501" max="10503" width="12.42578125" style="1525" customWidth="1"/>
    <col min="10504" max="10504" width="1.5703125" style="1525" customWidth="1"/>
    <col min="10505" max="10505" width="11.140625" style="1525" customWidth="1"/>
    <col min="10506" max="10506" width="1.5703125" style="1525" customWidth="1"/>
    <col min="10507" max="10509" width="9.140625" style="1525"/>
    <col min="10510" max="10510" width="6.42578125" style="1525" customWidth="1"/>
    <col min="10511" max="10753" width="9.140625" style="1525"/>
    <col min="10754" max="10755" width="11.140625" style="1525" customWidth="1"/>
    <col min="10756" max="10756" width="1.5703125" style="1525" customWidth="1"/>
    <col min="10757" max="10759" width="12.42578125" style="1525" customWidth="1"/>
    <col min="10760" max="10760" width="1.5703125" style="1525" customWidth="1"/>
    <col min="10761" max="10761" width="11.140625" style="1525" customWidth="1"/>
    <col min="10762" max="10762" width="1.5703125" style="1525" customWidth="1"/>
    <col min="10763" max="10765" width="9.140625" style="1525"/>
    <col min="10766" max="10766" width="6.42578125" style="1525" customWidth="1"/>
    <col min="10767" max="11009" width="9.140625" style="1525"/>
    <col min="11010" max="11011" width="11.140625" style="1525" customWidth="1"/>
    <col min="11012" max="11012" width="1.5703125" style="1525" customWidth="1"/>
    <col min="11013" max="11015" width="12.42578125" style="1525" customWidth="1"/>
    <col min="11016" max="11016" width="1.5703125" style="1525" customWidth="1"/>
    <col min="11017" max="11017" width="11.140625" style="1525" customWidth="1"/>
    <col min="11018" max="11018" width="1.5703125" style="1525" customWidth="1"/>
    <col min="11019" max="11021" width="9.140625" style="1525"/>
    <col min="11022" max="11022" width="6.42578125" style="1525" customWidth="1"/>
    <col min="11023" max="11265" width="9.140625" style="1525"/>
    <col min="11266" max="11267" width="11.140625" style="1525" customWidth="1"/>
    <col min="11268" max="11268" width="1.5703125" style="1525" customWidth="1"/>
    <col min="11269" max="11271" width="12.42578125" style="1525" customWidth="1"/>
    <col min="11272" max="11272" width="1.5703125" style="1525" customWidth="1"/>
    <col min="11273" max="11273" width="11.140625" style="1525" customWidth="1"/>
    <col min="11274" max="11274" width="1.5703125" style="1525" customWidth="1"/>
    <col min="11275" max="11277" width="9.140625" style="1525"/>
    <col min="11278" max="11278" width="6.42578125" style="1525" customWidth="1"/>
    <col min="11279" max="11521" width="9.140625" style="1525"/>
    <col min="11522" max="11523" width="11.140625" style="1525" customWidth="1"/>
    <col min="11524" max="11524" width="1.5703125" style="1525" customWidth="1"/>
    <col min="11525" max="11527" width="12.42578125" style="1525" customWidth="1"/>
    <col min="11528" max="11528" width="1.5703125" style="1525" customWidth="1"/>
    <col min="11529" max="11529" width="11.140625" style="1525" customWidth="1"/>
    <col min="11530" max="11530" width="1.5703125" style="1525" customWidth="1"/>
    <col min="11531" max="11533" width="9.140625" style="1525"/>
    <col min="11534" max="11534" width="6.42578125" style="1525" customWidth="1"/>
    <col min="11535" max="11777" width="9.140625" style="1525"/>
    <col min="11778" max="11779" width="11.140625" style="1525" customWidth="1"/>
    <col min="11780" max="11780" width="1.5703125" style="1525" customWidth="1"/>
    <col min="11781" max="11783" width="12.42578125" style="1525" customWidth="1"/>
    <col min="11784" max="11784" width="1.5703125" style="1525" customWidth="1"/>
    <col min="11785" max="11785" width="11.140625" style="1525" customWidth="1"/>
    <col min="11786" max="11786" width="1.5703125" style="1525" customWidth="1"/>
    <col min="11787" max="11789" width="9.140625" style="1525"/>
    <col min="11790" max="11790" width="6.42578125" style="1525" customWidth="1"/>
    <col min="11791" max="12033" width="9.140625" style="1525"/>
    <col min="12034" max="12035" width="11.140625" style="1525" customWidth="1"/>
    <col min="12036" max="12036" width="1.5703125" style="1525" customWidth="1"/>
    <col min="12037" max="12039" width="12.42578125" style="1525" customWidth="1"/>
    <col min="12040" max="12040" width="1.5703125" style="1525" customWidth="1"/>
    <col min="12041" max="12041" width="11.140625" style="1525" customWidth="1"/>
    <col min="12042" max="12042" width="1.5703125" style="1525" customWidth="1"/>
    <col min="12043" max="12045" width="9.140625" style="1525"/>
    <col min="12046" max="12046" width="6.42578125" style="1525" customWidth="1"/>
    <col min="12047" max="12289" width="9.140625" style="1525"/>
    <col min="12290" max="12291" width="11.140625" style="1525" customWidth="1"/>
    <col min="12292" max="12292" width="1.5703125" style="1525" customWidth="1"/>
    <col min="12293" max="12295" width="12.42578125" style="1525" customWidth="1"/>
    <col min="12296" max="12296" width="1.5703125" style="1525" customWidth="1"/>
    <col min="12297" max="12297" width="11.140625" style="1525" customWidth="1"/>
    <col min="12298" max="12298" width="1.5703125" style="1525" customWidth="1"/>
    <col min="12299" max="12301" width="9.140625" style="1525"/>
    <col min="12302" max="12302" width="6.42578125" style="1525" customWidth="1"/>
    <col min="12303" max="12545" width="9.140625" style="1525"/>
    <col min="12546" max="12547" width="11.140625" style="1525" customWidth="1"/>
    <col min="12548" max="12548" width="1.5703125" style="1525" customWidth="1"/>
    <col min="12549" max="12551" width="12.42578125" style="1525" customWidth="1"/>
    <col min="12552" max="12552" width="1.5703125" style="1525" customWidth="1"/>
    <col min="12553" max="12553" width="11.140625" style="1525" customWidth="1"/>
    <col min="12554" max="12554" width="1.5703125" style="1525" customWidth="1"/>
    <col min="12555" max="12557" width="9.140625" style="1525"/>
    <col min="12558" max="12558" width="6.42578125" style="1525" customWidth="1"/>
    <col min="12559" max="12801" width="9.140625" style="1525"/>
    <col min="12802" max="12803" width="11.140625" style="1525" customWidth="1"/>
    <col min="12804" max="12804" width="1.5703125" style="1525" customWidth="1"/>
    <col min="12805" max="12807" width="12.42578125" style="1525" customWidth="1"/>
    <col min="12808" max="12808" width="1.5703125" style="1525" customWidth="1"/>
    <col min="12809" max="12809" width="11.140625" style="1525" customWidth="1"/>
    <col min="12810" max="12810" width="1.5703125" style="1525" customWidth="1"/>
    <col min="12811" max="12813" width="9.140625" style="1525"/>
    <col min="12814" max="12814" width="6.42578125" style="1525" customWidth="1"/>
    <col min="12815" max="13057" width="9.140625" style="1525"/>
    <col min="13058" max="13059" width="11.140625" style="1525" customWidth="1"/>
    <col min="13060" max="13060" width="1.5703125" style="1525" customWidth="1"/>
    <col min="13061" max="13063" width="12.42578125" style="1525" customWidth="1"/>
    <col min="13064" max="13064" width="1.5703125" style="1525" customWidth="1"/>
    <col min="13065" max="13065" width="11.140625" style="1525" customWidth="1"/>
    <col min="13066" max="13066" width="1.5703125" style="1525" customWidth="1"/>
    <col min="13067" max="13069" width="9.140625" style="1525"/>
    <col min="13070" max="13070" width="6.42578125" style="1525" customWidth="1"/>
    <col min="13071" max="13313" width="9.140625" style="1525"/>
    <col min="13314" max="13315" width="11.140625" style="1525" customWidth="1"/>
    <col min="13316" max="13316" width="1.5703125" style="1525" customWidth="1"/>
    <col min="13317" max="13319" width="12.42578125" style="1525" customWidth="1"/>
    <col min="13320" max="13320" width="1.5703125" style="1525" customWidth="1"/>
    <col min="13321" max="13321" width="11.140625" style="1525" customWidth="1"/>
    <col min="13322" max="13322" width="1.5703125" style="1525" customWidth="1"/>
    <col min="13323" max="13325" width="9.140625" style="1525"/>
    <col min="13326" max="13326" width="6.42578125" style="1525" customWidth="1"/>
    <col min="13327" max="13569" width="9.140625" style="1525"/>
    <col min="13570" max="13571" width="11.140625" style="1525" customWidth="1"/>
    <col min="13572" max="13572" width="1.5703125" style="1525" customWidth="1"/>
    <col min="13573" max="13575" width="12.42578125" style="1525" customWidth="1"/>
    <col min="13576" max="13576" width="1.5703125" style="1525" customWidth="1"/>
    <col min="13577" max="13577" width="11.140625" style="1525" customWidth="1"/>
    <col min="13578" max="13578" width="1.5703125" style="1525" customWidth="1"/>
    <col min="13579" max="13581" width="9.140625" style="1525"/>
    <col min="13582" max="13582" width="6.42578125" style="1525" customWidth="1"/>
    <col min="13583" max="13825" width="9.140625" style="1525"/>
    <col min="13826" max="13827" width="11.140625" style="1525" customWidth="1"/>
    <col min="13828" max="13828" width="1.5703125" style="1525" customWidth="1"/>
    <col min="13829" max="13831" width="12.42578125" style="1525" customWidth="1"/>
    <col min="13832" max="13832" width="1.5703125" style="1525" customWidth="1"/>
    <col min="13833" max="13833" width="11.140625" style="1525" customWidth="1"/>
    <col min="13834" max="13834" width="1.5703125" style="1525" customWidth="1"/>
    <col min="13835" max="13837" width="9.140625" style="1525"/>
    <col min="13838" max="13838" width="6.42578125" style="1525" customWidth="1"/>
    <col min="13839" max="14081" width="9.140625" style="1525"/>
    <col min="14082" max="14083" width="11.140625" style="1525" customWidth="1"/>
    <col min="14084" max="14084" width="1.5703125" style="1525" customWidth="1"/>
    <col min="14085" max="14087" width="12.42578125" style="1525" customWidth="1"/>
    <col min="14088" max="14088" width="1.5703125" style="1525" customWidth="1"/>
    <col min="14089" max="14089" width="11.140625" style="1525" customWidth="1"/>
    <col min="14090" max="14090" width="1.5703125" style="1525" customWidth="1"/>
    <col min="14091" max="14093" width="9.140625" style="1525"/>
    <col min="14094" max="14094" width="6.42578125" style="1525" customWidth="1"/>
    <col min="14095" max="14337" width="9.140625" style="1525"/>
    <col min="14338" max="14339" width="11.140625" style="1525" customWidth="1"/>
    <col min="14340" max="14340" width="1.5703125" style="1525" customWidth="1"/>
    <col min="14341" max="14343" width="12.42578125" style="1525" customWidth="1"/>
    <col min="14344" max="14344" width="1.5703125" style="1525" customWidth="1"/>
    <col min="14345" max="14345" width="11.140625" style="1525" customWidth="1"/>
    <col min="14346" max="14346" width="1.5703125" style="1525" customWidth="1"/>
    <col min="14347" max="14349" width="9.140625" style="1525"/>
    <col min="14350" max="14350" width="6.42578125" style="1525" customWidth="1"/>
    <col min="14351" max="14593" width="9.140625" style="1525"/>
    <col min="14594" max="14595" width="11.140625" style="1525" customWidth="1"/>
    <col min="14596" max="14596" width="1.5703125" style="1525" customWidth="1"/>
    <col min="14597" max="14599" width="12.42578125" style="1525" customWidth="1"/>
    <col min="14600" max="14600" width="1.5703125" style="1525" customWidth="1"/>
    <col min="14601" max="14601" width="11.140625" style="1525" customWidth="1"/>
    <col min="14602" max="14602" width="1.5703125" style="1525" customWidth="1"/>
    <col min="14603" max="14605" width="9.140625" style="1525"/>
    <col min="14606" max="14606" width="6.42578125" style="1525" customWidth="1"/>
    <col min="14607" max="14849" width="9.140625" style="1525"/>
    <col min="14850" max="14851" width="11.140625" style="1525" customWidth="1"/>
    <col min="14852" max="14852" width="1.5703125" style="1525" customWidth="1"/>
    <col min="14853" max="14855" width="12.42578125" style="1525" customWidth="1"/>
    <col min="14856" max="14856" width="1.5703125" style="1525" customWidth="1"/>
    <col min="14857" max="14857" width="11.140625" style="1525" customWidth="1"/>
    <col min="14858" max="14858" width="1.5703125" style="1525" customWidth="1"/>
    <col min="14859" max="14861" width="9.140625" style="1525"/>
    <col min="14862" max="14862" width="6.42578125" style="1525" customWidth="1"/>
    <col min="14863" max="15105" width="9.140625" style="1525"/>
    <col min="15106" max="15107" width="11.140625" style="1525" customWidth="1"/>
    <col min="15108" max="15108" width="1.5703125" style="1525" customWidth="1"/>
    <col min="15109" max="15111" width="12.42578125" style="1525" customWidth="1"/>
    <col min="15112" max="15112" width="1.5703125" style="1525" customWidth="1"/>
    <col min="15113" max="15113" width="11.140625" style="1525" customWidth="1"/>
    <col min="15114" max="15114" width="1.5703125" style="1525" customWidth="1"/>
    <col min="15115" max="15117" width="9.140625" style="1525"/>
    <col min="15118" max="15118" width="6.42578125" style="1525" customWidth="1"/>
    <col min="15119" max="15361" width="9.140625" style="1525"/>
    <col min="15362" max="15363" width="11.140625" style="1525" customWidth="1"/>
    <col min="15364" max="15364" width="1.5703125" style="1525" customWidth="1"/>
    <col min="15365" max="15367" width="12.42578125" style="1525" customWidth="1"/>
    <col min="15368" max="15368" width="1.5703125" style="1525" customWidth="1"/>
    <col min="15369" max="15369" width="11.140625" style="1525" customWidth="1"/>
    <col min="15370" max="15370" width="1.5703125" style="1525" customWidth="1"/>
    <col min="15371" max="15373" width="9.140625" style="1525"/>
    <col min="15374" max="15374" width="6.42578125" style="1525" customWidth="1"/>
    <col min="15375" max="15617" width="9.140625" style="1525"/>
    <col min="15618" max="15619" width="11.140625" style="1525" customWidth="1"/>
    <col min="15620" max="15620" width="1.5703125" style="1525" customWidth="1"/>
    <col min="15621" max="15623" width="12.42578125" style="1525" customWidth="1"/>
    <col min="15624" max="15624" width="1.5703125" style="1525" customWidth="1"/>
    <col min="15625" max="15625" width="11.140625" style="1525" customWidth="1"/>
    <col min="15626" max="15626" width="1.5703125" style="1525" customWidth="1"/>
    <col min="15627" max="15629" width="9.140625" style="1525"/>
    <col min="15630" max="15630" width="6.42578125" style="1525" customWidth="1"/>
    <col min="15631" max="15873" width="9.140625" style="1525"/>
    <col min="15874" max="15875" width="11.140625" style="1525" customWidth="1"/>
    <col min="15876" max="15876" width="1.5703125" style="1525" customWidth="1"/>
    <col min="15877" max="15879" width="12.42578125" style="1525" customWidth="1"/>
    <col min="15880" max="15880" width="1.5703125" style="1525" customWidth="1"/>
    <col min="15881" max="15881" width="11.140625" style="1525" customWidth="1"/>
    <col min="15882" max="15882" width="1.5703125" style="1525" customWidth="1"/>
    <col min="15883" max="15885" width="9.140625" style="1525"/>
    <col min="15886" max="15886" width="6.42578125" style="1525" customWidth="1"/>
    <col min="15887" max="16129" width="9.140625" style="1525"/>
    <col min="16130" max="16131" width="11.140625" style="1525" customWidth="1"/>
    <col min="16132" max="16132" width="1.5703125" style="1525" customWidth="1"/>
    <col min="16133" max="16135" width="12.42578125" style="1525" customWidth="1"/>
    <col min="16136" max="16136" width="1.5703125" style="1525" customWidth="1"/>
    <col min="16137" max="16137" width="11.140625" style="1525" customWidth="1"/>
    <col min="16138" max="16138" width="1.5703125" style="1525" customWidth="1"/>
    <col min="16139" max="16141" width="9.140625" style="1525"/>
    <col min="16142" max="16142" width="6.42578125" style="1525" customWidth="1"/>
    <col min="16143" max="16384" width="9.140625" style="1525"/>
  </cols>
  <sheetData>
    <row r="1" spans="1:12" ht="15.75" x14ac:dyDescent="0.25">
      <c r="A1" s="378" t="s">
        <v>2900</v>
      </c>
      <c r="B1" s="33"/>
      <c r="C1" s="33"/>
      <c r="D1" s="38"/>
      <c r="E1" s="38"/>
      <c r="F1" s="38"/>
      <c r="L1" s="1753">
        <v>13</v>
      </c>
    </row>
    <row r="2" spans="1:12" ht="15.75" x14ac:dyDescent="0.25">
      <c r="A2" s="1975" t="s">
        <v>94</v>
      </c>
      <c r="B2" s="1976"/>
      <c r="C2" s="1977"/>
      <c r="D2" s="70"/>
      <c r="F2" s="38"/>
    </row>
    <row r="3" spans="1:12" ht="15.75" x14ac:dyDescent="0.25">
      <c r="A3" s="661" t="s">
        <v>2901</v>
      </c>
      <c r="B3" s="33"/>
      <c r="C3" s="33"/>
      <c r="D3" s="38"/>
      <c r="E3" s="38"/>
      <c r="F3" s="38"/>
    </row>
    <row r="4" spans="1:12" ht="15" customHeight="1" x14ac:dyDescent="0.25">
      <c r="A4" s="36" t="s">
        <v>2348</v>
      </c>
      <c r="B4" s="33"/>
      <c r="C4" s="33"/>
      <c r="D4" s="38"/>
      <c r="E4" s="38"/>
      <c r="F4" s="38"/>
    </row>
    <row r="5" spans="1:12" ht="12.75" customHeight="1" x14ac:dyDescent="0.25">
      <c r="A5" s="326"/>
      <c r="B5" s="33"/>
      <c r="C5" s="33"/>
      <c r="D5" s="38"/>
      <c r="E5" s="38"/>
      <c r="F5" s="38"/>
    </row>
    <row r="6" spans="1:12" ht="21.75" customHeight="1" x14ac:dyDescent="0.2">
      <c r="A6" s="881"/>
      <c r="B6" s="2139" t="s">
        <v>2349</v>
      </c>
      <c r="C6" s="2140"/>
      <c r="D6" s="2141"/>
      <c r="E6" s="2139" t="s">
        <v>2350</v>
      </c>
      <c r="F6" s="2142"/>
      <c r="G6" s="2143"/>
      <c r="H6" s="207"/>
      <c r="J6" s="207"/>
      <c r="K6" s="207"/>
    </row>
    <row r="7" spans="1:12" ht="56.25" customHeight="1" x14ac:dyDescent="0.2">
      <c r="A7" s="1666" t="s">
        <v>2351</v>
      </c>
      <c r="B7" s="664" t="s">
        <v>2352</v>
      </c>
      <c r="C7" s="1660" t="s">
        <v>2902</v>
      </c>
      <c r="D7" s="882"/>
      <c r="E7" s="890" t="s">
        <v>2355</v>
      </c>
      <c r="F7" s="666" t="s">
        <v>2356</v>
      </c>
      <c r="G7" s="667" t="s">
        <v>2357</v>
      </c>
      <c r="H7" s="668"/>
      <c r="I7" s="1666" t="s">
        <v>2358</v>
      </c>
      <c r="J7" s="668"/>
      <c r="K7" s="1666" t="s">
        <v>2359</v>
      </c>
    </row>
    <row r="8" spans="1:12" x14ac:dyDescent="0.2">
      <c r="A8" s="1703" t="s">
        <v>244</v>
      </c>
      <c r="B8" s="1703"/>
      <c r="C8" s="1703" t="s">
        <v>245</v>
      </c>
      <c r="D8" s="1703"/>
      <c r="E8" s="224" t="s">
        <v>246</v>
      </c>
      <c r="F8" s="224" t="s">
        <v>401</v>
      </c>
      <c r="G8" s="224" t="s">
        <v>402</v>
      </c>
      <c r="H8" s="224"/>
      <c r="I8" s="224" t="s">
        <v>2360</v>
      </c>
      <c r="J8" s="224"/>
      <c r="K8" s="224" t="s">
        <v>2361</v>
      </c>
    </row>
    <row r="9" spans="1:12" x14ac:dyDescent="0.2">
      <c r="A9" s="138" t="s">
        <v>1786</v>
      </c>
      <c r="B9" s="138"/>
      <c r="C9" s="131"/>
      <c r="D9" s="131"/>
    </row>
    <row r="10" spans="1:12" x14ac:dyDescent="0.2">
      <c r="A10" s="541" t="s">
        <v>2378</v>
      </c>
      <c r="B10" s="674"/>
      <c r="C10" s="1685"/>
      <c r="D10" s="672"/>
      <c r="E10" s="1685"/>
      <c r="F10" s="883"/>
      <c r="G10" s="1685"/>
      <c r="H10" s="673"/>
      <c r="I10" s="1684"/>
      <c r="J10" s="673"/>
      <c r="K10" s="674"/>
    </row>
    <row r="11" spans="1:12" x14ac:dyDescent="0.2">
      <c r="A11" s="541" t="s">
        <v>2903</v>
      </c>
      <c r="B11" s="674"/>
      <c r="C11" s="1685"/>
      <c r="D11" s="672"/>
      <c r="E11" s="1685"/>
      <c r="F11" s="883"/>
      <c r="G11" s="1685"/>
      <c r="H11" s="673"/>
      <c r="I11" s="1684"/>
      <c r="J11" s="673"/>
      <c r="K11" s="1684"/>
    </row>
    <row r="12" spans="1:12" x14ac:dyDescent="0.2">
      <c r="A12" s="541" t="s">
        <v>2904</v>
      </c>
      <c r="B12" s="793"/>
      <c r="C12" s="1685"/>
      <c r="D12" s="727"/>
      <c r="E12" s="1685"/>
      <c r="F12" s="884"/>
      <c r="G12" s="1685"/>
      <c r="H12" s="677"/>
      <c r="I12" s="1684"/>
      <c r="J12" s="677"/>
      <c r="K12" s="1684"/>
    </row>
    <row r="13" spans="1:12" x14ac:dyDescent="0.2">
      <c r="A13" s="541" t="s">
        <v>2905</v>
      </c>
      <c r="B13" s="674"/>
      <c r="C13" s="1685"/>
      <c r="D13" s="672"/>
      <c r="E13" s="1685"/>
      <c r="F13" s="883"/>
      <c r="G13" s="1685"/>
      <c r="H13" s="673"/>
      <c r="I13" s="1684"/>
      <c r="J13" s="673"/>
      <c r="K13" s="1684"/>
    </row>
    <row r="14" spans="1:12" x14ac:dyDescent="0.2">
      <c r="A14" s="541" t="s">
        <v>2427</v>
      </c>
      <c r="B14" s="793"/>
      <c r="C14" s="1685"/>
      <c r="D14" s="727"/>
      <c r="E14" s="1685"/>
      <c r="F14" s="884"/>
      <c r="G14" s="1685"/>
      <c r="H14" s="677"/>
      <c r="I14" s="1684"/>
      <c r="J14" s="677"/>
      <c r="K14" s="1684"/>
    </row>
    <row r="15" spans="1:12" x14ac:dyDescent="0.2">
      <c r="A15" s="541" t="s">
        <v>2906</v>
      </c>
      <c r="B15" s="674"/>
      <c r="C15" s="1685"/>
      <c r="D15" s="672"/>
      <c r="E15" s="1685"/>
      <c r="F15" s="883"/>
      <c r="G15" s="1685"/>
      <c r="H15" s="673"/>
      <c r="I15" s="1684"/>
      <c r="J15" s="673"/>
      <c r="K15" s="1684"/>
    </row>
    <row r="16" spans="1:12" x14ac:dyDescent="0.2">
      <c r="A16" s="541" t="s">
        <v>2366</v>
      </c>
      <c r="B16" s="674"/>
      <c r="C16" s="1685"/>
      <c r="D16" s="672"/>
      <c r="E16" s="1685"/>
      <c r="F16" s="883"/>
      <c r="G16" s="1685"/>
      <c r="H16" s="673"/>
      <c r="I16" s="1684"/>
      <c r="J16" s="673"/>
      <c r="K16" s="1684"/>
    </row>
    <row r="17" spans="1:11" x14ac:dyDescent="0.2">
      <c r="A17" s="541" t="s">
        <v>2380</v>
      </c>
      <c r="B17" s="671"/>
      <c r="C17" s="1685"/>
      <c r="D17" s="727"/>
      <c r="E17" s="1685"/>
      <c r="F17" s="884"/>
      <c r="G17" s="1685"/>
      <c r="H17" s="677"/>
      <c r="I17" s="1684"/>
      <c r="J17" s="677"/>
      <c r="K17" s="785"/>
    </row>
    <row r="18" spans="1:11" x14ac:dyDescent="0.2">
      <c r="A18" s="545" t="s">
        <v>2433</v>
      </c>
      <c r="B18" s="671"/>
      <c r="C18" s="1820"/>
      <c r="D18" s="727"/>
      <c r="E18" s="1820"/>
      <c r="F18" s="884"/>
      <c r="G18" s="1820"/>
      <c r="H18" s="677"/>
      <c r="I18" s="1684"/>
      <c r="J18" s="677"/>
      <c r="K18" s="785"/>
    </row>
    <row r="19" spans="1:11" x14ac:dyDescent="0.2">
      <c r="A19" s="541" t="s">
        <v>2367</v>
      </c>
      <c r="B19" s="671"/>
      <c r="C19" s="1685"/>
      <c r="D19" s="727"/>
      <c r="E19" s="1685"/>
      <c r="F19" s="884"/>
      <c r="G19" s="1685"/>
      <c r="H19" s="677"/>
      <c r="I19" s="1684"/>
      <c r="J19" s="677"/>
      <c r="K19" s="785"/>
    </row>
    <row r="20" spans="1:11" x14ac:dyDescent="0.2">
      <c r="A20" s="541" t="s">
        <v>2389</v>
      </c>
      <c r="B20" s="671"/>
      <c r="C20" s="1685"/>
      <c r="D20" s="727"/>
      <c r="E20" s="1685"/>
      <c r="F20" s="884"/>
      <c r="G20" s="1685"/>
      <c r="H20" s="677"/>
      <c r="I20" s="1684"/>
      <c r="J20" s="677"/>
      <c r="K20" s="785"/>
    </row>
    <row r="21" spans="1:11" x14ac:dyDescent="0.2">
      <c r="A21" s="541" t="s">
        <v>2391</v>
      </c>
      <c r="B21" s="671"/>
      <c r="C21" s="1685"/>
      <c r="D21" s="727"/>
      <c r="E21" s="1685"/>
      <c r="F21" s="884"/>
      <c r="G21" s="1685"/>
      <c r="H21" s="677"/>
      <c r="I21" s="1684"/>
      <c r="J21" s="677"/>
      <c r="K21" s="785"/>
    </row>
    <row r="22" spans="1:11" x14ac:dyDescent="0.2">
      <c r="A22" s="541" t="s">
        <v>2393</v>
      </c>
      <c r="B22" s="671"/>
      <c r="C22" s="1685"/>
      <c r="D22" s="727"/>
      <c r="E22" s="1685"/>
      <c r="F22" s="884"/>
      <c r="G22" s="1685"/>
      <c r="H22" s="677"/>
      <c r="I22" s="1684"/>
      <c r="J22" s="677"/>
      <c r="K22" s="785"/>
    </row>
    <row r="23" spans="1:11" x14ac:dyDescent="0.2">
      <c r="A23" s="541" t="s">
        <v>2394</v>
      </c>
      <c r="B23" s="671"/>
      <c r="C23" s="1685"/>
      <c r="D23" s="727"/>
      <c r="E23" s="1685"/>
      <c r="F23" s="884"/>
      <c r="G23" s="1685"/>
      <c r="H23" s="677"/>
      <c r="I23" s="1684"/>
      <c r="J23" s="677"/>
      <c r="K23" s="785"/>
    </row>
    <row r="24" spans="1:11" x14ac:dyDescent="0.2">
      <c r="A24" s="541" t="s">
        <v>2395</v>
      </c>
      <c r="B24" s="671"/>
      <c r="C24" s="1685"/>
      <c r="D24" s="727"/>
      <c r="E24" s="1685"/>
      <c r="F24" s="884"/>
      <c r="G24" s="1685"/>
      <c r="H24" s="677"/>
      <c r="I24" s="1684"/>
      <c r="J24" s="677"/>
      <c r="K24" s="785"/>
    </row>
    <row r="25" spans="1:11" x14ac:dyDescent="0.2">
      <c r="A25" s="541" t="s">
        <v>2396</v>
      </c>
      <c r="B25" s="671"/>
      <c r="C25" s="1685"/>
      <c r="D25" s="727"/>
      <c r="E25" s="1685"/>
      <c r="F25" s="884"/>
      <c r="G25" s="1685"/>
      <c r="H25" s="677"/>
      <c r="I25" s="1684"/>
      <c r="J25" s="677"/>
      <c r="K25" s="785"/>
    </row>
    <row r="26" spans="1:11" x14ac:dyDescent="0.2">
      <c r="A26" s="541" t="s">
        <v>2397</v>
      </c>
      <c r="B26" s="671"/>
      <c r="C26" s="1685"/>
      <c r="D26" s="727"/>
      <c r="E26" s="1685"/>
      <c r="F26" s="884"/>
      <c r="G26" s="1685"/>
      <c r="H26" s="677"/>
      <c r="I26" s="1684"/>
      <c r="J26" s="677"/>
      <c r="K26" s="785"/>
    </row>
    <row r="27" spans="1:11" x14ac:dyDescent="0.2">
      <c r="A27" s="541" t="s">
        <v>2398</v>
      </c>
      <c r="B27" s="671"/>
      <c r="C27" s="1685"/>
      <c r="D27" s="727"/>
      <c r="E27" s="1685"/>
      <c r="F27" s="884"/>
      <c r="G27" s="1685"/>
      <c r="H27" s="677"/>
      <c r="I27" s="1684"/>
      <c r="J27" s="677"/>
      <c r="K27" s="785"/>
    </row>
    <row r="28" spans="1:11" x14ac:dyDescent="0.2">
      <c r="A28" s="541" t="s">
        <v>2399</v>
      </c>
      <c r="B28" s="671"/>
      <c r="C28" s="1685"/>
      <c r="D28" s="727"/>
      <c r="E28" s="1685"/>
      <c r="F28" s="884"/>
      <c r="G28" s="1685"/>
      <c r="H28" s="677"/>
      <c r="I28" s="1684"/>
      <c r="J28" s="677"/>
      <c r="K28" s="785"/>
    </row>
    <row r="29" spans="1:11" x14ac:dyDescent="0.2">
      <c r="A29" s="541" t="s">
        <v>2368</v>
      </c>
      <c r="B29" s="671"/>
      <c r="C29" s="1685"/>
      <c r="D29" s="727"/>
      <c r="E29" s="1685"/>
      <c r="F29" s="884"/>
      <c r="G29" s="1685"/>
      <c r="H29" s="677"/>
      <c r="I29" s="1684"/>
      <c r="J29" s="677"/>
      <c r="K29" s="785"/>
    </row>
    <row r="30" spans="1:11" x14ac:dyDescent="0.2">
      <c r="A30" s="541" t="s">
        <v>2369</v>
      </c>
      <c r="B30" s="671"/>
      <c r="C30" s="1685"/>
      <c r="D30" s="727"/>
      <c r="E30" s="1685"/>
      <c r="F30" s="884"/>
      <c r="G30" s="1685"/>
      <c r="H30" s="677"/>
      <c r="I30" s="1684"/>
      <c r="J30" s="677"/>
      <c r="K30" s="785"/>
    </row>
    <row r="31" spans="1:11" x14ac:dyDescent="0.2">
      <c r="A31" s="678" t="s">
        <v>2370</v>
      </c>
      <c r="B31" s="674"/>
      <c r="C31" s="1684"/>
      <c r="D31" s="720"/>
      <c r="E31" s="885"/>
      <c r="F31" s="885"/>
      <c r="G31" s="1684"/>
      <c r="H31" s="721"/>
      <c r="I31" s="1684"/>
      <c r="J31" s="721"/>
      <c r="K31" s="1684"/>
    </row>
    <row r="33" spans="1:11" x14ac:dyDescent="0.2">
      <c r="A33" s="38" t="s">
        <v>1787</v>
      </c>
    </row>
    <row r="34" spans="1:11" x14ac:dyDescent="0.2">
      <c r="A34" s="541" t="s">
        <v>2362</v>
      </c>
      <c r="B34" s="1685"/>
      <c r="C34" s="1685"/>
      <c r="D34" s="672"/>
      <c r="E34" s="1685"/>
      <c r="F34" s="883"/>
      <c r="G34" s="1685"/>
      <c r="H34" s="673"/>
      <c r="I34" s="1684"/>
      <c r="J34" s="673"/>
      <c r="K34" s="674"/>
    </row>
    <row r="35" spans="1:11" x14ac:dyDescent="0.2">
      <c r="A35" s="541" t="s">
        <v>2363</v>
      </c>
      <c r="B35" s="1685"/>
      <c r="C35" s="1685"/>
      <c r="D35" s="685"/>
      <c r="E35" s="1685"/>
      <c r="F35" s="883"/>
      <c r="G35" s="1685"/>
      <c r="H35" s="673"/>
      <c r="I35" s="1684"/>
      <c r="J35" s="673"/>
      <c r="K35" s="1684"/>
    </row>
    <row r="36" spans="1:11" x14ac:dyDescent="0.2">
      <c r="A36" s="541" t="s">
        <v>2379</v>
      </c>
      <c r="B36" s="1685"/>
      <c r="C36" s="1685"/>
      <c r="D36" s="727"/>
      <c r="E36" s="1685"/>
      <c r="F36" s="884"/>
      <c r="G36" s="1685"/>
      <c r="H36" s="677"/>
      <c r="I36" s="1684"/>
      <c r="J36" s="677"/>
      <c r="K36" s="1684"/>
    </row>
    <row r="37" spans="1:11" x14ac:dyDescent="0.2">
      <c r="A37" s="541" t="s">
        <v>2364</v>
      </c>
      <c r="B37" s="1685"/>
      <c r="C37" s="1685"/>
      <c r="D37" s="685"/>
      <c r="E37" s="1685"/>
      <c r="F37" s="883"/>
      <c r="G37" s="1685"/>
      <c r="H37" s="673"/>
      <c r="I37" s="1684"/>
      <c r="J37" s="673"/>
      <c r="K37" s="1684"/>
    </row>
    <row r="38" spans="1:11" x14ac:dyDescent="0.2">
      <c r="A38" s="541" t="s">
        <v>2421</v>
      </c>
      <c r="B38" s="1685"/>
      <c r="C38" s="1685"/>
      <c r="D38" s="727"/>
      <c r="E38" s="1685"/>
      <c r="F38" s="884"/>
      <c r="G38" s="1685"/>
      <c r="H38" s="677"/>
      <c r="I38" s="1684"/>
      <c r="J38" s="677"/>
      <c r="K38" s="1684"/>
    </row>
    <row r="39" spans="1:11" x14ac:dyDescent="0.2">
      <c r="A39" s="541" t="s">
        <v>2365</v>
      </c>
      <c r="B39" s="1685"/>
      <c r="C39" s="1685"/>
      <c r="D39" s="685"/>
      <c r="E39" s="1685"/>
      <c r="F39" s="883"/>
      <c r="G39" s="1685"/>
      <c r="H39" s="673"/>
      <c r="I39" s="1684"/>
      <c r="J39" s="673"/>
      <c r="K39" s="1684"/>
    </row>
    <row r="40" spans="1:11" x14ac:dyDescent="0.2">
      <c r="A40" s="541" t="s">
        <v>2366</v>
      </c>
      <c r="B40" s="1685"/>
      <c r="C40" s="1685"/>
      <c r="D40" s="685"/>
      <c r="E40" s="1685"/>
      <c r="F40" s="883"/>
      <c r="G40" s="1685"/>
      <c r="H40" s="673"/>
      <c r="I40" s="1684"/>
      <c r="J40" s="673"/>
      <c r="K40" s="1684"/>
    </row>
    <row r="41" spans="1:11" x14ac:dyDescent="0.2">
      <c r="A41" s="541" t="s">
        <v>2380</v>
      </c>
      <c r="B41" s="670"/>
      <c r="C41" s="1685"/>
      <c r="D41" s="727"/>
      <c r="E41" s="1685"/>
      <c r="F41" s="884"/>
      <c r="G41" s="1685"/>
      <c r="H41" s="677"/>
      <c r="I41" s="1684"/>
      <c r="J41" s="677"/>
      <c r="K41" s="785"/>
    </row>
    <row r="42" spans="1:11" x14ac:dyDescent="0.2">
      <c r="A42" s="545" t="s">
        <v>2433</v>
      </c>
      <c r="B42" s="1749"/>
      <c r="C42" s="1820"/>
      <c r="D42" s="727"/>
      <c r="E42" s="1820"/>
      <c r="F42" s="883"/>
      <c r="G42" s="1820"/>
      <c r="H42" s="677"/>
      <c r="I42" s="1684"/>
      <c r="J42" s="677"/>
      <c r="K42" s="785"/>
    </row>
    <row r="43" spans="1:11" x14ac:dyDescent="0.2">
      <c r="A43" s="541" t="s">
        <v>2907</v>
      </c>
      <c r="B43" s="1685"/>
      <c r="C43" s="1684"/>
      <c r="D43" s="727"/>
      <c r="E43" s="1685"/>
      <c r="F43" s="886"/>
      <c r="G43" s="1684"/>
      <c r="H43" s="677"/>
      <c r="I43" s="1684"/>
      <c r="J43" s="677"/>
      <c r="K43" s="1684"/>
    </row>
    <row r="44" spans="1:11" x14ac:dyDescent="0.2">
      <c r="A44" s="541" t="s">
        <v>2389</v>
      </c>
      <c r="B44" s="887"/>
      <c r="C44" s="887"/>
      <c r="D44" s="727"/>
      <c r="E44" s="887"/>
      <c r="F44" s="886"/>
      <c r="G44" s="887"/>
      <c r="H44" s="677"/>
      <c r="I44" s="887"/>
      <c r="J44" s="677"/>
      <c r="K44" s="887"/>
    </row>
    <row r="45" spans="1:11" x14ac:dyDescent="0.2">
      <c r="A45" s="541" t="s">
        <v>2391</v>
      </c>
      <c r="B45" s="887"/>
      <c r="C45" s="887"/>
      <c r="D45" s="727"/>
      <c r="E45" s="887"/>
      <c r="F45" s="886"/>
      <c r="G45" s="887"/>
      <c r="H45" s="677"/>
      <c r="I45" s="887"/>
      <c r="J45" s="677"/>
      <c r="K45" s="887"/>
    </row>
    <row r="46" spans="1:11" x14ac:dyDescent="0.2">
      <c r="A46" s="541" t="s">
        <v>2393</v>
      </c>
      <c r="B46" s="887"/>
      <c r="C46" s="887"/>
      <c r="D46" s="727"/>
      <c r="E46" s="887"/>
      <c r="F46" s="886"/>
      <c r="G46" s="887"/>
      <c r="H46" s="677"/>
      <c r="I46" s="887"/>
      <c r="J46" s="677"/>
      <c r="K46" s="887"/>
    </row>
    <row r="47" spans="1:11" x14ac:dyDescent="0.2">
      <c r="A47" s="541" t="s">
        <v>2394</v>
      </c>
      <c r="B47" s="887"/>
      <c r="C47" s="887"/>
      <c r="D47" s="727"/>
      <c r="E47" s="887"/>
      <c r="F47" s="886"/>
      <c r="G47" s="887"/>
      <c r="H47" s="677"/>
      <c r="I47" s="887"/>
      <c r="J47" s="677"/>
      <c r="K47" s="887"/>
    </row>
    <row r="48" spans="1:11" x14ac:dyDescent="0.2">
      <c r="A48" s="541" t="s">
        <v>2395</v>
      </c>
      <c r="B48" s="887"/>
      <c r="C48" s="887"/>
      <c r="D48" s="727"/>
      <c r="E48" s="887"/>
      <c r="F48" s="886"/>
      <c r="G48" s="887"/>
      <c r="H48" s="677"/>
      <c r="I48" s="887"/>
      <c r="J48" s="677"/>
      <c r="K48" s="887"/>
    </row>
    <row r="49" spans="1:11" x14ac:dyDescent="0.2">
      <c r="A49" s="541" t="s">
        <v>2396</v>
      </c>
      <c r="B49" s="887"/>
      <c r="C49" s="887"/>
      <c r="D49" s="727"/>
      <c r="E49" s="887"/>
      <c r="F49" s="886"/>
      <c r="G49" s="887"/>
      <c r="H49" s="677"/>
      <c r="I49" s="887"/>
      <c r="J49" s="677"/>
      <c r="K49" s="887"/>
    </row>
    <row r="50" spans="1:11" x14ac:dyDescent="0.2">
      <c r="A50" s="541" t="s">
        <v>2397</v>
      </c>
      <c r="B50" s="887"/>
      <c r="C50" s="887"/>
      <c r="D50" s="727"/>
      <c r="E50" s="887"/>
      <c r="F50" s="886"/>
      <c r="G50" s="887"/>
      <c r="H50" s="677"/>
      <c r="I50" s="887"/>
      <c r="J50" s="677"/>
      <c r="K50" s="887"/>
    </row>
    <row r="51" spans="1:11" x14ac:dyDescent="0.2">
      <c r="A51" s="541" t="s">
        <v>2398</v>
      </c>
      <c r="B51" s="887"/>
      <c r="C51" s="887"/>
      <c r="D51" s="727"/>
      <c r="E51" s="887"/>
      <c r="F51" s="886"/>
      <c r="G51" s="887"/>
      <c r="H51" s="677"/>
      <c r="I51" s="887"/>
      <c r="J51" s="677"/>
      <c r="K51" s="887"/>
    </row>
    <row r="52" spans="1:11" x14ac:dyDescent="0.2">
      <c r="A52" s="541" t="s">
        <v>2399</v>
      </c>
      <c r="B52" s="887"/>
      <c r="C52" s="887"/>
      <c r="D52" s="727"/>
      <c r="E52" s="887"/>
      <c r="F52" s="886"/>
      <c r="G52" s="887"/>
      <c r="H52" s="677"/>
      <c r="I52" s="887"/>
      <c r="J52" s="677"/>
      <c r="K52" s="887"/>
    </row>
    <row r="53" spans="1:11" x14ac:dyDescent="0.2">
      <c r="A53" s="541" t="s">
        <v>4584</v>
      </c>
      <c r="B53" s="887"/>
      <c r="C53" s="887"/>
      <c r="D53" s="727"/>
      <c r="E53" s="887"/>
      <c r="F53" s="886"/>
      <c r="G53" s="887"/>
      <c r="H53" s="677"/>
      <c r="I53" s="887"/>
      <c r="J53" s="677"/>
      <c r="K53" s="887"/>
    </row>
    <row r="54" spans="1:11" x14ac:dyDescent="0.2">
      <c r="A54" s="541" t="s">
        <v>4585</v>
      </c>
      <c r="B54" s="887"/>
      <c r="C54" s="887"/>
      <c r="D54" s="727"/>
      <c r="E54" s="887"/>
      <c r="F54" s="886"/>
      <c r="G54" s="887"/>
      <c r="H54" s="677"/>
      <c r="I54" s="887"/>
      <c r="J54" s="677"/>
      <c r="K54" s="887"/>
    </row>
    <row r="55" spans="1:11" x14ac:dyDescent="0.2">
      <c r="A55" s="678" t="s">
        <v>2370</v>
      </c>
      <c r="B55" s="1684"/>
      <c r="C55" s="1684"/>
      <c r="D55" s="722"/>
      <c r="E55" s="885"/>
      <c r="F55" s="885"/>
      <c r="G55" s="1684"/>
      <c r="H55" s="721"/>
      <c r="I55" s="1684"/>
      <c r="J55" s="721"/>
      <c r="K55" s="1684"/>
    </row>
    <row r="57" spans="1:11" x14ac:dyDescent="0.2">
      <c r="A57" s="38" t="s">
        <v>746</v>
      </c>
      <c r="C57" s="1684"/>
      <c r="K57" s="1684"/>
    </row>
    <row r="58" spans="1:11" x14ac:dyDescent="0.2">
      <c r="A58" s="83"/>
      <c r="B58" s="44"/>
      <c r="G58" s="888"/>
    </row>
    <row r="59" spans="1:11" x14ac:dyDescent="0.2">
      <c r="A59" s="19"/>
      <c r="B59" s="44"/>
      <c r="G59" s="888"/>
    </row>
    <row r="60" spans="1:11" x14ac:dyDescent="0.2">
      <c r="G60" s="39"/>
    </row>
    <row r="61" spans="1:11" x14ac:dyDescent="0.2">
      <c r="A61" s="25"/>
      <c r="B61" s="1634"/>
      <c r="G61" s="39"/>
    </row>
    <row r="62" spans="1:11" x14ac:dyDescent="0.2">
      <c r="A62" s="1634"/>
      <c r="B62" s="1634"/>
      <c r="G62" s="39"/>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workbookViewId="0">
      <selection activeCell="B1" sqref="B1"/>
    </sheetView>
  </sheetViews>
  <sheetFormatPr defaultColWidth="9.140625" defaultRowHeight="12.75" x14ac:dyDescent="0.2"/>
  <cols>
    <col min="1" max="1" width="8" style="1" customWidth="1"/>
    <col min="2" max="2" width="9" style="1" customWidth="1"/>
    <col min="3" max="3" width="8.85546875" style="1" customWidth="1"/>
    <col min="4" max="4" width="9.140625" style="1"/>
    <col min="5" max="5" width="0.85546875" style="1" customWidth="1"/>
    <col min="6" max="7" width="10.42578125" style="1" customWidth="1"/>
    <col min="8" max="8" width="9.42578125" style="1" customWidth="1"/>
    <col min="9" max="9" width="0.85546875" style="1" customWidth="1"/>
    <col min="10" max="10" width="10.42578125" style="1" customWidth="1"/>
    <col min="11" max="11" width="9.42578125" style="1" customWidth="1"/>
    <col min="12" max="12" width="10.140625" style="1" customWidth="1"/>
    <col min="13" max="13" width="9.85546875" style="1" customWidth="1"/>
    <col min="14" max="14" width="8.5703125" style="1" customWidth="1"/>
    <col min="15" max="15" width="0.85546875" style="1" customWidth="1"/>
    <col min="16" max="19" width="5.5703125" style="1" customWidth="1"/>
    <col min="20" max="20" width="2.140625" style="1" customWidth="1"/>
    <col min="21" max="21" width="6.5703125" style="1" customWidth="1"/>
    <col min="22" max="22" width="9" style="1" customWidth="1"/>
    <col min="23" max="23" width="17.140625" style="1" customWidth="1"/>
    <col min="24" max="24" width="17.42578125" style="1" customWidth="1"/>
    <col min="25" max="25" width="17.28515625" style="1" customWidth="1"/>
    <col min="26" max="26" width="42.85546875" style="1" customWidth="1"/>
    <col min="27" max="27" width="10.140625" style="1" customWidth="1"/>
    <col min="28" max="229" width="9.140625" style="1"/>
    <col min="230" max="230" width="7.140625" style="1" customWidth="1"/>
    <col min="231" max="231" width="9" style="1" customWidth="1"/>
    <col min="232" max="232" width="8.85546875" style="1" customWidth="1"/>
    <col min="233" max="233" width="9.140625" style="1"/>
    <col min="234" max="234" width="0.85546875" style="1" customWidth="1"/>
    <col min="235" max="236" width="10.42578125" style="1" customWidth="1"/>
    <col min="237" max="237" width="9.42578125" style="1" customWidth="1"/>
    <col min="238" max="238" width="0.85546875" style="1" customWidth="1"/>
    <col min="239" max="239" width="10.42578125" style="1" customWidth="1"/>
    <col min="240" max="240" width="9.42578125" style="1" customWidth="1"/>
    <col min="241" max="241" width="10.140625" style="1" customWidth="1"/>
    <col min="242" max="242" width="9.85546875" style="1" customWidth="1"/>
    <col min="243" max="243" width="8.5703125" style="1" customWidth="1"/>
    <col min="244" max="244" width="0.85546875" style="1" customWidth="1"/>
    <col min="245" max="248" width="5.5703125" style="1" customWidth="1"/>
    <col min="249" max="249" width="2.140625" style="1" customWidth="1"/>
    <col min="250" max="250" width="6.5703125" style="1" customWidth="1"/>
    <col min="251" max="251" width="9" style="1" customWidth="1"/>
    <col min="252" max="254" width="9.42578125" style="1" customWidth="1"/>
    <col min="255" max="255" width="0.85546875" style="1" customWidth="1"/>
    <col min="256" max="263" width="8.5703125" style="1" customWidth="1"/>
    <col min="264" max="485" width="9.140625" style="1"/>
    <col min="486" max="486" width="7.140625" style="1" customWidth="1"/>
    <col min="487" max="487" width="9" style="1" customWidth="1"/>
    <col min="488" max="488" width="8.85546875" style="1" customWidth="1"/>
    <col min="489" max="489" width="9.140625" style="1"/>
    <col min="490" max="490" width="0.85546875" style="1" customWidth="1"/>
    <col min="491" max="492" width="10.42578125" style="1" customWidth="1"/>
    <col min="493" max="493" width="9.42578125" style="1" customWidth="1"/>
    <col min="494" max="494" width="0.85546875" style="1" customWidth="1"/>
    <col min="495" max="495" width="10.42578125" style="1" customWidth="1"/>
    <col min="496" max="496" width="9.42578125" style="1" customWidth="1"/>
    <col min="497" max="497" width="10.140625" style="1" customWidth="1"/>
    <col min="498" max="498" width="9.85546875" style="1" customWidth="1"/>
    <col min="499" max="499" width="8.5703125" style="1" customWidth="1"/>
    <col min="500" max="500" width="0.85546875" style="1" customWidth="1"/>
    <col min="501" max="504" width="5.5703125" style="1" customWidth="1"/>
    <col min="505" max="505" width="2.140625" style="1" customWidth="1"/>
    <col min="506" max="506" width="6.5703125" style="1" customWidth="1"/>
    <col min="507" max="507" width="9" style="1" customWidth="1"/>
    <col min="508" max="510" width="9.42578125" style="1" customWidth="1"/>
    <col min="511" max="511" width="0.85546875" style="1" customWidth="1"/>
    <col min="512" max="519" width="8.5703125" style="1" customWidth="1"/>
    <col min="520" max="741" width="9.140625" style="1"/>
    <col min="742" max="742" width="7.140625" style="1" customWidth="1"/>
    <col min="743" max="743" width="9" style="1" customWidth="1"/>
    <col min="744" max="744" width="8.85546875" style="1" customWidth="1"/>
    <col min="745" max="745" width="9.140625" style="1"/>
    <col min="746" max="746" width="0.85546875" style="1" customWidth="1"/>
    <col min="747" max="748" width="10.42578125" style="1" customWidth="1"/>
    <col min="749" max="749" width="9.42578125" style="1" customWidth="1"/>
    <col min="750" max="750" width="0.85546875" style="1" customWidth="1"/>
    <col min="751" max="751" width="10.42578125" style="1" customWidth="1"/>
    <col min="752" max="752" width="9.42578125" style="1" customWidth="1"/>
    <col min="753" max="753" width="10.140625" style="1" customWidth="1"/>
    <col min="754" max="754" width="9.85546875" style="1" customWidth="1"/>
    <col min="755" max="755" width="8.5703125" style="1" customWidth="1"/>
    <col min="756" max="756" width="0.85546875" style="1" customWidth="1"/>
    <col min="757" max="760" width="5.5703125" style="1" customWidth="1"/>
    <col min="761" max="761" width="2.140625" style="1" customWidth="1"/>
    <col min="762" max="762" width="6.5703125" style="1" customWidth="1"/>
    <col min="763" max="763" width="9" style="1" customWidth="1"/>
    <col min="764" max="766" width="9.42578125" style="1" customWidth="1"/>
    <col min="767" max="767" width="0.85546875" style="1" customWidth="1"/>
    <col min="768" max="775" width="8.5703125" style="1" customWidth="1"/>
    <col min="776" max="997" width="9.140625" style="1"/>
    <col min="998" max="998" width="7.140625" style="1" customWidth="1"/>
    <col min="999" max="999" width="9" style="1" customWidth="1"/>
    <col min="1000" max="1000" width="8.85546875" style="1" customWidth="1"/>
    <col min="1001" max="1001" width="9.140625" style="1"/>
    <col min="1002" max="1002" width="0.85546875" style="1" customWidth="1"/>
    <col min="1003" max="1004" width="10.42578125" style="1" customWidth="1"/>
    <col min="1005" max="1005" width="9.42578125" style="1" customWidth="1"/>
    <col min="1006" max="1006" width="0.85546875" style="1" customWidth="1"/>
    <col min="1007" max="1007" width="10.42578125" style="1" customWidth="1"/>
    <col min="1008" max="1008" width="9.42578125" style="1" customWidth="1"/>
    <col min="1009" max="1009" width="10.140625" style="1" customWidth="1"/>
    <col min="1010" max="1010" width="9.85546875" style="1" customWidth="1"/>
    <col min="1011" max="1011" width="8.5703125" style="1" customWidth="1"/>
    <col min="1012" max="1012" width="0.85546875" style="1" customWidth="1"/>
    <col min="1013" max="1016" width="5.5703125" style="1" customWidth="1"/>
    <col min="1017" max="1017" width="2.140625" style="1" customWidth="1"/>
    <col min="1018" max="1018" width="6.5703125" style="1" customWidth="1"/>
    <col min="1019" max="1019" width="9" style="1" customWidth="1"/>
    <col min="1020" max="1022" width="9.42578125" style="1" customWidth="1"/>
    <col min="1023" max="1023" width="0.85546875" style="1" customWidth="1"/>
    <col min="1024" max="1031" width="8.5703125" style="1" customWidth="1"/>
    <col min="1032" max="1253" width="9.140625" style="1"/>
    <col min="1254" max="1254" width="7.140625" style="1" customWidth="1"/>
    <col min="1255" max="1255" width="9" style="1" customWidth="1"/>
    <col min="1256" max="1256" width="8.85546875" style="1" customWidth="1"/>
    <col min="1257" max="1257" width="9.140625" style="1"/>
    <col min="1258" max="1258" width="0.85546875" style="1" customWidth="1"/>
    <col min="1259" max="1260" width="10.42578125" style="1" customWidth="1"/>
    <col min="1261" max="1261" width="9.42578125" style="1" customWidth="1"/>
    <col min="1262" max="1262" width="0.85546875" style="1" customWidth="1"/>
    <col min="1263" max="1263" width="10.42578125" style="1" customWidth="1"/>
    <col min="1264" max="1264" width="9.42578125" style="1" customWidth="1"/>
    <col min="1265" max="1265" width="10.140625" style="1" customWidth="1"/>
    <col min="1266" max="1266" width="9.85546875" style="1" customWidth="1"/>
    <col min="1267" max="1267" width="8.5703125" style="1" customWidth="1"/>
    <col min="1268" max="1268" width="0.85546875" style="1" customWidth="1"/>
    <col min="1269" max="1272" width="5.5703125" style="1" customWidth="1"/>
    <col min="1273" max="1273" width="2.140625" style="1" customWidth="1"/>
    <col min="1274" max="1274" width="6.5703125" style="1" customWidth="1"/>
    <col min="1275" max="1275" width="9" style="1" customWidth="1"/>
    <col min="1276" max="1278" width="9.42578125" style="1" customWidth="1"/>
    <col min="1279" max="1279" width="0.85546875" style="1" customWidth="1"/>
    <col min="1280" max="1287" width="8.5703125" style="1" customWidth="1"/>
    <col min="1288" max="1509" width="9.140625" style="1"/>
    <col min="1510" max="1510" width="7.140625" style="1" customWidth="1"/>
    <col min="1511" max="1511" width="9" style="1" customWidth="1"/>
    <col min="1512" max="1512" width="8.85546875" style="1" customWidth="1"/>
    <col min="1513" max="1513" width="9.140625" style="1"/>
    <col min="1514" max="1514" width="0.85546875" style="1" customWidth="1"/>
    <col min="1515" max="1516" width="10.42578125" style="1" customWidth="1"/>
    <col min="1517" max="1517" width="9.42578125" style="1" customWidth="1"/>
    <col min="1518" max="1518" width="0.85546875" style="1" customWidth="1"/>
    <col min="1519" max="1519" width="10.42578125" style="1" customWidth="1"/>
    <col min="1520" max="1520" width="9.42578125" style="1" customWidth="1"/>
    <col min="1521" max="1521" width="10.140625" style="1" customWidth="1"/>
    <col min="1522" max="1522" width="9.85546875" style="1" customWidth="1"/>
    <col min="1523" max="1523" width="8.5703125" style="1" customWidth="1"/>
    <col min="1524" max="1524" width="0.85546875" style="1" customWidth="1"/>
    <col min="1525" max="1528" width="5.5703125" style="1" customWidth="1"/>
    <col min="1529" max="1529" width="2.140625" style="1" customWidth="1"/>
    <col min="1530" max="1530" width="6.5703125" style="1" customWidth="1"/>
    <col min="1531" max="1531" width="9" style="1" customWidth="1"/>
    <col min="1532" max="1534" width="9.42578125" style="1" customWidth="1"/>
    <col min="1535" max="1535" width="0.85546875" style="1" customWidth="1"/>
    <col min="1536" max="1543" width="8.5703125" style="1" customWidth="1"/>
    <col min="1544" max="1765" width="9.140625" style="1"/>
    <col min="1766" max="1766" width="7.140625" style="1" customWidth="1"/>
    <col min="1767" max="1767" width="9" style="1" customWidth="1"/>
    <col min="1768" max="1768" width="8.85546875" style="1" customWidth="1"/>
    <col min="1769" max="1769" width="9.140625" style="1"/>
    <col min="1770" max="1770" width="0.85546875" style="1" customWidth="1"/>
    <col min="1771" max="1772" width="10.42578125" style="1" customWidth="1"/>
    <col min="1773" max="1773" width="9.42578125" style="1" customWidth="1"/>
    <col min="1774" max="1774" width="0.85546875" style="1" customWidth="1"/>
    <col min="1775" max="1775" width="10.42578125" style="1" customWidth="1"/>
    <col min="1776" max="1776" width="9.42578125" style="1" customWidth="1"/>
    <col min="1777" max="1777" width="10.140625" style="1" customWidth="1"/>
    <col min="1778" max="1778" width="9.85546875" style="1" customWidth="1"/>
    <col min="1779" max="1779" width="8.5703125" style="1" customWidth="1"/>
    <col min="1780" max="1780" width="0.85546875" style="1" customWidth="1"/>
    <col min="1781" max="1784" width="5.5703125" style="1" customWidth="1"/>
    <col min="1785" max="1785" width="2.140625" style="1" customWidth="1"/>
    <col min="1786" max="1786" width="6.5703125" style="1" customWidth="1"/>
    <col min="1787" max="1787" width="9" style="1" customWidth="1"/>
    <col min="1788" max="1790" width="9.42578125" style="1" customWidth="1"/>
    <col min="1791" max="1791" width="0.85546875" style="1" customWidth="1"/>
    <col min="1792" max="1799" width="8.5703125" style="1" customWidth="1"/>
    <col min="1800" max="2021" width="9.140625" style="1"/>
    <col min="2022" max="2022" width="7.140625" style="1" customWidth="1"/>
    <col min="2023" max="2023" width="9" style="1" customWidth="1"/>
    <col min="2024" max="2024" width="8.85546875" style="1" customWidth="1"/>
    <col min="2025" max="2025" width="9.140625" style="1"/>
    <col min="2026" max="2026" width="0.85546875" style="1" customWidth="1"/>
    <col min="2027" max="2028" width="10.42578125" style="1" customWidth="1"/>
    <col min="2029" max="2029" width="9.42578125" style="1" customWidth="1"/>
    <col min="2030" max="2030" width="0.85546875" style="1" customWidth="1"/>
    <col min="2031" max="2031" width="10.42578125" style="1" customWidth="1"/>
    <col min="2032" max="2032" width="9.42578125" style="1" customWidth="1"/>
    <col min="2033" max="2033" width="10.140625" style="1" customWidth="1"/>
    <col min="2034" max="2034" width="9.85546875" style="1" customWidth="1"/>
    <col min="2035" max="2035" width="8.5703125" style="1" customWidth="1"/>
    <col min="2036" max="2036" width="0.85546875" style="1" customWidth="1"/>
    <col min="2037" max="2040" width="5.5703125" style="1" customWidth="1"/>
    <col min="2041" max="2041" width="2.140625" style="1" customWidth="1"/>
    <col min="2042" max="2042" width="6.5703125" style="1" customWidth="1"/>
    <col min="2043" max="2043" width="9" style="1" customWidth="1"/>
    <col min="2044" max="2046" width="9.42578125" style="1" customWidth="1"/>
    <col min="2047" max="2047" width="0.85546875" style="1" customWidth="1"/>
    <col min="2048" max="2055" width="8.5703125" style="1" customWidth="1"/>
    <col min="2056" max="2277" width="9.140625" style="1"/>
    <col min="2278" max="2278" width="7.140625" style="1" customWidth="1"/>
    <col min="2279" max="2279" width="9" style="1" customWidth="1"/>
    <col min="2280" max="2280" width="8.85546875" style="1" customWidth="1"/>
    <col min="2281" max="2281" width="9.140625" style="1"/>
    <col min="2282" max="2282" width="0.85546875" style="1" customWidth="1"/>
    <col min="2283" max="2284" width="10.42578125" style="1" customWidth="1"/>
    <col min="2285" max="2285" width="9.42578125" style="1" customWidth="1"/>
    <col min="2286" max="2286" width="0.85546875" style="1" customWidth="1"/>
    <col min="2287" max="2287" width="10.42578125" style="1" customWidth="1"/>
    <col min="2288" max="2288" width="9.42578125" style="1" customWidth="1"/>
    <col min="2289" max="2289" width="10.140625" style="1" customWidth="1"/>
    <col min="2290" max="2290" width="9.85546875" style="1" customWidth="1"/>
    <col min="2291" max="2291" width="8.5703125" style="1" customWidth="1"/>
    <col min="2292" max="2292" width="0.85546875" style="1" customWidth="1"/>
    <col min="2293" max="2296" width="5.5703125" style="1" customWidth="1"/>
    <col min="2297" max="2297" width="2.140625" style="1" customWidth="1"/>
    <col min="2298" max="2298" width="6.5703125" style="1" customWidth="1"/>
    <col min="2299" max="2299" width="9" style="1" customWidth="1"/>
    <col min="2300" max="2302" width="9.42578125" style="1" customWidth="1"/>
    <col min="2303" max="2303" width="0.85546875" style="1" customWidth="1"/>
    <col min="2304" max="2311" width="8.5703125" style="1" customWidth="1"/>
    <col min="2312" max="2533" width="9.140625" style="1"/>
    <col min="2534" max="2534" width="7.140625" style="1" customWidth="1"/>
    <col min="2535" max="2535" width="9" style="1" customWidth="1"/>
    <col min="2536" max="2536" width="8.85546875" style="1" customWidth="1"/>
    <col min="2537" max="2537" width="9.140625" style="1"/>
    <col min="2538" max="2538" width="0.85546875" style="1" customWidth="1"/>
    <col min="2539" max="2540" width="10.42578125" style="1" customWidth="1"/>
    <col min="2541" max="2541" width="9.42578125" style="1" customWidth="1"/>
    <col min="2542" max="2542" width="0.85546875" style="1" customWidth="1"/>
    <col min="2543" max="2543" width="10.42578125" style="1" customWidth="1"/>
    <col min="2544" max="2544" width="9.42578125" style="1" customWidth="1"/>
    <col min="2545" max="2545" width="10.140625" style="1" customWidth="1"/>
    <col min="2546" max="2546" width="9.85546875" style="1" customWidth="1"/>
    <col min="2547" max="2547" width="8.5703125" style="1" customWidth="1"/>
    <col min="2548" max="2548" width="0.85546875" style="1" customWidth="1"/>
    <col min="2549" max="2552" width="5.5703125" style="1" customWidth="1"/>
    <col min="2553" max="2553" width="2.140625" style="1" customWidth="1"/>
    <col min="2554" max="2554" width="6.5703125" style="1" customWidth="1"/>
    <col min="2555" max="2555" width="9" style="1" customWidth="1"/>
    <col min="2556" max="2558" width="9.42578125" style="1" customWidth="1"/>
    <col min="2559" max="2559" width="0.85546875" style="1" customWidth="1"/>
    <col min="2560" max="2567" width="8.5703125" style="1" customWidth="1"/>
    <col min="2568" max="2789" width="9.140625" style="1"/>
    <col min="2790" max="2790" width="7.140625" style="1" customWidth="1"/>
    <col min="2791" max="2791" width="9" style="1" customWidth="1"/>
    <col min="2792" max="2792" width="8.85546875" style="1" customWidth="1"/>
    <col min="2793" max="2793" width="9.140625" style="1"/>
    <col min="2794" max="2794" width="0.85546875" style="1" customWidth="1"/>
    <col min="2795" max="2796" width="10.42578125" style="1" customWidth="1"/>
    <col min="2797" max="2797" width="9.42578125" style="1" customWidth="1"/>
    <col min="2798" max="2798" width="0.85546875" style="1" customWidth="1"/>
    <col min="2799" max="2799" width="10.42578125" style="1" customWidth="1"/>
    <col min="2800" max="2800" width="9.42578125" style="1" customWidth="1"/>
    <col min="2801" max="2801" width="10.140625" style="1" customWidth="1"/>
    <col min="2802" max="2802" width="9.85546875" style="1" customWidth="1"/>
    <col min="2803" max="2803" width="8.5703125" style="1" customWidth="1"/>
    <col min="2804" max="2804" width="0.85546875" style="1" customWidth="1"/>
    <col min="2805" max="2808" width="5.5703125" style="1" customWidth="1"/>
    <col min="2809" max="2809" width="2.140625" style="1" customWidth="1"/>
    <col min="2810" max="2810" width="6.5703125" style="1" customWidth="1"/>
    <col min="2811" max="2811" width="9" style="1" customWidth="1"/>
    <col min="2812" max="2814" width="9.42578125" style="1" customWidth="1"/>
    <col min="2815" max="2815" width="0.85546875" style="1" customWidth="1"/>
    <col min="2816" max="2823" width="8.5703125" style="1" customWidth="1"/>
    <col min="2824" max="3045" width="9.140625" style="1"/>
    <col min="3046" max="3046" width="7.140625" style="1" customWidth="1"/>
    <col min="3047" max="3047" width="9" style="1" customWidth="1"/>
    <col min="3048" max="3048" width="8.85546875" style="1" customWidth="1"/>
    <col min="3049" max="3049" width="9.140625" style="1"/>
    <col min="3050" max="3050" width="0.85546875" style="1" customWidth="1"/>
    <col min="3051" max="3052" width="10.42578125" style="1" customWidth="1"/>
    <col min="3053" max="3053" width="9.42578125" style="1" customWidth="1"/>
    <col min="3054" max="3054" width="0.85546875" style="1" customWidth="1"/>
    <col min="3055" max="3055" width="10.42578125" style="1" customWidth="1"/>
    <col min="3056" max="3056" width="9.42578125" style="1" customWidth="1"/>
    <col min="3057" max="3057" width="10.140625" style="1" customWidth="1"/>
    <col min="3058" max="3058" width="9.85546875" style="1" customWidth="1"/>
    <col min="3059" max="3059" width="8.5703125" style="1" customWidth="1"/>
    <col min="3060" max="3060" width="0.85546875" style="1" customWidth="1"/>
    <col min="3061" max="3064" width="5.5703125" style="1" customWidth="1"/>
    <col min="3065" max="3065" width="2.140625" style="1" customWidth="1"/>
    <col min="3066" max="3066" width="6.5703125" style="1" customWidth="1"/>
    <col min="3067" max="3067" width="9" style="1" customWidth="1"/>
    <col min="3068" max="3070" width="9.42578125" style="1" customWidth="1"/>
    <col min="3071" max="3071" width="0.85546875" style="1" customWidth="1"/>
    <col min="3072" max="3079" width="8.5703125" style="1" customWidth="1"/>
    <col min="3080" max="3301" width="9.140625" style="1"/>
    <col min="3302" max="3302" width="7.140625" style="1" customWidth="1"/>
    <col min="3303" max="3303" width="9" style="1" customWidth="1"/>
    <col min="3304" max="3304" width="8.85546875" style="1" customWidth="1"/>
    <col min="3305" max="3305" width="9.140625" style="1"/>
    <col min="3306" max="3306" width="0.85546875" style="1" customWidth="1"/>
    <col min="3307" max="3308" width="10.42578125" style="1" customWidth="1"/>
    <col min="3309" max="3309" width="9.42578125" style="1" customWidth="1"/>
    <col min="3310" max="3310" width="0.85546875" style="1" customWidth="1"/>
    <col min="3311" max="3311" width="10.42578125" style="1" customWidth="1"/>
    <col min="3312" max="3312" width="9.42578125" style="1" customWidth="1"/>
    <col min="3313" max="3313" width="10.140625" style="1" customWidth="1"/>
    <col min="3314" max="3314" width="9.85546875" style="1" customWidth="1"/>
    <col min="3315" max="3315" width="8.5703125" style="1" customWidth="1"/>
    <col min="3316" max="3316" width="0.85546875" style="1" customWidth="1"/>
    <col min="3317" max="3320" width="5.5703125" style="1" customWidth="1"/>
    <col min="3321" max="3321" width="2.140625" style="1" customWidth="1"/>
    <col min="3322" max="3322" width="6.5703125" style="1" customWidth="1"/>
    <col min="3323" max="3323" width="9" style="1" customWidth="1"/>
    <col min="3324" max="3326" width="9.42578125" style="1" customWidth="1"/>
    <col min="3327" max="3327" width="0.85546875" style="1" customWidth="1"/>
    <col min="3328" max="3335" width="8.5703125" style="1" customWidth="1"/>
    <col min="3336" max="3557" width="9.140625" style="1"/>
    <col min="3558" max="3558" width="7.140625" style="1" customWidth="1"/>
    <col min="3559" max="3559" width="9" style="1" customWidth="1"/>
    <col min="3560" max="3560" width="8.85546875" style="1" customWidth="1"/>
    <col min="3561" max="3561" width="9.140625" style="1"/>
    <col min="3562" max="3562" width="0.85546875" style="1" customWidth="1"/>
    <col min="3563" max="3564" width="10.42578125" style="1" customWidth="1"/>
    <col min="3565" max="3565" width="9.42578125" style="1" customWidth="1"/>
    <col min="3566" max="3566" width="0.85546875" style="1" customWidth="1"/>
    <col min="3567" max="3567" width="10.42578125" style="1" customWidth="1"/>
    <col min="3568" max="3568" width="9.42578125" style="1" customWidth="1"/>
    <col min="3569" max="3569" width="10.140625" style="1" customWidth="1"/>
    <col min="3570" max="3570" width="9.85546875" style="1" customWidth="1"/>
    <col min="3571" max="3571" width="8.5703125" style="1" customWidth="1"/>
    <col min="3572" max="3572" width="0.85546875" style="1" customWidth="1"/>
    <col min="3573" max="3576" width="5.5703125" style="1" customWidth="1"/>
    <col min="3577" max="3577" width="2.140625" style="1" customWidth="1"/>
    <col min="3578" max="3578" width="6.5703125" style="1" customWidth="1"/>
    <col min="3579" max="3579" width="9" style="1" customWidth="1"/>
    <col min="3580" max="3582" width="9.42578125" style="1" customWidth="1"/>
    <col min="3583" max="3583" width="0.85546875" style="1" customWidth="1"/>
    <col min="3584" max="3591" width="8.5703125" style="1" customWidth="1"/>
    <col min="3592" max="3813" width="9.140625" style="1"/>
    <col min="3814" max="3814" width="7.140625" style="1" customWidth="1"/>
    <col min="3815" max="3815" width="9" style="1" customWidth="1"/>
    <col min="3816" max="3816" width="8.85546875" style="1" customWidth="1"/>
    <col min="3817" max="3817" width="9.140625" style="1"/>
    <col min="3818" max="3818" width="0.85546875" style="1" customWidth="1"/>
    <col min="3819" max="3820" width="10.42578125" style="1" customWidth="1"/>
    <col min="3821" max="3821" width="9.42578125" style="1" customWidth="1"/>
    <col min="3822" max="3822" width="0.85546875" style="1" customWidth="1"/>
    <col min="3823" max="3823" width="10.42578125" style="1" customWidth="1"/>
    <col min="3824" max="3824" width="9.42578125" style="1" customWidth="1"/>
    <col min="3825" max="3825" width="10.140625" style="1" customWidth="1"/>
    <col min="3826" max="3826" width="9.85546875" style="1" customWidth="1"/>
    <col min="3827" max="3827" width="8.5703125" style="1" customWidth="1"/>
    <col min="3828" max="3828" width="0.85546875" style="1" customWidth="1"/>
    <col min="3829" max="3832" width="5.5703125" style="1" customWidth="1"/>
    <col min="3833" max="3833" width="2.140625" style="1" customWidth="1"/>
    <col min="3834" max="3834" width="6.5703125" style="1" customWidth="1"/>
    <col min="3835" max="3835" width="9" style="1" customWidth="1"/>
    <col min="3836" max="3838" width="9.42578125" style="1" customWidth="1"/>
    <col min="3839" max="3839" width="0.85546875" style="1" customWidth="1"/>
    <col min="3840" max="3847" width="8.5703125" style="1" customWidth="1"/>
    <col min="3848" max="4069" width="9.140625" style="1"/>
    <col min="4070" max="4070" width="7.140625" style="1" customWidth="1"/>
    <col min="4071" max="4071" width="9" style="1" customWidth="1"/>
    <col min="4072" max="4072" width="8.85546875" style="1" customWidth="1"/>
    <col min="4073" max="4073" width="9.140625" style="1"/>
    <col min="4074" max="4074" width="0.85546875" style="1" customWidth="1"/>
    <col min="4075" max="4076" width="10.42578125" style="1" customWidth="1"/>
    <col min="4077" max="4077" width="9.42578125" style="1" customWidth="1"/>
    <col min="4078" max="4078" width="0.85546875" style="1" customWidth="1"/>
    <col min="4079" max="4079" width="10.42578125" style="1" customWidth="1"/>
    <col min="4080" max="4080" width="9.42578125" style="1" customWidth="1"/>
    <col min="4081" max="4081" width="10.140625" style="1" customWidth="1"/>
    <col min="4082" max="4082" width="9.85546875" style="1" customWidth="1"/>
    <col min="4083" max="4083" width="8.5703125" style="1" customWidth="1"/>
    <col min="4084" max="4084" width="0.85546875" style="1" customWidth="1"/>
    <col min="4085" max="4088" width="5.5703125" style="1" customWidth="1"/>
    <col min="4089" max="4089" width="2.140625" style="1" customWidth="1"/>
    <col min="4090" max="4090" width="6.5703125" style="1" customWidth="1"/>
    <col min="4091" max="4091" width="9" style="1" customWidth="1"/>
    <col min="4092" max="4094" width="9.42578125" style="1" customWidth="1"/>
    <col min="4095" max="4095" width="0.85546875" style="1" customWidth="1"/>
    <col min="4096" max="4103" width="8.5703125" style="1" customWidth="1"/>
    <col min="4104" max="4325" width="9.140625" style="1"/>
    <col min="4326" max="4326" width="7.140625" style="1" customWidth="1"/>
    <col min="4327" max="4327" width="9" style="1" customWidth="1"/>
    <col min="4328" max="4328" width="8.85546875" style="1" customWidth="1"/>
    <col min="4329" max="4329" width="9.140625" style="1"/>
    <col min="4330" max="4330" width="0.85546875" style="1" customWidth="1"/>
    <col min="4331" max="4332" width="10.42578125" style="1" customWidth="1"/>
    <col min="4333" max="4333" width="9.42578125" style="1" customWidth="1"/>
    <col min="4334" max="4334" width="0.85546875" style="1" customWidth="1"/>
    <col min="4335" max="4335" width="10.42578125" style="1" customWidth="1"/>
    <col min="4336" max="4336" width="9.42578125" style="1" customWidth="1"/>
    <col min="4337" max="4337" width="10.140625" style="1" customWidth="1"/>
    <col min="4338" max="4338" width="9.85546875" style="1" customWidth="1"/>
    <col min="4339" max="4339" width="8.5703125" style="1" customWidth="1"/>
    <col min="4340" max="4340" width="0.85546875" style="1" customWidth="1"/>
    <col min="4341" max="4344" width="5.5703125" style="1" customWidth="1"/>
    <col min="4345" max="4345" width="2.140625" style="1" customWidth="1"/>
    <col min="4346" max="4346" width="6.5703125" style="1" customWidth="1"/>
    <col min="4347" max="4347" width="9" style="1" customWidth="1"/>
    <col min="4348" max="4350" width="9.42578125" style="1" customWidth="1"/>
    <col min="4351" max="4351" width="0.85546875" style="1" customWidth="1"/>
    <col min="4352" max="4359" width="8.5703125" style="1" customWidth="1"/>
    <col min="4360" max="4581" width="9.140625" style="1"/>
    <col min="4582" max="4582" width="7.140625" style="1" customWidth="1"/>
    <col min="4583" max="4583" width="9" style="1" customWidth="1"/>
    <col min="4584" max="4584" width="8.85546875" style="1" customWidth="1"/>
    <col min="4585" max="4585" width="9.140625" style="1"/>
    <col min="4586" max="4586" width="0.85546875" style="1" customWidth="1"/>
    <col min="4587" max="4588" width="10.42578125" style="1" customWidth="1"/>
    <col min="4589" max="4589" width="9.42578125" style="1" customWidth="1"/>
    <col min="4590" max="4590" width="0.85546875" style="1" customWidth="1"/>
    <col min="4591" max="4591" width="10.42578125" style="1" customWidth="1"/>
    <col min="4592" max="4592" width="9.42578125" style="1" customWidth="1"/>
    <col min="4593" max="4593" width="10.140625" style="1" customWidth="1"/>
    <col min="4594" max="4594" width="9.85546875" style="1" customWidth="1"/>
    <col min="4595" max="4595" width="8.5703125" style="1" customWidth="1"/>
    <col min="4596" max="4596" width="0.85546875" style="1" customWidth="1"/>
    <col min="4597" max="4600" width="5.5703125" style="1" customWidth="1"/>
    <col min="4601" max="4601" width="2.140625" style="1" customWidth="1"/>
    <col min="4602" max="4602" width="6.5703125" style="1" customWidth="1"/>
    <col min="4603" max="4603" width="9" style="1" customWidth="1"/>
    <col min="4604" max="4606" width="9.42578125" style="1" customWidth="1"/>
    <col min="4607" max="4607" width="0.85546875" style="1" customWidth="1"/>
    <col min="4608" max="4615" width="8.5703125" style="1" customWidth="1"/>
    <col min="4616" max="4837" width="9.140625" style="1"/>
    <col min="4838" max="4838" width="7.140625" style="1" customWidth="1"/>
    <col min="4839" max="4839" width="9" style="1" customWidth="1"/>
    <col min="4840" max="4840" width="8.85546875" style="1" customWidth="1"/>
    <col min="4841" max="4841" width="9.140625" style="1"/>
    <col min="4842" max="4842" width="0.85546875" style="1" customWidth="1"/>
    <col min="4843" max="4844" width="10.42578125" style="1" customWidth="1"/>
    <col min="4845" max="4845" width="9.42578125" style="1" customWidth="1"/>
    <col min="4846" max="4846" width="0.85546875" style="1" customWidth="1"/>
    <col min="4847" max="4847" width="10.42578125" style="1" customWidth="1"/>
    <col min="4848" max="4848" width="9.42578125" style="1" customWidth="1"/>
    <col min="4849" max="4849" width="10.140625" style="1" customWidth="1"/>
    <col min="4850" max="4850" width="9.85546875" style="1" customWidth="1"/>
    <col min="4851" max="4851" width="8.5703125" style="1" customWidth="1"/>
    <col min="4852" max="4852" width="0.85546875" style="1" customWidth="1"/>
    <col min="4853" max="4856" width="5.5703125" style="1" customWidth="1"/>
    <col min="4857" max="4857" width="2.140625" style="1" customWidth="1"/>
    <col min="4858" max="4858" width="6.5703125" style="1" customWidth="1"/>
    <col min="4859" max="4859" width="9" style="1" customWidth="1"/>
    <col min="4860" max="4862" width="9.42578125" style="1" customWidth="1"/>
    <col min="4863" max="4863" width="0.85546875" style="1" customWidth="1"/>
    <col min="4864" max="4871" width="8.5703125" style="1" customWidth="1"/>
    <col min="4872" max="5093" width="9.140625" style="1"/>
    <col min="5094" max="5094" width="7.140625" style="1" customWidth="1"/>
    <col min="5095" max="5095" width="9" style="1" customWidth="1"/>
    <col min="5096" max="5096" width="8.85546875" style="1" customWidth="1"/>
    <col min="5097" max="5097" width="9.140625" style="1"/>
    <col min="5098" max="5098" width="0.85546875" style="1" customWidth="1"/>
    <col min="5099" max="5100" width="10.42578125" style="1" customWidth="1"/>
    <col min="5101" max="5101" width="9.42578125" style="1" customWidth="1"/>
    <col min="5102" max="5102" width="0.85546875" style="1" customWidth="1"/>
    <col min="5103" max="5103" width="10.42578125" style="1" customWidth="1"/>
    <col min="5104" max="5104" width="9.42578125" style="1" customWidth="1"/>
    <col min="5105" max="5105" width="10.140625" style="1" customWidth="1"/>
    <col min="5106" max="5106" width="9.85546875" style="1" customWidth="1"/>
    <col min="5107" max="5107" width="8.5703125" style="1" customWidth="1"/>
    <col min="5108" max="5108" width="0.85546875" style="1" customWidth="1"/>
    <col min="5109" max="5112" width="5.5703125" style="1" customWidth="1"/>
    <col min="5113" max="5113" width="2.140625" style="1" customWidth="1"/>
    <col min="5114" max="5114" width="6.5703125" style="1" customWidth="1"/>
    <col min="5115" max="5115" width="9" style="1" customWidth="1"/>
    <col min="5116" max="5118" width="9.42578125" style="1" customWidth="1"/>
    <col min="5119" max="5119" width="0.85546875" style="1" customWidth="1"/>
    <col min="5120" max="5127" width="8.5703125" style="1" customWidth="1"/>
    <col min="5128" max="5349" width="9.140625" style="1"/>
    <col min="5350" max="5350" width="7.140625" style="1" customWidth="1"/>
    <col min="5351" max="5351" width="9" style="1" customWidth="1"/>
    <col min="5352" max="5352" width="8.85546875" style="1" customWidth="1"/>
    <col min="5353" max="5353" width="9.140625" style="1"/>
    <col min="5354" max="5354" width="0.85546875" style="1" customWidth="1"/>
    <col min="5355" max="5356" width="10.42578125" style="1" customWidth="1"/>
    <col min="5357" max="5357" width="9.42578125" style="1" customWidth="1"/>
    <col min="5358" max="5358" width="0.85546875" style="1" customWidth="1"/>
    <col min="5359" max="5359" width="10.42578125" style="1" customWidth="1"/>
    <col min="5360" max="5360" width="9.42578125" style="1" customWidth="1"/>
    <col min="5361" max="5361" width="10.140625" style="1" customWidth="1"/>
    <col min="5362" max="5362" width="9.85546875" style="1" customWidth="1"/>
    <col min="5363" max="5363" width="8.5703125" style="1" customWidth="1"/>
    <col min="5364" max="5364" width="0.85546875" style="1" customWidth="1"/>
    <col min="5365" max="5368" width="5.5703125" style="1" customWidth="1"/>
    <col min="5369" max="5369" width="2.140625" style="1" customWidth="1"/>
    <col min="5370" max="5370" width="6.5703125" style="1" customWidth="1"/>
    <col min="5371" max="5371" width="9" style="1" customWidth="1"/>
    <col min="5372" max="5374" width="9.42578125" style="1" customWidth="1"/>
    <col min="5375" max="5375" width="0.85546875" style="1" customWidth="1"/>
    <col min="5376" max="5383" width="8.5703125" style="1" customWidth="1"/>
    <col min="5384" max="5605" width="9.140625" style="1"/>
    <col min="5606" max="5606" width="7.140625" style="1" customWidth="1"/>
    <col min="5607" max="5607" width="9" style="1" customWidth="1"/>
    <col min="5608" max="5608" width="8.85546875" style="1" customWidth="1"/>
    <col min="5609" max="5609" width="9.140625" style="1"/>
    <col min="5610" max="5610" width="0.85546875" style="1" customWidth="1"/>
    <col min="5611" max="5612" width="10.42578125" style="1" customWidth="1"/>
    <col min="5613" max="5613" width="9.42578125" style="1" customWidth="1"/>
    <col min="5614" max="5614" width="0.85546875" style="1" customWidth="1"/>
    <col min="5615" max="5615" width="10.42578125" style="1" customWidth="1"/>
    <col min="5616" max="5616" width="9.42578125" style="1" customWidth="1"/>
    <col min="5617" max="5617" width="10.140625" style="1" customWidth="1"/>
    <col min="5618" max="5618" width="9.85546875" style="1" customWidth="1"/>
    <col min="5619" max="5619" width="8.5703125" style="1" customWidth="1"/>
    <col min="5620" max="5620" width="0.85546875" style="1" customWidth="1"/>
    <col min="5621" max="5624" width="5.5703125" style="1" customWidth="1"/>
    <col min="5625" max="5625" width="2.140625" style="1" customWidth="1"/>
    <col min="5626" max="5626" width="6.5703125" style="1" customWidth="1"/>
    <col min="5627" max="5627" width="9" style="1" customWidth="1"/>
    <col min="5628" max="5630" width="9.42578125" style="1" customWidth="1"/>
    <col min="5631" max="5631" width="0.85546875" style="1" customWidth="1"/>
    <col min="5632" max="5639" width="8.5703125" style="1" customWidth="1"/>
    <col min="5640" max="5861" width="9.140625" style="1"/>
    <col min="5862" max="5862" width="7.140625" style="1" customWidth="1"/>
    <col min="5863" max="5863" width="9" style="1" customWidth="1"/>
    <col min="5864" max="5864" width="8.85546875" style="1" customWidth="1"/>
    <col min="5865" max="5865" width="9.140625" style="1"/>
    <col min="5866" max="5866" width="0.85546875" style="1" customWidth="1"/>
    <col min="5867" max="5868" width="10.42578125" style="1" customWidth="1"/>
    <col min="5869" max="5869" width="9.42578125" style="1" customWidth="1"/>
    <col min="5870" max="5870" width="0.85546875" style="1" customWidth="1"/>
    <col min="5871" max="5871" width="10.42578125" style="1" customWidth="1"/>
    <col min="5872" max="5872" width="9.42578125" style="1" customWidth="1"/>
    <col min="5873" max="5873" width="10.140625" style="1" customWidth="1"/>
    <col min="5874" max="5874" width="9.85546875" style="1" customWidth="1"/>
    <col min="5875" max="5875" width="8.5703125" style="1" customWidth="1"/>
    <col min="5876" max="5876" width="0.85546875" style="1" customWidth="1"/>
    <col min="5877" max="5880" width="5.5703125" style="1" customWidth="1"/>
    <col min="5881" max="5881" width="2.140625" style="1" customWidth="1"/>
    <col min="5882" max="5882" width="6.5703125" style="1" customWidth="1"/>
    <col min="5883" max="5883" width="9" style="1" customWidth="1"/>
    <col min="5884" max="5886" width="9.42578125" style="1" customWidth="1"/>
    <col min="5887" max="5887" width="0.85546875" style="1" customWidth="1"/>
    <col min="5888" max="5895" width="8.5703125" style="1" customWidth="1"/>
    <col min="5896" max="6117" width="9.140625" style="1"/>
    <col min="6118" max="6118" width="7.140625" style="1" customWidth="1"/>
    <col min="6119" max="6119" width="9" style="1" customWidth="1"/>
    <col min="6120" max="6120" width="8.85546875" style="1" customWidth="1"/>
    <col min="6121" max="6121" width="9.140625" style="1"/>
    <col min="6122" max="6122" width="0.85546875" style="1" customWidth="1"/>
    <col min="6123" max="6124" width="10.42578125" style="1" customWidth="1"/>
    <col min="6125" max="6125" width="9.42578125" style="1" customWidth="1"/>
    <col min="6126" max="6126" width="0.85546875" style="1" customWidth="1"/>
    <col min="6127" max="6127" width="10.42578125" style="1" customWidth="1"/>
    <col min="6128" max="6128" width="9.42578125" style="1" customWidth="1"/>
    <col min="6129" max="6129" width="10.140625" style="1" customWidth="1"/>
    <col min="6130" max="6130" width="9.85546875" style="1" customWidth="1"/>
    <col min="6131" max="6131" width="8.5703125" style="1" customWidth="1"/>
    <col min="6132" max="6132" width="0.85546875" style="1" customWidth="1"/>
    <col min="6133" max="6136" width="5.5703125" style="1" customWidth="1"/>
    <col min="6137" max="6137" width="2.140625" style="1" customWidth="1"/>
    <col min="6138" max="6138" width="6.5703125" style="1" customWidth="1"/>
    <col min="6139" max="6139" width="9" style="1" customWidth="1"/>
    <col min="6140" max="6142" width="9.42578125" style="1" customWidth="1"/>
    <col min="6143" max="6143" width="0.85546875" style="1" customWidth="1"/>
    <col min="6144" max="6151" width="8.5703125" style="1" customWidth="1"/>
    <col min="6152" max="6373" width="9.140625" style="1"/>
    <col min="6374" max="6374" width="7.140625" style="1" customWidth="1"/>
    <col min="6375" max="6375" width="9" style="1" customWidth="1"/>
    <col min="6376" max="6376" width="8.85546875" style="1" customWidth="1"/>
    <col min="6377" max="6377" width="9.140625" style="1"/>
    <col min="6378" max="6378" width="0.85546875" style="1" customWidth="1"/>
    <col min="6379" max="6380" width="10.42578125" style="1" customWidth="1"/>
    <col min="6381" max="6381" width="9.42578125" style="1" customWidth="1"/>
    <col min="6382" max="6382" width="0.85546875" style="1" customWidth="1"/>
    <col min="6383" max="6383" width="10.42578125" style="1" customWidth="1"/>
    <col min="6384" max="6384" width="9.42578125" style="1" customWidth="1"/>
    <col min="6385" max="6385" width="10.140625" style="1" customWidth="1"/>
    <col min="6386" max="6386" width="9.85546875" style="1" customWidth="1"/>
    <col min="6387" max="6387" width="8.5703125" style="1" customWidth="1"/>
    <col min="6388" max="6388" width="0.85546875" style="1" customWidth="1"/>
    <col min="6389" max="6392" width="5.5703125" style="1" customWidth="1"/>
    <col min="6393" max="6393" width="2.140625" style="1" customWidth="1"/>
    <col min="6394" max="6394" width="6.5703125" style="1" customWidth="1"/>
    <col min="6395" max="6395" width="9" style="1" customWidth="1"/>
    <col min="6396" max="6398" width="9.42578125" style="1" customWidth="1"/>
    <col min="6399" max="6399" width="0.85546875" style="1" customWidth="1"/>
    <col min="6400" max="6407" width="8.5703125" style="1" customWidth="1"/>
    <col min="6408" max="6629" width="9.140625" style="1"/>
    <col min="6630" max="6630" width="7.140625" style="1" customWidth="1"/>
    <col min="6631" max="6631" width="9" style="1" customWidth="1"/>
    <col min="6632" max="6632" width="8.85546875" style="1" customWidth="1"/>
    <col min="6633" max="6633" width="9.140625" style="1"/>
    <col min="6634" max="6634" width="0.85546875" style="1" customWidth="1"/>
    <col min="6635" max="6636" width="10.42578125" style="1" customWidth="1"/>
    <col min="6637" max="6637" width="9.42578125" style="1" customWidth="1"/>
    <col min="6638" max="6638" width="0.85546875" style="1" customWidth="1"/>
    <col min="6639" max="6639" width="10.42578125" style="1" customWidth="1"/>
    <col min="6640" max="6640" width="9.42578125" style="1" customWidth="1"/>
    <col min="6641" max="6641" width="10.140625" style="1" customWidth="1"/>
    <col min="6642" max="6642" width="9.85546875" style="1" customWidth="1"/>
    <col min="6643" max="6643" width="8.5703125" style="1" customWidth="1"/>
    <col min="6644" max="6644" width="0.85546875" style="1" customWidth="1"/>
    <col min="6645" max="6648" width="5.5703125" style="1" customWidth="1"/>
    <col min="6649" max="6649" width="2.140625" style="1" customWidth="1"/>
    <col min="6650" max="6650" width="6.5703125" style="1" customWidth="1"/>
    <col min="6651" max="6651" width="9" style="1" customWidth="1"/>
    <col min="6652" max="6654" width="9.42578125" style="1" customWidth="1"/>
    <col min="6655" max="6655" width="0.85546875" style="1" customWidth="1"/>
    <col min="6656" max="6663" width="8.5703125" style="1" customWidth="1"/>
    <col min="6664" max="6885" width="9.140625" style="1"/>
    <col min="6886" max="6886" width="7.140625" style="1" customWidth="1"/>
    <col min="6887" max="6887" width="9" style="1" customWidth="1"/>
    <col min="6888" max="6888" width="8.85546875" style="1" customWidth="1"/>
    <col min="6889" max="6889" width="9.140625" style="1"/>
    <col min="6890" max="6890" width="0.85546875" style="1" customWidth="1"/>
    <col min="6891" max="6892" width="10.42578125" style="1" customWidth="1"/>
    <col min="6893" max="6893" width="9.42578125" style="1" customWidth="1"/>
    <col min="6894" max="6894" width="0.85546875" style="1" customWidth="1"/>
    <col min="6895" max="6895" width="10.42578125" style="1" customWidth="1"/>
    <col min="6896" max="6896" width="9.42578125" style="1" customWidth="1"/>
    <col min="6897" max="6897" width="10.140625" style="1" customWidth="1"/>
    <col min="6898" max="6898" width="9.85546875" style="1" customWidth="1"/>
    <col min="6899" max="6899" width="8.5703125" style="1" customWidth="1"/>
    <col min="6900" max="6900" width="0.85546875" style="1" customWidth="1"/>
    <col min="6901" max="6904" width="5.5703125" style="1" customWidth="1"/>
    <col min="6905" max="6905" width="2.140625" style="1" customWidth="1"/>
    <col min="6906" max="6906" width="6.5703125" style="1" customWidth="1"/>
    <col min="6907" max="6907" width="9" style="1" customWidth="1"/>
    <col min="6908" max="6910" width="9.42578125" style="1" customWidth="1"/>
    <col min="6911" max="6911" width="0.85546875" style="1" customWidth="1"/>
    <col min="6912" max="6919" width="8.5703125" style="1" customWidth="1"/>
    <col min="6920" max="7141" width="9.140625" style="1"/>
    <col min="7142" max="7142" width="7.140625" style="1" customWidth="1"/>
    <col min="7143" max="7143" width="9" style="1" customWidth="1"/>
    <col min="7144" max="7144" width="8.85546875" style="1" customWidth="1"/>
    <col min="7145" max="7145" width="9.140625" style="1"/>
    <col min="7146" max="7146" width="0.85546875" style="1" customWidth="1"/>
    <col min="7147" max="7148" width="10.42578125" style="1" customWidth="1"/>
    <col min="7149" max="7149" width="9.42578125" style="1" customWidth="1"/>
    <col min="7150" max="7150" width="0.85546875" style="1" customWidth="1"/>
    <col min="7151" max="7151" width="10.42578125" style="1" customWidth="1"/>
    <col min="7152" max="7152" width="9.42578125" style="1" customWidth="1"/>
    <col min="7153" max="7153" width="10.140625" style="1" customWidth="1"/>
    <col min="7154" max="7154" width="9.85546875" style="1" customWidth="1"/>
    <col min="7155" max="7155" width="8.5703125" style="1" customWidth="1"/>
    <col min="7156" max="7156" width="0.85546875" style="1" customWidth="1"/>
    <col min="7157" max="7160" width="5.5703125" style="1" customWidth="1"/>
    <col min="7161" max="7161" width="2.140625" style="1" customWidth="1"/>
    <col min="7162" max="7162" width="6.5703125" style="1" customWidth="1"/>
    <col min="7163" max="7163" width="9" style="1" customWidth="1"/>
    <col min="7164" max="7166" width="9.42578125" style="1" customWidth="1"/>
    <col min="7167" max="7167" width="0.85546875" style="1" customWidth="1"/>
    <col min="7168" max="7175" width="8.5703125" style="1" customWidth="1"/>
    <col min="7176" max="7397" width="9.140625" style="1"/>
    <col min="7398" max="7398" width="7.140625" style="1" customWidth="1"/>
    <col min="7399" max="7399" width="9" style="1" customWidth="1"/>
    <col min="7400" max="7400" width="8.85546875" style="1" customWidth="1"/>
    <col min="7401" max="7401" width="9.140625" style="1"/>
    <col min="7402" max="7402" width="0.85546875" style="1" customWidth="1"/>
    <col min="7403" max="7404" width="10.42578125" style="1" customWidth="1"/>
    <col min="7405" max="7405" width="9.42578125" style="1" customWidth="1"/>
    <col min="7406" max="7406" width="0.85546875" style="1" customWidth="1"/>
    <col min="7407" max="7407" width="10.42578125" style="1" customWidth="1"/>
    <col min="7408" max="7408" width="9.42578125" style="1" customWidth="1"/>
    <col min="7409" max="7409" width="10.140625" style="1" customWidth="1"/>
    <col min="7410" max="7410" width="9.85546875" style="1" customWidth="1"/>
    <col min="7411" max="7411" width="8.5703125" style="1" customWidth="1"/>
    <col min="7412" max="7412" width="0.85546875" style="1" customWidth="1"/>
    <col min="7413" max="7416" width="5.5703125" style="1" customWidth="1"/>
    <col min="7417" max="7417" width="2.140625" style="1" customWidth="1"/>
    <col min="7418" max="7418" width="6.5703125" style="1" customWidth="1"/>
    <col min="7419" max="7419" width="9" style="1" customWidth="1"/>
    <col min="7420" max="7422" width="9.42578125" style="1" customWidth="1"/>
    <col min="7423" max="7423" width="0.85546875" style="1" customWidth="1"/>
    <col min="7424" max="7431" width="8.5703125" style="1" customWidth="1"/>
    <col min="7432" max="7653" width="9.140625" style="1"/>
    <col min="7654" max="7654" width="7.140625" style="1" customWidth="1"/>
    <col min="7655" max="7655" width="9" style="1" customWidth="1"/>
    <col min="7656" max="7656" width="8.85546875" style="1" customWidth="1"/>
    <col min="7657" max="7657" width="9.140625" style="1"/>
    <col min="7658" max="7658" width="0.85546875" style="1" customWidth="1"/>
    <col min="7659" max="7660" width="10.42578125" style="1" customWidth="1"/>
    <col min="7661" max="7661" width="9.42578125" style="1" customWidth="1"/>
    <col min="7662" max="7662" width="0.85546875" style="1" customWidth="1"/>
    <col min="7663" max="7663" width="10.42578125" style="1" customWidth="1"/>
    <col min="7664" max="7664" width="9.42578125" style="1" customWidth="1"/>
    <col min="7665" max="7665" width="10.140625" style="1" customWidth="1"/>
    <col min="7666" max="7666" width="9.85546875" style="1" customWidth="1"/>
    <col min="7667" max="7667" width="8.5703125" style="1" customWidth="1"/>
    <col min="7668" max="7668" width="0.85546875" style="1" customWidth="1"/>
    <col min="7669" max="7672" width="5.5703125" style="1" customWidth="1"/>
    <col min="7673" max="7673" width="2.140625" style="1" customWidth="1"/>
    <col min="7674" max="7674" width="6.5703125" style="1" customWidth="1"/>
    <col min="7675" max="7675" width="9" style="1" customWidth="1"/>
    <col min="7676" max="7678" width="9.42578125" style="1" customWidth="1"/>
    <col min="7679" max="7679" width="0.85546875" style="1" customWidth="1"/>
    <col min="7680" max="7687" width="8.5703125" style="1" customWidth="1"/>
    <col min="7688" max="7909" width="9.140625" style="1"/>
    <col min="7910" max="7910" width="7.140625" style="1" customWidth="1"/>
    <col min="7911" max="7911" width="9" style="1" customWidth="1"/>
    <col min="7912" max="7912" width="8.85546875" style="1" customWidth="1"/>
    <col min="7913" max="7913" width="9.140625" style="1"/>
    <col min="7914" max="7914" width="0.85546875" style="1" customWidth="1"/>
    <col min="7915" max="7916" width="10.42578125" style="1" customWidth="1"/>
    <col min="7917" max="7917" width="9.42578125" style="1" customWidth="1"/>
    <col min="7918" max="7918" width="0.85546875" style="1" customWidth="1"/>
    <col min="7919" max="7919" width="10.42578125" style="1" customWidth="1"/>
    <col min="7920" max="7920" width="9.42578125" style="1" customWidth="1"/>
    <col min="7921" max="7921" width="10.140625" style="1" customWidth="1"/>
    <col min="7922" max="7922" width="9.85546875" style="1" customWidth="1"/>
    <col min="7923" max="7923" width="8.5703125" style="1" customWidth="1"/>
    <col min="7924" max="7924" width="0.85546875" style="1" customWidth="1"/>
    <col min="7925" max="7928" width="5.5703125" style="1" customWidth="1"/>
    <col min="7929" max="7929" width="2.140625" style="1" customWidth="1"/>
    <col min="7930" max="7930" width="6.5703125" style="1" customWidth="1"/>
    <col min="7931" max="7931" width="9" style="1" customWidth="1"/>
    <col min="7932" max="7934" width="9.42578125" style="1" customWidth="1"/>
    <col min="7935" max="7935" width="0.85546875" style="1" customWidth="1"/>
    <col min="7936" max="7943" width="8.5703125" style="1" customWidth="1"/>
    <col min="7944" max="8165" width="9.140625" style="1"/>
    <col min="8166" max="8166" width="7.140625" style="1" customWidth="1"/>
    <col min="8167" max="8167" width="9" style="1" customWidth="1"/>
    <col min="8168" max="8168" width="8.85546875" style="1" customWidth="1"/>
    <col min="8169" max="8169" width="9.140625" style="1"/>
    <col min="8170" max="8170" width="0.85546875" style="1" customWidth="1"/>
    <col min="8171" max="8172" width="10.42578125" style="1" customWidth="1"/>
    <col min="8173" max="8173" width="9.42578125" style="1" customWidth="1"/>
    <col min="8174" max="8174" width="0.85546875" style="1" customWidth="1"/>
    <col min="8175" max="8175" width="10.42578125" style="1" customWidth="1"/>
    <col min="8176" max="8176" width="9.42578125" style="1" customWidth="1"/>
    <col min="8177" max="8177" width="10.140625" style="1" customWidth="1"/>
    <col min="8178" max="8178" width="9.85546875" style="1" customWidth="1"/>
    <col min="8179" max="8179" width="8.5703125" style="1" customWidth="1"/>
    <col min="8180" max="8180" width="0.85546875" style="1" customWidth="1"/>
    <col min="8181" max="8184" width="5.5703125" style="1" customWidth="1"/>
    <col min="8185" max="8185" width="2.140625" style="1" customWidth="1"/>
    <col min="8186" max="8186" width="6.5703125" style="1" customWidth="1"/>
    <col min="8187" max="8187" width="9" style="1" customWidth="1"/>
    <col min="8188" max="8190" width="9.42578125" style="1" customWidth="1"/>
    <col min="8191" max="8191" width="0.85546875" style="1" customWidth="1"/>
    <col min="8192" max="8199" width="8.5703125" style="1" customWidth="1"/>
    <col min="8200" max="8421" width="9.140625" style="1"/>
    <col min="8422" max="8422" width="7.140625" style="1" customWidth="1"/>
    <col min="8423" max="8423" width="9" style="1" customWidth="1"/>
    <col min="8424" max="8424" width="8.85546875" style="1" customWidth="1"/>
    <col min="8425" max="8425" width="9.140625" style="1"/>
    <col min="8426" max="8426" width="0.85546875" style="1" customWidth="1"/>
    <col min="8427" max="8428" width="10.42578125" style="1" customWidth="1"/>
    <col min="8429" max="8429" width="9.42578125" style="1" customWidth="1"/>
    <col min="8430" max="8430" width="0.85546875" style="1" customWidth="1"/>
    <col min="8431" max="8431" width="10.42578125" style="1" customWidth="1"/>
    <col min="8432" max="8432" width="9.42578125" style="1" customWidth="1"/>
    <col min="8433" max="8433" width="10.140625" style="1" customWidth="1"/>
    <col min="8434" max="8434" width="9.85546875" style="1" customWidth="1"/>
    <col min="8435" max="8435" width="8.5703125" style="1" customWidth="1"/>
    <col min="8436" max="8436" width="0.85546875" style="1" customWidth="1"/>
    <col min="8437" max="8440" width="5.5703125" style="1" customWidth="1"/>
    <col min="8441" max="8441" width="2.140625" style="1" customWidth="1"/>
    <col min="8442" max="8442" width="6.5703125" style="1" customWidth="1"/>
    <col min="8443" max="8443" width="9" style="1" customWidth="1"/>
    <col min="8444" max="8446" width="9.42578125" style="1" customWidth="1"/>
    <col min="8447" max="8447" width="0.85546875" style="1" customWidth="1"/>
    <col min="8448" max="8455" width="8.5703125" style="1" customWidth="1"/>
    <col min="8456" max="8677" width="9.140625" style="1"/>
    <col min="8678" max="8678" width="7.140625" style="1" customWidth="1"/>
    <col min="8679" max="8679" width="9" style="1" customWidth="1"/>
    <col min="8680" max="8680" width="8.85546875" style="1" customWidth="1"/>
    <col min="8681" max="8681" width="9.140625" style="1"/>
    <col min="8682" max="8682" width="0.85546875" style="1" customWidth="1"/>
    <col min="8683" max="8684" width="10.42578125" style="1" customWidth="1"/>
    <col min="8685" max="8685" width="9.42578125" style="1" customWidth="1"/>
    <col min="8686" max="8686" width="0.85546875" style="1" customWidth="1"/>
    <col min="8687" max="8687" width="10.42578125" style="1" customWidth="1"/>
    <col min="8688" max="8688" width="9.42578125" style="1" customWidth="1"/>
    <col min="8689" max="8689" width="10.140625" style="1" customWidth="1"/>
    <col min="8690" max="8690" width="9.85546875" style="1" customWidth="1"/>
    <col min="8691" max="8691" width="8.5703125" style="1" customWidth="1"/>
    <col min="8692" max="8692" width="0.85546875" style="1" customWidth="1"/>
    <col min="8693" max="8696" width="5.5703125" style="1" customWidth="1"/>
    <col min="8697" max="8697" width="2.140625" style="1" customWidth="1"/>
    <col min="8698" max="8698" width="6.5703125" style="1" customWidth="1"/>
    <col min="8699" max="8699" width="9" style="1" customWidth="1"/>
    <col min="8700" max="8702" width="9.42578125" style="1" customWidth="1"/>
    <col min="8703" max="8703" width="0.85546875" style="1" customWidth="1"/>
    <col min="8704" max="8711" width="8.5703125" style="1" customWidth="1"/>
    <col min="8712" max="8933" width="9.140625" style="1"/>
    <col min="8934" max="8934" width="7.140625" style="1" customWidth="1"/>
    <col min="8935" max="8935" width="9" style="1" customWidth="1"/>
    <col min="8936" max="8936" width="8.85546875" style="1" customWidth="1"/>
    <col min="8937" max="8937" width="9.140625" style="1"/>
    <col min="8938" max="8938" width="0.85546875" style="1" customWidth="1"/>
    <col min="8939" max="8940" width="10.42578125" style="1" customWidth="1"/>
    <col min="8941" max="8941" width="9.42578125" style="1" customWidth="1"/>
    <col min="8942" max="8942" width="0.85546875" style="1" customWidth="1"/>
    <col min="8943" max="8943" width="10.42578125" style="1" customWidth="1"/>
    <col min="8944" max="8944" width="9.42578125" style="1" customWidth="1"/>
    <col min="8945" max="8945" width="10.140625" style="1" customWidth="1"/>
    <col min="8946" max="8946" width="9.85546875" style="1" customWidth="1"/>
    <col min="8947" max="8947" width="8.5703125" style="1" customWidth="1"/>
    <col min="8948" max="8948" width="0.85546875" style="1" customWidth="1"/>
    <col min="8949" max="8952" width="5.5703125" style="1" customWidth="1"/>
    <col min="8953" max="8953" width="2.140625" style="1" customWidth="1"/>
    <col min="8954" max="8954" width="6.5703125" style="1" customWidth="1"/>
    <col min="8955" max="8955" width="9" style="1" customWidth="1"/>
    <col min="8956" max="8958" width="9.42578125" style="1" customWidth="1"/>
    <col min="8959" max="8959" width="0.85546875" style="1" customWidth="1"/>
    <col min="8960" max="8967" width="8.5703125" style="1" customWidth="1"/>
    <col min="8968" max="9189" width="9.140625" style="1"/>
    <col min="9190" max="9190" width="7.140625" style="1" customWidth="1"/>
    <col min="9191" max="9191" width="9" style="1" customWidth="1"/>
    <col min="9192" max="9192" width="8.85546875" style="1" customWidth="1"/>
    <col min="9193" max="9193" width="9.140625" style="1"/>
    <col min="9194" max="9194" width="0.85546875" style="1" customWidth="1"/>
    <col min="9195" max="9196" width="10.42578125" style="1" customWidth="1"/>
    <col min="9197" max="9197" width="9.42578125" style="1" customWidth="1"/>
    <col min="9198" max="9198" width="0.85546875" style="1" customWidth="1"/>
    <col min="9199" max="9199" width="10.42578125" style="1" customWidth="1"/>
    <col min="9200" max="9200" width="9.42578125" style="1" customWidth="1"/>
    <col min="9201" max="9201" width="10.140625" style="1" customWidth="1"/>
    <col min="9202" max="9202" width="9.85546875" style="1" customWidth="1"/>
    <col min="9203" max="9203" width="8.5703125" style="1" customWidth="1"/>
    <col min="9204" max="9204" width="0.85546875" style="1" customWidth="1"/>
    <col min="9205" max="9208" width="5.5703125" style="1" customWidth="1"/>
    <col min="9209" max="9209" width="2.140625" style="1" customWidth="1"/>
    <col min="9210" max="9210" width="6.5703125" style="1" customWidth="1"/>
    <col min="9211" max="9211" width="9" style="1" customWidth="1"/>
    <col min="9212" max="9214" width="9.42578125" style="1" customWidth="1"/>
    <col min="9215" max="9215" width="0.85546875" style="1" customWidth="1"/>
    <col min="9216" max="9223" width="8.5703125" style="1" customWidth="1"/>
    <col min="9224" max="9445" width="9.140625" style="1"/>
    <col min="9446" max="9446" width="7.140625" style="1" customWidth="1"/>
    <col min="9447" max="9447" width="9" style="1" customWidth="1"/>
    <col min="9448" max="9448" width="8.85546875" style="1" customWidth="1"/>
    <col min="9449" max="9449" width="9.140625" style="1"/>
    <col min="9450" max="9450" width="0.85546875" style="1" customWidth="1"/>
    <col min="9451" max="9452" width="10.42578125" style="1" customWidth="1"/>
    <col min="9453" max="9453" width="9.42578125" style="1" customWidth="1"/>
    <col min="9454" max="9454" width="0.85546875" style="1" customWidth="1"/>
    <col min="9455" max="9455" width="10.42578125" style="1" customWidth="1"/>
    <col min="9456" max="9456" width="9.42578125" style="1" customWidth="1"/>
    <col min="9457" max="9457" width="10.140625" style="1" customWidth="1"/>
    <col min="9458" max="9458" width="9.85546875" style="1" customWidth="1"/>
    <col min="9459" max="9459" width="8.5703125" style="1" customWidth="1"/>
    <col min="9460" max="9460" width="0.85546875" style="1" customWidth="1"/>
    <col min="9461" max="9464" width="5.5703125" style="1" customWidth="1"/>
    <col min="9465" max="9465" width="2.140625" style="1" customWidth="1"/>
    <col min="9466" max="9466" width="6.5703125" style="1" customWidth="1"/>
    <col min="9467" max="9467" width="9" style="1" customWidth="1"/>
    <col min="9468" max="9470" width="9.42578125" style="1" customWidth="1"/>
    <col min="9471" max="9471" width="0.85546875" style="1" customWidth="1"/>
    <col min="9472" max="9479" width="8.5703125" style="1" customWidth="1"/>
    <col min="9480" max="9701" width="9.140625" style="1"/>
    <col min="9702" max="9702" width="7.140625" style="1" customWidth="1"/>
    <col min="9703" max="9703" width="9" style="1" customWidth="1"/>
    <col min="9704" max="9704" width="8.85546875" style="1" customWidth="1"/>
    <col min="9705" max="9705" width="9.140625" style="1"/>
    <col min="9706" max="9706" width="0.85546875" style="1" customWidth="1"/>
    <col min="9707" max="9708" width="10.42578125" style="1" customWidth="1"/>
    <col min="9709" max="9709" width="9.42578125" style="1" customWidth="1"/>
    <col min="9710" max="9710" width="0.85546875" style="1" customWidth="1"/>
    <col min="9711" max="9711" width="10.42578125" style="1" customWidth="1"/>
    <col min="9712" max="9712" width="9.42578125" style="1" customWidth="1"/>
    <col min="9713" max="9713" width="10.140625" style="1" customWidth="1"/>
    <col min="9714" max="9714" width="9.85546875" style="1" customWidth="1"/>
    <col min="9715" max="9715" width="8.5703125" style="1" customWidth="1"/>
    <col min="9716" max="9716" width="0.85546875" style="1" customWidth="1"/>
    <col min="9717" max="9720" width="5.5703125" style="1" customWidth="1"/>
    <col min="9721" max="9721" width="2.140625" style="1" customWidth="1"/>
    <col min="9722" max="9722" width="6.5703125" style="1" customWidth="1"/>
    <col min="9723" max="9723" width="9" style="1" customWidth="1"/>
    <col min="9724" max="9726" width="9.42578125" style="1" customWidth="1"/>
    <col min="9727" max="9727" width="0.85546875" style="1" customWidth="1"/>
    <col min="9728" max="9735" width="8.5703125" style="1" customWidth="1"/>
    <col min="9736" max="9957" width="9.140625" style="1"/>
    <col min="9958" max="9958" width="7.140625" style="1" customWidth="1"/>
    <col min="9959" max="9959" width="9" style="1" customWidth="1"/>
    <col min="9960" max="9960" width="8.85546875" style="1" customWidth="1"/>
    <col min="9961" max="9961" width="9.140625" style="1"/>
    <col min="9962" max="9962" width="0.85546875" style="1" customWidth="1"/>
    <col min="9963" max="9964" width="10.42578125" style="1" customWidth="1"/>
    <col min="9965" max="9965" width="9.42578125" style="1" customWidth="1"/>
    <col min="9966" max="9966" width="0.85546875" style="1" customWidth="1"/>
    <col min="9967" max="9967" width="10.42578125" style="1" customWidth="1"/>
    <col min="9968" max="9968" width="9.42578125" style="1" customWidth="1"/>
    <col min="9969" max="9969" width="10.140625" style="1" customWidth="1"/>
    <col min="9970" max="9970" width="9.85546875" style="1" customWidth="1"/>
    <col min="9971" max="9971" width="8.5703125" style="1" customWidth="1"/>
    <col min="9972" max="9972" width="0.85546875" style="1" customWidth="1"/>
    <col min="9973" max="9976" width="5.5703125" style="1" customWidth="1"/>
    <col min="9977" max="9977" width="2.140625" style="1" customWidth="1"/>
    <col min="9978" max="9978" width="6.5703125" style="1" customWidth="1"/>
    <col min="9979" max="9979" width="9" style="1" customWidth="1"/>
    <col min="9980" max="9982" width="9.42578125" style="1" customWidth="1"/>
    <col min="9983" max="9983" width="0.85546875" style="1" customWidth="1"/>
    <col min="9984" max="9991" width="8.5703125" style="1" customWidth="1"/>
    <col min="9992" max="10213" width="9.140625" style="1"/>
    <col min="10214" max="10214" width="7.140625" style="1" customWidth="1"/>
    <col min="10215" max="10215" width="9" style="1" customWidth="1"/>
    <col min="10216" max="10216" width="8.85546875" style="1" customWidth="1"/>
    <col min="10217" max="10217" width="9.140625" style="1"/>
    <col min="10218" max="10218" width="0.85546875" style="1" customWidth="1"/>
    <col min="10219" max="10220" width="10.42578125" style="1" customWidth="1"/>
    <col min="10221" max="10221" width="9.42578125" style="1" customWidth="1"/>
    <col min="10222" max="10222" width="0.85546875" style="1" customWidth="1"/>
    <col min="10223" max="10223" width="10.42578125" style="1" customWidth="1"/>
    <col min="10224" max="10224" width="9.42578125" style="1" customWidth="1"/>
    <col min="10225" max="10225" width="10.140625" style="1" customWidth="1"/>
    <col min="10226" max="10226" width="9.85546875" style="1" customWidth="1"/>
    <col min="10227" max="10227" width="8.5703125" style="1" customWidth="1"/>
    <col min="10228" max="10228" width="0.85546875" style="1" customWidth="1"/>
    <col min="10229" max="10232" width="5.5703125" style="1" customWidth="1"/>
    <col min="10233" max="10233" width="2.140625" style="1" customWidth="1"/>
    <col min="10234" max="10234" width="6.5703125" style="1" customWidth="1"/>
    <col min="10235" max="10235" width="9" style="1" customWidth="1"/>
    <col min="10236" max="10238" width="9.42578125" style="1" customWidth="1"/>
    <col min="10239" max="10239" width="0.85546875" style="1" customWidth="1"/>
    <col min="10240" max="10247" width="8.5703125" style="1" customWidth="1"/>
    <col min="10248" max="10469" width="9.140625" style="1"/>
    <col min="10470" max="10470" width="7.140625" style="1" customWidth="1"/>
    <col min="10471" max="10471" width="9" style="1" customWidth="1"/>
    <col min="10472" max="10472" width="8.85546875" style="1" customWidth="1"/>
    <col min="10473" max="10473" width="9.140625" style="1"/>
    <col min="10474" max="10474" width="0.85546875" style="1" customWidth="1"/>
    <col min="10475" max="10476" width="10.42578125" style="1" customWidth="1"/>
    <col min="10477" max="10477" width="9.42578125" style="1" customWidth="1"/>
    <col min="10478" max="10478" width="0.85546875" style="1" customWidth="1"/>
    <col min="10479" max="10479" width="10.42578125" style="1" customWidth="1"/>
    <col min="10480" max="10480" width="9.42578125" style="1" customWidth="1"/>
    <col min="10481" max="10481" width="10.140625" style="1" customWidth="1"/>
    <col min="10482" max="10482" width="9.85546875" style="1" customWidth="1"/>
    <col min="10483" max="10483" width="8.5703125" style="1" customWidth="1"/>
    <col min="10484" max="10484" width="0.85546875" style="1" customWidth="1"/>
    <col min="10485" max="10488" width="5.5703125" style="1" customWidth="1"/>
    <col min="10489" max="10489" width="2.140625" style="1" customWidth="1"/>
    <col min="10490" max="10490" width="6.5703125" style="1" customWidth="1"/>
    <col min="10491" max="10491" width="9" style="1" customWidth="1"/>
    <col min="10492" max="10494" width="9.42578125" style="1" customWidth="1"/>
    <col min="10495" max="10495" width="0.85546875" style="1" customWidth="1"/>
    <col min="10496" max="10503" width="8.5703125" style="1" customWidth="1"/>
    <col min="10504" max="10725" width="9.140625" style="1"/>
    <col min="10726" max="10726" width="7.140625" style="1" customWidth="1"/>
    <col min="10727" max="10727" width="9" style="1" customWidth="1"/>
    <col min="10728" max="10728" width="8.85546875" style="1" customWidth="1"/>
    <col min="10729" max="10729" width="9.140625" style="1"/>
    <col min="10730" max="10730" width="0.85546875" style="1" customWidth="1"/>
    <col min="10731" max="10732" width="10.42578125" style="1" customWidth="1"/>
    <col min="10733" max="10733" width="9.42578125" style="1" customWidth="1"/>
    <col min="10734" max="10734" width="0.85546875" style="1" customWidth="1"/>
    <col min="10735" max="10735" width="10.42578125" style="1" customWidth="1"/>
    <col min="10736" max="10736" width="9.42578125" style="1" customWidth="1"/>
    <col min="10737" max="10737" width="10.140625" style="1" customWidth="1"/>
    <col min="10738" max="10738" width="9.85546875" style="1" customWidth="1"/>
    <col min="10739" max="10739" width="8.5703125" style="1" customWidth="1"/>
    <col min="10740" max="10740" width="0.85546875" style="1" customWidth="1"/>
    <col min="10741" max="10744" width="5.5703125" style="1" customWidth="1"/>
    <col min="10745" max="10745" width="2.140625" style="1" customWidth="1"/>
    <col min="10746" max="10746" width="6.5703125" style="1" customWidth="1"/>
    <col min="10747" max="10747" width="9" style="1" customWidth="1"/>
    <col min="10748" max="10750" width="9.42578125" style="1" customWidth="1"/>
    <col min="10751" max="10751" width="0.85546875" style="1" customWidth="1"/>
    <col min="10752" max="10759" width="8.5703125" style="1" customWidth="1"/>
    <col min="10760" max="10981" width="9.140625" style="1"/>
    <col min="10982" max="10982" width="7.140625" style="1" customWidth="1"/>
    <col min="10983" max="10983" width="9" style="1" customWidth="1"/>
    <col min="10984" max="10984" width="8.85546875" style="1" customWidth="1"/>
    <col min="10985" max="10985" width="9.140625" style="1"/>
    <col min="10986" max="10986" width="0.85546875" style="1" customWidth="1"/>
    <col min="10987" max="10988" width="10.42578125" style="1" customWidth="1"/>
    <col min="10989" max="10989" width="9.42578125" style="1" customWidth="1"/>
    <col min="10990" max="10990" width="0.85546875" style="1" customWidth="1"/>
    <col min="10991" max="10991" width="10.42578125" style="1" customWidth="1"/>
    <col min="10992" max="10992" width="9.42578125" style="1" customWidth="1"/>
    <col min="10993" max="10993" width="10.140625" style="1" customWidth="1"/>
    <col min="10994" max="10994" width="9.85546875" style="1" customWidth="1"/>
    <col min="10995" max="10995" width="8.5703125" style="1" customWidth="1"/>
    <col min="10996" max="10996" width="0.85546875" style="1" customWidth="1"/>
    <col min="10997" max="11000" width="5.5703125" style="1" customWidth="1"/>
    <col min="11001" max="11001" width="2.140625" style="1" customWidth="1"/>
    <col min="11002" max="11002" width="6.5703125" style="1" customWidth="1"/>
    <col min="11003" max="11003" width="9" style="1" customWidth="1"/>
    <col min="11004" max="11006" width="9.42578125" style="1" customWidth="1"/>
    <col min="11007" max="11007" width="0.85546875" style="1" customWidth="1"/>
    <col min="11008" max="11015" width="8.5703125" style="1" customWidth="1"/>
    <col min="11016" max="11237" width="9.140625" style="1"/>
    <col min="11238" max="11238" width="7.140625" style="1" customWidth="1"/>
    <col min="11239" max="11239" width="9" style="1" customWidth="1"/>
    <col min="11240" max="11240" width="8.85546875" style="1" customWidth="1"/>
    <col min="11241" max="11241" width="9.140625" style="1"/>
    <col min="11242" max="11242" width="0.85546875" style="1" customWidth="1"/>
    <col min="11243" max="11244" width="10.42578125" style="1" customWidth="1"/>
    <col min="11245" max="11245" width="9.42578125" style="1" customWidth="1"/>
    <col min="11246" max="11246" width="0.85546875" style="1" customWidth="1"/>
    <col min="11247" max="11247" width="10.42578125" style="1" customWidth="1"/>
    <col min="11248" max="11248" width="9.42578125" style="1" customWidth="1"/>
    <col min="11249" max="11249" width="10.140625" style="1" customWidth="1"/>
    <col min="11250" max="11250" width="9.85546875" style="1" customWidth="1"/>
    <col min="11251" max="11251" width="8.5703125" style="1" customWidth="1"/>
    <col min="11252" max="11252" width="0.85546875" style="1" customWidth="1"/>
    <col min="11253" max="11256" width="5.5703125" style="1" customWidth="1"/>
    <col min="11257" max="11257" width="2.140625" style="1" customWidth="1"/>
    <col min="11258" max="11258" width="6.5703125" style="1" customWidth="1"/>
    <col min="11259" max="11259" width="9" style="1" customWidth="1"/>
    <col min="11260" max="11262" width="9.42578125" style="1" customWidth="1"/>
    <col min="11263" max="11263" width="0.85546875" style="1" customWidth="1"/>
    <col min="11264" max="11271" width="8.5703125" style="1" customWidth="1"/>
    <col min="11272" max="11493" width="9.140625" style="1"/>
    <col min="11494" max="11494" width="7.140625" style="1" customWidth="1"/>
    <col min="11495" max="11495" width="9" style="1" customWidth="1"/>
    <col min="11496" max="11496" width="8.85546875" style="1" customWidth="1"/>
    <col min="11497" max="11497" width="9.140625" style="1"/>
    <col min="11498" max="11498" width="0.85546875" style="1" customWidth="1"/>
    <col min="11499" max="11500" width="10.42578125" style="1" customWidth="1"/>
    <col min="11501" max="11501" width="9.42578125" style="1" customWidth="1"/>
    <col min="11502" max="11502" width="0.85546875" style="1" customWidth="1"/>
    <col min="11503" max="11503" width="10.42578125" style="1" customWidth="1"/>
    <col min="11504" max="11504" width="9.42578125" style="1" customWidth="1"/>
    <col min="11505" max="11505" width="10.140625" style="1" customWidth="1"/>
    <col min="11506" max="11506" width="9.85546875" style="1" customWidth="1"/>
    <col min="11507" max="11507" width="8.5703125" style="1" customWidth="1"/>
    <col min="11508" max="11508" width="0.85546875" style="1" customWidth="1"/>
    <col min="11509" max="11512" width="5.5703125" style="1" customWidth="1"/>
    <col min="11513" max="11513" width="2.140625" style="1" customWidth="1"/>
    <col min="11514" max="11514" width="6.5703125" style="1" customWidth="1"/>
    <col min="11515" max="11515" width="9" style="1" customWidth="1"/>
    <col min="11516" max="11518" width="9.42578125" style="1" customWidth="1"/>
    <col min="11519" max="11519" width="0.85546875" style="1" customWidth="1"/>
    <col min="11520" max="11527" width="8.5703125" style="1" customWidth="1"/>
    <col min="11528" max="11749" width="9.140625" style="1"/>
    <col min="11750" max="11750" width="7.140625" style="1" customWidth="1"/>
    <col min="11751" max="11751" width="9" style="1" customWidth="1"/>
    <col min="11752" max="11752" width="8.85546875" style="1" customWidth="1"/>
    <col min="11753" max="11753" width="9.140625" style="1"/>
    <col min="11754" max="11754" width="0.85546875" style="1" customWidth="1"/>
    <col min="11755" max="11756" width="10.42578125" style="1" customWidth="1"/>
    <col min="11757" max="11757" width="9.42578125" style="1" customWidth="1"/>
    <col min="11758" max="11758" width="0.85546875" style="1" customWidth="1"/>
    <col min="11759" max="11759" width="10.42578125" style="1" customWidth="1"/>
    <col min="11760" max="11760" width="9.42578125" style="1" customWidth="1"/>
    <col min="11761" max="11761" width="10.140625" style="1" customWidth="1"/>
    <col min="11762" max="11762" width="9.85546875" style="1" customWidth="1"/>
    <col min="11763" max="11763" width="8.5703125" style="1" customWidth="1"/>
    <col min="11764" max="11764" width="0.85546875" style="1" customWidth="1"/>
    <col min="11765" max="11768" width="5.5703125" style="1" customWidth="1"/>
    <col min="11769" max="11769" width="2.140625" style="1" customWidth="1"/>
    <col min="11770" max="11770" width="6.5703125" style="1" customWidth="1"/>
    <col min="11771" max="11771" width="9" style="1" customWidth="1"/>
    <col min="11772" max="11774" width="9.42578125" style="1" customWidth="1"/>
    <col min="11775" max="11775" width="0.85546875" style="1" customWidth="1"/>
    <col min="11776" max="11783" width="8.5703125" style="1" customWidth="1"/>
    <col min="11784" max="12005" width="9.140625" style="1"/>
    <col min="12006" max="12006" width="7.140625" style="1" customWidth="1"/>
    <col min="12007" max="12007" width="9" style="1" customWidth="1"/>
    <col min="12008" max="12008" width="8.85546875" style="1" customWidth="1"/>
    <col min="12009" max="12009" width="9.140625" style="1"/>
    <col min="12010" max="12010" width="0.85546875" style="1" customWidth="1"/>
    <col min="12011" max="12012" width="10.42578125" style="1" customWidth="1"/>
    <col min="12013" max="12013" width="9.42578125" style="1" customWidth="1"/>
    <col min="12014" max="12014" width="0.85546875" style="1" customWidth="1"/>
    <col min="12015" max="12015" width="10.42578125" style="1" customWidth="1"/>
    <col min="12016" max="12016" width="9.42578125" style="1" customWidth="1"/>
    <col min="12017" max="12017" width="10.140625" style="1" customWidth="1"/>
    <col min="12018" max="12018" width="9.85546875" style="1" customWidth="1"/>
    <col min="12019" max="12019" width="8.5703125" style="1" customWidth="1"/>
    <col min="12020" max="12020" width="0.85546875" style="1" customWidth="1"/>
    <col min="12021" max="12024" width="5.5703125" style="1" customWidth="1"/>
    <col min="12025" max="12025" width="2.140625" style="1" customWidth="1"/>
    <col min="12026" max="12026" width="6.5703125" style="1" customWidth="1"/>
    <col min="12027" max="12027" width="9" style="1" customWidth="1"/>
    <col min="12028" max="12030" width="9.42578125" style="1" customWidth="1"/>
    <col min="12031" max="12031" width="0.85546875" style="1" customWidth="1"/>
    <col min="12032" max="12039" width="8.5703125" style="1" customWidth="1"/>
    <col min="12040" max="12261" width="9.140625" style="1"/>
    <col min="12262" max="12262" width="7.140625" style="1" customWidth="1"/>
    <col min="12263" max="12263" width="9" style="1" customWidth="1"/>
    <col min="12264" max="12264" width="8.85546875" style="1" customWidth="1"/>
    <col min="12265" max="12265" width="9.140625" style="1"/>
    <col min="12266" max="12266" width="0.85546875" style="1" customWidth="1"/>
    <col min="12267" max="12268" width="10.42578125" style="1" customWidth="1"/>
    <col min="12269" max="12269" width="9.42578125" style="1" customWidth="1"/>
    <col min="12270" max="12270" width="0.85546875" style="1" customWidth="1"/>
    <col min="12271" max="12271" width="10.42578125" style="1" customWidth="1"/>
    <col min="12272" max="12272" width="9.42578125" style="1" customWidth="1"/>
    <col min="12273" max="12273" width="10.140625" style="1" customWidth="1"/>
    <col min="12274" max="12274" width="9.85546875" style="1" customWidth="1"/>
    <col min="12275" max="12275" width="8.5703125" style="1" customWidth="1"/>
    <col min="12276" max="12276" width="0.85546875" style="1" customWidth="1"/>
    <col min="12277" max="12280" width="5.5703125" style="1" customWidth="1"/>
    <col min="12281" max="12281" width="2.140625" style="1" customWidth="1"/>
    <col min="12282" max="12282" width="6.5703125" style="1" customWidth="1"/>
    <col min="12283" max="12283" width="9" style="1" customWidth="1"/>
    <col min="12284" max="12286" width="9.42578125" style="1" customWidth="1"/>
    <col min="12287" max="12287" width="0.85546875" style="1" customWidth="1"/>
    <col min="12288" max="12295" width="8.5703125" style="1" customWidth="1"/>
    <col min="12296" max="12517" width="9.140625" style="1"/>
    <col min="12518" max="12518" width="7.140625" style="1" customWidth="1"/>
    <col min="12519" max="12519" width="9" style="1" customWidth="1"/>
    <col min="12520" max="12520" width="8.85546875" style="1" customWidth="1"/>
    <col min="12521" max="12521" width="9.140625" style="1"/>
    <col min="12522" max="12522" width="0.85546875" style="1" customWidth="1"/>
    <col min="12523" max="12524" width="10.42578125" style="1" customWidth="1"/>
    <col min="12525" max="12525" width="9.42578125" style="1" customWidth="1"/>
    <col min="12526" max="12526" width="0.85546875" style="1" customWidth="1"/>
    <col min="12527" max="12527" width="10.42578125" style="1" customWidth="1"/>
    <col min="12528" max="12528" width="9.42578125" style="1" customWidth="1"/>
    <col min="12529" max="12529" width="10.140625" style="1" customWidth="1"/>
    <col min="12530" max="12530" width="9.85546875" style="1" customWidth="1"/>
    <col min="12531" max="12531" width="8.5703125" style="1" customWidth="1"/>
    <col min="12532" max="12532" width="0.85546875" style="1" customWidth="1"/>
    <col min="12533" max="12536" width="5.5703125" style="1" customWidth="1"/>
    <col min="12537" max="12537" width="2.140625" style="1" customWidth="1"/>
    <col min="12538" max="12538" width="6.5703125" style="1" customWidth="1"/>
    <col min="12539" max="12539" width="9" style="1" customWidth="1"/>
    <col min="12540" max="12542" width="9.42578125" style="1" customWidth="1"/>
    <col min="12543" max="12543" width="0.85546875" style="1" customWidth="1"/>
    <col min="12544" max="12551" width="8.5703125" style="1" customWidth="1"/>
    <col min="12552" max="12773" width="9.140625" style="1"/>
    <col min="12774" max="12774" width="7.140625" style="1" customWidth="1"/>
    <col min="12775" max="12775" width="9" style="1" customWidth="1"/>
    <col min="12776" max="12776" width="8.85546875" style="1" customWidth="1"/>
    <col min="12777" max="12777" width="9.140625" style="1"/>
    <col min="12778" max="12778" width="0.85546875" style="1" customWidth="1"/>
    <col min="12779" max="12780" width="10.42578125" style="1" customWidth="1"/>
    <col min="12781" max="12781" width="9.42578125" style="1" customWidth="1"/>
    <col min="12782" max="12782" width="0.85546875" style="1" customWidth="1"/>
    <col min="12783" max="12783" width="10.42578125" style="1" customWidth="1"/>
    <col min="12784" max="12784" width="9.42578125" style="1" customWidth="1"/>
    <col min="12785" max="12785" width="10.140625" style="1" customWidth="1"/>
    <col min="12786" max="12786" width="9.85546875" style="1" customWidth="1"/>
    <col min="12787" max="12787" width="8.5703125" style="1" customWidth="1"/>
    <col min="12788" max="12788" width="0.85546875" style="1" customWidth="1"/>
    <col min="12789" max="12792" width="5.5703125" style="1" customWidth="1"/>
    <col min="12793" max="12793" width="2.140625" style="1" customWidth="1"/>
    <col min="12794" max="12794" width="6.5703125" style="1" customWidth="1"/>
    <col min="12795" max="12795" width="9" style="1" customWidth="1"/>
    <col min="12796" max="12798" width="9.42578125" style="1" customWidth="1"/>
    <col min="12799" max="12799" width="0.85546875" style="1" customWidth="1"/>
    <col min="12800" max="12807" width="8.5703125" style="1" customWidth="1"/>
    <col min="12808" max="13029" width="9.140625" style="1"/>
    <col min="13030" max="13030" width="7.140625" style="1" customWidth="1"/>
    <col min="13031" max="13031" width="9" style="1" customWidth="1"/>
    <col min="13032" max="13032" width="8.85546875" style="1" customWidth="1"/>
    <col min="13033" max="13033" width="9.140625" style="1"/>
    <col min="13034" max="13034" width="0.85546875" style="1" customWidth="1"/>
    <col min="13035" max="13036" width="10.42578125" style="1" customWidth="1"/>
    <col min="13037" max="13037" width="9.42578125" style="1" customWidth="1"/>
    <col min="13038" max="13038" width="0.85546875" style="1" customWidth="1"/>
    <col min="13039" max="13039" width="10.42578125" style="1" customWidth="1"/>
    <col min="13040" max="13040" width="9.42578125" style="1" customWidth="1"/>
    <col min="13041" max="13041" width="10.140625" style="1" customWidth="1"/>
    <col min="13042" max="13042" width="9.85546875" style="1" customWidth="1"/>
    <col min="13043" max="13043" width="8.5703125" style="1" customWidth="1"/>
    <col min="13044" max="13044" width="0.85546875" style="1" customWidth="1"/>
    <col min="13045" max="13048" width="5.5703125" style="1" customWidth="1"/>
    <col min="13049" max="13049" width="2.140625" style="1" customWidth="1"/>
    <col min="13050" max="13050" width="6.5703125" style="1" customWidth="1"/>
    <col min="13051" max="13051" width="9" style="1" customWidth="1"/>
    <col min="13052" max="13054" width="9.42578125" style="1" customWidth="1"/>
    <col min="13055" max="13055" width="0.85546875" style="1" customWidth="1"/>
    <col min="13056" max="13063" width="8.5703125" style="1" customWidth="1"/>
    <col min="13064" max="13285" width="9.140625" style="1"/>
    <col min="13286" max="13286" width="7.140625" style="1" customWidth="1"/>
    <col min="13287" max="13287" width="9" style="1" customWidth="1"/>
    <col min="13288" max="13288" width="8.85546875" style="1" customWidth="1"/>
    <col min="13289" max="13289" width="9.140625" style="1"/>
    <col min="13290" max="13290" width="0.85546875" style="1" customWidth="1"/>
    <col min="13291" max="13292" width="10.42578125" style="1" customWidth="1"/>
    <col min="13293" max="13293" width="9.42578125" style="1" customWidth="1"/>
    <col min="13294" max="13294" width="0.85546875" style="1" customWidth="1"/>
    <col min="13295" max="13295" width="10.42578125" style="1" customWidth="1"/>
    <col min="13296" max="13296" width="9.42578125" style="1" customWidth="1"/>
    <col min="13297" max="13297" width="10.140625" style="1" customWidth="1"/>
    <col min="13298" max="13298" width="9.85546875" style="1" customWidth="1"/>
    <col min="13299" max="13299" width="8.5703125" style="1" customWidth="1"/>
    <col min="13300" max="13300" width="0.85546875" style="1" customWidth="1"/>
    <col min="13301" max="13304" width="5.5703125" style="1" customWidth="1"/>
    <col min="13305" max="13305" width="2.140625" style="1" customWidth="1"/>
    <col min="13306" max="13306" width="6.5703125" style="1" customWidth="1"/>
    <col min="13307" max="13307" width="9" style="1" customWidth="1"/>
    <col min="13308" max="13310" width="9.42578125" style="1" customWidth="1"/>
    <col min="13311" max="13311" width="0.85546875" style="1" customWidth="1"/>
    <col min="13312" max="13319" width="8.5703125" style="1" customWidth="1"/>
    <col min="13320" max="13541" width="9.140625" style="1"/>
    <col min="13542" max="13542" width="7.140625" style="1" customWidth="1"/>
    <col min="13543" max="13543" width="9" style="1" customWidth="1"/>
    <col min="13544" max="13544" width="8.85546875" style="1" customWidth="1"/>
    <col min="13545" max="13545" width="9.140625" style="1"/>
    <col min="13546" max="13546" width="0.85546875" style="1" customWidth="1"/>
    <col min="13547" max="13548" width="10.42578125" style="1" customWidth="1"/>
    <col min="13549" max="13549" width="9.42578125" style="1" customWidth="1"/>
    <col min="13550" max="13550" width="0.85546875" style="1" customWidth="1"/>
    <col min="13551" max="13551" width="10.42578125" style="1" customWidth="1"/>
    <col min="13552" max="13552" width="9.42578125" style="1" customWidth="1"/>
    <col min="13553" max="13553" width="10.140625" style="1" customWidth="1"/>
    <col min="13554" max="13554" width="9.85546875" style="1" customWidth="1"/>
    <col min="13555" max="13555" width="8.5703125" style="1" customWidth="1"/>
    <col min="13556" max="13556" width="0.85546875" style="1" customWidth="1"/>
    <col min="13557" max="13560" width="5.5703125" style="1" customWidth="1"/>
    <col min="13561" max="13561" width="2.140625" style="1" customWidth="1"/>
    <col min="13562" max="13562" width="6.5703125" style="1" customWidth="1"/>
    <col min="13563" max="13563" width="9" style="1" customWidth="1"/>
    <col min="13564" max="13566" width="9.42578125" style="1" customWidth="1"/>
    <col min="13567" max="13567" width="0.85546875" style="1" customWidth="1"/>
    <col min="13568" max="13575" width="8.5703125" style="1" customWidth="1"/>
    <col min="13576" max="13797" width="9.140625" style="1"/>
    <col min="13798" max="13798" width="7.140625" style="1" customWidth="1"/>
    <col min="13799" max="13799" width="9" style="1" customWidth="1"/>
    <col min="13800" max="13800" width="8.85546875" style="1" customWidth="1"/>
    <col min="13801" max="13801" width="9.140625" style="1"/>
    <col min="13802" max="13802" width="0.85546875" style="1" customWidth="1"/>
    <col min="13803" max="13804" width="10.42578125" style="1" customWidth="1"/>
    <col min="13805" max="13805" width="9.42578125" style="1" customWidth="1"/>
    <col min="13806" max="13806" width="0.85546875" style="1" customWidth="1"/>
    <col min="13807" max="13807" width="10.42578125" style="1" customWidth="1"/>
    <col min="13808" max="13808" width="9.42578125" style="1" customWidth="1"/>
    <col min="13809" max="13809" width="10.140625" style="1" customWidth="1"/>
    <col min="13810" max="13810" width="9.85546875" style="1" customWidth="1"/>
    <col min="13811" max="13811" width="8.5703125" style="1" customWidth="1"/>
    <col min="13812" max="13812" width="0.85546875" style="1" customWidth="1"/>
    <col min="13813" max="13816" width="5.5703125" style="1" customWidth="1"/>
    <col min="13817" max="13817" width="2.140625" style="1" customWidth="1"/>
    <col min="13818" max="13818" width="6.5703125" style="1" customWidth="1"/>
    <col min="13819" max="13819" width="9" style="1" customWidth="1"/>
    <col min="13820" max="13822" width="9.42578125" style="1" customWidth="1"/>
    <col min="13823" max="13823" width="0.85546875" style="1" customWidth="1"/>
    <col min="13824" max="13831" width="8.5703125" style="1" customWidth="1"/>
    <col min="13832" max="14053" width="9.140625" style="1"/>
    <col min="14054" max="14054" width="7.140625" style="1" customWidth="1"/>
    <col min="14055" max="14055" width="9" style="1" customWidth="1"/>
    <col min="14056" max="14056" width="8.85546875" style="1" customWidth="1"/>
    <col min="14057" max="14057" width="9.140625" style="1"/>
    <col min="14058" max="14058" width="0.85546875" style="1" customWidth="1"/>
    <col min="14059" max="14060" width="10.42578125" style="1" customWidth="1"/>
    <col min="14061" max="14061" width="9.42578125" style="1" customWidth="1"/>
    <col min="14062" max="14062" width="0.85546875" style="1" customWidth="1"/>
    <col min="14063" max="14063" width="10.42578125" style="1" customWidth="1"/>
    <col min="14064" max="14064" width="9.42578125" style="1" customWidth="1"/>
    <col min="14065" max="14065" width="10.140625" style="1" customWidth="1"/>
    <col min="14066" max="14066" width="9.85546875" style="1" customWidth="1"/>
    <col min="14067" max="14067" width="8.5703125" style="1" customWidth="1"/>
    <col min="14068" max="14068" width="0.85546875" style="1" customWidth="1"/>
    <col min="14069" max="14072" width="5.5703125" style="1" customWidth="1"/>
    <col min="14073" max="14073" width="2.140625" style="1" customWidth="1"/>
    <col min="14074" max="14074" width="6.5703125" style="1" customWidth="1"/>
    <col min="14075" max="14075" width="9" style="1" customWidth="1"/>
    <col min="14076" max="14078" width="9.42578125" style="1" customWidth="1"/>
    <col min="14079" max="14079" width="0.85546875" style="1" customWidth="1"/>
    <col min="14080" max="14087" width="8.5703125" style="1" customWidth="1"/>
    <col min="14088" max="14309" width="9.140625" style="1"/>
    <col min="14310" max="14310" width="7.140625" style="1" customWidth="1"/>
    <col min="14311" max="14311" width="9" style="1" customWidth="1"/>
    <col min="14312" max="14312" width="8.85546875" style="1" customWidth="1"/>
    <col min="14313" max="14313" width="9.140625" style="1"/>
    <col min="14314" max="14314" width="0.85546875" style="1" customWidth="1"/>
    <col min="14315" max="14316" width="10.42578125" style="1" customWidth="1"/>
    <col min="14317" max="14317" width="9.42578125" style="1" customWidth="1"/>
    <col min="14318" max="14318" width="0.85546875" style="1" customWidth="1"/>
    <col min="14319" max="14319" width="10.42578125" style="1" customWidth="1"/>
    <col min="14320" max="14320" width="9.42578125" style="1" customWidth="1"/>
    <col min="14321" max="14321" width="10.140625" style="1" customWidth="1"/>
    <col min="14322" max="14322" width="9.85546875" style="1" customWidth="1"/>
    <col min="14323" max="14323" width="8.5703125" style="1" customWidth="1"/>
    <col min="14324" max="14324" width="0.85546875" style="1" customWidth="1"/>
    <col min="14325" max="14328" width="5.5703125" style="1" customWidth="1"/>
    <col min="14329" max="14329" width="2.140625" style="1" customWidth="1"/>
    <col min="14330" max="14330" width="6.5703125" style="1" customWidth="1"/>
    <col min="14331" max="14331" width="9" style="1" customWidth="1"/>
    <col min="14332" max="14334" width="9.42578125" style="1" customWidth="1"/>
    <col min="14335" max="14335" width="0.85546875" style="1" customWidth="1"/>
    <col min="14336" max="14343" width="8.5703125" style="1" customWidth="1"/>
    <col min="14344" max="14565" width="9.140625" style="1"/>
    <col min="14566" max="14566" width="7.140625" style="1" customWidth="1"/>
    <col min="14567" max="14567" width="9" style="1" customWidth="1"/>
    <col min="14568" max="14568" width="8.85546875" style="1" customWidth="1"/>
    <col min="14569" max="14569" width="9.140625" style="1"/>
    <col min="14570" max="14570" width="0.85546875" style="1" customWidth="1"/>
    <col min="14571" max="14572" width="10.42578125" style="1" customWidth="1"/>
    <col min="14573" max="14573" width="9.42578125" style="1" customWidth="1"/>
    <col min="14574" max="14574" width="0.85546875" style="1" customWidth="1"/>
    <col min="14575" max="14575" width="10.42578125" style="1" customWidth="1"/>
    <col min="14576" max="14576" width="9.42578125" style="1" customWidth="1"/>
    <col min="14577" max="14577" width="10.140625" style="1" customWidth="1"/>
    <col min="14578" max="14578" width="9.85546875" style="1" customWidth="1"/>
    <col min="14579" max="14579" width="8.5703125" style="1" customWidth="1"/>
    <col min="14580" max="14580" width="0.85546875" style="1" customWidth="1"/>
    <col min="14581" max="14584" width="5.5703125" style="1" customWidth="1"/>
    <col min="14585" max="14585" width="2.140625" style="1" customWidth="1"/>
    <col min="14586" max="14586" width="6.5703125" style="1" customWidth="1"/>
    <col min="14587" max="14587" width="9" style="1" customWidth="1"/>
    <col min="14588" max="14590" width="9.42578125" style="1" customWidth="1"/>
    <col min="14591" max="14591" width="0.85546875" style="1" customWidth="1"/>
    <col min="14592" max="14599" width="8.5703125" style="1" customWidth="1"/>
    <col min="14600" max="14821" width="9.140625" style="1"/>
    <col min="14822" max="14822" width="7.140625" style="1" customWidth="1"/>
    <col min="14823" max="14823" width="9" style="1" customWidth="1"/>
    <col min="14824" max="14824" width="8.85546875" style="1" customWidth="1"/>
    <col min="14825" max="14825" width="9.140625" style="1"/>
    <col min="14826" max="14826" width="0.85546875" style="1" customWidth="1"/>
    <col min="14827" max="14828" width="10.42578125" style="1" customWidth="1"/>
    <col min="14829" max="14829" width="9.42578125" style="1" customWidth="1"/>
    <col min="14830" max="14830" width="0.85546875" style="1" customWidth="1"/>
    <col min="14831" max="14831" width="10.42578125" style="1" customWidth="1"/>
    <col min="14832" max="14832" width="9.42578125" style="1" customWidth="1"/>
    <col min="14833" max="14833" width="10.140625" style="1" customWidth="1"/>
    <col min="14834" max="14834" width="9.85546875" style="1" customWidth="1"/>
    <col min="14835" max="14835" width="8.5703125" style="1" customWidth="1"/>
    <col min="14836" max="14836" width="0.85546875" style="1" customWidth="1"/>
    <col min="14837" max="14840" width="5.5703125" style="1" customWidth="1"/>
    <col min="14841" max="14841" width="2.140625" style="1" customWidth="1"/>
    <col min="14842" max="14842" width="6.5703125" style="1" customWidth="1"/>
    <col min="14843" max="14843" width="9" style="1" customWidth="1"/>
    <col min="14844" max="14846" width="9.42578125" style="1" customWidth="1"/>
    <col min="14847" max="14847" width="0.85546875" style="1" customWidth="1"/>
    <col min="14848" max="14855" width="8.5703125" style="1" customWidth="1"/>
    <col min="14856" max="15077" width="9.140625" style="1"/>
    <col min="15078" max="15078" width="7.140625" style="1" customWidth="1"/>
    <col min="15079" max="15079" width="9" style="1" customWidth="1"/>
    <col min="15080" max="15080" width="8.85546875" style="1" customWidth="1"/>
    <col min="15081" max="15081" width="9.140625" style="1"/>
    <col min="15082" max="15082" width="0.85546875" style="1" customWidth="1"/>
    <col min="15083" max="15084" width="10.42578125" style="1" customWidth="1"/>
    <col min="15085" max="15085" width="9.42578125" style="1" customWidth="1"/>
    <col min="15086" max="15086" width="0.85546875" style="1" customWidth="1"/>
    <col min="15087" max="15087" width="10.42578125" style="1" customWidth="1"/>
    <col min="15088" max="15088" width="9.42578125" style="1" customWidth="1"/>
    <col min="15089" max="15089" width="10.140625" style="1" customWidth="1"/>
    <col min="15090" max="15090" width="9.85546875" style="1" customWidth="1"/>
    <col min="15091" max="15091" width="8.5703125" style="1" customWidth="1"/>
    <col min="15092" max="15092" width="0.85546875" style="1" customWidth="1"/>
    <col min="15093" max="15096" width="5.5703125" style="1" customWidth="1"/>
    <col min="15097" max="15097" width="2.140625" style="1" customWidth="1"/>
    <col min="15098" max="15098" width="6.5703125" style="1" customWidth="1"/>
    <col min="15099" max="15099" width="9" style="1" customWidth="1"/>
    <col min="15100" max="15102" width="9.42578125" style="1" customWidth="1"/>
    <col min="15103" max="15103" width="0.85546875" style="1" customWidth="1"/>
    <col min="15104" max="15111" width="8.5703125" style="1" customWidth="1"/>
    <col min="15112" max="15333" width="9.140625" style="1"/>
    <col min="15334" max="15334" width="7.140625" style="1" customWidth="1"/>
    <col min="15335" max="15335" width="9" style="1" customWidth="1"/>
    <col min="15336" max="15336" width="8.85546875" style="1" customWidth="1"/>
    <col min="15337" max="15337" width="9.140625" style="1"/>
    <col min="15338" max="15338" width="0.85546875" style="1" customWidth="1"/>
    <col min="15339" max="15340" width="10.42578125" style="1" customWidth="1"/>
    <col min="15341" max="15341" width="9.42578125" style="1" customWidth="1"/>
    <col min="15342" max="15342" width="0.85546875" style="1" customWidth="1"/>
    <col min="15343" max="15343" width="10.42578125" style="1" customWidth="1"/>
    <col min="15344" max="15344" width="9.42578125" style="1" customWidth="1"/>
    <col min="15345" max="15345" width="10.140625" style="1" customWidth="1"/>
    <col min="15346" max="15346" width="9.85546875" style="1" customWidth="1"/>
    <col min="15347" max="15347" width="8.5703125" style="1" customWidth="1"/>
    <col min="15348" max="15348" width="0.85546875" style="1" customWidth="1"/>
    <col min="15349" max="15352" width="5.5703125" style="1" customWidth="1"/>
    <col min="15353" max="15353" width="2.140625" style="1" customWidth="1"/>
    <col min="15354" max="15354" width="6.5703125" style="1" customWidth="1"/>
    <col min="15355" max="15355" width="9" style="1" customWidth="1"/>
    <col min="15356" max="15358" width="9.42578125" style="1" customWidth="1"/>
    <col min="15359" max="15359" width="0.85546875" style="1" customWidth="1"/>
    <col min="15360" max="15367" width="8.5703125" style="1" customWidth="1"/>
    <col min="15368" max="15589" width="9.140625" style="1"/>
    <col min="15590" max="15590" width="7.140625" style="1" customWidth="1"/>
    <col min="15591" max="15591" width="9" style="1" customWidth="1"/>
    <col min="15592" max="15592" width="8.85546875" style="1" customWidth="1"/>
    <col min="15593" max="15593" width="9.140625" style="1"/>
    <col min="15594" max="15594" width="0.85546875" style="1" customWidth="1"/>
    <col min="15595" max="15596" width="10.42578125" style="1" customWidth="1"/>
    <col min="15597" max="15597" width="9.42578125" style="1" customWidth="1"/>
    <col min="15598" max="15598" width="0.85546875" style="1" customWidth="1"/>
    <col min="15599" max="15599" width="10.42578125" style="1" customWidth="1"/>
    <col min="15600" max="15600" width="9.42578125" style="1" customWidth="1"/>
    <col min="15601" max="15601" width="10.140625" style="1" customWidth="1"/>
    <col min="15602" max="15602" width="9.85546875" style="1" customWidth="1"/>
    <col min="15603" max="15603" width="8.5703125" style="1" customWidth="1"/>
    <col min="15604" max="15604" width="0.85546875" style="1" customWidth="1"/>
    <col min="15605" max="15608" width="5.5703125" style="1" customWidth="1"/>
    <col min="15609" max="15609" width="2.140625" style="1" customWidth="1"/>
    <col min="15610" max="15610" width="6.5703125" style="1" customWidth="1"/>
    <col min="15611" max="15611" width="9" style="1" customWidth="1"/>
    <col min="15612" max="15614" width="9.42578125" style="1" customWidth="1"/>
    <col min="15615" max="15615" width="0.85546875" style="1" customWidth="1"/>
    <col min="15616" max="15623" width="8.5703125" style="1" customWidth="1"/>
    <col min="15624" max="15845" width="9.140625" style="1"/>
    <col min="15846" max="15846" width="7.140625" style="1" customWidth="1"/>
    <col min="15847" max="15847" width="9" style="1" customWidth="1"/>
    <col min="15848" max="15848" width="8.85546875" style="1" customWidth="1"/>
    <col min="15849" max="15849" width="9.140625" style="1"/>
    <col min="15850" max="15850" width="0.85546875" style="1" customWidth="1"/>
    <col min="15851" max="15852" width="10.42578125" style="1" customWidth="1"/>
    <col min="15853" max="15853" width="9.42578125" style="1" customWidth="1"/>
    <col min="15854" max="15854" width="0.85546875" style="1" customWidth="1"/>
    <col min="15855" max="15855" width="10.42578125" style="1" customWidth="1"/>
    <col min="15856" max="15856" width="9.42578125" style="1" customWidth="1"/>
    <col min="15857" max="15857" width="10.140625" style="1" customWidth="1"/>
    <col min="15858" max="15858" width="9.85546875" style="1" customWidth="1"/>
    <col min="15859" max="15859" width="8.5703125" style="1" customWidth="1"/>
    <col min="15860" max="15860" width="0.85546875" style="1" customWidth="1"/>
    <col min="15861" max="15864" width="5.5703125" style="1" customWidth="1"/>
    <col min="15865" max="15865" width="2.140625" style="1" customWidth="1"/>
    <col min="15866" max="15866" width="6.5703125" style="1" customWidth="1"/>
    <col min="15867" max="15867" width="9" style="1" customWidth="1"/>
    <col min="15868" max="15870" width="9.42578125" style="1" customWidth="1"/>
    <col min="15871" max="15871" width="0.85546875" style="1" customWidth="1"/>
    <col min="15872" max="15879" width="8.5703125" style="1" customWidth="1"/>
    <col min="15880" max="16101" width="9.140625" style="1"/>
    <col min="16102" max="16102" width="7.140625" style="1" customWidth="1"/>
    <col min="16103" max="16103" width="9" style="1" customWidth="1"/>
    <col min="16104" max="16104" width="8.85546875" style="1" customWidth="1"/>
    <col min="16105" max="16105" width="9.140625" style="1"/>
    <col min="16106" max="16106" width="0.85546875" style="1" customWidth="1"/>
    <col min="16107" max="16108" width="10.42578125" style="1" customWidth="1"/>
    <col min="16109" max="16109" width="9.42578125" style="1" customWidth="1"/>
    <col min="16110" max="16110" width="0.85546875" style="1" customWidth="1"/>
    <col min="16111" max="16111" width="10.42578125" style="1" customWidth="1"/>
    <col min="16112" max="16112" width="9.42578125" style="1" customWidth="1"/>
    <col min="16113" max="16113" width="10.140625" style="1" customWidth="1"/>
    <col min="16114" max="16114" width="9.85546875" style="1" customWidth="1"/>
    <col min="16115" max="16115" width="8.5703125" style="1" customWidth="1"/>
    <col min="16116" max="16116" width="0.85546875" style="1" customWidth="1"/>
    <col min="16117" max="16120" width="5.5703125" style="1" customWidth="1"/>
    <col min="16121" max="16121" width="2.140625" style="1" customWidth="1"/>
    <col min="16122" max="16122" width="6.5703125" style="1" customWidth="1"/>
    <col min="16123" max="16123" width="9" style="1" customWidth="1"/>
    <col min="16124" max="16126" width="9.42578125" style="1" customWidth="1"/>
    <col min="16127" max="16127" width="0.85546875" style="1" customWidth="1"/>
    <col min="16128" max="16135" width="8.5703125" style="1" customWidth="1"/>
    <col min="16136" max="16384" width="9.140625" style="1"/>
  </cols>
  <sheetData>
    <row r="1" spans="1:29" ht="15.75" x14ac:dyDescent="0.25">
      <c r="B1" s="1017" t="s">
        <v>2908</v>
      </c>
      <c r="C1" s="1017"/>
      <c r="D1" s="1017"/>
      <c r="E1" s="22"/>
      <c r="F1" s="22"/>
      <c r="G1" s="22"/>
      <c r="H1" s="22"/>
      <c r="I1" s="22"/>
      <c r="J1" s="22"/>
      <c r="K1" s="22"/>
      <c r="L1" s="22"/>
      <c r="M1" s="22"/>
      <c r="N1" s="22"/>
      <c r="O1" s="22"/>
      <c r="P1" s="22"/>
      <c r="Q1" s="22"/>
      <c r="R1" s="22"/>
      <c r="U1" s="33" t="str">
        <f>$B1</f>
        <v>Tableau 50.010 - Approche fondée sur les notations internes - Actifs pondérés en fonction du risque de crédit</v>
      </c>
    </row>
    <row r="2" spans="1:29" ht="15" customHeight="1" x14ac:dyDescent="0.25">
      <c r="A2" s="35">
        <v>26</v>
      </c>
      <c r="B2" s="2144" t="s">
        <v>94</v>
      </c>
      <c r="C2" s="2145"/>
      <c r="D2" s="2145"/>
      <c r="E2" s="2146"/>
      <c r="F2" s="70"/>
      <c r="U2" s="2147" t="s">
        <v>2909</v>
      </c>
      <c r="V2" s="2147"/>
      <c r="W2" s="2147"/>
      <c r="X2" s="2147"/>
      <c r="Y2" s="2147"/>
      <c r="Z2" s="2147"/>
    </row>
    <row r="3" spans="1:29" ht="15" x14ac:dyDescent="0.2">
      <c r="A3" s="35"/>
      <c r="B3" s="1018"/>
      <c r="C3" s="320"/>
      <c r="D3" s="320"/>
      <c r="E3" s="320"/>
      <c r="F3" s="70"/>
      <c r="U3" s="2148"/>
      <c r="V3" s="2148"/>
      <c r="W3" s="2148"/>
      <c r="X3" s="2148"/>
      <c r="Y3" s="2148"/>
      <c r="Z3" s="2148"/>
    </row>
    <row r="4" spans="1:29" ht="15" customHeight="1" x14ac:dyDescent="0.2">
      <c r="B4" s="661" t="s">
        <v>2347</v>
      </c>
      <c r="C4" s="326"/>
      <c r="U4" s="2147" t="str">
        <f>$B4</f>
        <v>Pour le portefeuille bancaire – Expositions sur les emprunteurs souverains (106)</v>
      </c>
      <c r="V4" s="2147"/>
      <c r="W4" s="2147"/>
      <c r="X4" s="2147"/>
      <c r="Y4" s="2147"/>
      <c r="Z4" s="2147"/>
      <c r="AB4" s="1566"/>
      <c r="AC4" s="1525"/>
    </row>
    <row r="5" spans="1:29" ht="12.75" customHeight="1" x14ac:dyDescent="0.2">
      <c r="B5" s="36" t="s">
        <v>2910</v>
      </c>
      <c r="C5" s="326"/>
      <c r="U5" s="36" t="str">
        <f>$B5</f>
        <v>Dollars, en milliers, Type d’enregistrement 010</v>
      </c>
      <c r="V5" s="1021"/>
      <c r="W5" s="663"/>
      <c r="X5" s="663"/>
      <c r="Y5" s="663"/>
      <c r="Z5" s="663"/>
    </row>
    <row r="6" spans="1:29" ht="20.45" customHeight="1" x14ac:dyDescent="0.2">
      <c r="B6" s="2156" t="s">
        <v>2349</v>
      </c>
      <c r="C6" s="2157"/>
      <c r="D6" s="2158"/>
      <c r="E6" s="207"/>
      <c r="F6" s="2162" t="s">
        <v>2350</v>
      </c>
      <c r="G6" s="2163"/>
      <c r="H6" s="2164"/>
      <c r="I6" s="1022"/>
      <c r="J6" s="2168" t="s">
        <v>2800</v>
      </c>
      <c r="K6" s="2169"/>
      <c r="L6" s="2169"/>
      <c r="M6" s="2169"/>
      <c r="N6" s="2170"/>
      <c r="O6" s="207"/>
      <c r="P6" s="207"/>
      <c r="Q6" s="207"/>
      <c r="R6" s="207"/>
      <c r="S6" s="207"/>
      <c r="U6" s="2171" t="s">
        <v>2911</v>
      </c>
      <c r="V6" s="2171"/>
      <c r="W6" s="876"/>
      <c r="X6" s="227"/>
      <c r="Y6" s="227"/>
    </row>
    <row r="7" spans="1:29" ht="22.5" customHeight="1" x14ac:dyDescent="0.2">
      <c r="B7" s="2159"/>
      <c r="C7" s="2160"/>
      <c r="D7" s="2161"/>
      <c r="E7" s="207"/>
      <c r="F7" s="2165"/>
      <c r="G7" s="2166"/>
      <c r="H7" s="2167"/>
      <c r="I7" s="1022"/>
      <c r="J7" s="2150" t="s">
        <v>2912</v>
      </c>
      <c r="K7" s="2151"/>
      <c r="L7" s="2150" t="s">
        <v>2913</v>
      </c>
      <c r="M7" s="2151"/>
      <c r="N7" s="2152" t="s">
        <v>2914</v>
      </c>
      <c r="O7" s="897"/>
      <c r="P7" s="897"/>
      <c r="Q7" s="897"/>
      <c r="R7" s="897"/>
      <c r="S7" s="897"/>
      <c r="U7" s="2172"/>
      <c r="V7" s="2172"/>
      <c r="W7" s="1026"/>
      <c r="X7" s="2105" t="s">
        <v>2913</v>
      </c>
      <c r="Y7" s="2149"/>
      <c r="Z7" s="1027"/>
    </row>
    <row r="8" spans="1:29" ht="93.75" customHeight="1" x14ac:dyDescent="0.2">
      <c r="A8" s="1666" t="s">
        <v>2915</v>
      </c>
      <c r="B8" s="1666" t="s">
        <v>2916</v>
      </c>
      <c r="C8" s="1666" t="s">
        <v>2352</v>
      </c>
      <c r="D8" s="1666" t="s">
        <v>2917</v>
      </c>
      <c r="E8" s="668"/>
      <c r="F8" s="1047"/>
      <c r="G8" s="1030" t="s">
        <v>2918</v>
      </c>
      <c r="H8" s="1031" t="s">
        <v>2919</v>
      </c>
      <c r="I8" s="1032"/>
      <c r="J8" s="1682" t="s">
        <v>2920</v>
      </c>
      <c r="K8" s="1682" t="s">
        <v>2921</v>
      </c>
      <c r="L8" s="1682" t="s">
        <v>2922</v>
      </c>
      <c r="M8" s="1682" t="s">
        <v>2923</v>
      </c>
      <c r="N8" s="2153"/>
      <c r="O8" s="188"/>
      <c r="P8" s="2002" t="s">
        <v>2924</v>
      </c>
      <c r="Q8" s="2149"/>
      <c r="R8" s="2002" t="s">
        <v>2925</v>
      </c>
      <c r="S8" s="2149"/>
      <c r="U8" s="1033" t="s">
        <v>2915</v>
      </c>
      <c r="V8" s="1034" t="s">
        <v>2916</v>
      </c>
      <c r="W8" s="1660" t="s">
        <v>2926</v>
      </c>
      <c r="X8" s="1666" t="s">
        <v>2927</v>
      </c>
      <c r="Y8" s="1666" t="s">
        <v>2928</v>
      </c>
      <c r="Z8" s="1028"/>
    </row>
    <row r="9" spans="1:29" s="876" customFormat="1" x14ac:dyDescent="0.2">
      <c r="A9" s="1026"/>
      <c r="B9" s="1703" t="s">
        <v>244</v>
      </c>
      <c r="C9" s="1703"/>
      <c r="D9" s="1703" t="s">
        <v>245</v>
      </c>
      <c r="E9" s="224"/>
      <c r="F9" s="1037"/>
      <c r="G9" s="1389" t="s">
        <v>246</v>
      </c>
      <c r="H9" s="1389" t="s">
        <v>2929</v>
      </c>
      <c r="I9" s="1390"/>
      <c r="J9" s="1389" t="s">
        <v>402</v>
      </c>
      <c r="K9" s="1389" t="s">
        <v>249</v>
      </c>
      <c r="L9" s="1038"/>
      <c r="M9" s="1038"/>
      <c r="N9" s="1038"/>
      <c r="O9" s="224"/>
      <c r="P9" s="224"/>
      <c r="Q9" s="224"/>
      <c r="R9" s="224"/>
      <c r="S9" s="224"/>
      <c r="U9" s="1039"/>
      <c r="V9" s="1040" t="s">
        <v>2930</v>
      </c>
      <c r="W9" s="1041"/>
      <c r="X9" s="1"/>
      <c r="Y9" s="224"/>
      <c r="Z9" s="224"/>
    </row>
    <row r="10" spans="1:29" ht="28.5" customHeight="1" x14ac:dyDescent="0.2">
      <c r="A10" s="131"/>
      <c r="B10" s="138" t="s">
        <v>1784</v>
      </c>
      <c r="C10" s="131"/>
      <c r="D10" s="669"/>
      <c r="E10" s="323"/>
      <c r="F10" s="1042"/>
      <c r="G10" s="1391"/>
      <c r="H10" s="1391"/>
      <c r="I10" s="1391"/>
      <c r="J10" s="2154" t="s">
        <v>2931</v>
      </c>
      <c r="K10" s="2154"/>
      <c r="L10" s="1042"/>
      <c r="M10" s="1042"/>
      <c r="N10" s="1042"/>
      <c r="O10" s="323"/>
      <c r="P10" s="323"/>
      <c r="Q10" s="323"/>
      <c r="U10" s="1043"/>
      <c r="V10" s="1044" t="str">
        <f>$B10</f>
        <v>Engagements utilisés (501)</v>
      </c>
    </row>
    <row r="11" spans="1:29" ht="12.75" customHeight="1" x14ac:dyDescent="0.2">
      <c r="A11" s="1634" t="s">
        <v>2932</v>
      </c>
      <c r="B11" s="1046"/>
      <c r="C11" s="1047"/>
      <c r="D11" s="1685"/>
      <c r="E11" s="1634"/>
      <c r="F11" s="1047"/>
      <c r="G11" s="1685"/>
      <c r="H11" s="674"/>
      <c r="I11" s="1048"/>
      <c r="J11" s="1049"/>
      <c r="K11" s="1684"/>
      <c r="L11" s="1049"/>
      <c r="M11" s="1050"/>
      <c r="N11" s="1743"/>
      <c r="O11" s="1634"/>
      <c r="P11" s="2155"/>
      <c r="Q11" s="2155"/>
      <c r="R11" s="2155"/>
      <c r="S11" s="2155"/>
      <c r="U11" s="1051" t="str">
        <f t="shared" ref="U11:U35" si="0">$A11</f>
        <v>1 (1401)</v>
      </c>
      <c r="V11" s="1052" t="str">
        <f t="shared" ref="V11:V35" si="1">IF($B11="","",$B11)</f>
        <v/>
      </c>
      <c r="W11" s="1741"/>
      <c r="X11" s="1053"/>
      <c r="Y11" s="1053"/>
      <c r="Z11" s="320"/>
    </row>
    <row r="12" spans="1:29" x14ac:dyDescent="0.2">
      <c r="A12" s="1634" t="s">
        <v>2933</v>
      </c>
      <c r="B12" s="1046"/>
      <c r="C12" s="1047"/>
      <c r="D12" s="1685"/>
      <c r="E12" s="1634"/>
      <c r="F12" s="1047"/>
      <c r="G12" s="1685"/>
      <c r="H12" s="674"/>
      <c r="I12" s="1048"/>
      <c r="J12" s="1049"/>
      <c r="K12" s="1684"/>
      <c r="L12" s="1049"/>
      <c r="M12" s="1050"/>
      <c r="N12" s="1743"/>
      <c r="O12" s="1634"/>
      <c r="P12" s="2155"/>
      <c r="Q12" s="2155"/>
      <c r="R12" s="2155"/>
      <c r="S12" s="2155"/>
      <c r="U12" s="1051" t="str">
        <f t="shared" si="0"/>
        <v>2 (1402)</v>
      </c>
      <c r="V12" s="1052" t="str">
        <f t="shared" si="1"/>
        <v/>
      </c>
      <c r="W12" s="1741"/>
      <c r="X12" s="1053"/>
      <c r="Y12" s="1053"/>
      <c r="Z12" s="320"/>
    </row>
    <row r="13" spans="1:29" x14ac:dyDescent="0.2">
      <c r="A13" s="1634" t="s">
        <v>2934</v>
      </c>
      <c r="B13" s="1046"/>
      <c r="C13" s="1047"/>
      <c r="D13" s="1685"/>
      <c r="E13" s="1634"/>
      <c r="F13" s="1047"/>
      <c r="G13" s="1685"/>
      <c r="H13" s="674"/>
      <c r="I13" s="1048"/>
      <c r="J13" s="1049"/>
      <c r="K13" s="1684"/>
      <c r="L13" s="1049"/>
      <c r="M13" s="1050"/>
      <c r="N13" s="1743"/>
      <c r="O13" s="1634"/>
      <c r="P13" s="2155"/>
      <c r="Q13" s="2155"/>
      <c r="R13" s="2155"/>
      <c r="S13" s="2155"/>
      <c r="U13" s="1051" t="str">
        <f t="shared" si="0"/>
        <v>3 (1403)</v>
      </c>
      <c r="V13" s="1052" t="str">
        <f t="shared" si="1"/>
        <v/>
      </c>
      <c r="W13" s="1741"/>
      <c r="X13" s="1053"/>
      <c r="Y13" s="1053"/>
      <c r="Z13" s="320"/>
    </row>
    <row r="14" spans="1:29" ht="12.75" hidden="1" customHeight="1" x14ac:dyDescent="0.2">
      <c r="A14" s="1634" t="s">
        <v>2935</v>
      </c>
      <c r="B14" s="1046"/>
      <c r="C14" s="1047"/>
      <c r="D14" s="1685"/>
      <c r="E14" s="1634"/>
      <c r="F14" s="1047"/>
      <c r="G14" s="1685"/>
      <c r="H14" s="674"/>
      <c r="I14" s="1048"/>
      <c r="J14" s="1049"/>
      <c r="K14" s="1684"/>
      <c r="L14" s="1049"/>
      <c r="M14" s="1050"/>
      <c r="N14" s="1743"/>
      <c r="O14" s="1634"/>
      <c r="P14" s="2155"/>
      <c r="Q14" s="2155"/>
      <c r="R14" s="2155"/>
      <c r="S14" s="2155"/>
      <c r="U14" s="1051" t="str">
        <f t="shared" si="0"/>
        <v>4 (1404)</v>
      </c>
      <c r="V14" s="1052" t="str">
        <f t="shared" si="1"/>
        <v/>
      </c>
      <c r="W14" s="1741"/>
      <c r="X14" s="1053"/>
      <c r="Y14" s="1053"/>
      <c r="Z14" s="320"/>
    </row>
    <row r="15" spans="1:29" ht="12.75" hidden="1" customHeight="1" x14ac:dyDescent="0.2">
      <c r="A15" s="1634" t="s">
        <v>2936</v>
      </c>
      <c r="B15" s="1046"/>
      <c r="C15" s="1047"/>
      <c r="D15" s="1685"/>
      <c r="E15" s="1634"/>
      <c r="F15" s="1047"/>
      <c r="G15" s="1685"/>
      <c r="H15" s="674"/>
      <c r="I15" s="1048"/>
      <c r="J15" s="1049"/>
      <c r="K15" s="1684"/>
      <c r="L15" s="1049"/>
      <c r="M15" s="1050"/>
      <c r="N15" s="1743"/>
      <c r="O15" s="1634"/>
      <c r="P15" s="2155"/>
      <c r="Q15" s="2155"/>
      <c r="R15" s="2155"/>
      <c r="S15" s="2155"/>
      <c r="U15" s="1051" t="str">
        <f t="shared" si="0"/>
        <v>5 (1405)</v>
      </c>
      <c r="V15" s="1052" t="str">
        <f t="shared" si="1"/>
        <v/>
      </c>
      <c r="W15" s="1741"/>
      <c r="X15" s="1053"/>
      <c r="Y15" s="1053"/>
      <c r="Z15" s="320"/>
    </row>
    <row r="16" spans="1:29" ht="12.75" hidden="1" customHeight="1" x14ac:dyDescent="0.2">
      <c r="A16" s="1634" t="s">
        <v>2937</v>
      </c>
      <c r="B16" s="1046"/>
      <c r="C16" s="1047"/>
      <c r="D16" s="1685"/>
      <c r="E16" s="1634"/>
      <c r="F16" s="1047"/>
      <c r="G16" s="1685"/>
      <c r="H16" s="674"/>
      <c r="I16" s="1048"/>
      <c r="J16" s="1049"/>
      <c r="K16" s="1684"/>
      <c r="L16" s="1049"/>
      <c r="M16" s="1050"/>
      <c r="N16" s="1743"/>
      <c r="O16" s="1634"/>
      <c r="P16" s="2155"/>
      <c r="Q16" s="2155"/>
      <c r="R16" s="2155"/>
      <c r="S16" s="2155"/>
      <c r="U16" s="1051" t="str">
        <f t="shared" si="0"/>
        <v>6 (1406)</v>
      </c>
      <c r="V16" s="1052" t="str">
        <f t="shared" si="1"/>
        <v/>
      </c>
      <c r="W16" s="1741"/>
      <c r="X16" s="1053"/>
      <c r="Y16" s="1053"/>
      <c r="Z16" s="320"/>
    </row>
    <row r="17" spans="1:26" ht="12.75" hidden="1" customHeight="1" x14ac:dyDescent="0.2">
      <c r="A17" s="1634" t="s">
        <v>2938</v>
      </c>
      <c r="B17" s="1046"/>
      <c r="C17" s="1047"/>
      <c r="D17" s="1685"/>
      <c r="E17" s="1634"/>
      <c r="F17" s="1047"/>
      <c r="G17" s="1685"/>
      <c r="H17" s="674"/>
      <c r="I17" s="1048"/>
      <c r="J17" s="1049"/>
      <c r="K17" s="1684"/>
      <c r="L17" s="1049"/>
      <c r="M17" s="1050"/>
      <c r="N17" s="1743"/>
      <c r="O17" s="1634"/>
      <c r="P17" s="2155"/>
      <c r="Q17" s="2155"/>
      <c r="R17" s="2155"/>
      <c r="S17" s="2155"/>
      <c r="U17" s="1051" t="str">
        <f t="shared" si="0"/>
        <v>7 (1407)</v>
      </c>
      <c r="V17" s="1052" t="str">
        <f t="shared" si="1"/>
        <v/>
      </c>
      <c r="W17" s="1741"/>
      <c r="X17" s="1053"/>
      <c r="Y17" s="1053"/>
      <c r="Z17" s="320"/>
    </row>
    <row r="18" spans="1:26" ht="12.75" hidden="1" customHeight="1" x14ac:dyDescent="0.2">
      <c r="A18" s="1634" t="s">
        <v>2939</v>
      </c>
      <c r="B18" s="1046"/>
      <c r="C18" s="1047"/>
      <c r="D18" s="1685"/>
      <c r="E18" s="1634"/>
      <c r="F18" s="1047"/>
      <c r="G18" s="1685"/>
      <c r="H18" s="674"/>
      <c r="I18" s="1048"/>
      <c r="J18" s="1049"/>
      <c r="K18" s="1684"/>
      <c r="L18" s="1049"/>
      <c r="M18" s="1050"/>
      <c r="N18" s="1743"/>
      <c r="O18" s="1634"/>
      <c r="P18" s="2155"/>
      <c r="Q18" s="2155"/>
      <c r="R18" s="2155"/>
      <c r="S18" s="2155"/>
      <c r="U18" s="1051" t="str">
        <f t="shared" si="0"/>
        <v>8 (1408)</v>
      </c>
      <c r="V18" s="1052" t="str">
        <f t="shared" si="1"/>
        <v/>
      </c>
      <c r="W18" s="1741"/>
      <c r="X18" s="1053"/>
      <c r="Y18" s="1053"/>
      <c r="Z18" s="320"/>
    </row>
    <row r="19" spans="1:26" ht="12.75" hidden="1" customHeight="1" x14ac:dyDescent="0.2">
      <c r="A19" s="1634" t="s">
        <v>2940</v>
      </c>
      <c r="B19" s="1046"/>
      <c r="C19" s="1047"/>
      <c r="D19" s="1685"/>
      <c r="E19" s="1634"/>
      <c r="F19" s="1047"/>
      <c r="G19" s="1685"/>
      <c r="H19" s="674"/>
      <c r="I19" s="1048"/>
      <c r="J19" s="1049"/>
      <c r="K19" s="1684"/>
      <c r="L19" s="1049"/>
      <c r="M19" s="1050"/>
      <c r="N19" s="1743"/>
      <c r="O19" s="1634"/>
      <c r="P19" s="2155"/>
      <c r="Q19" s="2155"/>
      <c r="R19" s="2155"/>
      <c r="S19" s="2155"/>
      <c r="U19" s="1051" t="str">
        <f t="shared" si="0"/>
        <v>9 (1409)</v>
      </c>
      <c r="V19" s="1052" t="str">
        <f t="shared" si="1"/>
        <v/>
      </c>
      <c r="W19" s="1741"/>
      <c r="X19" s="1053"/>
      <c r="Y19" s="1053"/>
      <c r="Z19" s="320"/>
    </row>
    <row r="20" spans="1:26" ht="12.75" hidden="1" customHeight="1" x14ac:dyDescent="0.2">
      <c r="A20" s="1634" t="s">
        <v>2941</v>
      </c>
      <c r="B20" s="1046"/>
      <c r="C20" s="1047"/>
      <c r="D20" s="1685"/>
      <c r="E20" s="1634"/>
      <c r="F20" s="1047"/>
      <c r="G20" s="1685"/>
      <c r="H20" s="674"/>
      <c r="I20" s="1048"/>
      <c r="J20" s="1049"/>
      <c r="K20" s="1684"/>
      <c r="L20" s="1049"/>
      <c r="M20" s="1050"/>
      <c r="N20" s="1743"/>
      <c r="O20" s="1634"/>
      <c r="P20" s="2155"/>
      <c r="Q20" s="2155"/>
      <c r="R20" s="2155"/>
      <c r="S20" s="2155"/>
      <c r="U20" s="1051" t="str">
        <f t="shared" si="0"/>
        <v>10 (1410)</v>
      </c>
      <c r="V20" s="1052" t="str">
        <f t="shared" si="1"/>
        <v/>
      </c>
      <c r="W20" s="1741"/>
      <c r="X20" s="1053"/>
      <c r="Y20" s="1053"/>
      <c r="Z20" s="320"/>
    </row>
    <row r="21" spans="1:26" ht="12.75" hidden="1" customHeight="1" x14ac:dyDescent="0.2">
      <c r="A21" s="1634" t="s">
        <v>2942</v>
      </c>
      <c r="B21" s="1046"/>
      <c r="C21" s="1047"/>
      <c r="D21" s="1685"/>
      <c r="E21" s="1634"/>
      <c r="F21" s="1047"/>
      <c r="G21" s="1685"/>
      <c r="H21" s="674"/>
      <c r="I21" s="1048"/>
      <c r="J21" s="1049"/>
      <c r="K21" s="1684"/>
      <c r="L21" s="1049"/>
      <c r="M21" s="1050"/>
      <c r="N21" s="1743"/>
      <c r="O21" s="1634"/>
      <c r="P21" s="2155"/>
      <c r="Q21" s="2155"/>
      <c r="R21" s="2155"/>
      <c r="S21" s="2155"/>
      <c r="U21" s="1051" t="str">
        <f t="shared" si="0"/>
        <v>11 (1411)</v>
      </c>
      <c r="V21" s="1052" t="str">
        <f t="shared" si="1"/>
        <v/>
      </c>
      <c r="W21" s="1741"/>
      <c r="X21" s="1053"/>
      <c r="Y21" s="1053"/>
      <c r="Z21" s="320"/>
    </row>
    <row r="22" spans="1:26" ht="12.75" hidden="1" customHeight="1" x14ac:dyDescent="0.2">
      <c r="A22" s="1634" t="s">
        <v>2943</v>
      </c>
      <c r="B22" s="1046"/>
      <c r="C22" s="1047"/>
      <c r="D22" s="1685"/>
      <c r="E22" s="1634"/>
      <c r="F22" s="1047"/>
      <c r="G22" s="1685"/>
      <c r="H22" s="674"/>
      <c r="I22" s="1048"/>
      <c r="J22" s="1049"/>
      <c r="K22" s="1684"/>
      <c r="L22" s="1049"/>
      <c r="M22" s="1050"/>
      <c r="N22" s="1743"/>
      <c r="O22" s="1634"/>
      <c r="P22" s="2155"/>
      <c r="Q22" s="2155"/>
      <c r="R22" s="2155"/>
      <c r="S22" s="2155"/>
      <c r="U22" s="1051" t="str">
        <f t="shared" si="0"/>
        <v>12 (1412)</v>
      </c>
      <c r="V22" s="1052" t="str">
        <f t="shared" si="1"/>
        <v/>
      </c>
      <c r="W22" s="1741"/>
      <c r="X22" s="1053"/>
      <c r="Y22" s="1053"/>
      <c r="Z22" s="320"/>
    </row>
    <row r="23" spans="1:26" ht="12.75" hidden="1" customHeight="1" x14ac:dyDescent="0.2">
      <c r="A23" s="1634" t="s">
        <v>2944</v>
      </c>
      <c r="B23" s="1046"/>
      <c r="C23" s="1047"/>
      <c r="D23" s="1685"/>
      <c r="E23" s="1634"/>
      <c r="F23" s="1047"/>
      <c r="G23" s="1685"/>
      <c r="H23" s="674"/>
      <c r="I23" s="1048"/>
      <c r="J23" s="1049"/>
      <c r="K23" s="1684"/>
      <c r="L23" s="1049"/>
      <c r="M23" s="1050"/>
      <c r="N23" s="1743"/>
      <c r="O23" s="1634"/>
      <c r="P23" s="2155"/>
      <c r="Q23" s="2155"/>
      <c r="R23" s="2155"/>
      <c r="S23" s="2155"/>
      <c r="U23" s="1051" t="str">
        <f t="shared" si="0"/>
        <v>13 (1413)</v>
      </c>
      <c r="V23" s="1052" t="str">
        <f t="shared" si="1"/>
        <v/>
      </c>
      <c r="W23" s="1741"/>
      <c r="X23" s="1053"/>
      <c r="Y23" s="1053"/>
      <c r="Z23" s="320"/>
    </row>
    <row r="24" spans="1:26" ht="12.75" hidden="1" customHeight="1" x14ac:dyDescent="0.2">
      <c r="A24" s="1634" t="s">
        <v>2945</v>
      </c>
      <c r="B24" s="1046"/>
      <c r="C24" s="1047"/>
      <c r="D24" s="1685"/>
      <c r="E24" s="1634"/>
      <c r="F24" s="1047"/>
      <c r="G24" s="1685"/>
      <c r="H24" s="674"/>
      <c r="I24" s="1048"/>
      <c r="J24" s="1049"/>
      <c r="K24" s="1684"/>
      <c r="L24" s="1049"/>
      <c r="M24" s="1050"/>
      <c r="N24" s="1743"/>
      <c r="O24" s="1634"/>
      <c r="P24" s="2155"/>
      <c r="Q24" s="2155"/>
      <c r="R24" s="2155"/>
      <c r="S24" s="2155"/>
      <c r="U24" s="1051" t="str">
        <f t="shared" si="0"/>
        <v>14 (1414)</v>
      </c>
      <c r="V24" s="1052" t="str">
        <f t="shared" si="1"/>
        <v/>
      </c>
      <c r="W24" s="1741"/>
      <c r="X24" s="1053"/>
      <c r="Y24" s="1053"/>
      <c r="Z24" s="320"/>
    </row>
    <row r="25" spans="1:26" ht="12.75" hidden="1" customHeight="1" x14ac:dyDescent="0.2">
      <c r="A25" s="1634" t="s">
        <v>2946</v>
      </c>
      <c r="B25" s="1046"/>
      <c r="C25" s="1047"/>
      <c r="D25" s="1685"/>
      <c r="E25" s="1634"/>
      <c r="F25" s="1047"/>
      <c r="G25" s="1685"/>
      <c r="H25" s="674"/>
      <c r="I25" s="1048"/>
      <c r="J25" s="1049"/>
      <c r="K25" s="1684"/>
      <c r="L25" s="1049"/>
      <c r="M25" s="1050"/>
      <c r="N25" s="1743"/>
      <c r="O25" s="1634"/>
      <c r="P25" s="2155"/>
      <c r="Q25" s="2155"/>
      <c r="R25" s="2155"/>
      <c r="S25" s="2155"/>
      <c r="U25" s="1051" t="str">
        <f t="shared" si="0"/>
        <v>15 (1415)</v>
      </c>
      <c r="V25" s="1052" t="str">
        <f t="shared" si="1"/>
        <v/>
      </c>
      <c r="W25" s="1741"/>
      <c r="X25" s="1053"/>
      <c r="Y25" s="1053"/>
      <c r="Z25" s="320"/>
    </row>
    <row r="26" spans="1:26" ht="12.75" hidden="1" customHeight="1" x14ac:dyDescent="0.2">
      <c r="A26" s="1634" t="s">
        <v>2947</v>
      </c>
      <c r="B26" s="1046"/>
      <c r="C26" s="1047"/>
      <c r="D26" s="1685"/>
      <c r="E26" s="1634"/>
      <c r="F26" s="1047"/>
      <c r="G26" s="1685"/>
      <c r="H26" s="674"/>
      <c r="I26" s="1048"/>
      <c r="J26" s="1049"/>
      <c r="K26" s="1684"/>
      <c r="L26" s="1049"/>
      <c r="M26" s="1050"/>
      <c r="N26" s="1743"/>
      <c r="O26" s="1634"/>
      <c r="P26" s="2155"/>
      <c r="Q26" s="2155"/>
      <c r="R26" s="2155"/>
      <c r="S26" s="2155"/>
      <c r="U26" s="1051" t="str">
        <f t="shared" si="0"/>
        <v>16 (1416)</v>
      </c>
      <c r="V26" s="1052" t="str">
        <f t="shared" si="1"/>
        <v/>
      </c>
      <c r="W26" s="1741"/>
      <c r="X26" s="1053"/>
      <c r="Y26" s="1053"/>
      <c r="Z26" s="320"/>
    </row>
    <row r="27" spans="1:26" ht="12.75" hidden="1" customHeight="1" x14ac:dyDescent="0.2">
      <c r="A27" s="1634" t="s">
        <v>2948</v>
      </c>
      <c r="B27" s="1046"/>
      <c r="C27" s="1047"/>
      <c r="D27" s="1685"/>
      <c r="E27" s="1634"/>
      <c r="F27" s="1047"/>
      <c r="G27" s="1685"/>
      <c r="H27" s="674"/>
      <c r="I27" s="1048"/>
      <c r="J27" s="1049"/>
      <c r="K27" s="1684"/>
      <c r="L27" s="1049"/>
      <c r="M27" s="1050"/>
      <c r="N27" s="1743"/>
      <c r="O27" s="1634"/>
      <c r="P27" s="2155"/>
      <c r="Q27" s="2155"/>
      <c r="R27" s="2155"/>
      <c r="S27" s="2155"/>
      <c r="U27" s="1051" t="str">
        <f t="shared" si="0"/>
        <v>17 (1417)</v>
      </c>
      <c r="V27" s="1052" t="str">
        <f t="shared" si="1"/>
        <v/>
      </c>
      <c r="W27" s="1741"/>
      <c r="X27" s="1053"/>
      <c r="Y27" s="1053"/>
      <c r="Z27" s="320"/>
    </row>
    <row r="28" spans="1:26" ht="12.75" hidden="1" customHeight="1" x14ac:dyDescent="0.2">
      <c r="A28" s="1634" t="s">
        <v>2949</v>
      </c>
      <c r="B28" s="1046"/>
      <c r="C28" s="1047"/>
      <c r="D28" s="1685"/>
      <c r="E28" s="1634"/>
      <c r="F28" s="1047"/>
      <c r="G28" s="1685"/>
      <c r="H28" s="674"/>
      <c r="I28" s="1048"/>
      <c r="J28" s="1049"/>
      <c r="K28" s="1684"/>
      <c r="L28" s="1049"/>
      <c r="M28" s="1050"/>
      <c r="N28" s="1743"/>
      <c r="O28" s="1634"/>
      <c r="P28" s="2155"/>
      <c r="Q28" s="2155"/>
      <c r="R28" s="2155"/>
      <c r="S28" s="2155"/>
      <c r="U28" s="1051" t="str">
        <f t="shared" si="0"/>
        <v>18 (1418)</v>
      </c>
      <c r="V28" s="1052" t="str">
        <f t="shared" si="1"/>
        <v/>
      </c>
      <c r="W28" s="1741"/>
      <c r="X28" s="1053"/>
      <c r="Y28" s="1053"/>
      <c r="Z28" s="320"/>
    </row>
    <row r="29" spans="1:26" ht="12.75" hidden="1" customHeight="1" x14ac:dyDescent="0.2">
      <c r="A29" s="1634" t="s">
        <v>2950</v>
      </c>
      <c r="B29" s="1046"/>
      <c r="C29" s="1047"/>
      <c r="D29" s="1685"/>
      <c r="E29" s="1634"/>
      <c r="F29" s="1047"/>
      <c r="G29" s="1685"/>
      <c r="H29" s="674"/>
      <c r="I29" s="1048"/>
      <c r="J29" s="1049"/>
      <c r="K29" s="1684"/>
      <c r="L29" s="1049"/>
      <c r="M29" s="1050"/>
      <c r="N29" s="1743"/>
      <c r="O29" s="1634"/>
      <c r="P29" s="2155"/>
      <c r="Q29" s="2155"/>
      <c r="R29" s="2155"/>
      <c r="S29" s="2155"/>
      <c r="U29" s="1051" t="str">
        <f t="shared" si="0"/>
        <v>19 (1419)</v>
      </c>
      <c r="V29" s="1052" t="str">
        <f t="shared" si="1"/>
        <v/>
      </c>
      <c r="W29" s="1741"/>
      <c r="X29" s="1053"/>
      <c r="Y29" s="1053"/>
      <c r="Z29" s="320"/>
    </row>
    <row r="30" spans="1:26" ht="12.75" hidden="1" customHeight="1" x14ac:dyDescent="0.2">
      <c r="A30" s="1634" t="s">
        <v>2951</v>
      </c>
      <c r="B30" s="1046"/>
      <c r="C30" s="1047"/>
      <c r="D30" s="1685"/>
      <c r="E30" s="1634"/>
      <c r="F30" s="1047"/>
      <c r="G30" s="1685"/>
      <c r="H30" s="674"/>
      <c r="I30" s="1048"/>
      <c r="J30" s="1049"/>
      <c r="K30" s="1684"/>
      <c r="L30" s="1049"/>
      <c r="M30" s="1050"/>
      <c r="N30" s="1743"/>
      <c r="O30" s="1634"/>
      <c r="P30" s="2155"/>
      <c r="Q30" s="2155"/>
      <c r="R30" s="2155"/>
      <c r="S30" s="2155"/>
      <c r="U30" s="1051" t="str">
        <f t="shared" si="0"/>
        <v>20 (1420)</v>
      </c>
      <c r="V30" s="1052" t="str">
        <f t="shared" si="1"/>
        <v/>
      </c>
      <c r="W30" s="1741"/>
      <c r="X30" s="1053"/>
      <c r="Y30" s="1053"/>
      <c r="Z30" s="320"/>
    </row>
    <row r="31" spans="1:26" ht="12.75" hidden="1" customHeight="1" x14ac:dyDescent="0.2">
      <c r="A31" s="1634" t="s">
        <v>2952</v>
      </c>
      <c r="B31" s="1046"/>
      <c r="C31" s="1047"/>
      <c r="D31" s="1685"/>
      <c r="E31" s="1634"/>
      <c r="F31" s="1047"/>
      <c r="G31" s="1685"/>
      <c r="H31" s="674"/>
      <c r="I31" s="1048"/>
      <c r="J31" s="1049"/>
      <c r="K31" s="1684"/>
      <c r="L31" s="1049"/>
      <c r="M31" s="1050"/>
      <c r="N31" s="1743"/>
      <c r="O31" s="1634"/>
      <c r="P31" s="2155"/>
      <c r="Q31" s="2155"/>
      <c r="R31" s="2155"/>
      <c r="S31" s="2155"/>
      <c r="U31" s="1051" t="str">
        <f t="shared" si="0"/>
        <v>21 (1421)</v>
      </c>
      <c r="V31" s="1052" t="str">
        <f t="shared" si="1"/>
        <v/>
      </c>
      <c r="W31" s="1741"/>
      <c r="X31" s="1053"/>
      <c r="Y31" s="1053"/>
      <c r="Z31" s="320"/>
    </row>
    <row r="32" spans="1:26" ht="12.75" hidden="1" customHeight="1" x14ac:dyDescent="0.2">
      <c r="A32" s="1634" t="s">
        <v>2953</v>
      </c>
      <c r="B32" s="1046"/>
      <c r="C32" s="1047"/>
      <c r="D32" s="1685"/>
      <c r="E32" s="1634"/>
      <c r="F32" s="1047"/>
      <c r="G32" s="1685"/>
      <c r="H32" s="674"/>
      <c r="I32" s="1048"/>
      <c r="J32" s="1049"/>
      <c r="K32" s="1684"/>
      <c r="L32" s="1049"/>
      <c r="M32" s="1050"/>
      <c r="N32" s="1743"/>
      <c r="O32" s="1634"/>
      <c r="P32" s="2155"/>
      <c r="Q32" s="2155"/>
      <c r="R32" s="2155"/>
      <c r="S32" s="2155"/>
      <c r="U32" s="1051" t="str">
        <f t="shared" si="0"/>
        <v>22 (1422)</v>
      </c>
      <c r="V32" s="1052" t="str">
        <f t="shared" si="1"/>
        <v/>
      </c>
      <c r="W32" s="1741"/>
      <c r="X32" s="1053"/>
      <c r="Y32" s="1053"/>
      <c r="Z32" s="320"/>
    </row>
    <row r="33" spans="1:26" ht="12.75" hidden="1" customHeight="1" x14ac:dyDescent="0.2">
      <c r="A33" s="1634" t="s">
        <v>2954</v>
      </c>
      <c r="B33" s="1046"/>
      <c r="C33" s="1047"/>
      <c r="D33" s="1685"/>
      <c r="E33" s="1634"/>
      <c r="F33" s="1047"/>
      <c r="G33" s="1685"/>
      <c r="H33" s="674"/>
      <c r="I33" s="1048"/>
      <c r="J33" s="1049"/>
      <c r="K33" s="1684"/>
      <c r="L33" s="1049"/>
      <c r="M33" s="1050"/>
      <c r="N33" s="1743"/>
      <c r="O33" s="1634"/>
      <c r="P33" s="2155"/>
      <c r="Q33" s="2155"/>
      <c r="R33" s="2155"/>
      <c r="S33" s="2155"/>
      <c r="U33" s="1051" t="str">
        <f t="shared" si="0"/>
        <v>23 (1423)</v>
      </c>
      <c r="V33" s="1052" t="str">
        <f t="shared" si="1"/>
        <v/>
      </c>
      <c r="W33" s="1741"/>
      <c r="X33" s="1053"/>
      <c r="Y33" s="1053"/>
      <c r="Z33" s="320"/>
    </row>
    <row r="34" spans="1:26" ht="12.75" hidden="1" customHeight="1" x14ac:dyDescent="0.2">
      <c r="A34" s="1634" t="s">
        <v>2955</v>
      </c>
      <c r="B34" s="1046"/>
      <c r="C34" s="1047"/>
      <c r="D34" s="1685"/>
      <c r="E34" s="1634"/>
      <c r="F34" s="1047"/>
      <c r="G34" s="1685"/>
      <c r="H34" s="674"/>
      <c r="I34" s="1048"/>
      <c r="J34" s="1049"/>
      <c r="K34" s="1684"/>
      <c r="L34" s="1049"/>
      <c r="M34" s="1050"/>
      <c r="N34" s="1743"/>
      <c r="O34" s="1634"/>
      <c r="P34" s="2155"/>
      <c r="Q34" s="2155"/>
      <c r="R34" s="2155"/>
      <c r="S34" s="2155"/>
      <c r="U34" s="1051" t="str">
        <f t="shared" si="0"/>
        <v>24 (1424)</v>
      </c>
      <c r="V34" s="1052" t="str">
        <f t="shared" si="1"/>
        <v/>
      </c>
      <c r="W34" s="1741"/>
      <c r="X34" s="1053"/>
      <c r="Y34" s="1053"/>
      <c r="Z34" s="320"/>
    </row>
    <row r="35" spans="1:26" x14ac:dyDescent="0.2">
      <c r="A35" s="1634" t="s">
        <v>2956</v>
      </c>
      <c r="B35" s="1046"/>
      <c r="C35" s="1047"/>
      <c r="D35" s="1685"/>
      <c r="E35" s="1634"/>
      <c r="F35" s="1047"/>
      <c r="G35" s="1685"/>
      <c r="H35" s="674"/>
      <c r="I35" s="1048"/>
      <c r="J35" s="1049"/>
      <c r="K35" s="1684"/>
      <c r="L35" s="1049"/>
      <c r="M35" s="1050"/>
      <c r="N35" s="1743"/>
      <c r="O35" s="1634"/>
      <c r="P35" s="2155"/>
      <c r="Q35" s="2155"/>
      <c r="R35" s="2155"/>
      <c r="S35" s="2155"/>
      <c r="U35" s="1051" t="str">
        <f t="shared" si="0"/>
        <v>25 (1425)</v>
      </c>
      <c r="V35" s="1052" t="str">
        <f t="shared" si="1"/>
        <v/>
      </c>
      <c r="W35" s="1741"/>
      <c r="X35" s="1053"/>
      <c r="Y35" s="1053"/>
      <c r="Z35" s="320"/>
    </row>
    <row r="36" spans="1:26" x14ac:dyDescent="0.2">
      <c r="A36" s="86" t="s">
        <v>2957</v>
      </c>
      <c r="B36" s="1054">
        <v>100</v>
      </c>
      <c r="C36" s="1055"/>
      <c r="D36" s="1685"/>
      <c r="E36" s="1634"/>
      <c r="F36" s="1047"/>
      <c r="G36" s="1685"/>
      <c r="H36" s="167"/>
      <c r="I36" s="1056"/>
      <c r="J36" s="1049"/>
      <c r="K36" s="1684"/>
      <c r="L36" s="1049"/>
      <c r="M36" s="1050"/>
      <c r="N36" s="1057"/>
      <c r="O36" s="1634"/>
      <c r="P36" s="2173"/>
      <c r="Q36" s="2173"/>
      <c r="R36" s="2173"/>
      <c r="S36" s="2173"/>
      <c r="U36" s="1043"/>
      <c r="V36" s="1058">
        <f>$B36</f>
        <v>100</v>
      </c>
      <c r="W36" s="1741"/>
      <c r="X36" s="1053"/>
      <c r="Y36" s="1053"/>
      <c r="Z36" s="320"/>
    </row>
    <row r="37" spans="1:26" x14ac:dyDescent="0.2">
      <c r="A37" s="39" t="s">
        <v>2958</v>
      </c>
      <c r="B37" s="678" t="s">
        <v>2959</v>
      </c>
      <c r="C37" s="679"/>
      <c r="D37" s="1684"/>
      <c r="F37" s="1047"/>
      <c r="G37" s="681"/>
      <c r="H37" s="1060"/>
      <c r="I37" s="1061"/>
      <c r="J37" s="1049"/>
      <c r="K37" s="1684"/>
      <c r="L37" s="1049"/>
      <c r="M37" s="1062"/>
      <c r="N37" s="1063"/>
      <c r="P37" s="2174"/>
      <c r="Q37" s="2174"/>
      <c r="R37" s="2174"/>
      <c r="S37" s="2174"/>
      <c r="U37" s="1043"/>
      <c r="V37" s="679" t="str">
        <f>$B37</f>
        <v>Global</v>
      </c>
      <c r="W37" s="1741"/>
      <c r="X37" s="1064"/>
      <c r="Y37" s="1064"/>
      <c r="Z37" s="320"/>
    </row>
    <row r="38" spans="1:26" ht="6" customHeight="1" x14ac:dyDescent="0.2">
      <c r="U38" s="1043"/>
      <c r="V38" s="1043"/>
      <c r="Z38" s="320"/>
    </row>
    <row r="39" spans="1:26" x14ac:dyDescent="0.2">
      <c r="B39" s="138" t="s">
        <v>1785</v>
      </c>
      <c r="U39" s="1043"/>
      <c r="V39" s="1044" t="str">
        <f>$B39</f>
        <v>Engagements inutilisés (502)</v>
      </c>
      <c r="Z39" s="320"/>
    </row>
    <row r="40" spans="1:26" x14ac:dyDescent="0.2">
      <c r="A40" s="1634" t="s">
        <v>2932</v>
      </c>
      <c r="B40" s="1065"/>
      <c r="C40" s="1685"/>
      <c r="D40" s="1685"/>
      <c r="E40" s="1634"/>
      <c r="F40" s="1047"/>
      <c r="G40" s="1685"/>
      <c r="H40" s="674"/>
      <c r="I40" s="1048"/>
      <c r="J40" s="1049"/>
      <c r="K40" s="1684"/>
      <c r="L40" s="1049"/>
      <c r="M40" s="1050"/>
      <c r="N40" s="1743"/>
      <c r="O40" s="1634"/>
      <c r="P40" s="2155"/>
      <c r="Q40" s="2155"/>
      <c r="R40" s="2155"/>
      <c r="S40" s="2155"/>
      <c r="U40" s="1051" t="str">
        <f t="shared" ref="U40:U64" si="2">$A40</f>
        <v>1 (1401)</v>
      </c>
      <c r="V40" s="1052" t="str">
        <f t="shared" ref="V40:V64" si="3">IF($B40="","",$B40)</f>
        <v/>
      </c>
      <c r="W40" s="1741"/>
      <c r="X40" s="1053"/>
      <c r="Y40" s="1053"/>
      <c r="Z40" s="320"/>
    </row>
    <row r="41" spans="1:26" x14ac:dyDescent="0.2">
      <c r="A41" s="1634" t="s">
        <v>2933</v>
      </c>
      <c r="B41" s="1065"/>
      <c r="C41" s="1685"/>
      <c r="D41" s="1685"/>
      <c r="E41" s="1634"/>
      <c r="F41" s="1047"/>
      <c r="G41" s="1685"/>
      <c r="H41" s="674"/>
      <c r="I41" s="1048"/>
      <c r="J41" s="1049"/>
      <c r="K41" s="1684"/>
      <c r="L41" s="1049"/>
      <c r="M41" s="1050"/>
      <c r="N41" s="1743"/>
      <c r="O41" s="1634"/>
      <c r="P41" s="2155"/>
      <c r="Q41" s="2155"/>
      <c r="R41" s="2155"/>
      <c r="S41" s="2155"/>
      <c r="U41" s="1051" t="str">
        <f t="shared" si="2"/>
        <v>2 (1402)</v>
      </c>
      <c r="V41" s="1052" t="str">
        <f t="shared" si="3"/>
        <v/>
      </c>
      <c r="W41" s="1741"/>
      <c r="X41" s="1053"/>
      <c r="Y41" s="1053"/>
      <c r="Z41" s="320"/>
    </row>
    <row r="42" spans="1:26" x14ac:dyDescent="0.2">
      <c r="A42" s="1634" t="s">
        <v>2934</v>
      </c>
      <c r="B42" s="1065"/>
      <c r="C42" s="1685"/>
      <c r="D42" s="1685"/>
      <c r="E42" s="1634"/>
      <c r="F42" s="1047"/>
      <c r="G42" s="1685"/>
      <c r="H42" s="674"/>
      <c r="I42" s="1048"/>
      <c r="J42" s="1049"/>
      <c r="K42" s="1684"/>
      <c r="L42" s="1049"/>
      <c r="M42" s="1050"/>
      <c r="N42" s="1743"/>
      <c r="O42" s="1634"/>
      <c r="P42" s="2155"/>
      <c r="Q42" s="2155"/>
      <c r="R42" s="2155"/>
      <c r="S42" s="2155"/>
      <c r="U42" s="1051" t="str">
        <f t="shared" si="2"/>
        <v>3 (1403)</v>
      </c>
      <c r="V42" s="1052" t="str">
        <f t="shared" si="3"/>
        <v/>
      </c>
      <c r="W42" s="1741"/>
      <c r="X42" s="1053"/>
      <c r="Y42" s="1053"/>
      <c r="Z42" s="320"/>
    </row>
    <row r="43" spans="1:26" ht="12.75" hidden="1" customHeight="1" x14ac:dyDescent="0.2">
      <c r="A43" s="1634" t="s">
        <v>2935</v>
      </c>
      <c r="B43" s="1065"/>
      <c r="C43" s="1685"/>
      <c r="D43" s="1685"/>
      <c r="E43" s="1634"/>
      <c r="F43" s="1047"/>
      <c r="G43" s="1685"/>
      <c r="H43" s="674"/>
      <c r="I43" s="1048"/>
      <c r="J43" s="1049"/>
      <c r="K43" s="1684"/>
      <c r="L43" s="1049"/>
      <c r="M43" s="1050"/>
      <c r="N43" s="1743"/>
      <c r="O43" s="1634"/>
      <c r="P43" s="2155"/>
      <c r="Q43" s="2155"/>
      <c r="R43" s="2155"/>
      <c r="S43" s="2155"/>
      <c r="U43" s="1051" t="str">
        <f t="shared" si="2"/>
        <v>4 (1404)</v>
      </c>
      <c r="V43" s="1052" t="str">
        <f t="shared" si="3"/>
        <v/>
      </c>
      <c r="W43" s="1741"/>
      <c r="X43" s="1053"/>
      <c r="Y43" s="1053"/>
      <c r="Z43" s="320"/>
    </row>
    <row r="44" spans="1:26" ht="12.75" hidden="1" customHeight="1" x14ac:dyDescent="0.2">
      <c r="A44" s="1634" t="s">
        <v>2936</v>
      </c>
      <c r="B44" s="1065"/>
      <c r="C44" s="1685"/>
      <c r="D44" s="1685"/>
      <c r="E44" s="1634"/>
      <c r="F44" s="1047"/>
      <c r="G44" s="1685"/>
      <c r="H44" s="674"/>
      <c r="I44" s="1048"/>
      <c r="J44" s="1049"/>
      <c r="K44" s="1684"/>
      <c r="L44" s="1049"/>
      <c r="M44" s="1050"/>
      <c r="N44" s="1743"/>
      <c r="O44" s="1634"/>
      <c r="P44" s="2155"/>
      <c r="Q44" s="2155"/>
      <c r="R44" s="2155"/>
      <c r="S44" s="2155"/>
      <c r="U44" s="1051" t="str">
        <f t="shared" si="2"/>
        <v>5 (1405)</v>
      </c>
      <c r="V44" s="1052" t="str">
        <f t="shared" si="3"/>
        <v/>
      </c>
      <c r="W44" s="1741"/>
      <c r="X44" s="1053"/>
      <c r="Y44" s="1053"/>
      <c r="Z44" s="320"/>
    </row>
    <row r="45" spans="1:26" ht="12.75" hidden="1" customHeight="1" x14ac:dyDescent="0.2">
      <c r="A45" s="1634" t="s">
        <v>2937</v>
      </c>
      <c r="B45" s="1065"/>
      <c r="C45" s="1685"/>
      <c r="D45" s="1685"/>
      <c r="E45" s="1634"/>
      <c r="F45" s="1047"/>
      <c r="G45" s="1685"/>
      <c r="H45" s="674"/>
      <c r="I45" s="1048"/>
      <c r="J45" s="1049"/>
      <c r="K45" s="1684"/>
      <c r="L45" s="1049"/>
      <c r="M45" s="1050"/>
      <c r="N45" s="1743"/>
      <c r="O45" s="1634"/>
      <c r="P45" s="2155"/>
      <c r="Q45" s="2155"/>
      <c r="R45" s="2155"/>
      <c r="S45" s="2155"/>
      <c r="U45" s="1051" t="str">
        <f t="shared" si="2"/>
        <v>6 (1406)</v>
      </c>
      <c r="V45" s="1052" t="str">
        <f t="shared" si="3"/>
        <v/>
      </c>
      <c r="W45" s="1741"/>
      <c r="X45" s="1053"/>
      <c r="Y45" s="1053"/>
      <c r="Z45" s="320"/>
    </row>
    <row r="46" spans="1:26" ht="12.75" hidden="1" customHeight="1" x14ac:dyDescent="0.2">
      <c r="A46" s="1634" t="s">
        <v>2938</v>
      </c>
      <c r="B46" s="1065"/>
      <c r="C46" s="1685"/>
      <c r="D46" s="1685"/>
      <c r="E46" s="1634"/>
      <c r="F46" s="1047"/>
      <c r="G46" s="1685"/>
      <c r="H46" s="674"/>
      <c r="I46" s="1048"/>
      <c r="J46" s="1049"/>
      <c r="K46" s="1684"/>
      <c r="L46" s="1049"/>
      <c r="M46" s="1050"/>
      <c r="N46" s="1743"/>
      <c r="O46" s="1634"/>
      <c r="P46" s="2155"/>
      <c r="Q46" s="2155"/>
      <c r="R46" s="2155"/>
      <c r="S46" s="2155"/>
      <c r="U46" s="1051" t="str">
        <f t="shared" si="2"/>
        <v>7 (1407)</v>
      </c>
      <c r="V46" s="1052" t="str">
        <f t="shared" si="3"/>
        <v/>
      </c>
      <c r="W46" s="1741"/>
      <c r="X46" s="1053"/>
      <c r="Y46" s="1053"/>
      <c r="Z46" s="320"/>
    </row>
    <row r="47" spans="1:26" ht="12.75" hidden="1" customHeight="1" x14ac:dyDescent="0.2">
      <c r="A47" s="1634" t="s">
        <v>2939</v>
      </c>
      <c r="B47" s="1065"/>
      <c r="C47" s="1685"/>
      <c r="D47" s="1685"/>
      <c r="E47" s="1634"/>
      <c r="F47" s="1047"/>
      <c r="G47" s="1685"/>
      <c r="H47" s="674"/>
      <c r="I47" s="1048"/>
      <c r="J47" s="1049"/>
      <c r="K47" s="1684"/>
      <c r="L47" s="1049"/>
      <c r="M47" s="1050"/>
      <c r="N47" s="1743"/>
      <c r="O47" s="1634"/>
      <c r="P47" s="2155"/>
      <c r="Q47" s="2155"/>
      <c r="R47" s="2155"/>
      <c r="S47" s="2155"/>
      <c r="U47" s="1051" t="str">
        <f t="shared" si="2"/>
        <v>8 (1408)</v>
      </c>
      <c r="V47" s="1052" t="str">
        <f t="shared" si="3"/>
        <v/>
      </c>
      <c r="W47" s="1741"/>
      <c r="X47" s="1053"/>
      <c r="Y47" s="1053"/>
      <c r="Z47" s="320"/>
    </row>
    <row r="48" spans="1:26" ht="12.75" hidden="1" customHeight="1" x14ac:dyDescent="0.2">
      <c r="A48" s="1634" t="s">
        <v>2940</v>
      </c>
      <c r="B48" s="1065"/>
      <c r="C48" s="1685"/>
      <c r="D48" s="1685"/>
      <c r="E48" s="1634"/>
      <c r="F48" s="1047"/>
      <c r="G48" s="1685"/>
      <c r="H48" s="674"/>
      <c r="I48" s="1048"/>
      <c r="J48" s="1049"/>
      <c r="K48" s="1684"/>
      <c r="L48" s="1049"/>
      <c r="M48" s="1050"/>
      <c r="N48" s="1743"/>
      <c r="O48" s="1634"/>
      <c r="P48" s="2155"/>
      <c r="Q48" s="2155"/>
      <c r="R48" s="2155"/>
      <c r="S48" s="2155"/>
      <c r="U48" s="1051" t="str">
        <f t="shared" si="2"/>
        <v>9 (1409)</v>
      </c>
      <c r="V48" s="1052" t="str">
        <f t="shared" si="3"/>
        <v/>
      </c>
      <c r="W48" s="1741"/>
      <c r="X48" s="1053"/>
      <c r="Y48" s="1053"/>
      <c r="Z48" s="320"/>
    </row>
    <row r="49" spans="1:26" ht="12.75" hidden="1" customHeight="1" x14ac:dyDescent="0.2">
      <c r="A49" s="1634" t="s">
        <v>2941</v>
      </c>
      <c r="B49" s="1065"/>
      <c r="C49" s="1685"/>
      <c r="D49" s="1685"/>
      <c r="E49" s="1634"/>
      <c r="F49" s="1047"/>
      <c r="G49" s="1685"/>
      <c r="H49" s="674"/>
      <c r="I49" s="1048"/>
      <c r="J49" s="1049"/>
      <c r="K49" s="1684"/>
      <c r="L49" s="1049"/>
      <c r="M49" s="1050"/>
      <c r="N49" s="1743"/>
      <c r="O49" s="1634"/>
      <c r="P49" s="2155"/>
      <c r="Q49" s="2155"/>
      <c r="R49" s="2155"/>
      <c r="S49" s="2155"/>
      <c r="U49" s="1051" t="str">
        <f t="shared" si="2"/>
        <v>10 (1410)</v>
      </c>
      <c r="V49" s="1052" t="str">
        <f t="shared" si="3"/>
        <v/>
      </c>
      <c r="W49" s="1741"/>
      <c r="X49" s="1053"/>
      <c r="Y49" s="1053"/>
      <c r="Z49" s="320"/>
    </row>
    <row r="50" spans="1:26" ht="12.75" hidden="1" customHeight="1" x14ac:dyDescent="0.2">
      <c r="A50" s="1634" t="s">
        <v>2942</v>
      </c>
      <c r="B50" s="1065"/>
      <c r="C50" s="1685"/>
      <c r="D50" s="1685"/>
      <c r="E50" s="1634"/>
      <c r="F50" s="1047"/>
      <c r="G50" s="1685"/>
      <c r="H50" s="674"/>
      <c r="I50" s="1048"/>
      <c r="J50" s="1049"/>
      <c r="K50" s="1684"/>
      <c r="L50" s="1049"/>
      <c r="M50" s="1050"/>
      <c r="N50" s="1743"/>
      <c r="O50" s="1634"/>
      <c r="P50" s="2155"/>
      <c r="Q50" s="2155"/>
      <c r="R50" s="2155"/>
      <c r="S50" s="2155"/>
      <c r="U50" s="1051" t="str">
        <f t="shared" si="2"/>
        <v>11 (1411)</v>
      </c>
      <c r="V50" s="1052" t="str">
        <f t="shared" si="3"/>
        <v/>
      </c>
      <c r="W50" s="1741"/>
      <c r="X50" s="1053"/>
      <c r="Y50" s="1053"/>
      <c r="Z50" s="320"/>
    </row>
    <row r="51" spans="1:26" ht="12.75" hidden="1" customHeight="1" x14ac:dyDescent="0.2">
      <c r="A51" s="1634" t="s">
        <v>2943</v>
      </c>
      <c r="B51" s="1065"/>
      <c r="C51" s="1685"/>
      <c r="D51" s="1685"/>
      <c r="E51" s="1634"/>
      <c r="F51" s="1047"/>
      <c r="G51" s="1685"/>
      <c r="H51" s="674"/>
      <c r="I51" s="1048"/>
      <c r="J51" s="1049"/>
      <c r="K51" s="1684"/>
      <c r="L51" s="1049"/>
      <c r="M51" s="1050"/>
      <c r="N51" s="1743"/>
      <c r="O51" s="1634"/>
      <c r="P51" s="2155"/>
      <c r="Q51" s="2155"/>
      <c r="R51" s="2155"/>
      <c r="S51" s="2155"/>
      <c r="U51" s="1051" t="str">
        <f t="shared" si="2"/>
        <v>12 (1412)</v>
      </c>
      <c r="V51" s="1052" t="str">
        <f t="shared" si="3"/>
        <v/>
      </c>
      <c r="W51" s="1741"/>
      <c r="X51" s="1053"/>
      <c r="Y51" s="1053"/>
      <c r="Z51" s="320"/>
    </row>
    <row r="52" spans="1:26" ht="12.75" hidden="1" customHeight="1" x14ac:dyDescent="0.2">
      <c r="A52" s="1634" t="s">
        <v>2944</v>
      </c>
      <c r="B52" s="1065"/>
      <c r="C52" s="1685"/>
      <c r="D52" s="1685"/>
      <c r="E52" s="1634"/>
      <c r="F52" s="1047"/>
      <c r="G52" s="1685"/>
      <c r="H52" s="674"/>
      <c r="I52" s="1048"/>
      <c r="J52" s="1049"/>
      <c r="K52" s="1684"/>
      <c r="L52" s="1049"/>
      <c r="M52" s="1050"/>
      <c r="N52" s="1743"/>
      <c r="O52" s="1634"/>
      <c r="P52" s="2155"/>
      <c r="Q52" s="2155"/>
      <c r="R52" s="2155"/>
      <c r="S52" s="2155"/>
      <c r="U52" s="1051" t="str">
        <f t="shared" si="2"/>
        <v>13 (1413)</v>
      </c>
      <c r="V52" s="1052" t="str">
        <f t="shared" si="3"/>
        <v/>
      </c>
      <c r="W52" s="1741"/>
      <c r="X52" s="1053"/>
      <c r="Y52" s="1053"/>
      <c r="Z52" s="320"/>
    </row>
    <row r="53" spans="1:26" ht="12.75" hidden="1" customHeight="1" x14ac:dyDescent="0.2">
      <c r="A53" s="1634" t="s">
        <v>2945</v>
      </c>
      <c r="B53" s="1065"/>
      <c r="C53" s="1685"/>
      <c r="D53" s="1685"/>
      <c r="E53" s="1634"/>
      <c r="F53" s="1047"/>
      <c r="G53" s="1685"/>
      <c r="H53" s="674"/>
      <c r="I53" s="1048"/>
      <c r="J53" s="1049"/>
      <c r="K53" s="1684"/>
      <c r="L53" s="1049"/>
      <c r="M53" s="1050"/>
      <c r="N53" s="1743"/>
      <c r="O53" s="1634"/>
      <c r="P53" s="2155"/>
      <c r="Q53" s="2155"/>
      <c r="R53" s="2155"/>
      <c r="S53" s="2155"/>
      <c r="U53" s="1051" t="str">
        <f t="shared" si="2"/>
        <v>14 (1414)</v>
      </c>
      <c r="V53" s="1052" t="str">
        <f t="shared" si="3"/>
        <v/>
      </c>
      <c r="W53" s="1741"/>
      <c r="X53" s="1053"/>
      <c r="Y53" s="1053"/>
      <c r="Z53" s="320"/>
    </row>
    <row r="54" spans="1:26" ht="12.75" hidden="1" customHeight="1" x14ac:dyDescent="0.2">
      <c r="A54" s="1634" t="s">
        <v>2946</v>
      </c>
      <c r="B54" s="1065"/>
      <c r="C54" s="1685"/>
      <c r="D54" s="1685"/>
      <c r="E54" s="1634"/>
      <c r="F54" s="1047"/>
      <c r="G54" s="1685"/>
      <c r="H54" s="674"/>
      <c r="I54" s="1048"/>
      <c r="J54" s="1049"/>
      <c r="K54" s="1684"/>
      <c r="L54" s="1049"/>
      <c r="M54" s="1050"/>
      <c r="N54" s="1743"/>
      <c r="O54" s="1634"/>
      <c r="P54" s="2155"/>
      <c r="Q54" s="2155"/>
      <c r="R54" s="2155"/>
      <c r="S54" s="2155"/>
      <c r="U54" s="1051" t="str">
        <f t="shared" si="2"/>
        <v>15 (1415)</v>
      </c>
      <c r="V54" s="1052" t="str">
        <f t="shared" si="3"/>
        <v/>
      </c>
      <c r="W54" s="1741"/>
      <c r="X54" s="1053"/>
      <c r="Y54" s="1053"/>
      <c r="Z54" s="320"/>
    </row>
    <row r="55" spans="1:26" ht="12.75" hidden="1" customHeight="1" x14ac:dyDescent="0.2">
      <c r="A55" s="1634" t="s">
        <v>2947</v>
      </c>
      <c r="B55" s="1065"/>
      <c r="C55" s="1685"/>
      <c r="D55" s="1685"/>
      <c r="E55" s="1634"/>
      <c r="F55" s="1047"/>
      <c r="G55" s="1685"/>
      <c r="H55" s="674"/>
      <c r="I55" s="1048"/>
      <c r="J55" s="1049"/>
      <c r="K55" s="1684"/>
      <c r="L55" s="1049"/>
      <c r="M55" s="1050"/>
      <c r="N55" s="1743"/>
      <c r="O55" s="1634"/>
      <c r="P55" s="2155"/>
      <c r="Q55" s="2155"/>
      <c r="R55" s="2155"/>
      <c r="S55" s="2155"/>
      <c r="U55" s="1051" t="str">
        <f t="shared" si="2"/>
        <v>16 (1416)</v>
      </c>
      <c r="V55" s="1052" t="str">
        <f t="shared" si="3"/>
        <v/>
      </c>
      <c r="W55" s="1741"/>
      <c r="X55" s="1053"/>
      <c r="Y55" s="1053"/>
      <c r="Z55" s="320"/>
    </row>
    <row r="56" spans="1:26" ht="12.75" hidden="1" customHeight="1" x14ac:dyDescent="0.2">
      <c r="A56" s="1634" t="s">
        <v>2948</v>
      </c>
      <c r="B56" s="1065"/>
      <c r="C56" s="1685"/>
      <c r="D56" s="1685"/>
      <c r="E56" s="1634"/>
      <c r="F56" s="1047"/>
      <c r="G56" s="1685"/>
      <c r="H56" s="674"/>
      <c r="I56" s="1048"/>
      <c r="J56" s="1049"/>
      <c r="K56" s="1684"/>
      <c r="L56" s="1049"/>
      <c r="M56" s="1050"/>
      <c r="N56" s="1743"/>
      <c r="O56" s="1634"/>
      <c r="P56" s="2155"/>
      <c r="Q56" s="2155"/>
      <c r="R56" s="2155"/>
      <c r="S56" s="2155"/>
      <c r="U56" s="1051" t="str">
        <f t="shared" si="2"/>
        <v>17 (1417)</v>
      </c>
      <c r="V56" s="1052" t="str">
        <f t="shared" si="3"/>
        <v/>
      </c>
      <c r="W56" s="1741"/>
      <c r="X56" s="1053"/>
      <c r="Y56" s="1053"/>
      <c r="Z56" s="320"/>
    </row>
    <row r="57" spans="1:26" ht="12.75" hidden="1" customHeight="1" x14ac:dyDescent="0.2">
      <c r="A57" s="1634" t="s">
        <v>2949</v>
      </c>
      <c r="B57" s="1065"/>
      <c r="C57" s="1685"/>
      <c r="D57" s="1685"/>
      <c r="E57" s="1634"/>
      <c r="F57" s="1047"/>
      <c r="G57" s="1685"/>
      <c r="H57" s="674"/>
      <c r="I57" s="1048"/>
      <c r="J57" s="1049"/>
      <c r="K57" s="1684"/>
      <c r="L57" s="1049"/>
      <c r="M57" s="1050"/>
      <c r="N57" s="1743"/>
      <c r="O57" s="1634"/>
      <c r="P57" s="2155"/>
      <c r="Q57" s="2155"/>
      <c r="R57" s="2155"/>
      <c r="S57" s="2155"/>
      <c r="U57" s="1051" t="str">
        <f t="shared" si="2"/>
        <v>18 (1418)</v>
      </c>
      <c r="V57" s="1052" t="str">
        <f t="shared" si="3"/>
        <v/>
      </c>
      <c r="W57" s="1741"/>
      <c r="X57" s="1053"/>
      <c r="Y57" s="1053"/>
      <c r="Z57" s="320"/>
    </row>
    <row r="58" spans="1:26" ht="12.75" hidden="1" customHeight="1" x14ac:dyDescent="0.2">
      <c r="A58" s="1634" t="s">
        <v>2950</v>
      </c>
      <c r="B58" s="1065"/>
      <c r="C58" s="1685"/>
      <c r="D58" s="1685"/>
      <c r="E58" s="1634"/>
      <c r="F58" s="1047"/>
      <c r="G58" s="1685"/>
      <c r="H58" s="674"/>
      <c r="I58" s="1048"/>
      <c r="J58" s="1049"/>
      <c r="K58" s="1684"/>
      <c r="L58" s="1049"/>
      <c r="M58" s="1050"/>
      <c r="N58" s="1743"/>
      <c r="O58" s="1634"/>
      <c r="P58" s="2155"/>
      <c r="Q58" s="2155"/>
      <c r="R58" s="2155"/>
      <c r="S58" s="2155"/>
      <c r="U58" s="1051" t="str">
        <f t="shared" si="2"/>
        <v>19 (1419)</v>
      </c>
      <c r="V58" s="1052" t="str">
        <f t="shared" si="3"/>
        <v/>
      </c>
      <c r="W58" s="1741"/>
      <c r="X58" s="1053"/>
      <c r="Y58" s="1053"/>
      <c r="Z58" s="320"/>
    </row>
    <row r="59" spans="1:26" ht="12.75" hidden="1" customHeight="1" x14ac:dyDescent="0.2">
      <c r="A59" s="1634" t="s">
        <v>2951</v>
      </c>
      <c r="B59" s="1065"/>
      <c r="C59" s="1685"/>
      <c r="D59" s="1685"/>
      <c r="E59" s="1634"/>
      <c r="F59" s="1047"/>
      <c r="G59" s="1685"/>
      <c r="H59" s="674"/>
      <c r="I59" s="1048"/>
      <c r="J59" s="1049"/>
      <c r="K59" s="1684"/>
      <c r="L59" s="1049"/>
      <c r="M59" s="1050"/>
      <c r="N59" s="1743"/>
      <c r="O59" s="1634"/>
      <c r="P59" s="2155"/>
      <c r="Q59" s="2155"/>
      <c r="R59" s="2155"/>
      <c r="S59" s="2155"/>
      <c r="U59" s="1051" t="str">
        <f t="shared" si="2"/>
        <v>20 (1420)</v>
      </c>
      <c r="V59" s="1052" t="str">
        <f t="shared" si="3"/>
        <v/>
      </c>
      <c r="W59" s="1741"/>
      <c r="X59" s="1053"/>
      <c r="Y59" s="1053"/>
      <c r="Z59" s="320"/>
    </row>
    <row r="60" spans="1:26" ht="12.75" hidden="1" customHeight="1" x14ac:dyDescent="0.2">
      <c r="A60" s="1634" t="s">
        <v>2952</v>
      </c>
      <c r="B60" s="1065"/>
      <c r="C60" s="1685"/>
      <c r="D60" s="1685"/>
      <c r="E60" s="1634"/>
      <c r="F60" s="1047"/>
      <c r="G60" s="1685"/>
      <c r="H60" s="674"/>
      <c r="I60" s="1048"/>
      <c r="J60" s="1049"/>
      <c r="K60" s="1684"/>
      <c r="L60" s="1049"/>
      <c r="M60" s="1050"/>
      <c r="N60" s="1743"/>
      <c r="O60" s="1634"/>
      <c r="P60" s="2155"/>
      <c r="Q60" s="2155"/>
      <c r="R60" s="2155"/>
      <c r="S60" s="2155"/>
      <c r="U60" s="1051" t="str">
        <f t="shared" si="2"/>
        <v>21 (1421)</v>
      </c>
      <c r="V60" s="1052" t="str">
        <f t="shared" si="3"/>
        <v/>
      </c>
      <c r="W60" s="1741"/>
      <c r="X60" s="1053"/>
      <c r="Y60" s="1053"/>
      <c r="Z60" s="320"/>
    </row>
    <row r="61" spans="1:26" ht="12.75" hidden="1" customHeight="1" x14ac:dyDescent="0.2">
      <c r="A61" s="1634" t="s">
        <v>2953</v>
      </c>
      <c r="B61" s="1065"/>
      <c r="C61" s="1685"/>
      <c r="D61" s="1685"/>
      <c r="E61" s="1634"/>
      <c r="F61" s="1047"/>
      <c r="G61" s="1685"/>
      <c r="H61" s="674"/>
      <c r="I61" s="1048"/>
      <c r="J61" s="1049"/>
      <c r="K61" s="1684"/>
      <c r="L61" s="1049"/>
      <c r="M61" s="1050"/>
      <c r="N61" s="1743"/>
      <c r="O61" s="1634"/>
      <c r="P61" s="2155"/>
      <c r="Q61" s="2155"/>
      <c r="R61" s="2155"/>
      <c r="S61" s="2155"/>
      <c r="U61" s="1051" t="str">
        <f t="shared" si="2"/>
        <v>22 (1422)</v>
      </c>
      <c r="V61" s="1052" t="str">
        <f t="shared" si="3"/>
        <v/>
      </c>
      <c r="W61" s="1741"/>
      <c r="X61" s="1053"/>
      <c r="Y61" s="1053"/>
      <c r="Z61" s="320"/>
    </row>
    <row r="62" spans="1:26" ht="12.75" hidden="1" customHeight="1" x14ac:dyDescent="0.2">
      <c r="A62" s="1634" t="s">
        <v>2954</v>
      </c>
      <c r="B62" s="1065"/>
      <c r="C62" s="1685"/>
      <c r="D62" s="1685"/>
      <c r="E62" s="1634"/>
      <c r="F62" s="1047"/>
      <c r="G62" s="1685"/>
      <c r="H62" s="674"/>
      <c r="I62" s="1048"/>
      <c r="J62" s="1049"/>
      <c r="K62" s="1684"/>
      <c r="L62" s="1049"/>
      <c r="M62" s="1050"/>
      <c r="N62" s="1743"/>
      <c r="O62" s="1634"/>
      <c r="P62" s="2155"/>
      <c r="Q62" s="2155"/>
      <c r="R62" s="2155"/>
      <c r="S62" s="2155"/>
      <c r="U62" s="1051" t="str">
        <f t="shared" si="2"/>
        <v>23 (1423)</v>
      </c>
      <c r="V62" s="1052" t="str">
        <f t="shared" si="3"/>
        <v/>
      </c>
      <c r="W62" s="1741"/>
      <c r="X62" s="1053"/>
      <c r="Y62" s="1053"/>
      <c r="Z62" s="320"/>
    </row>
    <row r="63" spans="1:26" ht="12.75" hidden="1" customHeight="1" x14ac:dyDescent="0.2">
      <c r="A63" s="1634" t="s">
        <v>2955</v>
      </c>
      <c r="B63" s="1065"/>
      <c r="C63" s="1685"/>
      <c r="D63" s="1685"/>
      <c r="E63" s="1634"/>
      <c r="F63" s="1047"/>
      <c r="G63" s="1685"/>
      <c r="H63" s="674"/>
      <c r="I63" s="1048"/>
      <c r="J63" s="1049"/>
      <c r="K63" s="1684"/>
      <c r="L63" s="1049"/>
      <c r="M63" s="1050"/>
      <c r="N63" s="1743"/>
      <c r="O63" s="1634"/>
      <c r="P63" s="2155"/>
      <c r="Q63" s="2155"/>
      <c r="R63" s="2155"/>
      <c r="S63" s="2155"/>
      <c r="U63" s="1051" t="str">
        <f t="shared" si="2"/>
        <v>24 (1424)</v>
      </c>
      <c r="V63" s="1052" t="str">
        <f t="shared" si="3"/>
        <v/>
      </c>
      <c r="W63" s="1741"/>
      <c r="X63" s="1053"/>
      <c r="Y63" s="1053"/>
      <c r="Z63" s="320"/>
    </row>
    <row r="64" spans="1:26" x14ac:dyDescent="0.2">
      <c r="A64" s="1634" t="s">
        <v>2956</v>
      </c>
      <c r="B64" s="1065"/>
      <c r="C64" s="1685"/>
      <c r="D64" s="1685"/>
      <c r="E64" s="1634"/>
      <c r="F64" s="1047"/>
      <c r="G64" s="1685"/>
      <c r="H64" s="674"/>
      <c r="I64" s="1048"/>
      <c r="J64" s="1049"/>
      <c r="K64" s="1684"/>
      <c r="L64" s="1049"/>
      <c r="M64" s="1050"/>
      <c r="N64" s="1743"/>
      <c r="O64" s="1634"/>
      <c r="P64" s="2155"/>
      <c r="Q64" s="2155"/>
      <c r="R64" s="2155"/>
      <c r="S64" s="2155"/>
      <c r="U64" s="1051" t="str">
        <f t="shared" si="2"/>
        <v>25 (1425)</v>
      </c>
      <c r="V64" s="1052" t="str">
        <f t="shared" si="3"/>
        <v/>
      </c>
      <c r="W64" s="1741"/>
      <c r="X64" s="1053"/>
      <c r="Y64" s="1053"/>
      <c r="Z64" s="320"/>
    </row>
    <row r="65" spans="1:26" x14ac:dyDescent="0.2">
      <c r="A65" s="86" t="s">
        <v>2957</v>
      </c>
      <c r="B65" s="1066">
        <v>100</v>
      </c>
      <c r="C65" s="1685"/>
      <c r="D65" s="1685"/>
      <c r="E65" s="1634"/>
      <c r="F65" s="1047"/>
      <c r="G65" s="1685"/>
      <c r="H65" s="167"/>
      <c r="I65" s="1056"/>
      <c r="J65" s="1049"/>
      <c r="K65" s="1684"/>
      <c r="L65" s="1049"/>
      <c r="M65" s="1050"/>
      <c r="N65" s="1057"/>
      <c r="O65" s="1634"/>
      <c r="P65" s="2173"/>
      <c r="Q65" s="2173"/>
      <c r="R65" s="2173"/>
      <c r="S65" s="2173"/>
      <c r="U65" s="1043"/>
      <c r="V65" s="1058">
        <f>$B65</f>
        <v>100</v>
      </c>
      <c r="W65" s="1741"/>
      <c r="X65" s="1053"/>
      <c r="Y65" s="1053"/>
      <c r="Z65" s="320"/>
    </row>
    <row r="66" spans="1:26" ht="12.75" customHeight="1" x14ac:dyDescent="0.2">
      <c r="A66" s="39" t="s">
        <v>2958</v>
      </c>
      <c r="B66" s="905" t="s">
        <v>2959</v>
      </c>
      <c r="C66" s="1684"/>
      <c r="D66" s="1684"/>
      <c r="F66" s="1047"/>
      <c r="G66" s="681"/>
      <c r="H66" s="1060"/>
      <c r="I66" s="1061"/>
      <c r="J66" s="1049"/>
      <c r="K66" s="1684"/>
      <c r="L66" s="1049"/>
      <c r="M66" s="1062"/>
      <c r="N66" s="1063"/>
      <c r="P66" s="2174"/>
      <c r="Q66" s="2174"/>
      <c r="R66" s="2174"/>
      <c r="S66" s="2174"/>
      <c r="U66" s="1043"/>
      <c r="V66" s="679" t="str">
        <f>$B66</f>
        <v>Global</v>
      </c>
      <c r="W66" s="1741"/>
      <c r="X66" s="1064"/>
      <c r="Y66" s="1064"/>
      <c r="Z66" s="320"/>
    </row>
    <row r="67" spans="1:26" ht="6" customHeight="1" x14ac:dyDescent="0.2">
      <c r="B67" s="131"/>
      <c r="U67" s="1043"/>
      <c r="V67" s="1043"/>
      <c r="Z67" s="320"/>
    </row>
    <row r="68" spans="1:26" x14ac:dyDescent="0.2">
      <c r="B68" s="138" t="s">
        <v>1786</v>
      </c>
      <c r="U68" s="1043"/>
      <c r="V68" s="1044" t="str">
        <f>$B68</f>
        <v>Transactions assimilables à des pensions (503)</v>
      </c>
      <c r="Z68" s="320"/>
    </row>
    <row r="69" spans="1:26" x14ac:dyDescent="0.2">
      <c r="A69" s="1634" t="s">
        <v>2932</v>
      </c>
      <c r="B69" s="1046"/>
      <c r="C69" s="1047"/>
      <c r="D69" s="1685"/>
      <c r="E69" s="1634"/>
      <c r="F69" s="1047"/>
      <c r="G69" s="1685"/>
      <c r="H69" s="1685"/>
      <c r="I69" s="1067"/>
      <c r="J69" s="1685"/>
      <c r="K69" s="1685"/>
      <c r="L69" s="1050"/>
      <c r="M69" s="1050"/>
      <c r="N69" s="1743"/>
      <c r="O69" s="1634"/>
      <c r="P69" s="2155"/>
      <c r="Q69" s="2155"/>
      <c r="R69" s="2155"/>
      <c r="S69" s="2155"/>
      <c r="U69" s="1051" t="str">
        <f t="shared" ref="U69:U93" si="4">$A69</f>
        <v>1 (1401)</v>
      </c>
      <c r="V69" s="1052" t="str">
        <f t="shared" ref="V69:V93" si="5">IF($B69="","",$B69)</f>
        <v/>
      </c>
      <c r="W69" s="1741"/>
      <c r="X69" s="1053"/>
      <c r="Y69" s="1053"/>
      <c r="Z69" s="320"/>
    </row>
    <row r="70" spans="1:26" x14ac:dyDescent="0.2">
      <c r="A70" s="1634" t="s">
        <v>2933</v>
      </c>
      <c r="B70" s="1046"/>
      <c r="C70" s="1047"/>
      <c r="D70" s="1685"/>
      <c r="E70" s="1634"/>
      <c r="F70" s="1047"/>
      <c r="G70" s="1685"/>
      <c r="H70" s="1685"/>
      <c r="I70" s="1067"/>
      <c r="J70" s="1685"/>
      <c r="K70" s="1685"/>
      <c r="L70" s="1050"/>
      <c r="M70" s="1050"/>
      <c r="N70" s="1743"/>
      <c r="O70" s="1634"/>
      <c r="P70" s="2155"/>
      <c r="Q70" s="2155"/>
      <c r="R70" s="2155"/>
      <c r="S70" s="2155"/>
      <c r="U70" s="1051" t="str">
        <f t="shared" si="4"/>
        <v>2 (1402)</v>
      </c>
      <c r="V70" s="1052" t="str">
        <f t="shared" si="5"/>
        <v/>
      </c>
      <c r="W70" s="1741"/>
      <c r="X70" s="1053"/>
      <c r="Y70" s="1053"/>
      <c r="Z70" s="320"/>
    </row>
    <row r="71" spans="1:26" x14ac:dyDescent="0.2">
      <c r="A71" s="1634" t="s">
        <v>2934</v>
      </c>
      <c r="B71" s="1046"/>
      <c r="C71" s="1047"/>
      <c r="D71" s="1685"/>
      <c r="E71" s="1634"/>
      <c r="F71" s="1047"/>
      <c r="G71" s="1685"/>
      <c r="H71" s="1685"/>
      <c r="I71" s="1067"/>
      <c r="J71" s="1685"/>
      <c r="K71" s="1685"/>
      <c r="L71" s="1050"/>
      <c r="M71" s="1050"/>
      <c r="N71" s="1743"/>
      <c r="O71" s="1634"/>
      <c r="P71" s="2155"/>
      <c r="Q71" s="2155"/>
      <c r="R71" s="2155"/>
      <c r="S71" s="2155"/>
      <c r="U71" s="1051" t="str">
        <f t="shared" si="4"/>
        <v>3 (1403)</v>
      </c>
      <c r="V71" s="1052" t="str">
        <f t="shared" si="5"/>
        <v/>
      </c>
      <c r="W71" s="1741"/>
      <c r="X71" s="1053"/>
      <c r="Y71" s="1053"/>
      <c r="Z71" s="320"/>
    </row>
    <row r="72" spans="1:26" ht="12.75" hidden="1" customHeight="1" x14ac:dyDescent="0.2">
      <c r="A72" s="1634" t="s">
        <v>2935</v>
      </c>
      <c r="B72" s="1046"/>
      <c r="C72" s="1047"/>
      <c r="D72" s="1685"/>
      <c r="E72" s="1634"/>
      <c r="F72" s="1047"/>
      <c r="G72" s="1685"/>
      <c r="H72" s="1685"/>
      <c r="I72" s="1067"/>
      <c r="J72" s="1685"/>
      <c r="K72" s="1685"/>
      <c r="L72" s="1050"/>
      <c r="M72" s="1050"/>
      <c r="N72" s="1743"/>
      <c r="O72" s="1634"/>
      <c r="P72" s="2155"/>
      <c r="Q72" s="2155"/>
      <c r="R72" s="2155"/>
      <c r="S72" s="2155"/>
      <c r="U72" s="1051" t="str">
        <f t="shared" si="4"/>
        <v>4 (1404)</v>
      </c>
      <c r="V72" s="1052" t="str">
        <f t="shared" si="5"/>
        <v/>
      </c>
      <c r="W72" s="1741"/>
      <c r="X72" s="1053"/>
      <c r="Y72" s="1053"/>
      <c r="Z72" s="320"/>
    </row>
    <row r="73" spans="1:26" ht="12.75" hidden="1" customHeight="1" x14ac:dyDescent="0.2">
      <c r="A73" s="1634" t="s">
        <v>2936</v>
      </c>
      <c r="B73" s="1046"/>
      <c r="C73" s="1047"/>
      <c r="D73" s="1685"/>
      <c r="E73" s="1634"/>
      <c r="F73" s="1047"/>
      <c r="G73" s="1685"/>
      <c r="H73" s="1685"/>
      <c r="I73" s="1067"/>
      <c r="J73" s="1685"/>
      <c r="K73" s="1685"/>
      <c r="L73" s="1050"/>
      <c r="M73" s="1050"/>
      <c r="N73" s="1743"/>
      <c r="O73" s="1634"/>
      <c r="P73" s="2155"/>
      <c r="Q73" s="2155"/>
      <c r="R73" s="2155"/>
      <c r="S73" s="2155"/>
      <c r="U73" s="1051" t="str">
        <f t="shared" si="4"/>
        <v>5 (1405)</v>
      </c>
      <c r="V73" s="1052" t="str">
        <f t="shared" si="5"/>
        <v/>
      </c>
      <c r="W73" s="1741"/>
      <c r="X73" s="1053"/>
      <c r="Y73" s="1053"/>
      <c r="Z73" s="320"/>
    </row>
    <row r="74" spans="1:26" ht="12.75" hidden="1" customHeight="1" x14ac:dyDescent="0.2">
      <c r="A74" s="1634" t="s">
        <v>2937</v>
      </c>
      <c r="B74" s="1046"/>
      <c r="C74" s="1047"/>
      <c r="D74" s="1685"/>
      <c r="E74" s="1634"/>
      <c r="F74" s="1047"/>
      <c r="G74" s="1685"/>
      <c r="H74" s="1685"/>
      <c r="I74" s="1067"/>
      <c r="J74" s="1685"/>
      <c r="K74" s="1685"/>
      <c r="L74" s="1050"/>
      <c r="M74" s="1050"/>
      <c r="N74" s="1743"/>
      <c r="O74" s="1634"/>
      <c r="P74" s="2155"/>
      <c r="Q74" s="2155"/>
      <c r="R74" s="2155"/>
      <c r="S74" s="2155"/>
      <c r="U74" s="1051" t="str">
        <f t="shared" si="4"/>
        <v>6 (1406)</v>
      </c>
      <c r="V74" s="1052" t="str">
        <f t="shared" si="5"/>
        <v/>
      </c>
      <c r="W74" s="1741"/>
      <c r="X74" s="1053"/>
      <c r="Y74" s="1053"/>
      <c r="Z74" s="320"/>
    </row>
    <row r="75" spans="1:26" ht="12.75" hidden="1" customHeight="1" x14ac:dyDescent="0.2">
      <c r="A75" s="1634" t="s">
        <v>2938</v>
      </c>
      <c r="B75" s="1046"/>
      <c r="C75" s="1047"/>
      <c r="D75" s="1685"/>
      <c r="E75" s="1634"/>
      <c r="F75" s="1047"/>
      <c r="G75" s="1685"/>
      <c r="H75" s="1685"/>
      <c r="I75" s="1067"/>
      <c r="J75" s="1685"/>
      <c r="K75" s="1685"/>
      <c r="L75" s="1050"/>
      <c r="M75" s="1050"/>
      <c r="N75" s="1743"/>
      <c r="O75" s="1634"/>
      <c r="P75" s="2155"/>
      <c r="Q75" s="2155"/>
      <c r="R75" s="2155"/>
      <c r="S75" s="2155"/>
      <c r="U75" s="1051" t="str">
        <f t="shared" si="4"/>
        <v>7 (1407)</v>
      </c>
      <c r="V75" s="1052" t="str">
        <f t="shared" si="5"/>
        <v/>
      </c>
      <c r="W75" s="1741"/>
      <c r="X75" s="1053"/>
      <c r="Y75" s="1053"/>
      <c r="Z75" s="320"/>
    </row>
    <row r="76" spans="1:26" ht="12.75" hidden="1" customHeight="1" x14ac:dyDescent="0.2">
      <c r="A76" s="1634" t="s">
        <v>2939</v>
      </c>
      <c r="B76" s="1046"/>
      <c r="C76" s="1047"/>
      <c r="D76" s="1685"/>
      <c r="E76" s="1634"/>
      <c r="F76" s="1047"/>
      <c r="G76" s="1685"/>
      <c r="H76" s="1685"/>
      <c r="I76" s="1067"/>
      <c r="J76" s="1685"/>
      <c r="K76" s="1685"/>
      <c r="L76" s="1050"/>
      <c r="M76" s="1050"/>
      <c r="N76" s="1743"/>
      <c r="O76" s="1634"/>
      <c r="P76" s="2155"/>
      <c r="Q76" s="2155"/>
      <c r="R76" s="2155"/>
      <c r="S76" s="2155"/>
      <c r="U76" s="1051" t="str">
        <f t="shared" si="4"/>
        <v>8 (1408)</v>
      </c>
      <c r="V76" s="1052" t="str">
        <f t="shared" si="5"/>
        <v/>
      </c>
      <c r="W76" s="1741"/>
      <c r="X76" s="1053"/>
      <c r="Y76" s="1053"/>
      <c r="Z76" s="320"/>
    </row>
    <row r="77" spans="1:26" ht="12.75" hidden="1" customHeight="1" x14ac:dyDescent="0.2">
      <c r="A77" s="1634" t="s">
        <v>2940</v>
      </c>
      <c r="B77" s="1046"/>
      <c r="C77" s="1047"/>
      <c r="D77" s="1685"/>
      <c r="E77" s="1634"/>
      <c r="F77" s="1047"/>
      <c r="G77" s="1685"/>
      <c r="H77" s="1685"/>
      <c r="I77" s="1067"/>
      <c r="J77" s="1685"/>
      <c r="K77" s="1685"/>
      <c r="L77" s="1050"/>
      <c r="M77" s="1050"/>
      <c r="N77" s="1743"/>
      <c r="O77" s="1634"/>
      <c r="P77" s="2155"/>
      <c r="Q77" s="2155"/>
      <c r="R77" s="2155"/>
      <c r="S77" s="2155"/>
      <c r="U77" s="1051" t="str">
        <f t="shared" si="4"/>
        <v>9 (1409)</v>
      </c>
      <c r="V77" s="1052" t="str">
        <f t="shared" si="5"/>
        <v/>
      </c>
      <c r="W77" s="1741"/>
      <c r="X77" s="1053"/>
      <c r="Y77" s="1053"/>
      <c r="Z77" s="320"/>
    </row>
    <row r="78" spans="1:26" ht="12.75" hidden="1" customHeight="1" x14ac:dyDescent="0.2">
      <c r="A78" s="1634" t="s">
        <v>2941</v>
      </c>
      <c r="B78" s="1046"/>
      <c r="C78" s="1047"/>
      <c r="D78" s="1685"/>
      <c r="E78" s="1634"/>
      <c r="F78" s="1047"/>
      <c r="G78" s="1685"/>
      <c r="H78" s="1685"/>
      <c r="I78" s="1067"/>
      <c r="J78" s="1685"/>
      <c r="K78" s="1685"/>
      <c r="L78" s="1050"/>
      <c r="M78" s="1050"/>
      <c r="N78" s="1743"/>
      <c r="O78" s="1634"/>
      <c r="P78" s="2155"/>
      <c r="Q78" s="2155"/>
      <c r="R78" s="2155"/>
      <c r="S78" s="2155"/>
      <c r="U78" s="1051" t="str">
        <f t="shared" si="4"/>
        <v>10 (1410)</v>
      </c>
      <c r="V78" s="1052" t="str">
        <f t="shared" si="5"/>
        <v/>
      </c>
      <c r="W78" s="1741"/>
      <c r="X78" s="1053"/>
      <c r="Y78" s="1053"/>
      <c r="Z78" s="320"/>
    </row>
    <row r="79" spans="1:26" ht="12.75" hidden="1" customHeight="1" x14ac:dyDescent="0.2">
      <c r="A79" s="1634" t="s">
        <v>2942</v>
      </c>
      <c r="B79" s="1046"/>
      <c r="C79" s="1047"/>
      <c r="D79" s="1685"/>
      <c r="E79" s="1634"/>
      <c r="F79" s="1047"/>
      <c r="G79" s="1685"/>
      <c r="H79" s="1685"/>
      <c r="I79" s="1067"/>
      <c r="J79" s="1685"/>
      <c r="K79" s="1685"/>
      <c r="L79" s="1050"/>
      <c r="M79" s="1050"/>
      <c r="N79" s="1743"/>
      <c r="O79" s="1634"/>
      <c r="P79" s="2155"/>
      <c r="Q79" s="2155"/>
      <c r="R79" s="2155"/>
      <c r="S79" s="2155"/>
      <c r="U79" s="1051" t="str">
        <f t="shared" si="4"/>
        <v>11 (1411)</v>
      </c>
      <c r="V79" s="1052" t="str">
        <f t="shared" si="5"/>
        <v/>
      </c>
      <c r="W79" s="1741"/>
      <c r="X79" s="1053"/>
      <c r="Y79" s="1053"/>
      <c r="Z79" s="320"/>
    </row>
    <row r="80" spans="1:26" ht="12.75" hidden="1" customHeight="1" x14ac:dyDescent="0.2">
      <c r="A80" s="1634" t="s">
        <v>2943</v>
      </c>
      <c r="B80" s="1046"/>
      <c r="C80" s="1047"/>
      <c r="D80" s="1685"/>
      <c r="E80" s="1634"/>
      <c r="F80" s="1047"/>
      <c r="G80" s="1685"/>
      <c r="H80" s="1685"/>
      <c r="I80" s="1067"/>
      <c r="J80" s="1685"/>
      <c r="K80" s="1685"/>
      <c r="L80" s="1050"/>
      <c r="M80" s="1050"/>
      <c r="N80" s="1743"/>
      <c r="O80" s="1634"/>
      <c r="P80" s="2155"/>
      <c r="Q80" s="2155"/>
      <c r="R80" s="2155"/>
      <c r="S80" s="2155"/>
      <c r="U80" s="1051" t="str">
        <f t="shared" si="4"/>
        <v>12 (1412)</v>
      </c>
      <c r="V80" s="1052" t="str">
        <f t="shared" si="5"/>
        <v/>
      </c>
      <c r="W80" s="1741"/>
      <c r="X80" s="1053"/>
      <c r="Y80" s="1053"/>
      <c r="Z80" s="320"/>
    </row>
    <row r="81" spans="1:26" ht="12.75" hidden="1" customHeight="1" x14ac:dyDescent="0.2">
      <c r="A81" s="1634" t="s">
        <v>2944</v>
      </c>
      <c r="B81" s="1046"/>
      <c r="C81" s="1047"/>
      <c r="D81" s="1685"/>
      <c r="E81" s="1634"/>
      <c r="F81" s="1047"/>
      <c r="G81" s="1685"/>
      <c r="H81" s="1685"/>
      <c r="I81" s="1067"/>
      <c r="J81" s="1685"/>
      <c r="K81" s="1685"/>
      <c r="L81" s="1050"/>
      <c r="M81" s="1050"/>
      <c r="N81" s="1743"/>
      <c r="O81" s="1634"/>
      <c r="P81" s="2155"/>
      <c r="Q81" s="2155"/>
      <c r="R81" s="2155"/>
      <c r="S81" s="2155"/>
      <c r="U81" s="1051" t="str">
        <f t="shared" si="4"/>
        <v>13 (1413)</v>
      </c>
      <c r="V81" s="1052" t="str">
        <f t="shared" si="5"/>
        <v/>
      </c>
      <c r="W81" s="1741"/>
      <c r="X81" s="1053"/>
      <c r="Y81" s="1053"/>
      <c r="Z81" s="320"/>
    </row>
    <row r="82" spans="1:26" ht="12.75" hidden="1" customHeight="1" x14ac:dyDescent="0.2">
      <c r="A82" s="1634" t="s">
        <v>2945</v>
      </c>
      <c r="B82" s="1046"/>
      <c r="C82" s="1047"/>
      <c r="D82" s="1685"/>
      <c r="E82" s="1634"/>
      <c r="F82" s="1047"/>
      <c r="G82" s="1685"/>
      <c r="H82" s="1685"/>
      <c r="I82" s="1067"/>
      <c r="J82" s="1685"/>
      <c r="K82" s="1685"/>
      <c r="L82" s="1050"/>
      <c r="M82" s="1050"/>
      <c r="N82" s="1743"/>
      <c r="O82" s="1634"/>
      <c r="P82" s="2155"/>
      <c r="Q82" s="2155"/>
      <c r="R82" s="2155"/>
      <c r="S82" s="2155"/>
      <c r="U82" s="1051" t="str">
        <f t="shared" si="4"/>
        <v>14 (1414)</v>
      </c>
      <c r="V82" s="1052" t="str">
        <f t="shared" si="5"/>
        <v/>
      </c>
      <c r="W82" s="1741"/>
      <c r="X82" s="1053"/>
      <c r="Y82" s="1053"/>
      <c r="Z82" s="320"/>
    </row>
    <row r="83" spans="1:26" ht="12.75" hidden="1" customHeight="1" x14ac:dyDescent="0.2">
      <c r="A83" s="1634" t="s">
        <v>2946</v>
      </c>
      <c r="B83" s="1046"/>
      <c r="C83" s="1047"/>
      <c r="D83" s="1685"/>
      <c r="E83" s="1634"/>
      <c r="F83" s="1047"/>
      <c r="G83" s="1685"/>
      <c r="H83" s="1685"/>
      <c r="I83" s="1067"/>
      <c r="J83" s="1685"/>
      <c r="K83" s="1685"/>
      <c r="L83" s="1050"/>
      <c r="M83" s="1050"/>
      <c r="N83" s="1743"/>
      <c r="O83" s="1634"/>
      <c r="P83" s="2155"/>
      <c r="Q83" s="2155"/>
      <c r="R83" s="2155"/>
      <c r="S83" s="2155"/>
      <c r="U83" s="1051" t="str">
        <f t="shared" si="4"/>
        <v>15 (1415)</v>
      </c>
      <c r="V83" s="1052" t="str">
        <f t="shared" si="5"/>
        <v/>
      </c>
      <c r="W83" s="1741"/>
      <c r="X83" s="1053"/>
      <c r="Y83" s="1053"/>
      <c r="Z83" s="320"/>
    </row>
    <row r="84" spans="1:26" ht="12.75" hidden="1" customHeight="1" x14ac:dyDescent="0.2">
      <c r="A84" s="1634" t="s">
        <v>2947</v>
      </c>
      <c r="B84" s="1046"/>
      <c r="C84" s="1047"/>
      <c r="D84" s="1685"/>
      <c r="E84" s="1634"/>
      <c r="F84" s="1047"/>
      <c r="G84" s="1685"/>
      <c r="H84" s="1685"/>
      <c r="I84" s="1067"/>
      <c r="J84" s="1685"/>
      <c r="K84" s="1685"/>
      <c r="L84" s="1050"/>
      <c r="M84" s="1050"/>
      <c r="N84" s="1743"/>
      <c r="O84" s="1634"/>
      <c r="P84" s="2155"/>
      <c r="Q84" s="2155"/>
      <c r="R84" s="2155"/>
      <c r="S84" s="2155"/>
      <c r="U84" s="1051" t="str">
        <f t="shared" si="4"/>
        <v>16 (1416)</v>
      </c>
      <c r="V84" s="1052" t="str">
        <f t="shared" si="5"/>
        <v/>
      </c>
      <c r="W84" s="1741"/>
      <c r="X84" s="1053"/>
      <c r="Y84" s="1053"/>
      <c r="Z84" s="320"/>
    </row>
    <row r="85" spans="1:26" ht="12.75" hidden="1" customHeight="1" x14ac:dyDescent="0.2">
      <c r="A85" s="1634" t="s">
        <v>2948</v>
      </c>
      <c r="B85" s="1046"/>
      <c r="C85" s="1047"/>
      <c r="D85" s="1685"/>
      <c r="E85" s="1634"/>
      <c r="F85" s="1047"/>
      <c r="G85" s="1685"/>
      <c r="H85" s="1685"/>
      <c r="I85" s="1067"/>
      <c r="J85" s="1685"/>
      <c r="K85" s="1685"/>
      <c r="L85" s="1050"/>
      <c r="M85" s="1050"/>
      <c r="N85" s="1743"/>
      <c r="O85" s="1634"/>
      <c r="P85" s="2155"/>
      <c r="Q85" s="2155"/>
      <c r="R85" s="2155"/>
      <c r="S85" s="2155"/>
      <c r="U85" s="1051" t="str">
        <f t="shared" si="4"/>
        <v>17 (1417)</v>
      </c>
      <c r="V85" s="1052" t="str">
        <f t="shared" si="5"/>
        <v/>
      </c>
      <c r="W85" s="1741"/>
      <c r="X85" s="1053"/>
      <c r="Y85" s="1053"/>
      <c r="Z85" s="320"/>
    </row>
    <row r="86" spans="1:26" ht="12.75" hidden="1" customHeight="1" x14ac:dyDescent="0.2">
      <c r="A86" s="1634" t="s">
        <v>2949</v>
      </c>
      <c r="B86" s="1046"/>
      <c r="C86" s="1047"/>
      <c r="D86" s="1685"/>
      <c r="E86" s="1634"/>
      <c r="F86" s="1047"/>
      <c r="G86" s="1685"/>
      <c r="H86" s="1685"/>
      <c r="I86" s="1067"/>
      <c r="J86" s="1685"/>
      <c r="K86" s="1685"/>
      <c r="L86" s="1050"/>
      <c r="M86" s="1050"/>
      <c r="N86" s="1743"/>
      <c r="O86" s="1634"/>
      <c r="P86" s="2155"/>
      <c r="Q86" s="2155"/>
      <c r="R86" s="2155"/>
      <c r="S86" s="2155"/>
      <c r="U86" s="1051" t="str">
        <f t="shared" si="4"/>
        <v>18 (1418)</v>
      </c>
      <c r="V86" s="1052" t="str">
        <f t="shared" si="5"/>
        <v/>
      </c>
      <c r="W86" s="1741"/>
      <c r="X86" s="1053"/>
      <c r="Y86" s="1053"/>
      <c r="Z86" s="320"/>
    </row>
    <row r="87" spans="1:26" ht="12.75" hidden="1" customHeight="1" x14ac:dyDescent="0.2">
      <c r="A87" s="1634" t="s">
        <v>2950</v>
      </c>
      <c r="B87" s="1046"/>
      <c r="C87" s="1047"/>
      <c r="D87" s="1685"/>
      <c r="E87" s="1634"/>
      <c r="F87" s="1047"/>
      <c r="G87" s="1685"/>
      <c r="H87" s="1685"/>
      <c r="I87" s="1067"/>
      <c r="J87" s="1685"/>
      <c r="K87" s="1685"/>
      <c r="L87" s="1050"/>
      <c r="M87" s="1050"/>
      <c r="N87" s="1743"/>
      <c r="O87" s="1634"/>
      <c r="P87" s="2155"/>
      <c r="Q87" s="2155"/>
      <c r="R87" s="2155"/>
      <c r="S87" s="2155"/>
      <c r="U87" s="1051" t="str">
        <f t="shared" si="4"/>
        <v>19 (1419)</v>
      </c>
      <c r="V87" s="1052" t="str">
        <f t="shared" si="5"/>
        <v/>
      </c>
      <c r="W87" s="1741"/>
      <c r="X87" s="1053"/>
      <c r="Y87" s="1053"/>
      <c r="Z87" s="320"/>
    </row>
    <row r="88" spans="1:26" ht="12.75" hidden="1" customHeight="1" x14ac:dyDescent="0.2">
      <c r="A88" s="1634" t="s">
        <v>2951</v>
      </c>
      <c r="B88" s="1046"/>
      <c r="C88" s="1047"/>
      <c r="D88" s="1685"/>
      <c r="E88" s="1634"/>
      <c r="F88" s="1047"/>
      <c r="G88" s="1685"/>
      <c r="H88" s="1685"/>
      <c r="I88" s="1067"/>
      <c r="J88" s="1685"/>
      <c r="K88" s="1685"/>
      <c r="L88" s="1050"/>
      <c r="M88" s="1050"/>
      <c r="N88" s="1743"/>
      <c r="O88" s="1634"/>
      <c r="P88" s="2155"/>
      <c r="Q88" s="2155"/>
      <c r="R88" s="2155"/>
      <c r="S88" s="2155"/>
      <c r="U88" s="1051" t="str">
        <f t="shared" si="4"/>
        <v>20 (1420)</v>
      </c>
      <c r="V88" s="1052" t="str">
        <f t="shared" si="5"/>
        <v/>
      </c>
      <c r="W88" s="1741"/>
      <c r="X88" s="1053"/>
      <c r="Y88" s="1053"/>
      <c r="Z88" s="320"/>
    </row>
    <row r="89" spans="1:26" ht="12.75" hidden="1" customHeight="1" x14ac:dyDescent="0.2">
      <c r="A89" s="1634" t="s">
        <v>2952</v>
      </c>
      <c r="B89" s="1046"/>
      <c r="C89" s="1047"/>
      <c r="D89" s="1685"/>
      <c r="E89" s="1634"/>
      <c r="F89" s="1047"/>
      <c r="G89" s="1685"/>
      <c r="H89" s="1685"/>
      <c r="I89" s="1067"/>
      <c r="J89" s="1685"/>
      <c r="K89" s="1685"/>
      <c r="L89" s="1050"/>
      <c r="M89" s="1050"/>
      <c r="N89" s="1743"/>
      <c r="O89" s="1634"/>
      <c r="P89" s="2155"/>
      <c r="Q89" s="2155"/>
      <c r="R89" s="2155"/>
      <c r="S89" s="2155"/>
      <c r="U89" s="1051" t="str">
        <f t="shared" si="4"/>
        <v>21 (1421)</v>
      </c>
      <c r="V89" s="1052" t="str">
        <f t="shared" si="5"/>
        <v/>
      </c>
      <c r="W89" s="1741"/>
      <c r="X89" s="1053"/>
      <c r="Y89" s="1053"/>
      <c r="Z89" s="320"/>
    </row>
    <row r="90" spans="1:26" ht="12.75" hidden="1" customHeight="1" x14ac:dyDescent="0.2">
      <c r="A90" s="1634" t="s">
        <v>2953</v>
      </c>
      <c r="B90" s="1046"/>
      <c r="C90" s="1047"/>
      <c r="D90" s="1685"/>
      <c r="E90" s="1634"/>
      <c r="F90" s="1047"/>
      <c r="G90" s="1685"/>
      <c r="H90" s="1685"/>
      <c r="I90" s="1067"/>
      <c r="J90" s="1685"/>
      <c r="K90" s="1685"/>
      <c r="L90" s="1050"/>
      <c r="M90" s="1050"/>
      <c r="N90" s="1743"/>
      <c r="O90" s="1634"/>
      <c r="P90" s="2155"/>
      <c r="Q90" s="2155"/>
      <c r="R90" s="2155"/>
      <c r="S90" s="2155"/>
      <c r="U90" s="1051" t="str">
        <f t="shared" si="4"/>
        <v>22 (1422)</v>
      </c>
      <c r="V90" s="1052" t="str">
        <f t="shared" si="5"/>
        <v/>
      </c>
      <c r="W90" s="1741"/>
      <c r="X90" s="1053"/>
      <c r="Y90" s="1053"/>
      <c r="Z90" s="320"/>
    </row>
    <row r="91" spans="1:26" ht="12.75" hidden="1" customHeight="1" x14ac:dyDescent="0.2">
      <c r="A91" s="1634" t="s">
        <v>2954</v>
      </c>
      <c r="B91" s="1046"/>
      <c r="C91" s="1047"/>
      <c r="D91" s="1685"/>
      <c r="E91" s="1634"/>
      <c r="F91" s="1047"/>
      <c r="G91" s="1685"/>
      <c r="H91" s="1685"/>
      <c r="I91" s="1067"/>
      <c r="J91" s="1685"/>
      <c r="K91" s="1685"/>
      <c r="L91" s="1050"/>
      <c r="M91" s="1050"/>
      <c r="N91" s="1743"/>
      <c r="O91" s="1634"/>
      <c r="P91" s="2155"/>
      <c r="Q91" s="2155"/>
      <c r="R91" s="2155"/>
      <c r="S91" s="2155"/>
      <c r="U91" s="1051" t="str">
        <f t="shared" si="4"/>
        <v>23 (1423)</v>
      </c>
      <c r="V91" s="1052" t="str">
        <f t="shared" si="5"/>
        <v/>
      </c>
      <c r="W91" s="1741"/>
      <c r="X91" s="1053"/>
      <c r="Y91" s="1053"/>
      <c r="Z91" s="320"/>
    </row>
    <row r="92" spans="1:26" ht="12.75" hidden="1" customHeight="1" x14ac:dyDescent="0.2">
      <c r="A92" s="1634" t="s">
        <v>2955</v>
      </c>
      <c r="B92" s="1046"/>
      <c r="C92" s="1047"/>
      <c r="D92" s="1685"/>
      <c r="E92" s="1634"/>
      <c r="F92" s="1047"/>
      <c r="G92" s="1685"/>
      <c r="H92" s="1685"/>
      <c r="I92" s="1067"/>
      <c r="J92" s="1685"/>
      <c r="K92" s="1685"/>
      <c r="L92" s="1050"/>
      <c r="M92" s="1050"/>
      <c r="N92" s="1743"/>
      <c r="O92" s="1634"/>
      <c r="P92" s="2155"/>
      <c r="Q92" s="2155"/>
      <c r="R92" s="2155"/>
      <c r="S92" s="2155"/>
      <c r="U92" s="1051" t="str">
        <f t="shared" si="4"/>
        <v>24 (1424)</v>
      </c>
      <c r="V92" s="1052" t="str">
        <f t="shared" si="5"/>
        <v/>
      </c>
      <c r="W92" s="1741"/>
      <c r="X92" s="1053"/>
      <c r="Y92" s="1053"/>
      <c r="Z92" s="320"/>
    </row>
    <row r="93" spans="1:26" x14ac:dyDescent="0.2">
      <c r="A93" s="1634" t="s">
        <v>2956</v>
      </c>
      <c r="B93" s="1046"/>
      <c r="C93" s="1047"/>
      <c r="D93" s="1685"/>
      <c r="E93" s="1634"/>
      <c r="F93" s="1047"/>
      <c r="G93" s="1685"/>
      <c r="H93" s="1685"/>
      <c r="I93" s="1067"/>
      <c r="J93" s="1685"/>
      <c r="K93" s="1685"/>
      <c r="L93" s="1050"/>
      <c r="M93" s="1050"/>
      <c r="N93" s="1743"/>
      <c r="O93" s="1634"/>
      <c r="P93" s="2155"/>
      <c r="Q93" s="2155"/>
      <c r="R93" s="2155"/>
      <c r="S93" s="2155"/>
      <c r="U93" s="1051" t="str">
        <f t="shared" si="4"/>
        <v>25 (1425)</v>
      </c>
      <c r="V93" s="1052" t="str">
        <f t="shared" si="5"/>
        <v/>
      </c>
      <c r="W93" s="1741"/>
      <c r="X93" s="1053"/>
      <c r="Y93" s="1053"/>
      <c r="Z93" s="320"/>
    </row>
    <row r="94" spans="1:26" x14ac:dyDescent="0.2">
      <c r="A94" s="86" t="s">
        <v>2957</v>
      </c>
      <c r="B94" s="1054">
        <v>100</v>
      </c>
      <c r="C94" s="1055"/>
      <c r="D94" s="1685"/>
      <c r="E94" s="1634"/>
      <c r="F94" s="1047"/>
      <c r="G94" s="1685"/>
      <c r="H94" s="1685"/>
      <c r="I94" s="1067"/>
      <c r="J94" s="1685"/>
      <c r="K94" s="1685"/>
      <c r="L94" s="1050"/>
      <c r="M94" s="1050"/>
      <c r="N94" s="1057"/>
      <c r="O94" s="1634"/>
      <c r="P94" s="2173"/>
      <c r="Q94" s="2173"/>
      <c r="R94" s="2173"/>
      <c r="S94" s="2173"/>
      <c r="U94" s="1043"/>
      <c r="V94" s="1058">
        <f>$B94</f>
        <v>100</v>
      </c>
      <c r="W94" s="1741"/>
      <c r="X94" s="1053"/>
      <c r="Y94" s="1053"/>
      <c r="Z94" s="320"/>
    </row>
    <row r="95" spans="1:26" x14ac:dyDescent="0.2">
      <c r="A95" s="39" t="s">
        <v>2958</v>
      </c>
      <c r="B95" s="678" t="s">
        <v>2959</v>
      </c>
      <c r="C95" s="679"/>
      <c r="D95" s="1684"/>
      <c r="F95" s="1047"/>
      <c r="G95" s="681"/>
      <c r="H95" s="1684"/>
      <c r="I95" s="1068"/>
      <c r="J95" s="1684"/>
      <c r="K95" s="1684"/>
      <c r="L95" s="1062"/>
      <c r="M95" s="1062"/>
      <c r="N95" s="1063"/>
      <c r="P95" s="2174"/>
      <c r="Q95" s="2174"/>
      <c r="R95" s="2174"/>
      <c r="S95" s="2174"/>
      <c r="U95" s="1043"/>
      <c r="V95" s="679" t="str">
        <f>$B95</f>
        <v>Global</v>
      </c>
      <c r="W95" s="1741"/>
      <c r="X95" s="1064"/>
      <c r="Y95" s="1064"/>
      <c r="Z95" s="320"/>
    </row>
    <row r="96" spans="1:26" ht="6" customHeight="1" x14ac:dyDescent="0.2">
      <c r="U96" s="1043"/>
      <c r="V96" s="1043"/>
      <c r="Z96" s="320"/>
    </row>
    <row r="97" spans="1:26" x14ac:dyDescent="0.2">
      <c r="B97" s="38" t="s">
        <v>1787</v>
      </c>
      <c r="L97" s="1069"/>
      <c r="M97" s="1069"/>
      <c r="U97" s="1043"/>
      <c r="V97" s="1044" t="str">
        <f>$B97</f>
        <v>Dérivés hors cote (504)</v>
      </c>
      <c r="Z97" s="320"/>
    </row>
    <row r="98" spans="1:26" x14ac:dyDescent="0.2">
      <c r="A98" s="1634" t="s">
        <v>2932</v>
      </c>
      <c r="B98" s="1046"/>
      <c r="C98" s="1685"/>
      <c r="D98" s="1685"/>
      <c r="E98" s="1634"/>
      <c r="F98" s="1047"/>
      <c r="G98" s="1685"/>
      <c r="H98" s="674"/>
      <c r="I98" s="1048"/>
      <c r="J98" s="1685"/>
      <c r="K98" s="1070"/>
      <c r="L98" s="1684"/>
      <c r="M98" s="1070"/>
      <c r="N98" s="1743"/>
      <c r="O98" s="1634"/>
      <c r="P98" s="2155"/>
      <c r="Q98" s="2155"/>
      <c r="R98" s="2155"/>
      <c r="S98" s="2155"/>
      <c r="U98" s="1051" t="str">
        <f t="shared" ref="U98:U122" si="6">$A98</f>
        <v>1 (1401)</v>
      </c>
      <c r="V98" s="1052" t="str">
        <f t="shared" ref="V98:V122" si="7">IF($B98="","",$B98)</f>
        <v/>
      </c>
      <c r="W98" s="1741"/>
      <c r="X98" s="1053"/>
      <c r="Y98" s="1053"/>
      <c r="Z98" s="320"/>
    </row>
    <row r="99" spans="1:26" x14ac:dyDescent="0.2">
      <c r="A99" s="1634" t="s">
        <v>2933</v>
      </c>
      <c r="B99" s="1046"/>
      <c r="C99" s="1685"/>
      <c r="D99" s="1685"/>
      <c r="E99" s="1634"/>
      <c r="F99" s="1047"/>
      <c r="G99" s="1685"/>
      <c r="H99" s="674"/>
      <c r="I99" s="1048"/>
      <c r="J99" s="1685"/>
      <c r="K99" s="1070"/>
      <c r="L99" s="1684"/>
      <c r="M99" s="1070"/>
      <c r="N99" s="1743"/>
      <c r="O99" s="1634"/>
      <c r="P99" s="2155"/>
      <c r="Q99" s="2155"/>
      <c r="R99" s="2155"/>
      <c r="S99" s="2155"/>
      <c r="U99" s="1051" t="str">
        <f t="shared" si="6"/>
        <v>2 (1402)</v>
      </c>
      <c r="V99" s="1052" t="str">
        <f t="shared" si="7"/>
        <v/>
      </c>
      <c r="W99" s="1741"/>
      <c r="X99" s="1053"/>
      <c r="Y99" s="1053"/>
      <c r="Z99" s="320"/>
    </row>
    <row r="100" spans="1:26" x14ac:dyDescent="0.2">
      <c r="A100" s="1634" t="s">
        <v>2934</v>
      </c>
      <c r="B100" s="1046"/>
      <c r="C100" s="1685"/>
      <c r="D100" s="1685"/>
      <c r="E100" s="1634"/>
      <c r="F100" s="1047"/>
      <c r="G100" s="1685"/>
      <c r="H100" s="674"/>
      <c r="I100" s="1048"/>
      <c r="J100" s="1685"/>
      <c r="K100" s="1070"/>
      <c r="L100" s="1684"/>
      <c r="M100" s="1070"/>
      <c r="N100" s="1743"/>
      <c r="O100" s="1634"/>
      <c r="P100" s="2155"/>
      <c r="Q100" s="2155"/>
      <c r="R100" s="2155"/>
      <c r="S100" s="2155"/>
      <c r="U100" s="1051" t="str">
        <f t="shared" si="6"/>
        <v>3 (1403)</v>
      </c>
      <c r="V100" s="1052" t="str">
        <f t="shared" si="7"/>
        <v/>
      </c>
      <c r="W100" s="1741"/>
      <c r="X100" s="1053"/>
      <c r="Y100" s="1053"/>
      <c r="Z100" s="320"/>
    </row>
    <row r="101" spans="1:26" ht="12.75" hidden="1" customHeight="1" x14ac:dyDescent="0.2">
      <c r="A101" s="1634" t="s">
        <v>2935</v>
      </c>
      <c r="B101" s="1046"/>
      <c r="C101" s="1685"/>
      <c r="D101" s="1685"/>
      <c r="E101" s="1634"/>
      <c r="F101" s="1047"/>
      <c r="G101" s="1685"/>
      <c r="H101" s="674"/>
      <c r="I101" s="1048"/>
      <c r="J101" s="1685"/>
      <c r="K101" s="1070"/>
      <c r="L101" s="1684"/>
      <c r="M101" s="1070"/>
      <c r="N101" s="1743"/>
      <c r="O101" s="1634"/>
      <c r="P101" s="2155"/>
      <c r="Q101" s="2155"/>
      <c r="R101" s="2155"/>
      <c r="S101" s="2155"/>
      <c r="U101" s="1051" t="str">
        <f t="shared" si="6"/>
        <v>4 (1404)</v>
      </c>
      <c r="V101" s="1052" t="str">
        <f t="shared" si="7"/>
        <v/>
      </c>
      <c r="W101" s="1741"/>
      <c r="X101" s="1053"/>
      <c r="Y101" s="1053"/>
      <c r="Z101" s="320"/>
    </row>
    <row r="102" spans="1:26" ht="12.75" hidden="1" customHeight="1" x14ac:dyDescent="0.2">
      <c r="A102" s="1634" t="s">
        <v>2936</v>
      </c>
      <c r="B102" s="1046"/>
      <c r="C102" s="1685"/>
      <c r="D102" s="1685"/>
      <c r="E102" s="1634"/>
      <c r="F102" s="1047"/>
      <c r="G102" s="1685"/>
      <c r="H102" s="674"/>
      <c r="I102" s="1048"/>
      <c r="J102" s="1685"/>
      <c r="K102" s="1070"/>
      <c r="L102" s="1684"/>
      <c r="M102" s="1070"/>
      <c r="N102" s="1743"/>
      <c r="O102" s="1634"/>
      <c r="P102" s="2155"/>
      <c r="Q102" s="2155"/>
      <c r="R102" s="2155"/>
      <c r="S102" s="2155"/>
      <c r="U102" s="1051" t="str">
        <f t="shared" si="6"/>
        <v>5 (1405)</v>
      </c>
      <c r="V102" s="1052" t="str">
        <f t="shared" si="7"/>
        <v/>
      </c>
      <c r="W102" s="1741"/>
      <c r="X102" s="1053"/>
      <c r="Y102" s="1053"/>
      <c r="Z102" s="320"/>
    </row>
    <row r="103" spans="1:26" ht="12.75" hidden="1" customHeight="1" x14ac:dyDescent="0.2">
      <c r="A103" s="1634" t="s">
        <v>2937</v>
      </c>
      <c r="B103" s="1046"/>
      <c r="C103" s="1685"/>
      <c r="D103" s="1685"/>
      <c r="E103" s="1634"/>
      <c r="F103" s="1047"/>
      <c r="G103" s="1685"/>
      <c r="H103" s="674"/>
      <c r="I103" s="1048"/>
      <c r="J103" s="1685"/>
      <c r="K103" s="1070"/>
      <c r="L103" s="1684"/>
      <c r="M103" s="1070"/>
      <c r="N103" s="1743"/>
      <c r="O103" s="1634"/>
      <c r="P103" s="2155"/>
      <c r="Q103" s="2155"/>
      <c r="R103" s="2155"/>
      <c r="S103" s="2155"/>
      <c r="U103" s="1051" t="str">
        <f t="shared" si="6"/>
        <v>6 (1406)</v>
      </c>
      <c r="V103" s="1052" t="str">
        <f t="shared" si="7"/>
        <v/>
      </c>
      <c r="W103" s="1741"/>
      <c r="X103" s="1053"/>
      <c r="Y103" s="1053"/>
      <c r="Z103" s="320"/>
    </row>
    <row r="104" spans="1:26" ht="12.75" hidden="1" customHeight="1" x14ac:dyDescent="0.2">
      <c r="A104" s="1634" t="s">
        <v>2938</v>
      </c>
      <c r="B104" s="1046"/>
      <c r="C104" s="1685"/>
      <c r="D104" s="1685"/>
      <c r="E104" s="1634"/>
      <c r="F104" s="1047"/>
      <c r="G104" s="1685"/>
      <c r="H104" s="674"/>
      <c r="I104" s="1048"/>
      <c r="J104" s="1685"/>
      <c r="K104" s="1070"/>
      <c r="L104" s="1684"/>
      <c r="M104" s="1070"/>
      <c r="N104" s="1743"/>
      <c r="O104" s="1634"/>
      <c r="P104" s="2155"/>
      <c r="Q104" s="2155"/>
      <c r="R104" s="2155"/>
      <c r="S104" s="2155"/>
      <c r="U104" s="1051" t="str">
        <f t="shared" si="6"/>
        <v>7 (1407)</v>
      </c>
      <c r="V104" s="1052" t="str">
        <f t="shared" si="7"/>
        <v/>
      </c>
      <c r="W104" s="1741"/>
      <c r="X104" s="1053"/>
      <c r="Y104" s="1053"/>
      <c r="Z104" s="320"/>
    </row>
    <row r="105" spans="1:26" ht="12.75" hidden="1" customHeight="1" x14ac:dyDescent="0.2">
      <c r="A105" s="1634" t="s">
        <v>2939</v>
      </c>
      <c r="B105" s="1046"/>
      <c r="C105" s="1685"/>
      <c r="D105" s="1685"/>
      <c r="E105" s="1634"/>
      <c r="F105" s="1047"/>
      <c r="G105" s="1685"/>
      <c r="H105" s="674"/>
      <c r="I105" s="1048"/>
      <c r="J105" s="1685"/>
      <c r="K105" s="1070"/>
      <c r="L105" s="1684"/>
      <c r="M105" s="1070"/>
      <c r="N105" s="1743"/>
      <c r="O105" s="1634"/>
      <c r="P105" s="2155"/>
      <c r="Q105" s="2155"/>
      <c r="R105" s="2155"/>
      <c r="S105" s="2155"/>
      <c r="U105" s="1051" t="str">
        <f t="shared" si="6"/>
        <v>8 (1408)</v>
      </c>
      <c r="V105" s="1052" t="str">
        <f t="shared" si="7"/>
        <v/>
      </c>
      <c r="W105" s="1741"/>
      <c r="X105" s="1053"/>
      <c r="Y105" s="1053"/>
      <c r="Z105" s="320"/>
    </row>
    <row r="106" spans="1:26" ht="12.75" hidden="1" customHeight="1" x14ac:dyDescent="0.2">
      <c r="A106" s="1634" t="s">
        <v>2940</v>
      </c>
      <c r="B106" s="1046"/>
      <c r="C106" s="1685"/>
      <c r="D106" s="1685"/>
      <c r="E106" s="1634"/>
      <c r="F106" s="1047"/>
      <c r="G106" s="1685"/>
      <c r="H106" s="674"/>
      <c r="I106" s="1048"/>
      <c r="J106" s="1685"/>
      <c r="K106" s="1070"/>
      <c r="L106" s="1684"/>
      <c r="M106" s="1070"/>
      <c r="N106" s="1743"/>
      <c r="O106" s="1634"/>
      <c r="P106" s="2155"/>
      <c r="Q106" s="2155"/>
      <c r="R106" s="2155"/>
      <c r="S106" s="2155"/>
      <c r="U106" s="1051" t="str">
        <f t="shared" si="6"/>
        <v>9 (1409)</v>
      </c>
      <c r="V106" s="1052" t="str">
        <f t="shared" si="7"/>
        <v/>
      </c>
      <c r="W106" s="1741"/>
      <c r="X106" s="1053"/>
      <c r="Y106" s="1053"/>
      <c r="Z106" s="320"/>
    </row>
    <row r="107" spans="1:26" ht="12.75" hidden="1" customHeight="1" x14ac:dyDescent="0.2">
      <c r="A107" s="1634" t="s">
        <v>2941</v>
      </c>
      <c r="B107" s="1046"/>
      <c r="C107" s="1685"/>
      <c r="D107" s="1685"/>
      <c r="E107" s="1634"/>
      <c r="F107" s="1047"/>
      <c r="G107" s="1685"/>
      <c r="H107" s="674"/>
      <c r="I107" s="1048"/>
      <c r="J107" s="1685"/>
      <c r="K107" s="1070"/>
      <c r="L107" s="1684"/>
      <c r="M107" s="1070"/>
      <c r="N107" s="1743"/>
      <c r="O107" s="1634"/>
      <c r="P107" s="2155"/>
      <c r="Q107" s="2155"/>
      <c r="R107" s="2155"/>
      <c r="S107" s="2155"/>
      <c r="U107" s="1051" t="str">
        <f t="shared" si="6"/>
        <v>10 (1410)</v>
      </c>
      <c r="V107" s="1052" t="str">
        <f t="shared" si="7"/>
        <v/>
      </c>
      <c r="W107" s="1741"/>
      <c r="X107" s="1053"/>
      <c r="Y107" s="1053"/>
      <c r="Z107" s="320"/>
    </row>
    <row r="108" spans="1:26" ht="12.75" hidden="1" customHeight="1" x14ac:dyDescent="0.2">
      <c r="A108" s="1634" t="s">
        <v>2942</v>
      </c>
      <c r="B108" s="1046"/>
      <c r="C108" s="1685"/>
      <c r="D108" s="1685"/>
      <c r="E108" s="1634"/>
      <c r="F108" s="1047"/>
      <c r="G108" s="1685"/>
      <c r="H108" s="674"/>
      <c r="I108" s="1048"/>
      <c r="J108" s="1685"/>
      <c r="K108" s="1070"/>
      <c r="L108" s="1684"/>
      <c r="M108" s="1070"/>
      <c r="N108" s="1743"/>
      <c r="O108" s="1634"/>
      <c r="P108" s="2155"/>
      <c r="Q108" s="2155"/>
      <c r="R108" s="2155"/>
      <c r="S108" s="2155"/>
      <c r="U108" s="1051" t="str">
        <f t="shared" si="6"/>
        <v>11 (1411)</v>
      </c>
      <c r="V108" s="1052" t="str">
        <f t="shared" si="7"/>
        <v/>
      </c>
      <c r="W108" s="1741"/>
      <c r="X108" s="1053"/>
      <c r="Y108" s="1053"/>
      <c r="Z108" s="320"/>
    </row>
    <row r="109" spans="1:26" ht="12.75" hidden="1" customHeight="1" x14ac:dyDescent="0.2">
      <c r="A109" s="1634" t="s">
        <v>2943</v>
      </c>
      <c r="B109" s="1046"/>
      <c r="C109" s="1685"/>
      <c r="D109" s="1685"/>
      <c r="E109" s="1634"/>
      <c r="F109" s="1047"/>
      <c r="G109" s="1685"/>
      <c r="H109" s="674"/>
      <c r="I109" s="1048"/>
      <c r="J109" s="1685"/>
      <c r="K109" s="1070"/>
      <c r="L109" s="1684"/>
      <c r="M109" s="1070"/>
      <c r="N109" s="1743"/>
      <c r="O109" s="1634"/>
      <c r="P109" s="2155"/>
      <c r="Q109" s="2155"/>
      <c r="R109" s="2155"/>
      <c r="S109" s="2155"/>
      <c r="U109" s="1051" t="str">
        <f t="shared" si="6"/>
        <v>12 (1412)</v>
      </c>
      <c r="V109" s="1052" t="str">
        <f t="shared" si="7"/>
        <v/>
      </c>
      <c r="W109" s="1741"/>
      <c r="X109" s="1053"/>
      <c r="Y109" s="1053"/>
      <c r="Z109" s="320"/>
    </row>
    <row r="110" spans="1:26" ht="12.75" hidden="1" customHeight="1" x14ac:dyDescent="0.2">
      <c r="A110" s="1634" t="s">
        <v>2944</v>
      </c>
      <c r="B110" s="1046"/>
      <c r="C110" s="1685"/>
      <c r="D110" s="1685"/>
      <c r="E110" s="1634"/>
      <c r="F110" s="1047"/>
      <c r="G110" s="1685"/>
      <c r="H110" s="674"/>
      <c r="I110" s="1048"/>
      <c r="J110" s="1685"/>
      <c r="K110" s="1070"/>
      <c r="L110" s="1684"/>
      <c r="M110" s="1070"/>
      <c r="N110" s="1743"/>
      <c r="O110" s="1634"/>
      <c r="P110" s="2155"/>
      <c r="Q110" s="2155"/>
      <c r="R110" s="2155"/>
      <c r="S110" s="2155"/>
      <c r="U110" s="1051" t="str">
        <f t="shared" si="6"/>
        <v>13 (1413)</v>
      </c>
      <c r="V110" s="1052" t="str">
        <f t="shared" si="7"/>
        <v/>
      </c>
      <c r="W110" s="1741"/>
      <c r="X110" s="1053"/>
      <c r="Y110" s="1053"/>
      <c r="Z110" s="320"/>
    </row>
    <row r="111" spans="1:26" ht="12.75" hidden="1" customHeight="1" x14ac:dyDescent="0.2">
      <c r="A111" s="1634" t="s">
        <v>2945</v>
      </c>
      <c r="B111" s="1046"/>
      <c r="C111" s="1685"/>
      <c r="D111" s="1685"/>
      <c r="E111" s="1634"/>
      <c r="F111" s="1047"/>
      <c r="G111" s="1685"/>
      <c r="H111" s="674"/>
      <c r="I111" s="1048"/>
      <c r="J111" s="1685"/>
      <c r="K111" s="1070"/>
      <c r="L111" s="1684"/>
      <c r="M111" s="1070"/>
      <c r="N111" s="1743"/>
      <c r="O111" s="1634"/>
      <c r="P111" s="2155"/>
      <c r="Q111" s="2155"/>
      <c r="R111" s="2155"/>
      <c r="S111" s="2155"/>
      <c r="U111" s="1051" t="str">
        <f t="shared" si="6"/>
        <v>14 (1414)</v>
      </c>
      <c r="V111" s="1052" t="str">
        <f t="shared" si="7"/>
        <v/>
      </c>
      <c r="W111" s="1741"/>
      <c r="X111" s="1053"/>
      <c r="Y111" s="1053"/>
      <c r="Z111" s="320"/>
    </row>
    <row r="112" spans="1:26" ht="12.75" hidden="1" customHeight="1" x14ac:dyDescent="0.2">
      <c r="A112" s="1634" t="s">
        <v>2946</v>
      </c>
      <c r="B112" s="1046"/>
      <c r="C112" s="1685"/>
      <c r="D112" s="1685"/>
      <c r="E112" s="1634"/>
      <c r="F112" s="1047"/>
      <c r="G112" s="1685"/>
      <c r="H112" s="674"/>
      <c r="I112" s="1048"/>
      <c r="J112" s="1685"/>
      <c r="K112" s="1070"/>
      <c r="L112" s="1684"/>
      <c r="M112" s="1070"/>
      <c r="N112" s="1743"/>
      <c r="O112" s="1634"/>
      <c r="P112" s="2155"/>
      <c r="Q112" s="2155"/>
      <c r="R112" s="2155"/>
      <c r="S112" s="2155"/>
      <c r="U112" s="1051" t="str">
        <f t="shared" si="6"/>
        <v>15 (1415)</v>
      </c>
      <c r="V112" s="1052" t="str">
        <f t="shared" si="7"/>
        <v/>
      </c>
      <c r="W112" s="1741"/>
      <c r="X112" s="1053"/>
      <c r="Y112" s="1053"/>
      <c r="Z112" s="320"/>
    </row>
    <row r="113" spans="1:26" ht="12.75" hidden="1" customHeight="1" x14ac:dyDescent="0.2">
      <c r="A113" s="1634" t="s">
        <v>2947</v>
      </c>
      <c r="B113" s="1046"/>
      <c r="C113" s="1685"/>
      <c r="D113" s="1685"/>
      <c r="E113" s="1634"/>
      <c r="F113" s="1047"/>
      <c r="G113" s="1685"/>
      <c r="H113" s="674"/>
      <c r="I113" s="1048"/>
      <c r="J113" s="1685"/>
      <c r="K113" s="1070"/>
      <c r="L113" s="1684"/>
      <c r="M113" s="1070"/>
      <c r="N113" s="1743"/>
      <c r="O113" s="1634"/>
      <c r="P113" s="2155"/>
      <c r="Q113" s="2155"/>
      <c r="R113" s="2155"/>
      <c r="S113" s="2155"/>
      <c r="U113" s="1051" t="str">
        <f t="shared" si="6"/>
        <v>16 (1416)</v>
      </c>
      <c r="V113" s="1052" t="str">
        <f t="shared" si="7"/>
        <v/>
      </c>
      <c r="W113" s="1741"/>
      <c r="X113" s="1053"/>
      <c r="Y113" s="1053"/>
      <c r="Z113" s="320"/>
    </row>
    <row r="114" spans="1:26" ht="12.75" hidden="1" customHeight="1" x14ac:dyDescent="0.2">
      <c r="A114" s="1634" t="s">
        <v>2948</v>
      </c>
      <c r="B114" s="1046"/>
      <c r="C114" s="1685"/>
      <c r="D114" s="1685"/>
      <c r="E114" s="1634"/>
      <c r="F114" s="1047"/>
      <c r="G114" s="1685"/>
      <c r="H114" s="674"/>
      <c r="I114" s="1048"/>
      <c r="J114" s="1685"/>
      <c r="K114" s="1070"/>
      <c r="L114" s="1684"/>
      <c r="M114" s="1070"/>
      <c r="N114" s="1743"/>
      <c r="O114" s="1634"/>
      <c r="P114" s="2155"/>
      <c r="Q114" s="2155"/>
      <c r="R114" s="2155"/>
      <c r="S114" s="2155"/>
      <c r="U114" s="1051" t="str">
        <f t="shared" si="6"/>
        <v>17 (1417)</v>
      </c>
      <c r="V114" s="1052" t="str">
        <f t="shared" si="7"/>
        <v/>
      </c>
      <c r="W114" s="1741"/>
      <c r="X114" s="1053"/>
      <c r="Y114" s="1053"/>
      <c r="Z114" s="320"/>
    </row>
    <row r="115" spans="1:26" ht="12.75" hidden="1" customHeight="1" x14ac:dyDescent="0.2">
      <c r="A115" s="1634" t="s">
        <v>2949</v>
      </c>
      <c r="B115" s="1046"/>
      <c r="C115" s="1685"/>
      <c r="D115" s="1685"/>
      <c r="E115" s="1634"/>
      <c r="F115" s="1047"/>
      <c r="G115" s="1685"/>
      <c r="H115" s="674"/>
      <c r="I115" s="1048"/>
      <c r="J115" s="1685"/>
      <c r="K115" s="1070"/>
      <c r="L115" s="1684"/>
      <c r="M115" s="1070"/>
      <c r="N115" s="1743"/>
      <c r="O115" s="1634"/>
      <c r="P115" s="2155"/>
      <c r="Q115" s="2155"/>
      <c r="R115" s="2155"/>
      <c r="S115" s="2155"/>
      <c r="U115" s="1051" t="str">
        <f t="shared" si="6"/>
        <v>18 (1418)</v>
      </c>
      <c r="V115" s="1052" t="str">
        <f t="shared" si="7"/>
        <v/>
      </c>
      <c r="W115" s="1741"/>
      <c r="X115" s="1053"/>
      <c r="Y115" s="1053"/>
      <c r="Z115" s="320"/>
    </row>
    <row r="116" spans="1:26" ht="12.75" hidden="1" customHeight="1" x14ac:dyDescent="0.2">
      <c r="A116" s="1634" t="s">
        <v>2950</v>
      </c>
      <c r="B116" s="1046"/>
      <c r="C116" s="1685"/>
      <c r="D116" s="1685"/>
      <c r="E116" s="1634"/>
      <c r="F116" s="1047"/>
      <c r="G116" s="1685"/>
      <c r="H116" s="674"/>
      <c r="I116" s="1048"/>
      <c r="J116" s="1685"/>
      <c r="K116" s="1070"/>
      <c r="L116" s="1684"/>
      <c r="M116" s="1070"/>
      <c r="N116" s="1743"/>
      <c r="O116" s="1634"/>
      <c r="P116" s="2155"/>
      <c r="Q116" s="2155"/>
      <c r="R116" s="2155"/>
      <c r="S116" s="2155"/>
      <c r="U116" s="1051" t="str">
        <f t="shared" si="6"/>
        <v>19 (1419)</v>
      </c>
      <c r="V116" s="1052" t="str">
        <f t="shared" si="7"/>
        <v/>
      </c>
      <c r="W116" s="1741"/>
      <c r="X116" s="1053"/>
      <c r="Y116" s="1053"/>
      <c r="Z116" s="320"/>
    </row>
    <row r="117" spans="1:26" ht="12.75" hidden="1" customHeight="1" x14ac:dyDescent="0.2">
      <c r="A117" s="1634" t="s">
        <v>2951</v>
      </c>
      <c r="B117" s="1046"/>
      <c r="C117" s="1685"/>
      <c r="D117" s="1685"/>
      <c r="E117" s="1634"/>
      <c r="F117" s="1047"/>
      <c r="G117" s="1685"/>
      <c r="H117" s="674"/>
      <c r="I117" s="1048"/>
      <c r="J117" s="1685"/>
      <c r="K117" s="1070"/>
      <c r="L117" s="1684"/>
      <c r="M117" s="1070"/>
      <c r="N117" s="1743"/>
      <c r="O117" s="1634"/>
      <c r="P117" s="2155"/>
      <c r="Q117" s="2155"/>
      <c r="R117" s="2155"/>
      <c r="S117" s="2155"/>
      <c r="U117" s="1051" t="str">
        <f t="shared" si="6"/>
        <v>20 (1420)</v>
      </c>
      <c r="V117" s="1052" t="str">
        <f t="shared" si="7"/>
        <v/>
      </c>
      <c r="W117" s="1741"/>
      <c r="X117" s="1053"/>
      <c r="Y117" s="1053"/>
      <c r="Z117" s="320"/>
    </row>
    <row r="118" spans="1:26" ht="12.75" hidden="1" customHeight="1" x14ac:dyDescent="0.2">
      <c r="A118" s="1634" t="s">
        <v>2952</v>
      </c>
      <c r="B118" s="1046"/>
      <c r="C118" s="1685"/>
      <c r="D118" s="1685"/>
      <c r="E118" s="1634"/>
      <c r="F118" s="1047"/>
      <c r="G118" s="1685"/>
      <c r="H118" s="674"/>
      <c r="I118" s="1048"/>
      <c r="J118" s="1685"/>
      <c r="K118" s="1070"/>
      <c r="L118" s="1684"/>
      <c r="M118" s="1070"/>
      <c r="N118" s="1743"/>
      <c r="O118" s="1634"/>
      <c r="P118" s="2155"/>
      <c r="Q118" s="2155"/>
      <c r="R118" s="2155"/>
      <c r="S118" s="2155"/>
      <c r="U118" s="1051" t="str">
        <f t="shared" si="6"/>
        <v>21 (1421)</v>
      </c>
      <c r="V118" s="1052" t="str">
        <f t="shared" si="7"/>
        <v/>
      </c>
      <c r="W118" s="1741"/>
      <c r="X118" s="1053"/>
      <c r="Y118" s="1053"/>
      <c r="Z118" s="320"/>
    </row>
    <row r="119" spans="1:26" ht="12.75" hidden="1" customHeight="1" x14ac:dyDescent="0.2">
      <c r="A119" s="1634" t="s">
        <v>2953</v>
      </c>
      <c r="B119" s="1046"/>
      <c r="C119" s="1685"/>
      <c r="D119" s="1685"/>
      <c r="E119" s="1634"/>
      <c r="F119" s="1047"/>
      <c r="G119" s="1685"/>
      <c r="H119" s="674"/>
      <c r="I119" s="1048"/>
      <c r="J119" s="1685"/>
      <c r="K119" s="1070"/>
      <c r="L119" s="1684"/>
      <c r="M119" s="1070"/>
      <c r="N119" s="1743"/>
      <c r="O119" s="1634"/>
      <c r="P119" s="2155"/>
      <c r="Q119" s="2155"/>
      <c r="R119" s="2155"/>
      <c r="S119" s="2155"/>
      <c r="U119" s="1051" t="str">
        <f t="shared" si="6"/>
        <v>22 (1422)</v>
      </c>
      <c r="V119" s="1052" t="str">
        <f t="shared" si="7"/>
        <v/>
      </c>
      <c r="W119" s="1741"/>
      <c r="X119" s="1053"/>
      <c r="Y119" s="1053"/>
      <c r="Z119" s="320"/>
    </row>
    <row r="120" spans="1:26" ht="12.75" hidden="1" customHeight="1" x14ac:dyDescent="0.2">
      <c r="A120" s="1634" t="s">
        <v>2954</v>
      </c>
      <c r="B120" s="1046"/>
      <c r="C120" s="1685"/>
      <c r="D120" s="1685"/>
      <c r="E120" s="1634"/>
      <c r="F120" s="1047"/>
      <c r="G120" s="1685"/>
      <c r="H120" s="674"/>
      <c r="I120" s="1048"/>
      <c r="J120" s="1685"/>
      <c r="K120" s="1070"/>
      <c r="L120" s="1684"/>
      <c r="M120" s="1070"/>
      <c r="N120" s="1743"/>
      <c r="O120" s="1634"/>
      <c r="P120" s="2155"/>
      <c r="Q120" s="2155"/>
      <c r="R120" s="2155"/>
      <c r="S120" s="2155"/>
      <c r="U120" s="1051" t="str">
        <f t="shared" si="6"/>
        <v>23 (1423)</v>
      </c>
      <c r="V120" s="1052" t="str">
        <f t="shared" si="7"/>
        <v/>
      </c>
      <c r="W120" s="1741"/>
      <c r="X120" s="1053"/>
      <c r="Y120" s="1053"/>
      <c r="Z120" s="320"/>
    </row>
    <row r="121" spans="1:26" ht="12.75" hidden="1" customHeight="1" x14ac:dyDescent="0.2">
      <c r="A121" s="1634" t="s">
        <v>2955</v>
      </c>
      <c r="B121" s="1046"/>
      <c r="C121" s="1685"/>
      <c r="D121" s="1685"/>
      <c r="E121" s="1634"/>
      <c r="F121" s="1047"/>
      <c r="G121" s="1685"/>
      <c r="H121" s="674"/>
      <c r="I121" s="1048"/>
      <c r="J121" s="1685"/>
      <c r="K121" s="1070"/>
      <c r="L121" s="1684"/>
      <c r="M121" s="1070"/>
      <c r="N121" s="1743"/>
      <c r="O121" s="1634"/>
      <c r="P121" s="2155"/>
      <c r="Q121" s="2155"/>
      <c r="R121" s="2155"/>
      <c r="S121" s="2155"/>
      <c r="U121" s="1051" t="str">
        <f t="shared" si="6"/>
        <v>24 (1424)</v>
      </c>
      <c r="V121" s="1052" t="str">
        <f t="shared" si="7"/>
        <v/>
      </c>
      <c r="W121" s="1741"/>
      <c r="X121" s="1053"/>
      <c r="Y121" s="1053"/>
      <c r="Z121" s="320"/>
    </row>
    <row r="122" spans="1:26" x14ac:dyDescent="0.2">
      <c r="A122" s="1634" t="s">
        <v>2956</v>
      </c>
      <c r="B122" s="1046"/>
      <c r="C122" s="1685"/>
      <c r="D122" s="1685"/>
      <c r="E122" s="1634"/>
      <c r="F122" s="1047"/>
      <c r="G122" s="1685"/>
      <c r="H122" s="674"/>
      <c r="I122" s="1048"/>
      <c r="J122" s="1685"/>
      <c r="K122" s="1070"/>
      <c r="L122" s="1684"/>
      <c r="M122" s="1070"/>
      <c r="N122" s="1743"/>
      <c r="O122" s="1634"/>
      <c r="P122" s="2155"/>
      <c r="Q122" s="2155"/>
      <c r="R122" s="2155"/>
      <c r="S122" s="2155"/>
      <c r="U122" s="1051" t="str">
        <f t="shared" si="6"/>
        <v>25 (1425)</v>
      </c>
      <c r="V122" s="1052" t="str">
        <f t="shared" si="7"/>
        <v/>
      </c>
      <c r="W122" s="1741"/>
      <c r="X122" s="1053"/>
      <c r="Y122" s="1053"/>
      <c r="Z122" s="320"/>
    </row>
    <row r="123" spans="1:26" x14ac:dyDescent="0.2">
      <c r="A123" s="86" t="s">
        <v>2957</v>
      </c>
      <c r="B123" s="1054">
        <v>100</v>
      </c>
      <c r="C123" s="1685"/>
      <c r="D123" s="1685"/>
      <c r="E123" s="1634"/>
      <c r="F123" s="1047"/>
      <c r="G123" s="1685"/>
      <c r="H123" s="167"/>
      <c r="I123" s="1056"/>
      <c r="J123" s="1685"/>
      <c r="K123" s="1070"/>
      <c r="L123" s="1684"/>
      <c r="M123" s="1070"/>
      <c r="N123" s="1057"/>
      <c r="O123" s="1634"/>
      <c r="P123" s="2173"/>
      <c r="Q123" s="2173"/>
      <c r="R123" s="2173"/>
      <c r="S123" s="2173"/>
      <c r="U123" s="1043"/>
      <c r="V123" s="1058">
        <f>$B123</f>
        <v>100</v>
      </c>
      <c r="W123" s="1741"/>
      <c r="X123" s="1053"/>
      <c r="Y123" s="1053"/>
      <c r="Z123" s="320"/>
    </row>
    <row r="124" spans="1:26" x14ac:dyDescent="0.2">
      <c r="A124" s="39" t="s">
        <v>2958</v>
      </c>
      <c r="B124" s="678" t="s">
        <v>2959</v>
      </c>
      <c r="C124" s="1684"/>
      <c r="D124" s="1684"/>
      <c r="F124" s="1047"/>
      <c r="G124" s="681"/>
      <c r="H124" s="1060"/>
      <c r="I124" s="1061"/>
      <c r="J124" s="1684"/>
      <c r="K124" s="1070"/>
      <c r="L124" s="1684"/>
      <c r="M124" s="1070"/>
      <c r="N124" s="1063"/>
      <c r="P124" s="2174"/>
      <c r="Q124" s="2174"/>
      <c r="R124" s="2174"/>
      <c r="S124" s="2174"/>
      <c r="U124" s="1043"/>
      <c r="V124" s="679" t="str">
        <f>$B124</f>
        <v>Global</v>
      </c>
      <c r="W124" s="1741"/>
      <c r="X124" s="1064"/>
      <c r="Y124" s="1064"/>
      <c r="Z124" s="320"/>
    </row>
    <row r="125" spans="1:26" ht="6" customHeight="1" x14ac:dyDescent="0.2">
      <c r="U125" s="1043"/>
      <c r="V125" s="1043"/>
      <c r="Z125" s="320"/>
    </row>
    <row r="126" spans="1:26" x14ac:dyDescent="0.2">
      <c r="B126" s="38" t="s">
        <v>1788</v>
      </c>
      <c r="U126" s="1043"/>
      <c r="V126" s="1044" t="str">
        <f>$B126</f>
        <v>Autres éléments hors bilan (505)</v>
      </c>
      <c r="Z126" s="320"/>
    </row>
    <row r="127" spans="1:26" x14ac:dyDescent="0.2">
      <c r="A127" s="1634" t="s">
        <v>2932</v>
      </c>
      <c r="B127" s="1046"/>
      <c r="C127" s="1685"/>
      <c r="D127" s="1685"/>
      <c r="E127" s="1634"/>
      <c r="F127" s="1047"/>
      <c r="G127" s="1685"/>
      <c r="H127" s="674"/>
      <c r="I127" s="1048"/>
      <c r="J127" s="1049"/>
      <c r="K127" s="1684"/>
      <c r="L127" s="1049"/>
      <c r="M127" s="1050"/>
      <c r="N127" s="1743"/>
      <c r="O127" s="1634"/>
      <c r="P127" s="2155"/>
      <c r="Q127" s="2155"/>
      <c r="R127" s="2155"/>
      <c r="S127" s="2155"/>
      <c r="U127" s="1051" t="str">
        <f t="shared" ref="U127:U151" si="8">$A127</f>
        <v>1 (1401)</v>
      </c>
      <c r="V127" s="1052" t="str">
        <f t="shared" ref="V127:V151" si="9">IF($B127="","",$B127)</f>
        <v/>
      </c>
      <c r="W127" s="1741"/>
      <c r="X127" s="1053"/>
      <c r="Y127" s="1053"/>
      <c r="Z127" s="320"/>
    </row>
    <row r="128" spans="1:26" x14ac:dyDescent="0.2">
      <c r="A128" s="1634" t="s">
        <v>2933</v>
      </c>
      <c r="B128" s="1046"/>
      <c r="C128" s="1685"/>
      <c r="D128" s="1685"/>
      <c r="E128" s="1634"/>
      <c r="F128" s="1047"/>
      <c r="G128" s="1685"/>
      <c r="H128" s="674"/>
      <c r="I128" s="1048"/>
      <c r="J128" s="1049"/>
      <c r="K128" s="1684"/>
      <c r="L128" s="1049"/>
      <c r="M128" s="1050"/>
      <c r="N128" s="1743"/>
      <c r="O128" s="1634"/>
      <c r="P128" s="2155"/>
      <c r="Q128" s="2155"/>
      <c r="R128" s="2155"/>
      <c r="S128" s="2155"/>
      <c r="U128" s="1051" t="str">
        <f t="shared" si="8"/>
        <v>2 (1402)</v>
      </c>
      <c r="V128" s="1052" t="str">
        <f t="shared" si="9"/>
        <v/>
      </c>
      <c r="W128" s="1741"/>
      <c r="X128" s="1053"/>
      <c r="Y128" s="1053"/>
      <c r="Z128" s="320"/>
    </row>
    <row r="129" spans="1:26" x14ac:dyDescent="0.2">
      <c r="A129" s="1634" t="s">
        <v>2934</v>
      </c>
      <c r="B129" s="1046"/>
      <c r="C129" s="1685"/>
      <c r="D129" s="1685"/>
      <c r="E129" s="1634"/>
      <c r="F129" s="1047"/>
      <c r="G129" s="1685"/>
      <c r="H129" s="674"/>
      <c r="I129" s="1048"/>
      <c r="J129" s="1049"/>
      <c r="K129" s="1684"/>
      <c r="L129" s="1049"/>
      <c r="M129" s="1050"/>
      <c r="N129" s="1743"/>
      <c r="O129" s="1634"/>
      <c r="P129" s="2155"/>
      <c r="Q129" s="2155"/>
      <c r="R129" s="2155"/>
      <c r="S129" s="2155"/>
      <c r="U129" s="1051" t="str">
        <f t="shared" si="8"/>
        <v>3 (1403)</v>
      </c>
      <c r="V129" s="1052" t="str">
        <f t="shared" si="9"/>
        <v/>
      </c>
      <c r="W129" s="1741"/>
      <c r="X129" s="1053"/>
      <c r="Y129" s="1053"/>
      <c r="Z129" s="320"/>
    </row>
    <row r="130" spans="1:26" ht="12.75" hidden="1" customHeight="1" x14ac:dyDescent="0.2">
      <c r="A130" s="1634" t="s">
        <v>2935</v>
      </c>
      <c r="B130" s="1046"/>
      <c r="C130" s="1685"/>
      <c r="D130" s="1685"/>
      <c r="E130" s="1634"/>
      <c r="F130" s="1047"/>
      <c r="G130" s="1685"/>
      <c r="H130" s="674"/>
      <c r="I130" s="1048"/>
      <c r="J130" s="1049"/>
      <c r="K130" s="1684"/>
      <c r="L130" s="1049"/>
      <c r="M130" s="1050"/>
      <c r="N130" s="1743"/>
      <c r="O130" s="1634"/>
      <c r="P130" s="2155"/>
      <c r="Q130" s="2155"/>
      <c r="R130" s="2155"/>
      <c r="S130" s="2155"/>
      <c r="U130" s="1051" t="str">
        <f t="shared" si="8"/>
        <v>4 (1404)</v>
      </c>
      <c r="V130" s="1052" t="str">
        <f t="shared" si="9"/>
        <v/>
      </c>
      <c r="W130" s="1741"/>
      <c r="X130" s="1053"/>
      <c r="Y130" s="1053"/>
      <c r="Z130" s="320"/>
    </row>
    <row r="131" spans="1:26" ht="12.75" hidden="1" customHeight="1" x14ac:dyDescent="0.2">
      <c r="A131" s="1634" t="s">
        <v>2936</v>
      </c>
      <c r="B131" s="1046"/>
      <c r="C131" s="1685"/>
      <c r="D131" s="1685"/>
      <c r="E131" s="1634"/>
      <c r="F131" s="1047"/>
      <c r="G131" s="1685"/>
      <c r="H131" s="674"/>
      <c r="I131" s="1048"/>
      <c r="J131" s="1049"/>
      <c r="K131" s="1684"/>
      <c r="L131" s="1049"/>
      <c r="M131" s="1050"/>
      <c r="N131" s="1743"/>
      <c r="O131" s="1634"/>
      <c r="P131" s="2155"/>
      <c r="Q131" s="2155"/>
      <c r="R131" s="2155"/>
      <c r="S131" s="2155"/>
      <c r="U131" s="1051" t="str">
        <f t="shared" si="8"/>
        <v>5 (1405)</v>
      </c>
      <c r="V131" s="1052" t="str">
        <f t="shared" si="9"/>
        <v/>
      </c>
      <c r="W131" s="1741"/>
      <c r="X131" s="1053"/>
      <c r="Y131" s="1053"/>
      <c r="Z131" s="320"/>
    </row>
    <row r="132" spans="1:26" ht="12.75" hidden="1" customHeight="1" x14ac:dyDescent="0.2">
      <c r="A132" s="1634" t="s">
        <v>2937</v>
      </c>
      <c r="B132" s="1046"/>
      <c r="C132" s="1685"/>
      <c r="D132" s="1685"/>
      <c r="E132" s="1634"/>
      <c r="F132" s="1047"/>
      <c r="G132" s="1685"/>
      <c r="H132" s="674"/>
      <c r="I132" s="1048"/>
      <c r="J132" s="1049"/>
      <c r="K132" s="1684"/>
      <c r="L132" s="1049"/>
      <c r="M132" s="1050"/>
      <c r="N132" s="1743"/>
      <c r="O132" s="1634"/>
      <c r="P132" s="2155"/>
      <c r="Q132" s="2155"/>
      <c r="R132" s="2155"/>
      <c r="S132" s="2155"/>
      <c r="U132" s="1051" t="str">
        <f t="shared" si="8"/>
        <v>6 (1406)</v>
      </c>
      <c r="V132" s="1052" t="str">
        <f t="shared" si="9"/>
        <v/>
      </c>
      <c r="W132" s="1741"/>
      <c r="X132" s="1053"/>
      <c r="Y132" s="1053"/>
      <c r="Z132" s="320"/>
    </row>
    <row r="133" spans="1:26" ht="12.75" hidden="1" customHeight="1" x14ac:dyDescent="0.2">
      <c r="A133" s="1634" t="s">
        <v>2938</v>
      </c>
      <c r="B133" s="1046"/>
      <c r="C133" s="1685"/>
      <c r="D133" s="1685"/>
      <c r="E133" s="1634"/>
      <c r="F133" s="1047"/>
      <c r="G133" s="1685"/>
      <c r="H133" s="674"/>
      <c r="I133" s="1048"/>
      <c r="J133" s="1049"/>
      <c r="K133" s="1684"/>
      <c r="L133" s="1049"/>
      <c r="M133" s="1050"/>
      <c r="N133" s="1743"/>
      <c r="O133" s="1634"/>
      <c r="P133" s="2155"/>
      <c r="Q133" s="2155"/>
      <c r="R133" s="2155"/>
      <c r="S133" s="2155"/>
      <c r="U133" s="1051" t="str">
        <f t="shared" si="8"/>
        <v>7 (1407)</v>
      </c>
      <c r="V133" s="1052" t="str">
        <f t="shared" si="9"/>
        <v/>
      </c>
      <c r="W133" s="1741"/>
      <c r="X133" s="1053"/>
      <c r="Y133" s="1053"/>
      <c r="Z133" s="320"/>
    </row>
    <row r="134" spans="1:26" ht="12.75" hidden="1" customHeight="1" x14ac:dyDescent="0.2">
      <c r="A134" s="1634" t="s">
        <v>2939</v>
      </c>
      <c r="B134" s="1046"/>
      <c r="C134" s="1685"/>
      <c r="D134" s="1685"/>
      <c r="E134" s="1634"/>
      <c r="F134" s="1047"/>
      <c r="G134" s="1685"/>
      <c r="H134" s="674"/>
      <c r="I134" s="1048"/>
      <c r="J134" s="1049"/>
      <c r="K134" s="1684"/>
      <c r="L134" s="1049"/>
      <c r="M134" s="1050"/>
      <c r="N134" s="1743"/>
      <c r="O134" s="1634"/>
      <c r="P134" s="2155"/>
      <c r="Q134" s="2155"/>
      <c r="R134" s="2155"/>
      <c r="S134" s="2155"/>
      <c r="U134" s="1051" t="str">
        <f t="shared" si="8"/>
        <v>8 (1408)</v>
      </c>
      <c r="V134" s="1052" t="str">
        <f t="shared" si="9"/>
        <v/>
      </c>
      <c r="W134" s="1741"/>
      <c r="X134" s="1053"/>
      <c r="Y134" s="1053"/>
      <c r="Z134" s="320"/>
    </row>
    <row r="135" spans="1:26" ht="12.75" hidden="1" customHeight="1" x14ac:dyDescent="0.2">
      <c r="A135" s="1634" t="s">
        <v>2940</v>
      </c>
      <c r="B135" s="1046"/>
      <c r="C135" s="1685"/>
      <c r="D135" s="1685"/>
      <c r="E135" s="1634"/>
      <c r="F135" s="1047"/>
      <c r="G135" s="1685"/>
      <c r="H135" s="674"/>
      <c r="I135" s="1048"/>
      <c r="J135" s="1049"/>
      <c r="K135" s="1684"/>
      <c r="L135" s="1049"/>
      <c r="M135" s="1050"/>
      <c r="N135" s="1743"/>
      <c r="O135" s="1634"/>
      <c r="P135" s="2155"/>
      <c r="Q135" s="2155"/>
      <c r="R135" s="2155"/>
      <c r="S135" s="2155"/>
      <c r="U135" s="1051" t="str">
        <f t="shared" si="8"/>
        <v>9 (1409)</v>
      </c>
      <c r="V135" s="1052" t="str">
        <f t="shared" si="9"/>
        <v/>
      </c>
      <c r="W135" s="1741"/>
      <c r="X135" s="1053"/>
      <c r="Y135" s="1053"/>
      <c r="Z135" s="320"/>
    </row>
    <row r="136" spans="1:26" ht="12.75" hidden="1" customHeight="1" x14ac:dyDescent="0.2">
      <c r="A136" s="1634" t="s">
        <v>2941</v>
      </c>
      <c r="B136" s="1046"/>
      <c r="C136" s="1685"/>
      <c r="D136" s="1685"/>
      <c r="E136" s="1634"/>
      <c r="F136" s="1047"/>
      <c r="G136" s="1685"/>
      <c r="H136" s="674"/>
      <c r="I136" s="1048"/>
      <c r="J136" s="1049"/>
      <c r="K136" s="1684"/>
      <c r="L136" s="1049"/>
      <c r="M136" s="1050"/>
      <c r="N136" s="1743"/>
      <c r="O136" s="1634"/>
      <c r="P136" s="2155"/>
      <c r="Q136" s="2155"/>
      <c r="R136" s="2155"/>
      <c r="S136" s="2155"/>
      <c r="U136" s="1051" t="str">
        <f t="shared" si="8"/>
        <v>10 (1410)</v>
      </c>
      <c r="V136" s="1052" t="str">
        <f t="shared" si="9"/>
        <v/>
      </c>
      <c r="W136" s="1741"/>
      <c r="X136" s="1053"/>
      <c r="Y136" s="1053"/>
      <c r="Z136" s="320"/>
    </row>
    <row r="137" spans="1:26" ht="12.75" hidden="1" customHeight="1" x14ac:dyDescent="0.2">
      <c r="A137" s="1634" t="s">
        <v>2942</v>
      </c>
      <c r="B137" s="1046"/>
      <c r="C137" s="1685"/>
      <c r="D137" s="1685"/>
      <c r="E137" s="1634"/>
      <c r="F137" s="1047"/>
      <c r="G137" s="1685"/>
      <c r="H137" s="674"/>
      <c r="I137" s="1048"/>
      <c r="J137" s="1049"/>
      <c r="K137" s="1684"/>
      <c r="L137" s="1049"/>
      <c r="M137" s="1050"/>
      <c r="N137" s="1743"/>
      <c r="O137" s="1634"/>
      <c r="P137" s="2155"/>
      <c r="Q137" s="2155"/>
      <c r="R137" s="2155"/>
      <c r="S137" s="2155"/>
      <c r="U137" s="1051" t="str">
        <f t="shared" si="8"/>
        <v>11 (1411)</v>
      </c>
      <c r="V137" s="1052" t="str">
        <f t="shared" si="9"/>
        <v/>
      </c>
      <c r="W137" s="1741"/>
      <c r="X137" s="1053"/>
      <c r="Y137" s="1053"/>
      <c r="Z137" s="320"/>
    </row>
    <row r="138" spans="1:26" ht="12.75" hidden="1" customHeight="1" x14ac:dyDescent="0.2">
      <c r="A138" s="1634" t="s">
        <v>2943</v>
      </c>
      <c r="B138" s="1046"/>
      <c r="C138" s="1685"/>
      <c r="D138" s="1685"/>
      <c r="E138" s="1634"/>
      <c r="F138" s="1047"/>
      <c r="G138" s="1685"/>
      <c r="H138" s="674"/>
      <c r="I138" s="1048"/>
      <c r="J138" s="1049"/>
      <c r="K138" s="1684"/>
      <c r="L138" s="1049"/>
      <c r="M138" s="1050"/>
      <c r="N138" s="1743"/>
      <c r="O138" s="1634"/>
      <c r="P138" s="2155"/>
      <c r="Q138" s="2155"/>
      <c r="R138" s="2155"/>
      <c r="S138" s="2155"/>
      <c r="U138" s="1051" t="str">
        <f t="shared" si="8"/>
        <v>12 (1412)</v>
      </c>
      <c r="V138" s="1052" t="str">
        <f t="shared" si="9"/>
        <v/>
      </c>
      <c r="W138" s="1741"/>
      <c r="X138" s="1053"/>
      <c r="Y138" s="1053"/>
      <c r="Z138" s="320"/>
    </row>
    <row r="139" spans="1:26" ht="12.75" hidden="1" customHeight="1" x14ac:dyDescent="0.2">
      <c r="A139" s="1634" t="s">
        <v>2944</v>
      </c>
      <c r="B139" s="1046"/>
      <c r="C139" s="1685"/>
      <c r="D139" s="1685"/>
      <c r="E139" s="1634"/>
      <c r="F139" s="1047"/>
      <c r="G139" s="1685"/>
      <c r="H139" s="674"/>
      <c r="I139" s="1048"/>
      <c r="J139" s="1049"/>
      <c r="K139" s="1684"/>
      <c r="L139" s="1049"/>
      <c r="M139" s="1050"/>
      <c r="N139" s="1743"/>
      <c r="O139" s="1634"/>
      <c r="P139" s="2155"/>
      <c r="Q139" s="2155"/>
      <c r="R139" s="2155"/>
      <c r="S139" s="2155"/>
      <c r="U139" s="1051" t="str">
        <f t="shared" si="8"/>
        <v>13 (1413)</v>
      </c>
      <c r="V139" s="1052" t="str">
        <f t="shared" si="9"/>
        <v/>
      </c>
      <c r="W139" s="1741"/>
      <c r="X139" s="1053"/>
      <c r="Y139" s="1053"/>
      <c r="Z139" s="320"/>
    </row>
    <row r="140" spans="1:26" ht="12.75" hidden="1" customHeight="1" x14ac:dyDescent="0.2">
      <c r="A140" s="1634" t="s">
        <v>2945</v>
      </c>
      <c r="B140" s="1046"/>
      <c r="C140" s="1685"/>
      <c r="D140" s="1685"/>
      <c r="E140" s="1634"/>
      <c r="F140" s="1047"/>
      <c r="G140" s="1685"/>
      <c r="H140" s="674"/>
      <c r="I140" s="1048"/>
      <c r="J140" s="1049"/>
      <c r="K140" s="1684"/>
      <c r="L140" s="1049"/>
      <c r="M140" s="1050"/>
      <c r="N140" s="1743"/>
      <c r="O140" s="1634"/>
      <c r="P140" s="2155"/>
      <c r="Q140" s="2155"/>
      <c r="R140" s="2155"/>
      <c r="S140" s="2155"/>
      <c r="U140" s="1051" t="str">
        <f t="shared" si="8"/>
        <v>14 (1414)</v>
      </c>
      <c r="V140" s="1052" t="str">
        <f t="shared" si="9"/>
        <v/>
      </c>
      <c r="W140" s="1741"/>
      <c r="X140" s="1053"/>
      <c r="Y140" s="1053"/>
      <c r="Z140" s="320"/>
    </row>
    <row r="141" spans="1:26" ht="12.75" hidden="1" customHeight="1" x14ac:dyDescent="0.2">
      <c r="A141" s="1634" t="s">
        <v>2946</v>
      </c>
      <c r="B141" s="1046"/>
      <c r="C141" s="1685"/>
      <c r="D141" s="1685"/>
      <c r="E141" s="1634"/>
      <c r="F141" s="1047"/>
      <c r="G141" s="1685"/>
      <c r="H141" s="674"/>
      <c r="I141" s="1048"/>
      <c r="J141" s="1049"/>
      <c r="K141" s="1684"/>
      <c r="L141" s="1049"/>
      <c r="M141" s="1050"/>
      <c r="N141" s="1743"/>
      <c r="O141" s="1634"/>
      <c r="P141" s="2155"/>
      <c r="Q141" s="2155"/>
      <c r="R141" s="2155"/>
      <c r="S141" s="2155"/>
      <c r="U141" s="1051" t="str">
        <f t="shared" si="8"/>
        <v>15 (1415)</v>
      </c>
      <c r="V141" s="1052" t="str">
        <f t="shared" si="9"/>
        <v/>
      </c>
      <c r="W141" s="1741"/>
      <c r="X141" s="1053"/>
      <c r="Y141" s="1053"/>
      <c r="Z141" s="320"/>
    </row>
    <row r="142" spans="1:26" ht="12.75" hidden="1" customHeight="1" x14ac:dyDescent="0.2">
      <c r="A142" s="1634" t="s">
        <v>2947</v>
      </c>
      <c r="B142" s="1046"/>
      <c r="C142" s="1685"/>
      <c r="D142" s="1685"/>
      <c r="E142" s="1634"/>
      <c r="F142" s="1047"/>
      <c r="G142" s="1685"/>
      <c r="H142" s="674"/>
      <c r="I142" s="1048"/>
      <c r="J142" s="1049"/>
      <c r="K142" s="1684"/>
      <c r="L142" s="1049"/>
      <c r="M142" s="1050"/>
      <c r="N142" s="1743"/>
      <c r="O142" s="1634"/>
      <c r="P142" s="2155"/>
      <c r="Q142" s="2155"/>
      <c r="R142" s="2155"/>
      <c r="S142" s="2155"/>
      <c r="U142" s="1051" t="str">
        <f t="shared" si="8"/>
        <v>16 (1416)</v>
      </c>
      <c r="V142" s="1052" t="str">
        <f t="shared" si="9"/>
        <v/>
      </c>
      <c r="W142" s="1741"/>
      <c r="X142" s="1053"/>
      <c r="Y142" s="1053"/>
      <c r="Z142" s="320"/>
    </row>
    <row r="143" spans="1:26" ht="12.75" hidden="1" customHeight="1" x14ac:dyDescent="0.2">
      <c r="A143" s="1634" t="s">
        <v>2948</v>
      </c>
      <c r="B143" s="1046"/>
      <c r="C143" s="1685"/>
      <c r="D143" s="1685"/>
      <c r="E143" s="1634"/>
      <c r="F143" s="1047"/>
      <c r="G143" s="1685"/>
      <c r="H143" s="674"/>
      <c r="I143" s="1048"/>
      <c r="J143" s="1049"/>
      <c r="K143" s="1684"/>
      <c r="L143" s="1049"/>
      <c r="M143" s="1050"/>
      <c r="N143" s="1743"/>
      <c r="O143" s="1634"/>
      <c r="P143" s="2155"/>
      <c r="Q143" s="2155"/>
      <c r="R143" s="2155"/>
      <c r="S143" s="2155"/>
      <c r="U143" s="1051" t="str">
        <f t="shared" si="8"/>
        <v>17 (1417)</v>
      </c>
      <c r="V143" s="1052" t="str">
        <f t="shared" si="9"/>
        <v/>
      </c>
      <c r="W143" s="1741"/>
      <c r="X143" s="1053"/>
      <c r="Y143" s="1053"/>
      <c r="Z143" s="320"/>
    </row>
    <row r="144" spans="1:26" ht="12.75" hidden="1" customHeight="1" x14ac:dyDescent="0.2">
      <c r="A144" s="1634" t="s">
        <v>2949</v>
      </c>
      <c r="B144" s="1046"/>
      <c r="C144" s="1685"/>
      <c r="D144" s="1685"/>
      <c r="E144" s="1634"/>
      <c r="F144" s="1047"/>
      <c r="G144" s="1685"/>
      <c r="H144" s="674"/>
      <c r="I144" s="1048"/>
      <c r="J144" s="1049"/>
      <c r="K144" s="1684"/>
      <c r="L144" s="1049"/>
      <c r="M144" s="1050"/>
      <c r="N144" s="1743"/>
      <c r="O144" s="1634"/>
      <c r="P144" s="2155"/>
      <c r="Q144" s="2155"/>
      <c r="R144" s="2155"/>
      <c r="S144" s="2155"/>
      <c r="U144" s="1051" t="str">
        <f t="shared" si="8"/>
        <v>18 (1418)</v>
      </c>
      <c r="V144" s="1052" t="str">
        <f t="shared" si="9"/>
        <v/>
      </c>
      <c r="W144" s="1741"/>
      <c r="X144" s="1053"/>
      <c r="Y144" s="1053"/>
      <c r="Z144" s="320"/>
    </row>
    <row r="145" spans="1:26" ht="12.75" hidden="1" customHeight="1" x14ac:dyDescent="0.2">
      <c r="A145" s="1634" t="s">
        <v>2950</v>
      </c>
      <c r="B145" s="1046"/>
      <c r="C145" s="1685"/>
      <c r="D145" s="1685"/>
      <c r="E145" s="1634"/>
      <c r="F145" s="1047"/>
      <c r="G145" s="1685"/>
      <c r="H145" s="674"/>
      <c r="I145" s="1048"/>
      <c r="J145" s="1049"/>
      <c r="K145" s="1684"/>
      <c r="L145" s="1049"/>
      <c r="M145" s="1050"/>
      <c r="N145" s="1743"/>
      <c r="O145" s="1634"/>
      <c r="P145" s="2155"/>
      <c r="Q145" s="2155"/>
      <c r="R145" s="2155"/>
      <c r="S145" s="2155"/>
      <c r="U145" s="1051" t="str">
        <f t="shared" si="8"/>
        <v>19 (1419)</v>
      </c>
      <c r="V145" s="1052" t="str">
        <f t="shared" si="9"/>
        <v/>
      </c>
      <c r="W145" s="1741"/>
      <c r="X145" s="1053"/>
      <c r="Y145" s="1053"/>
      <c r="Z145" s="320"/>
    </row>
    <row r="146" spans="1:26" ht="12.75" hidden="1" customHeight="1" x14ac:dyDescent="0.2">
      <c r="A146" s="1634" t="s">
        <v>2951</v>
      </c>
      <c r="B146" s="1046"/>
      <c r="C146" s="1685"/>
      <c r="D146" s="1685"/>
      <c r="E146" s="1634"/>
      <c r="F146" s="1047"/>
      <c r="G146" s="1685"/>
      <c r="H146" s="674"/>
      <c r="I146" s="1048"/>
      <c r="J146" s="1049"/>
      <c r="K146" s="1684"/>
      <c r="L146" s="1049"/>
      <c r="M146" s="1050"/>
      <c r="N146" s="1743"/>
      <c r="O146" s="1634"/>
      <c r="P146" s="2155"/>
      <c r="Q146" s="2155"/>
      <c r="R146" s="2155"/>
      <c r="S146" s="2155"/>
      <c r="U146" s="1051" t="str">
        <f t="shared" si="8"/>
        <v>20 (1420)</v>
      </c>
      <c r="V146" s="1052" t="str">
        <f t="shared" si="9"/>
        <v/>
      </c>
      <c r="W146" s="1741"/>
      <c r="X146" s="1053"/>
      <c r="Y146" s="1053"/>
      <c r="Z146" s="320"/>
    </row>
    <row r="147" spans="1:26" ht="12.75" hidden="1" customHeight="1" x14ac:dyDescent="0.2">
      <c r="A147" s="1634" t="s">
        <v>2952</v>
      </c>
      <c r="B147" s="1046"/>
      <c r="C147" s="1685"/>
      <c r="D147" s="1685"/>
      <c r="E147" s="1634"/>
      <c r="F147" s="1047"/>
      <c r="G147" s="1685"/>
      <c r="H147" s="674"/>
      <c r="I147" s="1048"/>
      <c r="J147" s="1049"/>
      <c r="K147" s="1684"/>
      <c r="L147" s="1049"/>
      <c r="M147" s="1050"/>
      <c r="N147" s="1743"/>
      <c r="O147" s="1634"/>
      <c r="P147" s="2155"/>
      <c r="Q147" s="2155"/>
      <c r="R147" s="2155"/>
      <c r="S147" s="2155"/>
      <c r="U147" s="1051" t="str">
        <f t="shared" si="8"/>
        <v>21 (1421)</v>
      </c>
      <c r="V147" s="1052" t="str">
        <f t="shared" si="9"/>
        <v/>
      </c>
      <c r="W147" s="1741"/>
      <c r="X147" s="1053"/>
      <c r="Y147" s="1053"/>
      <c r="Z147" s="320"/>
    </row>
    <row r="148" spans="1:26" ht="12.75" hidden="1" customHeight="1" x14ac:dyDescent="0.2">
      <c r="A148" s="1634" t="s">
        <v>2953</v>
      </c>
      <c r="B148" s="1046"/>
      <c r="C148" s="1685"/>
      <c r="D148" s="1685"/>
      <c r="E148" s="1634"/>
      <c r="F148" s="1047"/>
      <c r="G148" s="1685"/>
      <c r="H148" s="674"/>
      <c r="I148" s="1048"/>
      <c r="J148" s="1049"/>
      <c r="K148" s="1684"/>
      <c r="L148" s="1049"/>
      <c r="M148" s="1050"/>
      <c r="N148" s="1743"/>
      <c r="O148" s="1634"/>
      <c r="P148" s="2155"/>
      <c r="Q148" s="2155"/>
      <c r="R148" s="2155"/>
      <c r="S148" s="2155"/>
      <c r="U148" s="1051" t="str">
        <f t="shared" si="8"/>
        <v>22 (1422)</v>
      </c>
      <c r="V148" s="1052" t="str">
        <f t="shared" si="9"/>
        <v/>
      </c>
      <c r="W148" s="1741"/>
      <c r="X148" s="1053"/>
      <c r="Y148" s="1053"/>
      <c r="Z148" s="320"/>
    </row>
    <row r="149" spans="1:26" ht="12.75" hidden="1" customHeight="1" x14ac:dyDescent="0.2">
      <c r="A149" s="1634" t="s">
        <v>2954</v>
      </c>
      <c r="B149" s="1046"/>
      <c r="C149" s="1685"/>
      <c r="D149" s="1685"/>
      <c r="E149" s="1634"/>
      <c r="F149" s="1047"/>
      <c r="G149" s="1685"/>
      <c r="H149" s="674"/>
      <c r="I149" s="1048"/>
      <c r="J149" s="1049"/>
      <c r="K149" s="1684"/>
      <c r="L149" s="1049"/>
      <c r="M149" s="1050"/>
      <c r="N149" s="1743"/>
      <c r="O149" s="1634"/>
      <c r="P149" s="2155"/>
      <c r="Q149" s="2155"/>
      <c r="R149" s="2155"/>
      <c r="S149" s="2155"/>
      <c r="U149" s="1051" t="str">
        <f t="shared" si="8"/>
        <v>23 (1423)</v>
      </c>
      <c r="V149" s="1052" t="str">
        <f t="shared" si="9"/>
        <v/>
      </c>
      <c r="W149" s="1741"/>
      <c r="X149" s="1053"/>
      <c r="Y149" s="1053"/>
      <c r="Z149" s="320"/>
    </row>
    <row r="150" spans="1:26" ht="12.75" hidden="1" customHeight="1" x14ac:dyDescent="0.2">
      <c r="A150" s="1634" t="s">
        <v>2955</v>
      </c>
      <c r="B150" s="1046"/>
      <c r="C150" s="1685"/>
      <c r="D150" s="1685"/>
      <c r="E150" s="1634"/>
      <c r="F150" s="1047"/>
      <c r="G150" s="1685"/>
      <c r="H150" s="674"/>
      <c r="I150" s="1048"/>
      <c r="J150" s="1049"/>
      <c r="K150" s="1684"/>
      <c r="L150" s="1049"/>
      <c r="M150" s="1050"/>
      <c r="N150" s="1743"/>
      <c r="O150" s="1634"/>
      <c r="P150" s="2155"/>
      <c r="Q150" s="2155"/>
      <c r="R150" s="2155"/>
      <c r="S150" s="2155"/>
      <c r="U150" s="1051" t="str">
        <f t="shared" si="8"/>
        <v>24 (1424)</v>
      </c>
      <c r="V150" s="1052" t="str">
        <f t="shared" si="9"/>
        <v/>
      </c>
      <c r="W150" s="1741"/>
      <c r="X150" s="1053"/>
      <c r="Y150" s="1053"/>
      <c r="Z150" s="320"/>
    </row>
    <row r="151" spans="1:26" x14ac:dyDescent="0.2">
      <c r="A151" s="1634" t="s">
        <v>2956</v>
      </c>
      <c r="B151" s="1046"/>
      <c r="C151" s="1685"/>
      <c r="D151" s="1685"/>
      <c r="E151" s="1634"/>
      <c r="F151" s="1047"/>
      <c r="G151" s="1685"/>
      <c r="H151" s="674"/>
      <c r="I151" s="1048"/>
      <c r="J151" s="1049"/>
      <c r="K151" s="1684"/>
      <c r="L151" s="1049"/>
      <c r="M151" s="1050"/>
      <c r="N151" s="1743"/>
      <c r="O151" s="1634"/>
      <c r="P151" s="2155"/>
      <c r="Q151" s="2155"/>
      <c r="R151" s="2155"/>
      <c r="S151" s="2155"/>
      <c r="U151" s="1051" t="str">
        <f t="shared" si="8"/>
        <v>25 (1425)</v>
      </c>
      <c r="V151" s="1052" t="str">
        <f t="shared" si="9"/>
        <v/>
      </c>
      <c r="W151" s="1741"/>
      <c r="X151" s="1053"/>
      <c r="Y151" s="1053"/>
      <c r="Z151" s="320"/>
    </row>
    <row r="152" spans="1:26" x14ac:dyDescent="0.2">
      <c r="A152" s="86" t="s">
        <v>2957</v>
      </c>
      <c r="B152" s="1054">
        <v>100</v>
      </c>
      <c r="C152" s="1685"/>
      <c r="D152" s="1685"/>
      <c r="E152" s="1634"/>
      <c r="F152" s="1047"/>
      <c r="G152" s="1685"/>
      <c r="H152" s="167"/>
      <c r="I152" s="1056"/>
      <c r="J152" s="1049"/>
      <c r="K152" s="1684"/>
      <c r="L152" s="1049"/>
      <c r="M152" s="1050"/>
      <c r="N152" s="1057"/>
      <c r="O152" s="1634"/>
      <c r="P152" s="2173"/>
      <c r="Q152" s="2173"/>
      <c r="R152" s="2173"/>
      <c r="S152" s="2173"/>
      <c r="U152" s="1043"/>
      <c r="V152" s="1058">
        <f>$B152</f>
        <v>100</v>
      </c>
      <c r="W152" s="1741"/>
      <c r="X152" s="1053"/>
      <c r="Y152" s="1053"/>
      <c r="Z152" s="320"/>
    </row>
    <row r="153" spans="1:26" x14ac:dyDescent="0.2">
      <c r="A153" s="39" t="s">
        <v>2958</v>
      </c>
      <c r="B153" s="678" t="s">
        <v>2959</v>
      </c>
      <c r="C153" s="1684"/>
      <c r="D153" s="1684"/>
      <c r="F153" s="1047"/>
      <c r="G153" s="681"/>
      <c r="H153" s="1060"/>
      <c r="I153" s="1061"/>
      <c r="J153" s="1049"/>
      <c r="K153" s="1684"/>
      <c r="L153" s="1049"/>
      <c r="M153" s="1062"/>
      <c r="N153" s="1063"/>
      <c r="P153" s="2174"/>
      <c r="Q153" s="2174"/>
      <c r="R153" s="2174"/>
      <c r="S153" s="2174"/>
      <c r="U153" s="1043"/>
      <c r="V153" s="679" t="str">
        <f>$B153</f>
        <v>Global</v>
      </c>
      <c r="W153" s="1741"/>
      <c r="X153" s="1064"/>
      <c r="Y153" s="1064"/>
      <c r="Z153" s="320"/>
    </row>
    <row r="154" spans="1:26" x14ac:dyDescent="0.2">
      <c r="B154" s="5"/>
      <c r="C154" s="1071"/>
      <c r="D154" s="1071"/>
      <c r="F154" s="1071"/>
      <c r="G154" s="776"/>
      <c r="H154" s="1072"/>
      <c r="I154" s="1072"/>
      <c r="J154" s="1071"/>
      <c r="K154" s="1071"/>
      <c r="L154" s="1071"/>
      <c r="M154" s="1071"/>
      <c r="N154" s="1073"/>
      <c r="P154" s="693"/>
      <c r="Q154" s="693"/>
      <c r="R154" s="693"/>
      <c r="S154" s="693"/>
      <c r="U154" s="1074"/>
      <c r="V154" s="1074"/>
      <c r="W154" s="693"/>
      <c r="X154" s="693"/>
      <c r="Y154" s="693"/>
      <c r="Z154" s="693"/>
    </row>
    <row r="155" spans="1:26" x14ac:dyDescent="0.2">
      <c r="A155" s="1385"/>
      <c r="B155" s="1386" t="s">
        <v>2960</v>
      </c>
      <c r="C155" s="1077"/>
      <c r="D155" s="1077"/>
      <c r="E155" s="22"/>
      <c r="F155" s="1078"/>
      <c r="G155" s="1079"/>
      <c r="H155" s="1080"/>
      <c r="I155" s="1080"/>
      <c r="J155" s="1078"/>
      <c r="K155" s="1078"/>
      <c r="L155" s="1078"/>
      <c r="M155" s="1078"/>
      <c r="N155" s="1081"/>
      <c r="O155" s="22"/>
      <c r="P155" s="1082"/>
      <c r="Q155" s="1082"/>
      <c r="R155" s="1082"/>
      <c r="S155" s="1082"/>
      <c r="U155" s="1075"/>
      <c r="V155" s="1075"/>
      <c r="W155" s="1083"/>
      <c r="X155" s="1083"/>
      <c r="Y155" s="1083"/>
      <c r="Z155" s="1083"/>
    </row>
    <row r="156" spans="1:26" x14ac:dyDescent="0.2">
      <c r="A156" s="1387" t="s">
        <v>2958</v>
      </c>
      <c r="B156" s="1388" t="s">
        <v>2959</v>
      </c>
      <c r="C156" s="1087"/>
      <c r="D156" s="1087"/>
      <c r="E156" s="1088"/>
      <c r="F156" s="1087"/>
      <c r="G156" s="1087"/>
      <c r="H156" s="1089"/>
      <c r="I156" s="1090"/>
      <c r="J156" s="1091"/>
      <c r="K156" s="1091"/>
      <c r="L156" s="1091"/>
      <c r="M156" s="1091"/>
      <c r="N156" s="1091"/>
      <c r="O156" s="1634"/>
      <c r="P156" s="2155"/>
      <c r="Q156" s="2155"/>
      <c r="R156" s="2177"/>
      <c r="S156" s="2177"/>
      <c r="U156" s="1075"/>
      <c r="V156" s="1075"/>
      <c r="W156" s="1083"/>
      <c r="X156" s="1083"/>
      <c r="Y156" s="1083"/>
      <c r="Z156" s="1083"/>
    </row>
    <row r="157" spans="1:26" x14ac:dyDescent="0.2">
      <c r="A157" s="22"/>
      <c r="B157" s="1092"/>
      <c r="C157" s="1071"/>
      <c r="D157" s="1071"/>
      <c r="F157" s="1071"/>
      <c r="G157" s="776"/>
      <c r="H157" s="1072"/>
      <c r="I157" s="1072"/>
      <c r="J157" s="1071"/>
      <c r="K157" s="1071"/>
      <c r="L157" s="1071"/>
      <c r="M157" s="1071"/>
      <c r="N157" s="1073"/>
      <c r="P157" s="693"/>
      <c r="Q157" s="693"/>
      <c r="R157" s="693"/>
      <c r="S157" s="693"/>
      <c r="U157" s="1074"/>
      <c r="V157" s="1074"/>
      <c r="W157" s="693"/>
      <c r="X157" s="693"/>
      <c r="Y157" s="693"/>
      <c r="Z157" s="693"/>
    </row>
    <row r="158" spans="1:26" x14ac:dyDescent="0.2">
      <c r="B158" s="38" t="s">
        <v>746</v>
      </c>
      <c r="C158" s="1071"/>
      <c r="D158" s="1684"/>
      <c r="F158" s="1071"/>
      <c r="G158" s="776"/>
      <c r="H158" s="1072"/>
      <c r="I158" s="1072"/>
      <c r="J158" s="1071"/>
      <c r="K158" s="1071"/>
      <c r="L158" s="1071"/>
      <c r="M158" s="1071"/>
      <c r="N158" s="1073"/>
      <c r="P158" s="2174"/>
      <c r="Q158" s="2174"/>
      <c r="R158" s="2174"/>
      <c r="S158" s="2174"/>
      <c r="U158" s="1093"/>
      <c r="V158" s="1044" t="str">
        <f>$B158</f>
        <v>Total (500)</v>
      </c>
      <c r="W158" s="1741"/>
      <c r="Y158" s="283"/>
      <c r="Z158" s="283"/>
    </row>
    <row r="160" spans="1:26" s="557" customFormat="1" ht="34.5" customHeight="1" x14ac:dyDescent="0.2">
      <c r="A160" s="1094">
        <v>1</v>
      </c>
      <c r="B160" s="2001" t="s">
        <v>2961</v>
      </c>
      <c r="C160" s="2080"/>
      <c r="D160" s="2080"/>
      <c r="E160" s="2080"/>
      <c r="F160" s="2080"/>
      <c r="G160" s="2080"/>
      <c r="H160" s="2080"/>
      <c r="I160" s="131"/>
      <c r="J160" s="1095">
        <v>4</v>
      </c>
      <c r="K160" s="2001" t="s">
        <v>2962</v>
      </c>
      <c r="L160" s="2176"/>
      <c r="M160" s="2176"/>
      <c r="N160" s="2176"/>
      <c r="O160" s="2176"/>
      <c r="P160" s="2176"/>
      <c r="Q160" s="2176"/>
      <c r="R160" s="2176"/>
      <c r="S160" s="2176"/>
      <c r="T160" s="1634"/>
      <c r="U160" s="1"/>
      <c r="V160" s="1"/>
      <c r="W160" s="1"/>
      <c r="X160" s="1"/>
      <c r="Y160" s="1"/>
      <c r="Z160" s="1"/>
    </row>
    <row r="161" spans="1:26" s="557" customFormat="1" ht="33.75" customHeight="1" x14ac:dyDescent="0.2">
      <c r="A161" s="1094">
        <v>2</v>
      </c>
      <c r="B161" s="2175" t="s">
        <v>2963</v>
      </c>
      <c r="C161" s="2175"/>
      <c r="D161" s="2175"/>
      <c r="E161" s="2175"/>
      <c r="F161" s="2175"/>
      <c r="G161" s="2175"/>
      <c r="H161" s="2175"/>
      <c r="I161" s="131"/>
      <c r="J161" s="1095">
        <v>5</v>
      </c>
      <c r="K161" s="2001" t="s">
        <v>2964</v>
      </c>
      <c r="L161" s="2080"/>
      <c r="M161" s="2080"/>
      <c r="N161" s="2080"/>
      <c r="O161" s="2080"/>
      <c r="P161" s="2080"/>
      <c r="Q161" s="2080"/>
      <c r="R161" s="2080"/>
      <c r="S161" s="2080"/>
      <c r="T161" s="1634"/>
      <c r="U161" s="1"/>
      <c r="V161" s="1"/>
      <c r="W161" s="1"/>
      <c r="X161" s="1"/>
      <c r="Y161" s="283"/>
      <c r="Z161" s="283"/>
    </row>
    <row r="162" spans="1:26" s="557" customFormat="1" ht="36" customHeight="1" x14ac:dyDescent="0.2">
      <c r="A162" s="1094">
        <v>3</v>
      </c>
      <c r="B162" s="2175" t="s">
        <v>2965</v>
      </c>
      <c r="C162" s="2175"/>
      <c r="D162" s="2175"/>
      <c r="E162" s="2175"/>
      <c r="F162" s="2175"/>
      <c r="G162" s="2175"/>
      <c r="H162" s="2175"/>
      <c r="I162" s="131"/>
      <c r="J162" s="1095">
        <v>6</v>
      </c>
      <c r="K162" s="2001" t="s">
        <v>2966</v>
      </c>
      <c r="L162" s="2080"/>
      <c r="M162" s="2080"/>
      <c r="N162" s="2080"/>
      <c r="O162" s="2080"/>
      <c r="P162" s="2080"/>
      <c r="Q162" s="2080"/>
      <c r="R162" s="2080"/>
      <c r="S162" s="2080"/>
      <c r="T162" s="1634"/>
      <c r="U162" s="1"/>
      <c r="V162" s="1"/>
      <c r="W162" s="1"/>
      <c r="X162" s="1"/>
      <c r="Y162" s="1"/>
      <c r="Z162" s="1"/>
    </row>
    <row r="163" spans="1:26" s="557" customFormat="1" ht="12.75" customHeight="1" x14ac:dyDescent="0.2">
      <c r="A163" s="1"/>
      <c r="B163" s="1634"/>
      <c r="C163" s="1"/>
      <c r="D163" s="1"/>
      <c r="E163" s="1"/>
      <c r="F163" s="1"/>
      <c r="G163" s="1"/>
      <c r="H163" s="1"/>
      <c r="I163" s="1"/>
      <c r="J163" s="5"/>
      <c r="K163" s="19"/>
      <c r="L163" s="1"/>
      <c r="M163" s="1"/>
      <c r="N163" s="1"/>
      <c r="O163" s="1"/>
      <c r="P163" s="1"/>
      <c r="Q163" s="1"/>
      <c r="R163" s="1"/>
      <c r="S163" s="1"/>
      <c r="T163" s="1634"/>
      <c r="U163" s="1"/>
      <c r="V163" s="1"/>
      <c r="W163" s="1"/>
      <c r="X163" s="1"/>
      <c r="Y163" s="1"/>
      <c r="Z163" s="1"/>
    </row>
    <row r="164" spans="1:26" s="557" customFormat="1" ht="11.25" customHeight="1" x14ac:dyDescent="0.2">
      <c r="A164" s="1634"/>
      <c r="B164" s="1252"/>
      <c r="C164" s="1252"/>
      <c r="D164" s="1252"/>
      <c r="E164" s="1252"/>
      <c r="F164" s="1252"/>
      <c r="G164" s="1252"/>
      <c r="H164" s="1252"/>
      <c r="I164" s="1634"/>
      <c r="J164" s="1634"/>
      <c r="K164" s="1252"/>
      <c r="L164" s="1252"/>
      <c r="M164" s="1252"/>
      <c r="N164" s="1252"/>
      <c r="O164" s="1252"/>
      <c r="P164" s="1252"/>
      <c r="Q164" s="1252"/>
      <c r="R164" s="1252"/>
      <c r="S164" s="1252"/>
      <c r="T164" s="1634"/>
      <c r="U164" s="1"/>
      <c r="V164" s="1"/>
      <c r="W164" s="1"/>
      <c r="X164" s="1"/>
      <c r="Y164" s="1"/>
      <c r="Z164" s="1"/>
    </row>
    <row r="165" spans="1:26" s="557" customFormat="1" ht="11.25" customHeight="1" x14ac:dyDescent="0.2">
      <c r="A165" s="1634"/>
      <c r="B165" s="25"/>
      <c r="C165" s="1252"/>
      <c r="D165" s="1252"/>
      <c r="E165" s="1252"/>
      <c r="F165" s="1252"/>
      <c r="G165" s="1252"/>
      <c r="H165" s="1252"/>
      <c r="I165" s="1634"/>
      <c r="J165" s="1096"/>
      <c r="K165" s="1634"/>
      <c r="L165" s="1097"/>
      <c r="M165" s="1097"/>
      <c r="N165" s="1097"/>
      <c r="O165" s="1097"/>
      <c r="P165" s="1097"/>
      <c r="Q165" s="1097"/>
      <c r="R165" s="1097"/>
      <c r="S165" s="1097"/>
      <c r="T165" s="1634"/>
      <c r="U165" s="1"/>
      <c r="V165" s="1"/>
      <c r="W165" s="1"/>
      <c r="X165" s="1"/>
      <c r="Y165" s="1"/>
      <c r="Z165" s="1"/>
    </row>
    <row r="166" spans="1:26" s="557" customFormat="1" ht="11.25" customHeight="1" x14ac:dyDescent="0.2">
      <c r="A166" s="1634"/>
      <c r="B166" s="1252"/>
      <c r="C166" s="1252"/>
      <c r="D166" s="1252"/>
      <c r="E166" s="1252"/>
      <c r="F166" s="1252"/>
      <c r="G166" s="1252"/>
      <c r="H166" s="1252"/>
      <c r="I166" s="1634"/>
      <c r="J166" s="39"/>
      <c r="K166" s="1634"/>
      <c r="L166" s="1097"/>
      <c r="M166" s="1097"/>
      <c r="N166" s="1097"/>
      <c r="O166" s="1097"/>
      <c r="P166" s="1097"/>
      <c r="Q166" s="1097"/>
      <c r="R166" s="1097"/>
      <c r="S166" s="1097"/>
      <c r="T166" s="1634"/>
      <c r="U166" s="1"/>
      <c r="V166" s="1"/>
      <c r="W166" s="1"/>
      <c r="X166" s="1"/>
      <c r="Y166" s="1"/>
      <c r="Z166" s="1"/>
    </row>
    <row r="167" spans="1:26" s="557" customFormat="1" ht="11.25" customHeight="1" x14ac:dyDescent="0.2">
      <c r="A167" s="1"/>
      <c r="B167" s="1252"/>
      <c r="C167" s="1252"/>
      <c r="D167" s="1252"/>
      <c r="E167" s="1252"/>
      <c r="F167" s="1252"/>
      <c r="G167" s="1252"/>
      <c r="H167" s="1252"/>
      <c r="I167" s="1634"/>
      <c r="J167" s="1634"/>
      <c r="K167" s="1634"/>
      <c r="L167" s="1634"/>
      <c r="M167" s="1634"/>
      <c r="N167" s="1634"/>
      <c r="O167" s="1634"/>
      <c r="P167" s="1634"/>
      <c r="Q167" s="1634"/>
      <c r="R167" s="1634"/>
      <c r="S167" s="1634"/>
      <c r="T167" s="1634"/>
      <c r="U167" s="1"/>
      <c r="V167" s="1"/>
      <c r="W167" s="1"/>
      <c r="X167" s="1"/>
      <c r="Y167" s="1"/>
      <c r="Z167" s="1"/>
    </row>
    <row r="168" spans="1:26" ht="14.25" x14ac:dyDescent="0.2">
      <c r="A168" s="1098"/>
    </row>
  </sheetData>
  <mergeCells count="294">
    <mergeCell ref="B161:H161"/>
    <mergeCell ref="K161:S161"/>
    <mergeCell ref="B162:H162"/>
    <mergeCell ref="K162:S162"/>
    <mergeCell ref="P158:Q158"/>
    <mergeCell ref="R158:S158"/>
    <mergeCell ref="B160:H160"/>
    <mergeCell ref="K160:S160"/>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3:Q13"/>
    <mergeCell ref="R13:S13"/>
    <mergeCell ref="P14:Q14"/>
    <mergeCell ref="R14:S14"/>
    <mergeCell ref="P11:Q11"/>
    <mergeCell ref="R11:S11"/>
    <mergeCell ref="P12:Q12"/>
    <mergeCell ref="R12:S12"/>
    <mergeCell ref="B6:D7"/>
    <mergeCell ref="F6:H7"/>
    <mergeCell ref="U4:Z4"/>
    <mergeCell ref="J6:N6"/>
    <mergeCell ref="U6:V7"/>
    <mergeCell ref="B2:E2"/>
    <mergeCell ref="U2:Z3"/>
    <mergeCell ref="P8:Q8"/>
    <mergeCell ref="R8:S8"/>
    <mergeCell ref="J7:K7"/>
    <mergeCell ref="L7:M7"/>
    <mergeCell ref="N7:N8"/>
    <mergeCell ref="X7:Y7"/>
    <mergeCell ref="J10:K10"/>
  </mergeCells>
  <hyperlinks>
    <hyperlink ref="B2:E2" location="'Liste tableaux'!A1" display="Retour à la liste des tableaux" xr:uid="{32117695-F0AC-46ED-A55A-F240DE3386FD}"/>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workbookViewId="0">
      <selection activeCell="B1" sqref="B1"/>
    </sheetView>
  </sheetViews>
  <sheetFormatPr defaultColWidth="9.140625" defaultRowHeight="12.75" x14ac:dyDescent="0.2"/>
  <cols>
    <col min="1" max="1" width="9.8554687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2.140625" style="1" customWidth="1"/>
    <col min="20" max="20" width="6.5703125" style="1" customWidth="1"/>
    <col min="21" max="21" width="9" style="1" customWidth="1"/>
    <col min="22" max="22" width="17.5703125" style="1" customWidth="1"/>
    <col min="23" max="23" width="18.5703125" style="1" customWidth="1"/>
    <col min="24" max="24" width="15.42578125" style="1" customWidth="1"/>
    <col min="25" max="25" width="10.42578125" style="1" customWidth="1"/>
    <col min="26" max="26" width="9.140625" style="1"/>
    <col min="27" max="27" width="31.85546875" style="1" customWidth="1"/>
    <col min="28" max="31" width="7" style="1" customWidth="1"/>
    <col min="32" max="34" width="9.140625" style="1"/>
    <col min="35" max="35" width="2.140625" style="1" customWidth="1"/>
    <col min="36" max="39" width="9.140625" style="1"/>
    <col min="40" max="40" width="30.7109375" style="1" customWidth="1"/>
    <col min="41" max="41" width="11.5703125" style="1" customWidth="1"/>
    <col min="42" max="42" width="14.5703125" style="1" customWidth="1"/>
    <col min="43" max="43" width="17.140625" style="1" customWidth="1"/>
    <col min="44" max="45" width="18.42578125" style="1" customWidth="1"/>
    <col min="46" max="46" width="46.42578125" style="1525" customWidth="1"/>
    <col min="47" max="228" width="9.140625" style="1"/>
    <col min="229" max="229" width="7.140625" style="1" customWidth="1"/>
    <col min="230" max="230" width="9" style="1" customWidth="1"/>
    <col min="231" max="231" width="8.85546875" style="1" customWidth="1"/>
    <col min="232" max="232" width="9.140625" style="1"/>
    <col min="233" max="233" width="0.85546875" style="1" customWidth="1"/>
    <col min="234" max="235" width="10.42578125" style="1" customWidth="1"/>
    <col min="236" max="236" width="9.42578125" style="1" customWidth="1"/>
    <col min="237" max="237" width="0.85546875" style="1" customWidth="1"/>
    <col min="238" max="238" width="10.42578125" style="1" customWidth="1"/>
    <col min="239" max="239" width="9.42578125" style="1" customWidth="1"/>
    <col min="240" max="240" width="10.140625" style="1" customWidth="1"/>
    <col min="241" max="241" width="9.85546875" style="1" customWidth="1"/>
    <col min="242" max="242" width="8.5703125" style="1" customWidth="1"/>
    <col min="243" max="243" width="0.85546875" style="1" customWidth="1"/>
    <col min="244" max="247" width="5.5703125" style="1" customWidth="1"/>
    <col min="248" max="248" width="2.140625" style="1" customWidth="1"/>
    <col min="249" max="249" width="6.5703125" style="1" customWidth="1"/>
    <col min="250" max="250" width="9" style="1" customWidth="1"/>
    <col min="251" max="253" width="9.42578125" style="1" customWidth="1"/>
    <col min="254" max="254" width="0.85546875" style="1" customWidth="1"/>
    <col min="255" max="262" width="8.5703125" style="1" customWidth="1"/>
    <col min="263" max="484" width="9.140625" style="1"/>
    <col min="485" max="485" width="7.140625" style="1" customWidth="1"/>
    <col min="486" max="486" width="9" style="1" customWidth="1"/>
    <col min="487" max="487" width="8.85546875" style="1" customWidth="1"/>
    <col min="488" max="488" width="9.140625" style="1"/>
    <col min="489" max="489" width="0.85546875" style="1" customWidth="1"/>
    <col min="490" max="491" width="10.42578125" style="1" customWidth="1"/>
    <col min="492" max="492" width="9.42578125" style="1" customWidth="1"/>
    <col min="493" max="493" width="0.85546875" style="1" customWidth="1"/>
    <col min="494" max="494" width="10.42578125" style="1" customWidth="1"/>
    <col min="495" max="495" width="9.42578125" style="1" customWidth="1"/>
    <col min="496" max="496" width="10.140625" style="1" customWidth="1"/>
    <col min="497" max="497" width="9.85546875" style="1" customWidth="1"/>
    <col min="498" max="498" width="8.5703125" style="1" customWidth="1"/>
    <col min="499" max="499" width="0.85546875" style="1" customWidth="1"/>
    <col min="500" max="503" width="5.5703125" style="1" customWidth="1"/>
    <col min="504" max="504" width="2.140625" style="1" customWidth="1"/>
    <col min="505" max="505" width="6.5703125" style="1" customWidth="1"/>
    <col min="506" max="506" width="9" style="1" customWidth="1"/>
    <col min="507" max="509" width="9.42578125" style="1" customWidth="1"/>
    <col min="510" max="510" width="0.85546875" style="1" customWidth="1"/>
    <col min="511" max="518" width="8.5703125" style="1" customWidth="1"/>
    <col min="519" max="740" width="9.140625" style="1"/>
    <col min="741" max="741" width="7.140625" style="1" customWidth="1"/>
    <col min="742" max="742" width="9" style="1" customWidth="1"/>
    <col min="743" max="743" width="8.85546875" style="1" customWidth="1"/>
    <col min="744" max="744" width="9.140625" style="1"/>
    <col min="745" max="745" width="0.85546875" style="1" customWidth="1"/>
    <col min="746" max="747" width="10.42578125" style="1" customWidth="1"/>
    <col min="748" max="748" width="9.42578125" style="1" customWidth="1"/>
    <col min="749" max="749" width="0.85546875" style="1" customWidth="1"/>
    <col min="750" max="750" width="10.42578125" style="1" customWidth="1"/>
    <col min="751" max="751" width="9.42578125" style="1" customWidth="1"/>
    <col min="752" max="752" width="10.140625" style="1" customWidth="1"/>
    <col min="753" max="753" width="9.85546875" style="1" customWidth="1"/>
    <col min="754" max="754" width="8.5703125" style="1" customWidth="1"/>
    <col min="755" max="755" width="0.85546875" style="1" customWidth="1"/>
    <col min="756" max="759" width="5.5703125" style="1" customWidth="1"/>
    <col min="760" max="760" width="2.140625" style="1" customWidth="1"/>
    <col min="761" max="761" width="6.5703125" style="1" customWidth="1"/>
    <col min="762" max="762" width="9" style="1" customWidth="1"/>
    <col min="763" max="765" width="9.42578125" style="1" customWidth="1"/>
    <col min="766" max="766" width="0.85546875" style="1" customWidth="1"/>
    <col min="767" max="774" width="8.5703125" style="1" customWidth="1"/>
    <col min="775" max="996" width="9.140625" style="1"/>
    <col min="997" max="997" width="7.140625" style="1" customWidth="1"/>
    <col min="998" max="998" width="9" style="1" customWidth="1"/>
    <col min="999" max="999" width="8.85546875" style="1" customWidth="1"/>
    <col min="1000" max="1000" width="9.140625" style="1"/>
    <col min="1001" max="1001" width="0.85546875" style="1" customWidth="1"/>
    <col min="1002" max="1003" width="10.42578125" style="1" customWidth="1"/>
    <col min="1004" max="1004" width="9.42578125" style="1" customWidth="1"/>
    <col min="1005" max="1005" width="0.85546875" style="1" customWidth="1"/>
    <col min="1006" max="1006" width="10.42578125" style="1" customWidth="1"/>
    <col min="1007" max="1007" width="9.42578125" style="1" customWidth="1"/>
    <col min="1008" max="1008" width="10.140625" style="1" customWidth="1"/>
    <col min="1009" max="1009" width="9.85546875" style="1" customWidth="1"/>
    <col min="1010" max="1010" width="8.5703125" style="1" customWidth="1"/>
    <col min="1011" max="1011" width="0.85546875" style="1" customWidth="1"/>
    <col min="1012" max="1015" width="5.5703125" style="1" customWidth="1"/>
    <col min="1016" max="1016" width="2.140625" style="1" customWidth="1"/>
    <col min="1017" max="1017" width="6.5703125" style="1" customWidth="1"/>
    <col min="1018" max="1018" width="9" style="1" customWidth="1"/>
    <col min="1019" max="1021" width="9.42578125" style="1" customWidth="1"/>
    <col min="1022" max="1022" width="0.85546875" style="1" customWidth="1"/>
    <col min="1023" max="1030" width="8.5703125" style="1" customWidth="1"/>
    <col min="1031" max="1252" width="9.140625" style="1"/>
    <col min="1253" max="1253" width="7.140625" style="1" customWidth="1"/>
    <col min="1254" max="1254" width="9" style="1" customWidth="1"/>
    <col min="1255" max="1255" width="8.85546875" style="1" customWidth="1"/>
    <col min="1256" max="1256" width="9.140625" style="1"/>
    <col min="1257" max="1257" width="0.85546875" style="1" customWidth="1"/>
    <col min="1258" max="1259" width="10.42578125" style="1" customWidth="1"/>
    <col min="1260" max="1260" width="9.42578125" style="1" customWidth="1"/>
    <col min="1261" max="1261" width="0.85546875" style="1" customWidth="1"/>
    <col min="1262" max="1262" width="10.42578125" style="1" customWidth="1"/>
    <col min="1263" max="1263" width="9.42578125" style="1" customWidth="1"/>
    <col min="1264" max="1264" width="10.140625" style="1" customWidth="1"/>
    <col min="1265" max="1265" width="9.85546875" style="1" customWidth="1"/>
    <col min="1266" max="1266" width="8.5703125" style="1" customWidth="1"/>
    <col min="1267" max="1267" width="0.85546875" style="1" customWidth="1"/>
    <col min="1268" max="1271" width="5.5703125" style="1" customWidth="1"/>
    <col min="1272" max="1272" width="2.140625" style="1" customWidth="1"/>
    <col min="1273" max="1273" width="6.5703125" style="1" customWidth="1"/>
    <col min="1274" max="1274" width="9" style="1" customWidth="1"/>
    <col min="1275" max="1277" width="9.42578125" style="1" customWidth="1"/>
    <col min="1278" max="1278" width="0.85546875" style="1" customWidth="1"/>
    <col min="1279" max="1286" width="8.5703125" style="1" customWidth="1"/>
    <col min="1287" max="1508" width="9.140625" style="1"/>
    <col min="1509" max="1509" width="7.140625" style="1" customWidth="1"/>
    <col min="1510" max="1510" width="9" style="1" customWidth="1"/>
    <col min="1511" max="1511" width="8.85546875" style="1" customWidth="1"/>
    <col min="1512" max="1512" width="9.140625" style="1"/>
    <col min="1513" max="1513" width="0.85546875" style="1" customWidth="1"/>
    <col min="1514" max="1515" width="10.42578125" style="1" customWidth="1"/>
    <col min="1516" max="1516" width="9.42578125" style="1" customWidth="1"/>
    <col min="1517" max="1517" width="0.85546875" style="1" customWidth="1"/>
    <col min="1518" max="1518" width="10.42578125" style="1" customWidth="1"/>
    <col min="1519" max="1519" width="9.42578125" style="1" customWidth="1"/>
    <col min="1520" max="1520" width="10.140625" style="1" customWidth="1"/>
    <col min="1521" max="1521" width="9.85546875" style="1" customWidth="1"/>
    <col min="1522" max="1522" width="8.5703125" style="1" customWidth="1"/>
    <col min="1523" max="1523" width="0.85546875" style="1" customWidth="1"/>
    <col min="1524" max="1527" width="5.5703125" style="1" customWidth="1"/>
    <col min="1528" max="1528" width="2.140625" style="1" customWidth="1"/>
    <col min="1529" max="1529" width="6.5703125" style="1" customWidth="1"/>
    <col min="1530" max="1530" width="9" style="1" customWidth="1"/>
    <col min="1531" max="1533" width="9.42578125" style="1" customWidth="1"/>
    <col min="1534" max="1534" width="0.85546875" style="1" customWidth="1"/>
    <col min="1535" max="1542" width="8.5703125" style="1" customWidth="1"/>
    <col min="1543" max="1764" width="9.140625" style="1"/>
    <col min="1765" max="1765" width="7.140625" style="1" customWidth="1"/>
    <col min="1766" max="1766" width="9" style="1" customWidth="1"/>
    <col min="1767" max="1767" width="8.85546875" style="1" customWidth="1"/>
    <col min="1768" max="1768" width="9.140625" style="1"/>
    <col min="1769" max="1769" width="0.85546875" style="1" customWidth="1"/>
    <col min="1770" max="1771" width="10.42578125" style="1" customWidth="1"/>
    <col min="1772" max="1772" width="9.42578125" style="1" customWidth="1"/>
    <col min="1773" max="1773" width="0.85546875" style="1" customWidth="1"/>
    <col min="1774" max="1774" width="10.42578125" style="1" customWidth="1"/>
    <col min="1775" max="1775" width="9.42578125" style="1" customWidth="1"/>
    <col min="1776" max="1776" width="10.140625" style="1" customWidth="1"/>
    <col min="1777" max="1777" width="9.85546875" style="1" customWidth="1"/>
    <col min="1778" max="1778" width="8.5703125" style="1" customWidth="1"/>
    <col min="1779" max="1779" width="0.85546875" style="1" customWidth="1"/>
    <col min="1780" max="1783" width="5.5703125" style="1" customWidth="1"/>
    <col min="1784" max="1784" width="2.140625" style="1" customWidth="1"/>
    <col min="1785" max="1785" width="6.5703125" style="1" customWidth="1"/>
    <col min="1786" max="1786" width="9" style="1" customWidth="1"/>
    <col min="1787" max="1789" width="9.42578125" style="1" customWidth="1"/>
    <col min="1790" max="1790" width="0.85546875" style="1" customWidth="1"/>
    <col min="1791" max="1798" width="8.5703125" style="1" customWidth="1"/>
    <col min="1799" max="2020" width="9.140625" style="1"/>
    <col min="2021" max="2021" width="7.140625" style="1" customWidth="1"/>
    <col min="2022" max="2022" width="9" style="1" customWidth="1"/>
    <col min="2023" max="2023" width="8.85546875" style="1" customWidth="1"/>
    <col min="2024" max="2024" width="9.140625" style="1"/>
    <col min="2025" max="2025" width="0.85546875" style="1" customWidth="1"/>
    <col min="2026" max="2027" width="10.42578125" style="1" customWidth="1"/>
    <col min="2028" max="2028" width="9.42578125" style="1" customWidth="1"/>
    <col min="2029" max="2029" width="0.85546875" style="1" customWidth="1"/>
    <col min="2030" max="2030" width="10.42578125" style="1" customWidth="1"/>
    <col min="2031" max="2031" width="9.42578125" style="1" customWidth="1"/>
    <col min="2032" max="2032" width="10.140625" style="1" customWidth="1"/>
    <col min="2033" max="2033" width="9.85546875" style="1" customWidth="1"/>
    <col min="2034" max="2034" width="8.5703125" style="1" customWidth="1"/>
    <col min="2035" max="2035" width="0.85546875" style="1" customWidth="1"/>
    <col min="2036" max="2039" width="5.5703125" style="1" customWidth="1"/>
    <col min="2040" max="2040" width="2.140625" style="1" customWidth="1"/>
    <col min="2041" max="2041" width="6.5703125" style="1" customWidth="1"/>
    <col min="2042" max="2042" width="9" style="1" customWidth="1"/>
    <col min="2043" max="2045" width="9.42578125" style="1" customWidth="1"/>
    <col min="2046" max="2046" width="0.85546875" style="1" customWidth="1"/>
    <col min="2047" max="2054" width="8.5703125" style="1" customWidth="1"/>
    <col min="2055" max="2276" width="9.140625" style="1"/>
    <col min="2277" max="2277" width="7.140625" style="1" customWidth="1"/>
    <col min="2278" max="2278" width="9" style="1" customWidth="1"/>
    <col min="2279" max="2279" width="8.85546875" style="1" customWidth="1"/>
    <col min="2280" max="2280" width="9.140625" style="1"/>
    <col min="2281" max="2281" width="0.85546875" style="1" customWidth="1"/>
    <col min="2282" max="2283" width="10.42578125" style="1" customWidth="1"/>
    <col min="2284" max="2284" width="9.42578125" style="1" customWidth="1"/>
    <col min="2285" max="2285" width="0.85546875" style="1" customWidth="1"/>
    <col min="2286" max="2286" width="10.42578125" style="1" customWidth="1"/>
    <col min="2287" max="2287" width="9.42578125" style="1" customWidth="1"/>
    <col min="2288" max="2288" width="10.140625" style="1" customWidth="1"/>
    <col min="2289" max="2289" width="9.85546875" style="1" customWidth="1"/>
    <col min="2290" max="2290" width="8.5703125" style="1" customWidth="1"/>
    <col min="2291" max="2291" width="0.85546875" style="1" customWidth="1"/>
    <col min="2292" max="2295" width="5.5703125" style="1" customWidth="1"/>
    <col min="2296" max="2296" width="2.140625" style="1" customWidth="1"/>
    <col min="2297" max="2297" width="6.5703125" style="1" customWidth="1"/>
    <col min="2298" max="2298" width="9" style="1" customWidth="1"/>
    <col min="2299" max="2301" width="9.42578125" style="1" customWidth="1"/>
    <col min="2302" max="2302" width="0.85546875" style="1" customWidth="1"/>
    <col min="2303" max="2310" width="8.5703125" style="1" customWidth="1"/>
    <col min="2311" max="2532" width="9.140625" style="1"/>
    <col min="2533" max="2533" width="7.140625" style="1" customWidth="1"/>
    <col min="2534" max="2534" width="9" style="1" customWidth="1"/>
    <col min="2535" max="2535" width="8.85546875" style="1" customWidth="1"/>
    <col min="2536" max="2536" width="9.140625" style="1"/>
    <col min="2537" max="2537" width="0.85546875" style="1" customWidth="1"/>
    <col min="2538" max="2539" width="10.42578125" style="1" customWidth="1"/>
    <col min="2540" max="2540" width="9.42578125" style="1" customWidth="1"/>
    <col min="2541" max="2541" width="0.85546875" style="1" customWidth="1"/>
    <col min="2542" max="2542" width="10.42578125" style="1" customWidth="1"/>
    <col min="2543" max="2543" width="9.42578125" style="1" customWidth="1"/>
    <col min="2544" max="2544" width="10.140625" style="1" customWidth="1"/>
    <col min="2545" max="2545" width="9.85546875" style="1" customWidth="1"/>
    <col min="2546" max="2546" width="8.5703125" style="1" customWidth="1"/>
    <col min="2547" max="2547" width="0.85546875" style="1" customWidth="1"/>
    <col min="2548" max="2551" width="5.5703125" style="1" customWidth="1"/>
    <col min="2552" max="2552" width="2.140625" style="1" customWidth="1"/>
    <col min="2553" max="2553" width="6.5703125" style="1" customWidth="1"/>
    <col min="2554" max="2554" width="9" style="1" customWidth="1"/>
    <col min="2555" max="2557" width="9.42578125" style="1" customWidth="1"/>
    <col min="2558" max="2558" width="0.85546875" style="1" customWidth="1"/>
    <col min="2559" max="2566" width="8.5703125" style="1" customWidth="1"/>
    <col min="2567" max="2788" width="9.140625" style="1"/>
    <col min="2789" max="2789" width="7.140625" style="1" customWidth="1"/>
    <col min="2790" max="2790" width="9" style="1" customWidth="1"/>
    <col min="2791" max="2791" width="8.85546875" style="1" customWidth="1"/>
    <col min="2792" max="2792" width="9.140625" style="1"/>
    <col min="2793" max="2793" width="0.85546875" style="1" customWidth="1"/>
    <col min="2794" max="2795" width="10.42578125" style="1" customWidth="1"/>
    <col min="2796" max="2796" width="9.42578125" style="1" customWidth="1"/>
    <col min="2797" max="2797" width="0.85546875" style="1" customWidth="1"/>
    <col min="2798" max="2798" width="10.42578125" style="1" customWidth="1"/>
    <col min="2799" max="2799" width="9.42578125" style="1" customWidth="1"/>
    <col min="2800" max="2800" width="10.140625" style="1" customWidth="1"/>
    <col min="2801" max="2801" width="9.85546875" style="1" customWidth="1"/>
    <col min="2802" max="2802" width="8.5703125" style="1" customWidth="1"/>
    <col min="2803" max="2803" width="0.85546875" style="1" customWidth="1"/>
    <col min="2804" max="2807" width="5.5703125" style="1" customWidth="1"/>
    <col min="2808" max="2808" width="2.140625" style="1" customWidth="1"/>
    <col min="2809" max="2809" width="6.5703125" style="1" customWidth="1"/>
    <col min="2810" max="2810" width="9" style="1" customWidth="1"/>
    <col min="2811" max="2813" width="9.42578125" style="1" customWidth="1"/>
    <col min="2814" max="2814" width="0.85546875" style="1" customWidth="1"/>
    <col min="2815" max="2822" width="8.5703125" style="1" customWidth="1"/>
    <col min="2823" max="3044" width="9.140625" style="1"/>
    <col min="3045" max="3045" width="7.140625" style="1" customWidth="1"/>
    <col min="3046" max="3046" width="9" style="1" customWidth="1"/>
    <col min="3047" max="3047" width="8.85546875" style="1" customWidth="1"/>
    <col min="3048" max="3048" width="9.140625" style="1"/>
    <col min="3049" max="3049" width="0.85546875" style="1" customWidth="1"/>
    <col min="3050" max="3051" width="10.42578125" style="1" customWidth="1"/>
    <col min="3052" max="3052" width="9.42578125" style="1" customWidth="1"/>
    <col min="3053" max="3053" width="0.85546875" style="1" customWidth="1"/>
    <col min="3054" max="3054" width="10.42578125" style="1" customWidth="1"/>
    <col min="3055" max="3055" width="9.42578125" style="1" customWidth="1"/>
    <col min="3056" max="3056" width="10.140625" style="1" customWidth="1"/>
    <col min="3057" max="3057" width="9.85546875" style="1" customWidth="1"/>
    <col min="3058" max="3058" width="8.5703125" style="1" customWidth="1"/>
    <col min="3059" max="3059" width="0.85546875" style="1" customWidth="1"/>
    <col min="3060" max="3063" width="5.5703125" style="1" customWidth="1"/>
    <col min="3064" max="3064" width="2.140625" style="1" customWidth="1"/>
    <col min="3065" max="3065" width="6.5703125" style="1" customWidth="1"/>
    <col min="3066" max="3066" width="9" style="1" customWidth="1"/>
    <col min="3067" max="3069" width="9.42578125" style="1" customWidth="1"/>
    <col min="3070" max="3070" width="0.85546875" style="1" customWidth="1"/>
    <col min="3071" max="3078" width="8.5703125" style="1" customWidth="1"/>
    <col min="3079" max="3300" width="9.140625" style="1"/>
    <col min="3301" max="3301" width="7.140625" style="1" customWidth="1"/>
    <col min="3302" max="3302" width="9" style="1" customWidth="1"/>
    <col min="3303" max="3303" width="8.85546875" style="1" customWidth="1"/>
    <col min="3304" max="3304" width="9.140625" style="1"/>
    <col min="3305" max="3305" width="0.85546875" style="1" customWidth="1"/>
    <col min="3306" max="3307" width="10.42578125" style="1" customWidth="1"/>
    <col min="3308" max="3308" width="9.42578125" style="1" customWidth="1"/>
    <col min="3309" max="3309" width="0.85546875" style="1" customWidth="1"/>
    <col min="3310" max="3310" width="10.42578125" style="1" customWidth="1"/>
    <col min="3311" max="3311" width="9.42578125" style="1" customWidth="1"/>
    <col min="3312" max="3312" width="10.140625" style="1" customWidth="1"/>
    <col min="3313" max="3313" width="9.85546875" style="1" customWidth="1"/>
    <col min="3314" max="3314" width="8.5703125" style="1" customWidth="1"/>
    <col min="3315" max="3315" width="0.85546875" style="1" customWidth="1"/>
    <col min="3316" max="3319" width="5.5703125" style="1" customWidth="1"/>
    <col min="3320" max="3320" width="2.140625" style="1" customWidth="1"/>
    <col min="3321" max="3321" width="6.5703125" style="1" customWidth="1"/>
    <col min="3322" max="3322" width="9" style="1" customWidth="1"/>
    <col min="3323" max="3325" width="9.42578125" style="1" customWidth="1"/>
    <col min="3326" max="3326" width="0.85546875" style="1" customWidth="1"/>
    <col min="3327" max="3334" width="8.5703125" style="1" customWidth="1"/>
    <col min="3335" max="3556" width="9.140625" style="1"/>
    <col min="3557" max="3557" width="7.140625" style="1" customWidth="1"/>
    <col min="3558" max="3558" width="9" style="1" customWidth="1"/>
    <col min="3559" max="3559" width="8.85546875" style="1" customWidth="1"/>
    <col min="3560" max="3560" width="9.140625" style="1"/>
    <col min="3561" max="3561" width="0.85546875" style="1" customWidth="1"/>
    <col min="3562" max="3563" width="10.42578125" style="1" customWidth="1"/>
    <col min="3564" max="3564" width="9.42578125" style="1" customWidth="1"/>
    <col min="3565" max="3565" width="0.85546875" style="1" customWidth="1"/>
    <col min="3566" max="3566" width="10.42578125" style="1" customWidth="1"/>
    <col min="3567" max="3567" width="9.42578125" style="1" customWidth="1"/>
    <col min="3568" max="3568" width="10.140625" style="1" customWidth="1"/>
    <col min="3569" max="3569" width="9.85546875" style="1" customWidth="1"/>
    <col min="3570" max="3570" width="8.5703125" style="1" customWidth="1"/>
    <col min="3571" max="3571" width="0.85546875" style="1" customWidth="1"/>
    <col min="3572" max="3575" width="5.5703125" style="1" customWidth="1"/>
    <col min="3576" max="3576" width="2.140625" style="1" customWidth="1"/>
    <col min="3577" max="3577" width="6.5703125" style="1" customWidth="1"/>
    <col min="3578" max="3578" width="9" style="1" customWidth="1"/>
    <col min="3579" max="3581" width="9.42578125" style="1" customWidth="1"/>
    <col min="3582" max="3582" width="0.85546875" style="1" customWidth="1"/>
    <col min="3583" max="3590" width="8.5703125" style="1" customWidth="1"/>
    <col min="3591" max="3812" width="9.140625" style="1"/>
    <col min="3813" max="3813" width="7.140625" style="1" customWidth="1"/>
    <col min="3814" max="3814" width="9" style="1" customWidth="1"/>
    <col min="3815" max="3815" width="8.85546875" style="1" customWidth="1"/>
    <col min="3816" max="3816" width="9.140625" style="1"/>
    <col min="3817" max="3817" width="0.85546875" style="1" customWidth="1"/>
    <col min="3818" max="3819" width="10.42578125" style="1" customWidth="1"/>
    <col min="3820" max="3820" width="9.42578125" style="1" customWidth="1"/>
    <col min="3821" max="3821" width="0.85546875" style="1" customWidth="1"/>
    <col min="3822" max="3822" width="10.42578125" style="1" customWidth="1"/>
    <col min="3823" max="3823" width="9.42578125" style="1" customWidth="1"/>
    <col min="3824" max="3824" width="10.140625" style="1" customWidth="1"/>
    <col min="3825" max="3825" width="9.85546875" style="1" customWidth="1"/>
    <col min="3826" max="3826" width="8.5703125" style="1" customWidth="1"/>
    <col min="3827" max="3827" width="0.85546875" style="1" customWidth="1"/>
    <col min="3828" max="3831" width="5.5703125" style="1" customWidth="1"/>
    <col min="3832" max="3832" width="2.140625" style="1" customWidth="1"/>
    <col min="3833" max="3833" width="6.5703125" style="1" customWidth="1"/>
    <col min="3834" max="3834" width="9" style="1" customWidth="1"/>
    <col min="3835" max="3837" width="9.42578125" style="1" customWidth="1"/>
    <col min="3838" max="3838" width="0.85546875" style="1" customWidth="1"/>
    <col min="3839" max="3846" width="8.5703125" style="1" customWidth="1"/>
    <col min="3847" max="4068" width="9.140625" style="1"/>
    <col min="4069" max="4069" width="7.140625" style="1" customWidth="1"/>
    <col min="4070" max="4070" width="9" style="1" customWidth="1"/>
    <col min="4071" max="4071" width="8.85546875" style="1" customWidth="1"/>
    <col min="4072" max="4072" width="9.140625" style="1"/>
    <col min="4073" max="4073" width="0.85546875" style="1" customWidth="1"/>
    <col min="4074" max="4075" width="10.42578125" style="1" customWidth="1"/>
    <col min="4076" max="4076" width="9.42578125" style="1" customWidth="1"/>
    <col min="4077" max="4077" width="0.85546875" style="1" customWidth="1"/>
    <col min="4078" max="4078" width="10.42578125" style="1" customWidth="1"/>
    <col min="4079" max="4079" width="9.42578125" style="1" customWidth="1"/>
    <col min="4080" max="4080" width="10.140625" style="1" customWidth="1"/>
    <col min="4081" max="4081" width="9.85546875" style="1" customWidth="1"/>
    <col min="4082" max="4082" width="8.5703125" style="1" customWidth="1"/>
    <col min="4083" max="4083" width="0.85546875" style="1" customWidth="1"/>
    <col min="4084" max="4087" width="5.5703125" style="1" customWidth="1"/>
    <col min="4088" max="4088" width="2.140625" style="1" customWidth="1"/>
    <col min="4089" max="4089" width="6.5703125" style="1" customWidth="1"/>
    <col min="4090" max="4090" width="9" style="1" customWidth="1"/>
    <col min="4091" max="4093" width="9.42578125" style="1" customWidth="1"/>
    <col min="4094" max="4094" width="0.85546875" style="1" customWidth="1"/>
    <col min="4095" max="4102" width="8.5703125" style="1" customWidth="1"/>
    <col min="4103" max="4324" width="9.140625" style="1"/>
    <col min="4325" max="4325" width="7.140625" style="1" customWidth="1"/>
    <col min="4326" max="4326" width="9" style="1" customWidth="1"/>
    <col min="4327" max="4327" width="8.85546875" style="1" customWidth="1"/>
    <col min="4328" max="4328" width="9.140625" style="1"/>
    <col min="4329" max="4329" width="0.85546875" style="1" customWidth="1"/>
    <col min="4330" max="4331" width="10.42578125" style="1" customWidth="1"/>
    <col min="4332" max="4332" width="9.42578125" style="1" customWidth="1"/>
    <col min="4333" max="4333" width="0.85546875" style="1" customWidth="1"/>
    <col min="4334" max="4334" width="10.42578125" style="1" customWidth="1"/>
    <col min="4335" max="4335" width="9.42578125" style="1" customWidth="1"/>
    <col min="4336" max="4336" width="10.140625" style="1" customWidth="1"/>
    <col min="4337" max="4337" width="9.85546875" style="1" customWidth="1"/>
    <col min="4338" max="4338" width="8.5703125" style="1" customWidth="1"/>
    <col min="4339" max="4339" width="0.85546875" style="1" customWidth="1"/>
    <col min="4340" max="4343" width="5.5703125" style="1" customWidth="1"/>
    <col min="4344" max="4344" width="2.140625" style="1" customWidth="1"/>
    <col min="4345" max="4345" width="6.5703125" style="1" customWidth="1"/>
    <col min="4346" max="4346" width="9" style="1" customWidth="1"/>
    <col min="4347" max="4349" width="9.42578125" style="1" customWidth="1"/>
    <col min="4350" max="4350" width="0.85546875" style="1" customWidth="1"/>
    <col min="4351" max="4358" width="8.5703125" style="1" customWidth="1"/>
    <col min="4359" max="4580" width="9.140625" style="1"/>
    <col min="4581" max="4581" width="7.140625" style="1" customWidth="1"/>
    <col min="4582" max="4582" width="9" style="1" customWidth="1"/>
    <col min="4583" max="4583" width="8.85546875" style="1" customWidth="1"/>
    <col min="4584" max="4584" width="9.140625" style="1"/>
    <col min="4585" max="4585" width="0.85546875" style="1" customWidth="1"/>
    <col min="4586" max="4587" width="10.42578125" style="1" customWidth="1"/>
    <col min="4588" max="4588" width="9.42578125" style="1" customWidth="1"/>
    <col min="4589" max="4589" width="0.85546875" style="1" customWidth="1"/>
    <col min="4590" max="4590" width="10.42578125" style="1" customWidth="1"/>
    <col min="4591" max="4591" width="9.42578125" style="1" customWidth="1"/>
    <col min="4592" max="4592" width="10.140625" style="1" customWidth="1"/>
    <col min="4593" max="4593" width="9.85546875" style="1" customWidth="1"/>
    <col min="4594" max="4594" width="8.5703125" style="1" customWidth="1"/>
    <col min="4595" max="4595" width="0.85546875" style="1" customWidth="1"/>
    <col min="4596" max="4599" width="5.5703125" style="1" customWidth="1"/>
    <col min="4600" max="4600" width="2.140625" style="1" customWidth="1"/>
    <col min="4601" max="4601" width="6.5703125" style="1" customWidth="1"/>
    <col min="4602" max="4602" width="9" style="1" customWidth="1"/>
    <col min="4603" max="4605" width="9.42578125" style="1" customWidth="1"/>
    <col min="4606" max="4606" width="0.85546875" style="1" customWidth="1"/>
    <col min="4607" max="4614" width="8.5703125" style="1" customWidth="1"/>
    <col min="4615" max="4836" width="9.140625" style="1"/>
    <col min="4837" max="4837" width="7.140625" style="1" customWidth="1"/>
    <col min="4838" max="4838" width="9" style="1" customWidth="1"/>
    <col min="4839" max="4839" width="8.85546875" style="1" customWidth="1"/>
    <col min="4840" max="4840" width="9.140625" style="1"/>
    <col min="4841" max="4841" width="0.85546875" style="1" customWidth="1"/>
    <col min="4842" max="4843" width="10.42578125" style="1" customWidth="1"/>
    <col min="4844" max="4844" width="9.42578125" style="1" customWidth="1"/>
    <col min="4845" max="4845" width="0.85546875" style="1" customWidth="1"/>
    <col min="4846" max="4846" width="10.42578125" style="1" customWidth="1"/>
    <col min="4847" max="4847" width="9.42578125" style="1" customWidth="1"/>
    <col min="4848" max="4848" width="10.140625" style="1" customWidth="1"/>
    <col min="4849" max="4849" width="9.85546875" style="1" customWidth="1"/>
    <col min="4850" max="4850" width="8.5703125" style="1" customWidth="1"/>
    <col min="4851" max="4851" width="0.85546875" style="1" customWidth="1"/>
    <col min="4852" max="4855" width="5.5703125" style="1" customWidth="1"/>
    <col min="4856" max="4856" width="2.140625" style="1" customWidth="1"/>
    <col min="4857" max="4857" width="6.5703125" style="1" customWidth="1"/>
    <col min="4858" max="4858" width="9" style="1" customWidth="1"/>
    <col min="4859" max="4861" width="9.42578125" style="1" customWidth="1"/>
    <col min="4862" max="4862" width="0.85546875" style="1" customWidth="1"/>
    <col min="4863" max="4870" width="8.5703125" style="1" customWidth="1"/>
    <col min="4871" max="5092" width="9.140625" style="1"/>
    <col min="5093" max="5093" width="7.140625" style="1" customWidth="1"/>
    <col min="5094" max="5094" width="9" style="1" customWidth="1"/>
    <col min="5095" max="5095" width="8.85546875" style="1" customWidth="1"/>
    <col min="5096" max="5096" width="9.140625" style="1"/>
    <col min="5097" max="5097" width="0.85546875" style="1" customWidth="1"/>
    <col min="5098" max="5099" width="10.42578125" style="1" customWidth="1"/>
    <col min="5100" max="5100" width="9.42578125" style="1" customWidth="1"/>
    <col min="5101" max="5101" width="0.85546875" style="1" customWidth="1"/>
    <col min="5102" max="5102" width="10.42578125" style="1" customWidth="1"/>
    <col min="5103" max="5103" width="9.42578125" style="1" customWidth="1"/>
    <col min="5104" max="5104" width="10.140625" style="1" customWidth="1"/>
    <col min="5105" max="5105" width="9.85546875" style="1" customWidth="1"/>
    <col min="5106" max="5106" width="8.5703125" style="1" customWidth="1"/>
    <col min="5107" max="5107" width="0.85546875" style="1" customWidth="1"/>
    <col min="5108" max="5111" width="5.5703125" style="1" customWidth="1"/>
    <col min="5112" max="5112" width="2.140625" style="1" customWidth="1"/>
    <col min="5113" max="5113" width="6.5703125" style="1" customWidth="1"/>
    <col min="5114" max="5114" width="9" style="1" customWidth="1"/>
    <col min="5115" max="5117" width="9.42578125" style="1" customWidth="1"/>
    <col min="5118" max="5118" width="0.85546875" style="1" customWidth="1"/>
    <col min="5119" max="5126" width="8.5703125" style="1" customWidth="1"/>
    <col min="5127" max="5348" width="9.140625" style="1"/>
    <col min="5349" max="5349" width="7.140625" style="1" customWidth="1"/>
    <col min="5350" max="5350" width="9" style="1" customWidth="1"/>
    <col min="5351" max="5351" width="8.85546875" style="1" customWidth="1"/>
    <col min="5352" max="5352" width="9.140625" style="1"/>
    <col min="5353" max="5353" width="0.85546875" style="1" customWidth="1"/>
    <col min="5354" max="5355" width="10.42578125" style="1" customWidth="1"/>
    <col min="5356" max="5356" width="9.42578125" style="1" customWidth="1"/>
    <col min="5357" max="5357" width="0.85546875" style="1" customWidth="1"/>
    <col min="5358" max="5358" width="10.42578125" style="1" customWidth="1"/>
    <col min="5359" max="5359" width="9.42578125" style="1" customWidth="1"/>
    <col min="5360" max="5360" width="10.140625" style="1" customWidth="1"/>
    <col min="5361" max="5361" width="9.85546875" style="1" customWidth="1"/>
    <col min="5362" max="5362" width="8.5703125" style="1" customWidth="1"/>
    <col min="5363" max="5363" width="0.85546875" style="1" customWidth="1"/>
    <col min="5364" max="5367" width="5.5703125" style="1" customWidth="1"/>
    <col min="5368" max="5368" width="2.140625" style="1" customWidth="1"/>
    <col min="5369" max="5369" width="6.5703125" style="1" customWidth="1"/>
    <col min="5370" max="5370" width="9" style="1" customWidth="1"/>
    <col min="5371" max="5373" width="9.42578125" style="1" customWidth="1"/>
    <col min="5374" max="5374" width="0.85546875" style="1" customWidth="1"/>
    <col min="5375" max="5382" width="8.5703125" style="1" customWidth="1"/>
    <col min="5383" max="5604" width="9.140625" style="1"/>
    <col min="5605" max="5605" width="7.140625" style="1" customWidth="1"/>
    <col min="5606" max="5606" width="9" style="1" customWidth="1"/>
    <col min="5607" max="5607" width="8.85546875" style="1" customWidth="1"/>
    <col min="5608" max="5608" width="9.140625" style="1"/>
    <col min="5609" max="5609" width="0.85546875" style="1" customWidth="1"/>
    <col min="5610" max="5611" width="10.42578125" style="1" customWidth="1"/>
    <col min="5612" max="5612" width="9.42578125" style="1" customWidth="1"/>
    <col min="5613" max="5613" width="0.85546875" style="1" customWidth="1"/>
    <col min="5614" max="5614" width="10.42578125" style="1" customWidth="1"/>
    <col min="5615" max="5615" width="9.42578125" style="1" customWidth="1"/>
    <col min="5616" max="5616" width="10.140625" style="1" customWidth="1"/>
    <col min="5617" max="5617" width="9.85546875" style="1" customWidth="1"/>
    <col min="5618" max="5618" width="8.5703125" style="1" customWidth="1"/>
    <col min="5619" max="5619" width="0.85546875" style="1" customWidth="1"/>
    <col min="5620" max="5623" width="5.5703125" style="1" customWidth="1"/>
    <col min="5624" max="5624" width="2.140625" style="1" customWidth="1"/>
    <col min="5625" max="5625" width="6.5703125" style="1" customWidth="1"/>
    <col min="5626" max="5626" width="9" style="1" customWidth="1"/>
    <col min="5627" max="5629" width="9.42578125" style="1" customWidth="1"/>
    <col min="5630" max="5630" width="0.85546875" style="1" customWidth="1"/>
    <col min="5631" max="5638" width="8.5703125" style="1" customWidth="1"/>
    <col min="5639" max="5860" width="9.140625" style="1"/>
    <col min="5861" max="5861" width="7.140625" style="1" customWidth="1"/>
    <col min="5862" max="5862" width="9" style="1" customWidth="1"/>
    <col min="5863" max="5863" width="8.85546875" style="1" customWidth="1"/>
    <col min="5864" max="5864" width="9.140625" style="1"/>
    <col min="5865" max="5865" width="0.85546875" style="1" customWidth="1"/>
    <col min="5866" max="5867" width="10.42578125" style="1" customWidth="1"/>
    <col min="5868" max="5868" width="9.42578125" style="1" customWidth="1"/>
    <col min="5869" max="5869" width="0.85546875" style="1" customWidth="1"/>
    <col min="5870" max="5870" width="10.42578125" style="1" customWidth="1"/>
    <col min="5871" max="5871" width="9.42578125" style="1" customWidth="1"/>
    <col min="5872" max="5872" width="10.140625" style="1" customWidth="1"/>
    <col min="5873" max="5873" width="9.85546875" style="1" customWidth="1"/>
    <col min="5874" max="5874" width="8.5703125" style="1" customWidth="1"/>
    <col min="5875" max="5875" width="0.85546875" style="1" customWidth="1"/>
    <col min="5876" max="5879" width="5.5703125" style="1" customWidth="1"/>
    <col min="5880" max="5880" width="2.140625" style="1" customWidth="1"/>
    <col min="5881" max="5881" width="6.5703125" style="1" customWidth="1"/>
    <col min="5882" max="5882" width="9" style="1" customWidth="1"/>
    <col min="5883" max="5885" width="9.42578125" style="1" customWidth="1"/>
    <col min="5886" max="5886" width="0.85546875" style="1" customWidth="1"/>
    <col min="5887" max="5894" width="8.5703125" style="1" customWidth="1"/>
    <col min="5895" max="6116" width="9.140625" style="1"/>
    <col min="6117" max="6117" width="7.140625" style="1" customWidth="1"/>
    <col min="6118" max="6118" width="9" style="1" customWidth="1"/>
    <col min="6119" max="6119" width="8.85546875" style="1" customWidth="1"/>
    <col min="6120" max="6120" width="9.140625" style="1"/>
    <col min="6121" max="6121" width="0.85546875" style="1" customWidth="1"/>
    <col min="6122" max="6123" width="10.42578125" style="1" customWidth="1"/>
    <col min="6124" max="6124" width="9.42578125" style="1" customWidth="1"/>
    <col min="6125" max="6125" width="0.85546875" style="1" customWidth="1"/>
    <col min="6126" max="6126" width="10.42578125" style="1" customWidth="1"/>
    <col min="6127" max="6127" width="9.42578125" style="1" customWidth="1"/>
    <col min="6128" max="6128" width="10.140625" style="1" customWidth="1"/>
    <col min="6129" max="6129" width="9.85546875" style="1" customWidth="1"/>
    <col min="6130" max="6130" width="8.5703125" style="1" customWidth="1"/>
    <col min="6131" max="6131" width="0.85546875" style="1" customWidth="1"/>
    <col min="6132" max="6135" width="5.5703125" style="1" customWidth="1"/>
    <col min="6136" max="6136" width="2.140625" style="1" customWidth="1"/>
    <col min="6137" max="6137" width="6.5703125" style="1" customWidth="1"/>
    <col min="6138" max="6138" width="9" style="1" customWidth="1"/>
    <col min="6139" max="6141" width="9.42578125" style="1" customWidth="1"/>
    <col min="6142" max="6142" width="0.85546875" style="1" customWidth="1"/>
    <col min="6143" max="6150" width="8.5703125" style="1" customWidth="1"/>
    <col min="6151" max="6372" width="9.140625" style="1"/>
    <col min="6373" max="6373" width="7.140625" style="1" customWidth="1"/>
    <col min="6374" max="6374" width="9" style="1" customWidth="1"/>
    <col min="6375" max="6375" width="8.85546875" style="1" customWidth="1"/>
    <col min="6376" max="6376" width="9.140625" style="1"/>
    <col min="6377" max="6377" width="0.85546875" style="1" customWidth="1"/>
    <col min="6378" max="6379" width="10.42578125" style="1" customWidth="1"/>
    <col min="6380" max="6380" width="9.42578125" style="1" customWidth="1"/>
    <col min="6381" max="6381" width="0.85546875" style="1" customWidth="1"/>
    <col min="6382" max="6382" width="10.42578125" style="1" customWidth="1"/>
    <col min="6383" max="6383" width="9.42578125" style="1" customWidth="1"/>
    <col min="6384" max="6384" width="10.140625" style="1" customWidth="1"/>
    <col min="6385" max="6385" width="9.85546875" style="1" customWidth="1"/>
    <col min="6386" max="6386" width="8.5703125" style="1" customWidth="1"/>
    <col min="6387" max="6387" width="0.85546875" style="1" customWidth="1"/>
    <col min="6388" max="6391" width="5.5703125" style="1" customWidth="1"/>
    <col min="6392" max="6392" width="2.140625" style="1" customWidth="1"/>
    <col min="6393" max="6393" width="6.5703125" style="1" customWidth="1"/>
    <col min="6394" max="6394" width="9" style="1" customWidth="1"/>
    <col min="6395" max="6397" width="9.42578125" style="1" customWidth="1"/>
    <col min="6398" max="6398" width="0.85546875" style="1" customWidth="1"/>
    <col min="6399" max="6406" width="8.5703125" style="1" customWidth="1"/>
    <col min="6407" max="6628" width="9.140625" style="1"/>
    <col min="6629" max="6629" width="7.140625" style="1" customWidth="1"/>
    <col min="6630" max="6630" width="9" style="1" customWidth="1"/>
    <col min="6631" max="6631" width="8.85546875" style="1" customWidth="1"/>
    <col min="6632" max="6632" width="9.140625" style="1"/>
    <col min="6633" max="6633" width="0.85546875" style="1" customWidth="1"/>
    <col min="6634" max="6635" width="10.42578125" style="1" customWidth="1"/>
    <col min="6636" max="6636" width="9.42578125" style="1" customWidth="1"/>
    <col min="6637" max="6637" width="0.85546875" style="1" customWidth="1"/>
    <col min="6638" max="6638" width="10.42578125" style="1" customWidth="1"/>
    <col min="6639" max="6639" width="9.42578125" style="1" customWidth="1"/>
    <col min="6640" max="6640" width="10.140625" style="1" customWidth="1"/>
    <col min="6641" max="6641" width="9.85546875" style="1" customWidth="1"/>
    <col min="6642" max="6642" width="8.5703125" style="1" customWidth="1"/>
    <col min="6643" max="6643" width="0.85546875" style="1" customWidth="1"/>
    <col min="6644" max="6647" width="5.5703125" style="1" customWidth="1"/>
    <col min="6648" max="6648" width="2.140625" style="1" customWidth="1"/>
    <col min="6649" max="6649" width="6.5703125" style="1" customWidth="1"/>
    <col min="6650" max="6650" width="9" style="1" customWidth="1"/>
    <col min="6651" max="6653" width="9.42578125" style="1" customWidth="1"/>
    <col min="6654" max="6654" width="0.85546875" style="1" customWidth="1"/>
    <col min="6655" max="6662" width="8.5703125" style="1" customWidth="1"/>
    <col min="6663" max="6884" width="9.140625" style="1"/>
    <col min="6885" max="6885" width="7.140625" style="1" customWidth="1"/>
    <col min="6886" max="6886" width="9" style="1" customWidth="1"/>
    <col min="6887" max="6887" width="8.85546875" style="1" customWidth="1"/>
    <col min="6888" max="6888" width="9.140625" style="1"/>
    <col min="6889" max="6889" width="0.85546875" style="1" customWidth="1"/>
    <col min="6890" max="6891" width="10.42578125" style="1" customWidth="1"/>
    <col min="6892" max="6892" width="9.42578125" style="1" customWidth="1"/>
    <col min="6893" max="6893" width="0.85546875" style="1" customWidth="1"/>
    <col min="6894" max="6894" width="10.42578125" style="1" customWidth="1"/>
    <col min="6895" max="6895" width="9.42578125" style="1" customWidth="1"/>
    <col min="6896" max="6896" width="10.140625" style="1" customWidth="1"/>
    <col min="6897" max="6897" width="9.85546875" style="1" customWidth="1"/>
    <col min="6898" max="6898" width="8.5703125" style="1" customWidth="1"/>
    <col min="6899" max="6899" width="0.85546875" style="1" customWidth="1"/>
    <col min="6900" max="6903" width="5.5703125" style="1" customWidth="1"/>
    <col min="6904" max="6904" width="2.140625" style="1" customWidth="1"/>
    <col min="6905" max="6905" width="6.5703125" style="1" customWidth="1"/>
    <col min="6906" max="6906" width="9" style="1" customWidth="1"/>
    <col min="6907" max="6909" width="9.42578125" style="1" customWidth="1"/>
    <col min="6910" max="6910" width="0.85546875" style="1" customWidth="1"/>
    <col min="6911" max="6918" width="8.5703125" style="1" customWidth="1"/>
    <col min="6919" max="7140" width="9.140625" style="1"/>
    <col min="7141" max="7141" width="7.140625" style="1" customWidth="1"/>
    <col min="7142" max="7142" width="9" style="1" customWidth="1"/>
    <col min="7143" max="7143" width="8.85546875" style="1" customWidth="1"/>
    <col min="7144" max="7144" width="9.140625" style="1"/>
    <col min="7145" max="7145" width="0.85546875" style="1" customWidth="1"/>
    <col min="7146" max="7147" width="10.42578125" style="1" customWidth="1"/>
    <col min="7148" max="7148" width="9.42578125" style="1" customWidth="1"/>
    <col min="7149" max="7149" width="0.85546875" style="1" customWidth="1"/>
    <col min="7150" max="7150" width="10.42578125" style="1" customWidth="1"/>
    <col min="7151" max="7151" width="9.42578125" style="1" customWidth="1"/>
    <col min="7152" max="7152" width="10.140625" style="1" customWidth="1"/>
    <col min="7153" max="7153" width="9.85546875" style="1" customWidth="1"/>
    <col min="7154" max="7154" width="8.5703125" style="1" customWidth="1"/>
    <col min="7155" max="7155" width="0.85546875" style="1" customWidth="1"/>
    <col min="7156" max="7159" width="5.5703125" style="1" customWidth="1"/>
    <col min="7160" max="7160" width="2.140625" style="1" customWidth="1"/>
    <col min="7161" max="7161" width="6.5703125" style="1" customWidth="1"/>
    <col min="7162" max="7162" width="9" style="1" customWidth="1"/>
    <col min="7163" max="7165" width="9.42578125" style="1" customWidth="1"/>
    <col min="7166" max="7166" width="0.85546875" style="1" customWidth="1"/>
    <col min="7167" max="7174" width="8.5703125" style="1" customWidth="1"/>
    <col min="7175" max="7396" width="9.140625" style="1"/>
    <col min="7397" max="7397" width="7.140625" style="1" customWidth="1"/>
    <col min="7398" max="7398" width="9" style="1" customWidth="1"/>
    <col min="7399" max="7399" width="8.85546875" style="1" customWidth="1"/>
    <col min="7400" max="7400" width="9.140625" style="1"/>
    <col min="7401" max="7401" width="0.85546875" style="1" customWidth="1"/>
    <col min="7402" max="7403" width="10.42578125" style="1" customWidth="1"/>
    <col min="7404" max="7404" width="9.42578125" style="1" customWidth="1"/>
    <col min="7405" max="7405" width="0.85546875" style="1" customWidth="1"/>
    <col min="7406" max="7406" width="10.42578125" style="1" customWidth="1"/>
    <col min="7407" max="7407" width="9.42578125" style="1" customWidth="1"/>
    <col min="7408" max="7408" width="10.140625" style="1" customWidth="1"/>
    <col min="7409" max="7409" width="9.85546875" style="1" customWidth="1"/>
    <col min="7410" max="7410" width="8.5703125" style="1" customWidth="1"/>
    <col min="7411" max="7411" width="0.85546875" style="1" customWidth="1"/>
    <col min="7412" max="7415" width="5.5703125" style="1" customWidth="1"/>
    <col min="7416" max="7416" width="2.140625" style="1" customWidth="1"/>
    <col min="7417" max="7417" width="6.5703125" style="1" customWidth="1"/>
    <col min="7418" max="7418" width="9" style="1" customWidth="1"/>
    <col min="7419" max="7421" width="9.42578125" style="1" customWidth="1"/>
    <col min="7422" max="7422" width="0.85546875" style="1" customWidth="1"/>
    <col min="7423" max="7430" width="8.5703125" style="1" customWidth="1"/>
    <col min="7431" max="7652" width="9.140625" style="1"/>
    <col min="7653" max="7653" width="7.140625" style="1" customWidth="1"/>
    <col min="7654" max="7654" width="9" style="1" customWidth="1"/>
    <col min="7655" max="7655" width="8.85546875" style="1" customWidth="1"/>
    <col min="7656" max="7656" width="9.140625" style="1"/>
    <col min="7657" max="7657" width="0.85546875" style="1" customWidth="1"/>
    <col min="7658" max="7659" width="10.42578125" style="1" customWidth="1"/>
    <col min="7660" max="7660" width="9.42578125" style="1" customWidth="1"/>
    <col min="7661" max="7661" width="0.85546875" style="1" customWidth="1"/>
    <col min="7662" max="7662" width="10.42578125" style="1" customWidth="1"/>
    <col min="7663" max="7663" width="9.42578125" style="1" customWidth="1"/>
    <col min="7664" max="7664" width="10.140625" style="1" customWidth="1"/>
    <col min="7665" max="7665" width="9.85546875" style="1" customWidth="1"/>
    <col min="7666" max="7666" width="8.5703125" style="1" customWidth="1"/>
    <col min="7667" max="7667" width="0.85546875" style="1" customWidth="1"/>
    <col min="7668" max="7671" width="5.5703125" style="1" customWidth="1"/>
    <col min="7672" max="7672" width="2.140625" style="1" customWidth="1"/>
    <col min="7673" max="7673" width="6.5703125" style="1" customWidth="1"/>
    <col min="7674" max="7674" width="9" style="1" customWidth="1"/>
    <col min="7675" max="7677" width="9.42578125" style="1" customWidth="1"/>
    <col min="7678" max="7678" width="0.85546875" style="1" customWidth="1"/>
    <col min="7679" max="7686" width="8.5703125" style="1" customWidth="1"/>
    <col min="7687" max="7908" width="9.140625" style="1"/>
    <col min="7909" max="7909" width="7.140625" style="1" customWidth="1"/>
    <col min="7910" max="7910" width="9" style="1" customWidth="1"/>
    <col min="7911" max="7911" width="8.85546875" style="1" customWidth="1"/>
    <col min="7912" max="7912" width="9.140625" style="1"/>
    <col min="7913" max="7913" width="0.85546875" style="1" customWidth="1"/>
    <col min="7914" max="7915" width="10.42578125" style="1" customWidth="1"/>
    <col min="7916" max="7916" width="9.42578125" style="1" customWidth="1"/>
    <col min="7917" max="7917" width="0.85546875" style="1" customWidth="1"/>
    <col min="7918" max="7918" width="10.42578125" style="1" customWidth="1"/>
    <col min="7919" max="7919" width="9.42578125" style="1" customWidth="1"/>
    <col min="7920" max="7920" width="10.140625" style="1" customWidth="1"/>
    <col min="7921" max="7921" width="9.85546875" style="1" customWidth="1"/>
    <col min="7922" max="7922" width="8.5703125" style="1" customWidth="1"/>
    <col min="7923" max="7923" width="0.85546875" style="1" customWidth="1"/>
    <col min="7924" max="7927" width="5.5703125" style="1" customWidth="1"/>
    <col min="7928" max="7928" width="2.140625" style="1" customWidth="1"/>
    <col min="7929" max="7929" width="6.5703125" style="1" customWidth="1"/>
    <col min="7930" max="7930" width="9" style="1" customWidth="1"/>
    <col min="7931" max="7933" width="9.42578125" style="1" customWidth="1"/>
    <col min="7934" max="7934" width="0.85546875" style="1" customWidth="1"/>
    <col min="7935" max="7942" width="8.5703125" style="1" customWidth="1"/>
    <col min="7943" max="8164" width="9.140625" style="1"/>
    <col min="8165" max="8165" width="7.140625" style="1" customWidth="1"/>
    <col min="8166" max="8166" width="9" style="1" customWidth="1"/>
    <col min="8167" max="8167" width="8.85546875" style="1" customWidth="1"/>
    <col min="8168" max="8168" width="9.140625" style="1"/>
    <col min="8169" max="8169" width="0.85546875" style="1" customWidth="1"/>
    <col min="8170" max="8171" width="10.42578125" style="1" customWidth="1"/>
    <col min="8172" max="8172" width="9.42578125" style="1" customWidth="1"/>
    <col min="8173" max="8173" width="0.85546875" style="1" customWidth="1"/>
    <col min="8174" max="8174" width="10.42578125" style="1" customWidth="1"/>
    <col min="8175" max="8175" width="9.42578125" style="1" customWidth="1"/>
    <col min="8176" max="8176" width="10.140625" style="1" customWidth="1"/>
    <col min="8177" max="8177" width="9.85546875" style="1" customWidth="1"/>
    <col min="8178" max="8178" width="8.5703125" style="1" customWidth="1"/>
    <col min="8179" max="8179" width="0.85546875" style="1" customWidth="1"/>
    <col min="8180" max="8183" width="5.5703125" style="1" customWidth="1"/>
    <col min="8184" max="8184" width="2.140625" style="1" customWidth="1"/>
    <col min="8185" max="8185" width="6.5703125" style="1" customWidth="1"/>
    <col min="8186" max="8186" width="9" style="1" customWidth="1"/>
    <col min="8187" max="8189" width="9.42578125" style="1" customWidth="1"/>
    <col min="8190" max="8190" width="0.85546875" style="1" customWidth="1"/>
    <col min="8191" max="8198" width="8.5703125" style="1" customWidth="1"/>
    <col min="8199" max="8420" width="9.140625" style="1"/>
    <col min="8421" max="8421" width="7.140625" style="1" customWidth="1"/>
    <col min="8422" max="8422" width="9" style="1" customWidth="1"/>
    <col min="8423" max="8423" width="8.85546875" style="1" customWidth="1"/>
    <col min="8424" max="8424" width="9.140625" style="1"/>
    <col min="8425" max="8425" width="0.85546875" style="1" customWidth="1"/>
    <col min="8426" max="8427" width="10.42578125" style="1" customWidth="1"/>
    <col min="8428" max="8428" width="9.42578125" style="1" customWidth="1"/>
    <col min="8429" max="8429" width="0.85546875" style="1" customWidth="1"/>
    <col min="8430" max="8430" width="10.42578125" style="1" customWidth="1"/>
    <col min="8431" max="8431" width="9.42578125" style="1" customWidth="1"/>
    <col min="8432" max="8432" width="10.140625" style="1" customWidth="1"/>
    <col min="8433" max="8433" width="9.85546875" style="1" customWidth="1"/>
    <col min="8434" max="8434" width="8.5703125" style="1" customWidth="1"/>
    <col min="8435" max="8435" width="0.85546875" style="1" customWidth="1"/>
    <col min="8436" max="8439" width="5.5703125" style="1" customWidth="1"/>
    <col min="8440" max="8440" width="2.140625" style="1" customWidth="1"/>
    <col min="8441" max="8441" width="6.5703125" style="1" customWidth="1"/>
    <col min="8442" max="8442" width="9" style="1" customWidth="1"/>
    <col min="8443" max="8445" width="9.42578125" style="1" customWidth="1"/>
    <col min="8446" max="8446" width="0.85546875" style="1" customWidth="1"/>
    <col min="8447" max="8454" width="8.5703125" style="1" customWidth="1"/>
    <col min="8455" max="8676" width="9.140625" style="1"/>
    <col min="8677" max="8677" width="7.140625" style="1" customWidth="1"/>
    <col min="8678" max="8678" width="9" style="1" customWidth="1"/>
    <col min="8679" max="8679" width="8.85546875" style="1" customWidth="1"/>
    <col min="8680" max="8680" width="9.140625" style="1"/>
    <col min="8681" max="8681" width="0.85546875" style="1" customWidth="1"/>
    <col min="8682" max="8683" width="10.42578125" style="1" customWidth="1"/>
    <col min="8684" max="8684" width="9.42578125" style="1" customWidth="1"/>
    <col min="8685" max="8685" width="0.85546875" style="1" customWidth="1"/>
    <col min="8686" max="8686" width="10.42578125" style="1" customWidth="1"/>
    <col min="8687" max="8687" width="9.42578125" style="1" customWidth="1"/>
    <col min="8688" max="8688" width="10.140625" style="1" customWidth="1"/>
    <col min="8689" max="8689" width="9.85546875" style="1" customWidth="1"/>
    <col min="8690" max="8690" width="8.5703125" style="1" customWidth="1"/>
    <col min="8691" max="8691" width="0.85546875" style="1" customWidth="1"/>
    <col min="8692" max="8695" width="5.5703125" style="1" customWidth="1"/>
    <col min="8696" max="8696" width="2.140625" style="1" customWidth="1"/>
    <col min="8697" max="8697" width="6.5703125" style="1" customWidth="1"/>
    <col min="8698" max="8698" width="9" style="1" customWidth="1"/>
    <col min="8699" max="8701" width="9.42578125" style="1" customWidth="1"/>
    <col min="8702" max="8702" width="0.85546875" style="1" customWidth="1"/>
    <col min="8703" max="8710" width="8.5703125" style="1" customWidth="1"/>
    <col min="8711" max="8932" width="9.140625" style="1"/>
    <col min="8933" max="8933" width="7.140625" style="1" customWidth="1"/>
    <col min="8934" max="8934" width="9" style="1" customWidth="1"/>
    <col min="8935" max="8935" width="8.85546875" style="1" customWidth="1"/>
    <col min="8936" max="8936" width="9.140625" style="1"/>
    <col min="8937" max="8937" width="0.85546875" style="1" customWidth="1"/>
    <col min="8938" max="8939" width="10.42578125" style="1" customWidth="1"/>
    <col min="8940" max="8940" width="9.42578125" style="1" customWidth="1"/>
    <col min="8941" max="8941" width="0.85546875" style="1" customWidth="1"/>
    <col min="8942" max="8942" width="10.42578125" style="1" customWidth="1"/>
    <col min="8943" max="8943" width="9.42578125" style="1" customWidth="1"/>
    <col min="8944" max="8944" width="10.140625" style="1" customWidth="1"/>
    <col min="8945" max="8945" width="9.85546875" style="1" customWidth="1"/>
    <col min="8946" max="8946" width="8.5703125" style="1" customWidth="1"/>
    <col min="8947" max="8947" width="0.85546875" style="1" customWidth="1"/>
    <col min="8948" max="8951" width="5.5703125" style="1" customWidth="1"/>
    <col min="8952" max="8952" width="2.140625" style="1" customWidth="1"/>
    <col min="8953" max="8953" width="6.5703125" style="1" customWidth="1"/>
    <col min="8954" max="8954" width="9" style="1" customWidth="1"/>
    <col min="8955" max="8957" width="9.42578125" style="1" customWidth="1"/>
    <col min="8958" max="8958" width="0.85546875" style="1" customWidth="1"/>
    <col min="8959" max="8966" width="8.5703125" style="1" customWidth="1"/>
    <col min="8967" max="9188" width="9.140625" style="1"/>
    <col min="9189" max="9189" width="7.140625" style="1" customWidth="1"/>
    <col min="9190" max="9190" width="9" style="1" customWidth="1"/>
    <col min="9191" max="9191" width="8.85546875" style="1" customWidth="1"/>
    <col min="9192" max="9192" width="9.140625" style="1"/>
    <col min="9193" max="9193" width="0.85546875" style="1" customWidth="1"/>
    <col min="9194" max="9195" width="10.42578125" style="1" customWidth="1"/>
    <col min="9196" max="9196" width="9.42578125" style="1" customWidth="1"/>
    <col min="9197" max="9197" width="0.85546875" style="1" customWidth="1"/>
    <col min="9198" max="9198" width="10.42578125" style="1" customWidth="1"/>
    <col min="9199" max="9199" width="9.42578125" style="1" customWidth="1"/>
    <col min="9200" max="9200" width="10.140625" style="1" customWidth="1"/>
    <col min="9201" max="9201" width="9.85546875" style="1" customWidth="1"/>
    <col min="9202" max="9202" width="8.5703125" style="1" customWidth="1"/>
    <col min="9203" max="9203" width="0.85546875" style="1" customWidth="1"/>
    <col min="9204" max="9207" width="5.5703125" style="1" customWidth="1"/>
    <col min="9208" max="9208" width="2.140625" style="1" customWidth="1"/>
    <col min="9209" max="9209" width="6.5703125" style="1" customWidth="1"/>
    <col min="9210" max="9210" width="9" style="1" customWidth="1"/>
    <col min="9211" max="9213" width="9.42578125" style="1" customWidth="1"/>
    <col min="9214" max="9214" width="0.85546875" style="1" customWidth="1"/>
    <col min="9215" max="9222" width="8.5703125" style="1" customWidth="1"/>
    <col min="9223" max="9444" width="9.140625" style="1"/>
    <col min="9445" max="9445" width="7.140625" style="1" customWidth="1"/>
    <col min="9446" max="9446" width="9" style="1" customWidth="1"/>
    <col min="9447" max="9447" width="8.85546875" style="1" customWidth="1"/>
    <col min="9448" max="9448" width="9.140625" style="1"/>
    <col min="9449" max="9449" width="0.85546875" style="1" customWidth="1"/>
    <col min="9450" max="9451" width="10.42578125" style="1" customWidth="1"/>
    <col min="9452" max="9452" width="9.42578125" style="1" customWidth="1"/>
    <col min="9453" max="9453" width="0.85546875" style="1" customWidth="1"/>
    <col min="9454" max="9454" width="10.42578125" style="1" customWidth="1"/>
    <col min="9455" max="9455" width="9.42578125" style="1" customWidth="1"/>
    <col min="9456" max="9456" width="10.140625" style="1" customWidth="1"/>
    <col min="9457" max="9457" width="9.85546875" style="1" customWidth="1"/>
    <col min="9458" max="9458" width="8.5703125" style="1" customWidth="1"/>
    <col min="9459" max="9459" width="0.85546875" style="1" customWidth="1"/>
    <col min="9460" max="9463" width="5.5703125" style="1" customWidth="1"/>
    <col min="9464" max="9464" width="2.140625" style="1" customWidth="1"/>
    <col min="9465" max="9465" width="6.5703125" style="1" customWidth="1"/>
    <col min="9466" max="9466" width="9" style="1" customWidth="1"/>
    <col min="9467" max="9469" width="9.42578125" style="1" customWidth="1"/>
    <col min="9470" max="9470" width="0.85546875" style="1" customWidth="1"/>
    <col min="9471" max="9478" width="8.5703125" style="1" customWidth="1"/>
    <col min="9479" max="9700" width="9.140625" style="1"/>
    <col min="9701" max="9701" width="7.140625" style="1" customWidth="1"/>
    <col min="9702" max="9702" width="9" style="1" customWidth="1"/>
    <col min="9703" max="9703" width="8.85546875" style="1" customWidth="1"/>
    <col min="9704" max="9704" width="9.140625" style="1"/>
    <col min="9705" max="9705" width="0.85546875" style="1" customWidth="1"/>
    <col min="9706" max="9707" width="10.42578125" style="1" customWidth="1"/>
    <col min="9708" max="9708" width="9.42578125" style="1" customWidth="1"/>
    <col min="9709" max="9709" width="0.85546875" style="1" customWidth="1"/>
    <col min="9710" max="9710" width="10.42578125" style="1" customWidth="1"/>
    <col min="9711" max="9711" width="9.42578125" style="1" customWidth="1"/>
    <col min="9712" max="9712" width="10.140625" style="1" customWidth="1"/>
    <col min="9713" max="9713" width="9.85546875" style="1" customWidth="1"/>
    <col min="9714" max="9714" width="8.5703125" style="1" customWidth="1"/>
    <col min="9715" max="9715" width="0.85546875" style="1" customWidth="1"/>
    <col min="9716" max="9719" width="5.5703125" style="1" customWidth="1"/>
    <col min="9720" max="9720" width="2.140625" style="1" customWidth="1"/>
    <col min="9721" max="9721" width="6.5703125" style="1" customWidth="1"/>
    <col min="9722" max="9722" width="9" style="1" customWidth="1"/>
    <col min="9723" max="9725" width="9.42578125" style="1" customWidth="1"/>
    <col min="9726" max="9726" width="0.85546875" style="1" customWidth="1"/>
    <col min="9727" max="9734" width="8.5703125" style="1" customWidth="1"/>
    <col min="9735" max="9956" width="9.140625" style="1"/>
    <col min="9957" max="9957" width="7.140625" style="1" customWidth="1"/>
    <col min="9958" max="9958" width="9" style="1" customWidth="1"/>
    <col min="9959" max="9959" width="8.85546875" style="1" customWidth="1"/>
    <col min="9960" max="9960" width="9.140625" style="1"/>
    <col min="9961" max="9961" width="0.85546875" style="1" customWidth="1"/>
    <col min="9962" max="9963" width="10.42578125" style="1" customWidth="1"/>
    <col min="9964" max="9964" width="9.42578125" style="1" customWidth="1"/>
    <col min="9965" max="9965" width="0.85546875" style="1" customWidth="1"/>
    <col min="9966" max="9966" width="10.42578125" style="1" customWidth="1"/>
    <col min="9967" max="9967" width="9.42578125" style="1" customWidth="1"/>
    <col min="9968" max="9968" width="10.140625" style="1" customWidth="1"/>
    <col min="9969" max="9969" width="9.85546875" style="1" customWidth="1"/>
    <col min="9970" max="9970" width="8.5703125" style="1" customWidth="1"/>
    <col min="9971" max="9971" width="0.85546875" style="1" customWidth="1"/>
    <col min="9972" max="9975" width="5.5703125" style="1" customWidth="1"/>
    <col min="9976" max="9976" width="2.140625" style="1" customWidth="1"/>
    <col min="9977" max="9977" width="6.5703125" style="1" customWidth="1"/>
    <col min="9978" max="9978" width="9" style="1" customWidth="1"/>
    <col min="9979" max="9981" width="9.42578125" style="1" customWidth="1"/>
    <col min="9982" max="9982" width="0.85546875" style="1" customWidth="1"/>
    <col min="9983" max="9990" width="8.5703125" style="1" customWidth="1"/>
    <col min="9991" max="10212" width="9.140625" style="1"/>
    <col min="10213" max="10213" width="7.140625" style="1" customWidth="1"/>
    <col min="10214" max="10214" width="9" style="1" customWidth="1"/>
    <col min="10215" max="10215" width="8.85546875" style="1" customWidth="1"/>
    <col min="10216" max="10216" width="9.140625" style="1"/>
    <col min="10217" max="10217" width="0.85546875" style="1" customWidth="1"/>
    <col min="10218" max="10219" width="10.42578125" style="1" customWidth="1"/>
    <col min="10220" max="10220" width="9.42578125" style="1" customWidth="1"/>
    <col min="10221" max="10221" width="0.85546875" style="1" customWidth="1"/>
    <col min="10222" max="10222" width="10.42578125" style="1" customWidth="1"/>
    <col min="10223" max="10223" width="9.42578125" style="1" customWidth="1"/>
    <col min="10224" max="10224" width="10.140625" style="1" customWidth="1"/>
    <col min="10225" max="10225" width="9.85546875" style="1" customWidth="1"/>
    <col min="10226" max="10226" width="8.5703125" style="1" customWidth="1"/>
    <col min="10227" max="10227" width="0.85546875" style="1" customWidth="1"/>
    <col min="10228" max="10231" width="5.5703125" style="1" customWidth="1"/>
    <col min="10232" max="10232" width="2.140625" style="1" customWidth="1"/>
    <col min="10233" max="10233" width="6.5703125" style="1" customWidth="1"/>
    <col min="10234" max="10234" width="9" style="1" customWidth="1"/>
    <col min="10235" max="10237" width="9.42578125" style="1" customWidth="1"/>
    <col min="10238" max="10238" width="0.85546875" style="1" customWidth="1"/>
    <col min="10239" max="10246" width="8.5703125" style="1" customWidth="1"/>
    <col min="10247" max="10468" width="9.140625" style="1"/>
    <col min="10469" max="10469" width="7.140625" style="1" customWidth="1"/>
    <col min="10470" max="10470" width="9" style="1" customWidth="1"/>
    <col min="10471" max="10471" width="8.85546875" style="1" customWidth="1"/>
    <col min="10472" max="10472" width="9.140625" style="1"/>
    <col min="10473" max="10473" width="0.85546875" style="1" customWidth="1"/>
    <col min="10474" max="10475" width="10.42578125" style="1" customWidth="1"/>
    <col min="10476" max="10476" width="9.42578125" style="1" customWidth="1"/>
    <col min="10477" max="10477" width="0.85546875" style="1" customWidth="1"/>
    <col min="10478" max="10478" width="10.42578125" style="1" customWidth="1"/>
    <col min="10479" max="10479" width="9.42578125" style="1" customWidth="1"/>
    <col min="10480" max="10480" width="10.140625" style="1" customWidth="1"/>
    <col min="10481" max="10481" width="9.85546875" style="1" customWidth="1"/>
    <col min="10482" max="10482" width="8.5703125" style="1" customWidth="1"/>
    <col min="10483" max="10483" width="0.85546875" style="1" customWidth="1"/>
    <col min="10484" max="10487" width="5.5703125" style="1" customWidth="1"/>
    <col min="10488" max="10488" width="2.140625" style="1" customWidth="1"/>
    <col min="10489" max="10489" width="6.5703125" style="1" customWidth="1"/>
    <col min="10490" max="10490" width="9" style="1" customWidth="1"/>
    <col min="10491" max="10493" width="9.42578125" style="1" customWidth="1"/>
    <col min="10494" max="10494" width="0.85546875" style="1" customWidth="1"/>
    <col min="10495" max="10502" width="8.5703125" style="1" customWidth="1"/>
    <col min="10503" max="10724" width="9.140625" style="1"/>
    <col min="10725" max="10725" width="7.140625" style="1" customWidth="1"/>
    <col min="10726" max="10726" width="9" style="1" customWidth="1"/>
    <col min="10727" max="10727" width="8.85546875" style="1" customWidth="1"/>
    <col min="10728" max="10728" width="9.140625" style="1"/>
    <col min="10729" max="10729" width="0.85546875" style="1" customWidth="1"/>
    <col min="10730" max="10731" width="10.42578125" style="1" customWidth="1"/>
    <col min="10732" max="10732" width="9.42578125" style="1" customWidth="1"/>
    <col min="10733" max="10733" width="0.85546875" style="1" customWidth="1"/>
    <col min="10734" max="10734" width="10.42578125" style="1" customWidth="1"/>
    <col min="10735" max="10735" width="9.42578125" style="1" customWidth="1"/>
    <col min="10736" max="10736" width="10.140625" style="1" customWidth="1"/>
    <col min="10737" max="10737" width="9.85546875" style="1" customWidth="1"/>
    <col min="10738" max="10738" width="8.5703125" style="1" customWidth="1"/>
    <col min="10739" max="10739" width="0.85546875" style="1" customWidth="1"/>
    <col min="10740" max="10743" width="5.5703125" style="1" customWidth="1"/>
    <col min="10744" max="10744" width="2.140625" style="1" customWidth="1"/>
    <col min="10745" max="10745" width="6.5703125" style="1" customWidth="1"/>
    <col min="10746" max="10746" width="9" style="1" customWidth="1"/>
    <col min="10747" max="10749" width="9.42578125" style="1" customWidth="1"/>
    <col min="10750" max="10750" width="0.85546875" style="1" customWidth="1"/>
    <col min="10751" max="10758" width="8.5703125" style="1" customWidth="1"/>
    <col min="10759" max="10980" width="9.140625" style="1"/>
    <col min="10981" max="10981" width="7.140625" style="1" customWidth="1"/>
    <col min="10982" max="10982" width="9" style="1" customWidth="1"/>
    <col min="10983" max="10983" width="8.85546875" style="1" customWidth="1"/>
    <col min="10984" max="10984" width="9.140625" style="1"/>
    <col min="10985" max="10985" width="0.85546875" style="1" customWidth="1"/>
    <col min="10986" max="10987" width="10.42578125" style="1" customWidth="1"/>
    <col min="10988" max="10988" width="9.42578125" style="1" customWidth="1"/>
    <col min="10989" max="10989" width="0.85546875" style="1" customWidth="1"/>
    <col min="10990" max="10990" width="10.42578125" style="1" customWidth="1"/>
    <col min="10991" max="10991" width="9.42578125" style="1" customWidth="1"/>
    <col min="10992" max="10992" width="10.140625" style="1" customWidth="1"/>
    <col min="10993" max="10993" width="9.85546875" style="1" customWidth="1"/>
    <col min="10994" max="10994" width="8.5703125" style="1" customWidth="1"/>
    <col min="10995" max="10995" width="0.85546875" style="1" customWidth="1"/>
    <col min="10996" max="10999" width="5.5703125" style="1" customWidth="1"/>
    <col min="11000" max="11000" width="2.140625" style="1" customWidth="1"/>
    <col min="11001" max="11001" width="6.5703125" style="1" customWidth="1"/>
    <col min="11002" max="11002" width="9" style="1" customWidth="1"/>
    <col min="11003" max="11005" width="9.42578125" style="1" customWidth="1"/>
    <col min="11006" max="11006" width="0.85546875" style="1" customWidth="1"/>
    <col min="11007" max="11014" width="8.5703125" style="1" customWidth="1"/>
    <col min="11015" max="11236" width="9.140625" style="1"/>
    <col min="11237" max="11237" width="7.140625" style="1" customWidth="1"/>
    <col min="11238" max="11238" width="9" style="1" customWidth="1"/>
    <col min="11239" max="11239" width="8.85546875" style="1" customWidth="1"/>
    <col min="11240" max="11240" width="9.140625" style="1"/>
    <col min="11241" max="11241" width="0.85546875" style="1" customWidth="1"/>
    <col min="11242" max="11243" width="10.42578125" style="1" customWidth="1"/>
    <col min="11244" max="11244" width="9.42578125" style="1" customWidth="1"/>
    <col min="11245" max="11245" width="0.85546875" style="1" customWidth="1"/>
    <col min="11246" max="11246" width="10.42578125" style="1" customWidth="1"/>
    <col min="11247" max="11247" width="9.42578125" style="1" customWidth="1"/>
    <col min="11248" max="11248" width="10.140625" style="1" customWidth="1"/>
    <col min="11249" max="11249" width="9.85546875" style="1" customWidth="1"/>
    <col min="11250" max="11250" width="8.5703125" style="1" customWidth="1"/>
    <col min="11251" max="11251" width="0.85546875" style="1" customWidth="1"/>
    <col min="11252" max="11255" width="5.5703125" style="1" customWidth="1"/>
    <col min="11256" max="11256" width="2.140625" style="1" customWidth="1"/>
    <col min="11257" max="11257" width="6.5703125" style="1" customWidth="1"/>
    <col min="11258" max="11258" width="9" style="1" customWidth="1"/>
    <col min="11259" max="11261" width="9.42578125" style="1" customWidth="1"/>
    <col min="11262" max="11262" width="0.85546875" style="1" customWidth="1"/>
    <col min="11263" max="11270" width="8.5703125" style="1" customWidth="1"/>
    <col min="11271" max="11492" width="9.140625" style="1"/>
    <col min="11493" max="11493" width="7.140625" style="1" customWidth="1"/>
    <col min="11494" max="11494" width="9" style="1" customWidth="1"/>
    <col min="11495" max="11495" width="8.85546875" style="1" customWidth="1"/>
    <col min="11496" max="11496" width="9.140625" style="1"/>
    <col min="11497" max="11497" width="0.85546875" style="1" customWidth="1"/>
    <col min="11498" max="11499" width="10.42578125" style="1" customWidth="1"/>
    <col min="11500" max="11500" width="9.42578125" style="1" customWidth="1"/>
    <col min="11501" max="11501" width="0.85546875" style="1" customWidth="1"/>
    <col min="11502" max="11502" width="10.42578125" style="1" customWidth="1"/>
    <col min="11503" max="11503" width="9.42578125" style="1" customWidth="1"/>
    <col min="11504" max="11504" width="10.140625" style="1" customWidth="1"/>
    <col min="11505" max="11505" width="9.85546875" style="1" customWidth="1"/>
    <col min="11506" max="11506" width="8.5703125" style="1" customWidth="1"/>
    <col min="11507" max="11507" width="0.85546875" style="1" customWidth="1"/>
    <col min="11508" max="11511" width="5.5703125" style="1" customWidth="1"/>
    <col min="11512" max="11512" width="2.140625" style="1" customWidth="1"/>
    <col min="11513" max="11513" width="6.5703125" style="1" customWidth="1"/>
    <col min="11514" max="11514" width="9" style="1" customWidth="1"/>
    <col min="11515" max="11517" width="9.42578125" style="1" customWidth="1"/>
    <col min="11518" max="11518" width="0.85546875" style="1" customWidth="1"/>
    <col min="11519" max="11526" width="8.5703125" style="1" customWidth="1"/>
    <col min="11527" max="11748" width="9.140625" style="1"/>
    <col min="11749" max="11749" width="7.140625" style="1" customWidth="1"/>
    <col min="11750" max="11750" width="9" style="1" customWidth="1"/>
    <col min="11751" max="11751" width="8.85546875" style="1" customWidth="1"/>
    <col min="11752" max="11752" width="9.140625" style="1"/>
    <col min="11753" max="11753" width="0.85546875" style="1" customWidth="1"/>
    <col min="11754" max="11755" width="10.42578125" style="1" customWidth="1"/>
    <col min="11756" max="11756" width="9.42578125" style="1" customWidth="1"/>
    <col min="11757" max="11757" width="0.85546875" style="1" customWidth="1"/>
    <col min="11758" max="11758" width="10.42578125" style="1" customWidth="1"/>
    <col min="11759" max="11759" width="9.42578125" style="1" customWidth="1"/>
    <col min="11760" max="11760" width="10.140625" style="1" customWidth="1"/>
    <col min="11761" max="11761" width="9.85546875" style="1" customWidth="1"/>
    <col min="11762" max="11762" width="8.5703125" style="1" customWidth="1"/>
    <col min="11763" max="11763" width="0.85546875" style="1" customWidth="1"/>
    <col min="11764" max="11767" width="5.5703125" style="1" customWidth="1"/>
    <col min="11768" max="11768" width="2.140625" style="1" customWidth="1"/>
    <col min="11769" max="11769" width="6.5703125" style="1" customWidth="1"/>
    <col min="11770" max="11770" width="9" style="1" customWidth="1"/>
    <col min="11771" max="11773" width="9.42578125" style="1" customWidth="1"/>
    <col min="11774" max="11774" width="0.85546875" style="1" customWidth="1"/>
    <col min="11775" max="11782" width="8.5703125" style="1" customWidth="1"/>
    <col min="11783" max="12004" width="9.140625" style="1"/>
    <col min="12005" max="12005" width="7.140625" style="1" customWidth="1"/>
    <col min="12006" max="12006" width="9" style="1" customWidth="1"/>
    <col min="12007" max="12007" width="8.85546875" style="1" customWidth="1"/>
    <col min="12008" max="12008" width="9.140625" style="1"/>
    <col min="12009" max="12009" width="0.85546875" style="1" customWidth="1"/>
    <col min="12010" max="12011" width="10.42578125" style="1" customWidth="1"/>
    <col min="12012" max="12012" width="9.42578125" style="1" customWidth="1"/>
    <col min="12013" max="12013" width="0.85546875" style="1" customWidth="1"/>
    <col min="12014" max="12014" width="10.42578125" style="1" customWidth="1"/>
    <col min="12015" max="12015" width="9.42578125" style="1" customWidth="1"/>
    <col min="12016" max="12016" width="10.140625" style="1" customWidth="1"/>
    <col min="12017" max="12017" width="9.85546875" style="1" customWidth="1"/>
    <col min="12018" max="12018" width="8.5703125" style="1" customWidth="1"/>
    <col min="12019" max="12019" width="0.85546875" style="1" customWidth="1"/>
    <col min="12020" max="12023" width="5.5703125" style="1" customWidth="1"/>
    <col min="12024" max="12024" width="2.140625" style="1" customWidth="1"/>
    <col min="12025" max="12025" width="6.5703125" style="1" customWidth="1"/>
    <col min="12026" max="12026" width="9" style="1" customWidth="1"/>
    <col min="12027" max="12029" width="9.42578125" style="1" customWidth="1"/>
    <col min="12030" max="12030" width="0.85546875" style="1" customWidth="1"/>
    <col min="12031" max="12038" width="8.5703125" style="1" customWidth="1"/>
    <col min="12039" max="12260" width="9.140625" style="1"/>
    <col min="12261" max="12261" width="7.140625" style="1" customWidth="1"/>
    <col min="12262" max="12262" width="9" style="1" customWidth="1"/>
    <col min="12263" max="12263" width="8.85546875" style="1" customWidth="1"/>
    <col min="12264" max="12264" width="9.140625" style="1"/>
    <col min="12265" max="12265" width="0.85546875" style="1" customWidth="1"/>
    <col min="12266" max="12267" width="10.42578125" style="1" customWidth="1"/>
    <col min="12268" max="12268" width="9.42578125" style="1" customWidth="1"/>
    <col min="12269" max="12269" width="0.85546875" style="1" customWidth="1"/>
    <col min="12270" max="12270" width="10.42578125" style="1" customWidth="1"/>
    <col min="12271" max="12271" width="9.42578125" style="1" customWidth="1"/>
    <col min="12272" max="12272" width="10.140625" style="1" customWidth="1"/>
    <col min="12273" max="12273" width="9.85546875" style="1" customWidth="1"/>
    <col min="12274" max="12274" width="8.5703125" style="1" customWidth="1"/>
    <col min="12275" max="12275" width="0.85546875" style="1" customWidth="1"/>
    <col min="12276" max="12279" width="5.5703125" style="1" customWidth="1"/>
    <col min="12280" max="12280" width="2.140625" style="1" customWidth="1"/>
    <col min="12281" max="12281" width="6.5703125" style="1" customWidth="1"/>
    <col min="12282" max="12282" width="9" style="1" customWidth="1"/>
    <col min="12283" max="12285" width="9.42578125" style="1" customWidth="1"/>
    <col min="12286" max="12286" width="0.85546875" style="1" customWidth="1"/>
    <col min="12287" max="12294" width="8.5703125" style="1" customWidth="1"/>
    <col min="12295" max="12516" width="9.140625" style="1"/>
    <col min="12517" max="12517" width="7.140625" style="1" customWidth="1"/>
    <col min="12518" max="12518" width="9" style="1" customWidth="1"/>
    <col min="12519" max="12519" width="8.85546875" style="1" customWidth="1"/>
    <col min="12520" max="12520" width="9.140625" style="1"/>
    <col min="12521" max="12521" width="0.85546875" style="1" customWidth="1"/>
    <col min="12522" max="12523" width="10.42578125" style="1" customWidth="1"/>
    <col min="12524" max="12524" width="9.42578125" style="1" customWidth="1"/>
    <col min="12525" max="12525" width="0.85546875" style="1" customWidth="1"/>
    <col min="12526" max="12526" width="10.42578125" style="1" customWidth="1"/>
    <col min="12527" max="12527" width="9.42578125" style="1" customWidth="1"/>
    <col min="12528" max="12528" width="10.140625" style="1" customWidth="1"/>
    <col min="12529" max="12529" width="9.85546875" style="1" customWidth="1"/>
    <col min="12530" max="12530" width="8.5703125" style="1" customWidth="1"/>
    <col min="12531" max="12531" width="0.85546875" style="1" customWidth="1"/>
    <col min="12532" max="12535" width="5.5703125" style="1" customWidth="1"/>
    <col min="12536" max="12536" width="2.140625" style="1" customWidth="1"/>
    <col min="12537" max="12537" width="6.5703125" style="1" customWidth="1"/>
    <col min="12538" max="12538" width="9" style="1" customWidth="1"/>
    <col min="12539" max="12541" width="9.42578125" style="1" customWidth="1"/>
    <col min="12542" max="12542" width="0.85546875" style="1" customWidth="1"/>
    <col min="12543" max="12550" width="8.5703125" style="1" customWidth="1"/>
    <col min="12551" max="12772" width="9.140625" style="1"/>
    <col min="12773" max="12773" width="7.140625" style="1" customWidth="1"/>
    <col min="12774" max="12774" width="9" style="1" customWidth="1"/>
    <col min="12775" max="12775" width="8.85546875" style="1" customWidth="1"/>
    <col min="12776" max="12776" width="9.140625" style="1"/>
    <col min="12777" max="12777" width="0.85546875" style="1" customWidth="1"/>
    <col min="12778" max="12779" width="10.42578125" style="1" customWidth="1"/>
    <col min="12780" max="12780" width="9.42578125" style="1" customWidth="1"/>
    <col min="12781" max="12781" width="0.85546875" style="1" customWidth="1"/>
    <col min="12782" max="12782" width="10.42578125" style="1" customWidth="1"/>
    <col min="12783" max="12783" width="9.42578125" style="1" customWidth="1"/>
    <col min="12784" max="12784" width="10.140625" style="1" customWidth="1"/>
    <col min="12785" max="12785" width="9.85546875" style="1" customWidth="1"/>
    <col min="12786" max="12786" width="8.5703125" style="1" customWidth="1"/>
    <col min="12787" max="12787" width="0.85546875" style="1" customWidth="1"/>
    <col min="12788" max="12791" width="5.5703125" style="1" customWidth="1"/>
    <col min="12792" max="12792" width="2.140625" style="1" customWidth="1"/>
    <col min="12793" max="12793" width="6.5703125" style="1" customWidth="1"/>
    <col min="12794" max="12794" width="9" style="1" customWidth="1"/>
    <col min="12795" max="12797" width="9.42578125" style="1" customWidth="1"/>
    <col min="12798" max="12798" width="0.85546875" style="1" customWidth="1"/>
    <col min="12799" max="12806" width="8.5703125" style="1" customWidth="1"/>
    <col min="12807" max="13028" width="9.140625" style="1"/>
    <col min="13029" max="13029" width="7.140625" style="1" customWidth="1"/>
    <col min="13030" max="13030" width="9" style="1" customWidth="1"/>
    <col min="13031" max="13031" width="8.85546875" style="1" customWidth="1"/>
    <col min="13032" max="13032" width="9.140625" style="1"/>
    <col min="13033" max="13033" width="0.85546875" style="1" customWidth="1"/>
    <col min="13034" max="13035" width="10.42578125" style="1" customWidth="1"/>
    <col min="13036" max="13036" width="9.42578125" style="1" customWidth="1"/>
    <col min="13037" max="13037" width="0.85546875" style="1" customWidth="1"/>
    <col min="13038" max="13038" width="10.42578125" style="1" customWidth="1"/>
    <col min="13039" max="13039" width="9.42578125" style="1" customWidth="1"/>
    <col min="13040" max="13040" width="10.140625" style="1" customWidth="1"/>
    <col min="13041" max="13041" width="9.85546875" style="1" customWidth="1"/>
    <col min="13042" max="13042" width="8.5703125" style="1" customWidth="1"/>
    <col min="13043" max="13043" width="0.85546875" style="1" customWidth="1"/>
    <col min="13044" max="13047" width="5.5703125" style="1" customWidth="1"/>
    <col min="13048" max="13048" width="2.140625" style="1" customWidth="1"/>
    <col min="13049" max="13049" width="6.5703125" style="1" customWidth="1"/>
    <col min="13050" max="13050" width="9" style="1" customWidth="1"/>
    <col min="13051" max="13053" width="9.42578125" style="1" customWidth="1"/>
    <col min="13054" max="13054" width="0.85546875" style="1" customWidth="1"/>
    <col min="13055" max="13062" width="8.5703125" style="1" customWidth="1"/>
    <col min="13063" max="13284" width="9.140625" style="1"/>
    <col min="13285" max="13285" width="7.140625" style="1" customWidth="1"/>
    <col min="13286" max="13286" width="9" style="1" customWidth="1"/>
    <col min="13287" max="13287" width="8.85546875" style="1" customWidth="1"/>
    <col min="13288" max="13288" width="9.140625" style="1"/>
    <col min="13289" max="13289" width="0.85546875" style="1" customWidth="1"/>
    <col min="13290" max="13291" width="10.42578125" style="1" customWidth="1"/>
    <col min="13292" max="13292" width="9.42578125" style="1" customWidth="1"/>
    <col min="13293" max="13293" width="0.85546875" style="1" customWidth="1"/>
    <col min="13294" max="13294" width="10.42578125" style="1" customWidth="1"/>
    <col min="13295" max="13295" width="9.42578125" style="1" customWidth="1"/>
    <col min="13296" max="13296" width="10.140625" style="1" customWidth="1"/>
    <col min="13297" max="13297" width="9.85546875" style="1" customWidth="1"/>
    <col min="13298" max="13298" width="8.5703125" style="1" customWidth="1"/>
    <col min="13299" max="13299" width="0.85546875" style="1" customWidth="1"/>
    <col min="13300" max="13303" width="5.5703125" style="1" customWidth="1"/>
    <col min="13304" max="13304" width="2.140625" style="1" customWidth="1"/>
    <col min="13305" max="13305" width="6.5703125" style="1" customWidth="1"/>
    <col min="13306" max="13306" width="9" style="1" customWidth="1"/>
    <col min="13307" max="13309" width="9.42578125" style="1" customWidth="1"/>
    <col min="13310" max="13310" width="0.85546875" style="1" customWidth="1"/>
    <col min="13311" max="13318" width="8.5703125" style="1" customWidth="1"/>
    <col min="13319" max="13540" width="9.140625" style="1"/>
    <col min="13541" max="13541" width="7.140625" style="1" customWidth="1"/>
    <col min="13542" max="13542" width="9" style="1" customWidth="1"/>
    <col min="13543" max="13543" width="8.85546875" style="1" customWidth="1"/>
    <col min="13544" max="13544" width="9.140625" style="1"/>
    <col min="13545" max="13545" width="0.85546875" style="1" customWidth="1"/>
    <col min="13546" max="13547" width="10.42578125" style="1" customWidth="1"/>
    <col min="13548" max="13548" width="9.42578125" style="1" customWidth="1"/>
    <col min="13549" max="13549" width="0.85546875" style="1" customWidth="1"/>
    <col min="13550" max="13550" width="10.42578125" style="1" customWidth="1"/>
    <col min="13551" max="13551" width="9.42578125" style="1" customWidth="1"/>
    <col min="13552" max="13552" width="10.140625" style="1" customWidth="1"/>
    <col min="13553" max="13553" width="9.85546875" style="1" customWidth="1"/>
    <col min="13554" max="13554" width="8.5703125" style="1" customWidth="1"/>
    <col min="13555" max="13555" width="0.85546875" style="1" customWidth="1"/>
    <col min="13556" max="13559" width="5.5703125" style="1" customWidth="1"/>
    <col min="13560" max="13560" width="2.140625" style="1" customWidth="1"/>
    <col min="13561" max="13561" width="6.5703125" style="1" customWidth="1"/>
    <col min="13562" max="13562" width="9" style="1" customWidth="1"/>
    <col min="13563" max="13565" width="9.42578125" style="1" customWidth="1"/>
    <col min="13566" max="13566" width="0.85546875" style="1" customWidth="1"/>
    <col min="13567" max="13574" width="8.5703125" style="1" customWidth="1"/>
    <col min="13575" max="13796" width="9.140625" style="1"/>
    <col min="13797" max="13797" width="7.140625" style="1" customWidth="1"/>
    <col min="13798" max="13798" width="9" style="1" customWidth="1"/>
    <col min="13799" max="13799" width="8.85546875" style="1" customWidth="1"/>
    <col min="13800" max="13800" width="9.140625" style="1"/>
    <col min="13801" max="13801" width="0.85546875" style="1" customWidth="1"/>
    <col min="13802" max="13803" width="10.42578125" style="1" customWidth="1"/>
    <col min="13804" max="13804" width="9.42578125" style="1" customWidth="1"/>
    <col min="13805" max="13805" width="0.85546875" style="1" customWidth="1"/>
    <col min="13806" max="13806" width="10.42578125" style="1" customWidth="1"/>
    <col min="13807" max="13807" width="9.42578125" style="1" customWidth="1"/>
    <col min="13808" max="13808" width="10.140625" style="1" customWidth="1"/>
    <col min="13809" max="13809" width="9.85546875" style="1" customWidth="1"/>
    <col min="13810" max="13810" width="8.5703125" style="1" customWidth="1"/>
    <col min="13811" max="13811" width="0.85546875" style="1" customWidth="1"/>
    <col min="13812" max="13815" width="5.5703125" style="1" customWidth="1"/>
    <col min="13816" max="13816" width="2.140625" style="1" customWidth="1"/>
    <col min="13817" max="13817" width="6.5703125" style="1" customWidth="1"/>
    <col min="13818" max="13818" width="9" style="1" customWidth="1"/>
    <col min="13819" max="13821" width="9.42578125" style="1" customWidth="1"/>
    <col min="13822" max="13822" width="0.85546875" style="1" customWidth="1"/>
    <col min="13823" max="13830" width="8.5703125" style="1" customWidth="1"/>
    <col min="13831" max="14052" width="9.140625" style="1"/>
    <col min="14053" max="14053" width="7.140625" style="1" customWidth="1"/>
    <col min="14054" max="14054" width="9" style="1" customWidth="1"/>
    <col min="14055" max="14055" width="8.85546875" style="1" customWidth="1"/>
    <col min="14056" max="14056" width="9.140625" style="1"/>
    <col min="14057" max="14057" width="0.85546875" style="1" customWidth="1"/>
    <col min="14058" max="14059" width="10.42578125" style="1" customWidth="1"/>
    <col min="14060" max="14060" width="9.42578125" style="1" customWidth="1"/>
    <col min="14061" max="14061" width="0.85546875" style="1" customWidth="1"/>
    <col min="14062" max="14062" width="10.42578125" style="1" customWidth="1"/>
    <col min="14063" max="14063" width="9.42578125" style="1" customWidth="1"/>
    <col min="14064" max="14064" width="10.140625" style="1" customWidth="1"/>
    <col min="14065" max="14065" width="9.85546875" style="1" customWidth="1"/>
    <col min="14066" max="14066" width="8.5703125" style="1" customWidth="1"/>
    <col min="14067" max="14067" width="0.85546875" style="1" customWidth="1"/>
    <col min="14068" max="14071" width="5.5703125" style="1" customWidth="1"/>
    <col min="14072" max="14072" width="2.140625" style="1" customWidth="1"/>
    <col min="14073" max="14073" width="6.5703125" style="1" customWidth="1"/>
    <col min="14074" max="14074" width="9" style="1" customWidth="1"/>
    <col min="14075" max="14077" width="9.42578125" style="1" customWidth="1"/>
    <col min="14078" max="14078" width="0.85546875" style="1" customWidth="1"/>
    <col min="14079" max="14086" width="8.5703125" style="1" customWidth="1"/>
    <col min="14087" max="14308" width="9.140625" style="1"/>
    <col min="14309" max="14309" width="7.140625" style="1" customWidth="1"/>
    <col min="14310" max="14310" width="9" style="1" customWidth="1"/>
    <col min="14311" max="14311" width="8.85546875" style="1" customWidth="1"/>
    <col min="14312" max="14312" width="9.140625" style="1"/>
    <col min="14313" max="14313" width="0.85546875" style="1" customWidth="1"/>
    <col min="14314" max="14315" width="10.42578125" style="1" customWidth="1"/>
    <col min="14316" max="14316" width="9.42578125" style="1" customWidth="1"/>
    <col min="14317" max="14317" width="0.85546875" style="1" customWidth="1"/>
    <col min="14318" max="14318" width="10.42578125" style="1" customWidth="1"/>
    <col min="14319" max="14319" width="9.42578125" style="1" customWidth="1"/>
    <col min="14320" max="14320" width="10.140625" style="1" customWidth="1"/>
    <col min="14321" max="14321" width="9.85546875" style="1" customWidth="1"/>
    <col min="14322" max="14322" width="8.5703125" style="1" customWidth="1"/>
    <col min="14323" max="14323" width="0.85546875" style="1" customWidth="1"/>
    <col min="14324" max="14327" width="5.5703125" style="1" customWidth="1"/>
    <col min="14328" max="14328" width="2.140625" style="1" customWidth="1"/>
    <col min="14329" max="14329" width="6.5703125" style="1" customWidth="1"/>
    <col min="14330" max="14330" width="9" style="1" customWidth="1"/>
    <col min="14331" max="14333" width="9.42578125" style="1" customWidth="1"/>
    <col min="14334" max="14334" width="0.85546875" style="1" customWidth="1"/>
    <col min="14335" max="14342" width="8.5703125" style="1" customWidth="1"/>
    <col min="14343" max="14564" width="9.140625" style="1"/>
    <col min="14565" max="14565" width="7.140625" style="1" customWidth="1"/>
    <col min="14566" max="14566" width="9" style="1" customWidth="1"/>
    <col min="14567" max="14567" width="8.85546875" style="1" customWidth="1"/>
    <col min="14568" max="14568" width="9.140625" style="1"/>
    <col min="14569" max="14569" width="0.85546875" style="1" customWidth="1"/>
    <col min="14570" max="14571" width="10.42578125" style="1" customWidth="1"/>
    <col min="14572" max="14572" width="9.42578125" style="1" customWidth="1"/>
    <col min="14573" max="14573" width="0.85546875" style="1" customWidth="1"/>
    <col min="14574" max="14574" width="10.42578125" style="1" customWidth="1"/>
    <col min="14575" max="14575" width="9.42578125" style="1" customWidth="1"/>
    <col min="14576" max="14576" width="10.140625" style="1" customWidth="1"/>
    <col min="14577" max="14577" width="9.85546875" style="1" customWidth="1"/>
    <col min="14578" max="14578" width="8.5703125" style="1" customWidth="1"/>
    <col min="14579" max="14579" width="0.85546875" style="1" customWidth="1"/>
    <col min="14580" max="14583" width="5.5703125" style="1" customWidth="1"/>
    <col min="14584" max="14584" width="2.140625" style="1" customWidth="1"/>
    <col min="14585" max="14585" width="6.5703125" style="1" customWidth="1"/>
    <col min="14586" max="14586" width="9" style="1" customWidth="1"/>
    <col min="14587" max="14589" width="9.42578125" style="1" customWidth="1"/>
    <col min="14590" max="14590" width="0.85546875" style="1" customWidth="1"/>
    <col min="14591" max="14598" width="8.5703125" style="1" customWidth="1"/>
    <col min="14599" max="14820" width="9.140625" style="1"/>
    <col min="14821" max="14821" width="7.140625" style="1" customWidth="1"/>
    <col min="14822" max="14822" width="9" style="1" customWidth="1"/>
    <col min="14823" max="14823" width="8.85546875" style="1" customWidth="1"/>
    <col min="14824" max="14824" width="9.140625" style="1"/>
    <col min="14825" max="14825" width="0.85546875" style="1" customWidth="1"/>
    <col min="14826" max="14827" width="10.42578125" style="1" customWidth="1"/>
    <col min="14828" max="14828" width="9.42578125" style="1" customWidth="1"/>
    <col min="14829" max="14829" width="0.85546875" style="1" customWidth="1"/>
    <col min="14830" max="14830" width="10.42578125" style="1" customWidth="1"/>
    <col min="14831" max="14831" width="9.42578125" style="1" customWidth="1"/>
    <col min="14832" max="14832" width="10.140625" style="1" customWidth="1"/>
    <col min="14833" max="14833" width="9.85546875" style="1" customWidth="1"/>
    <col min="14834" max="14834" width="8.5703125" style="1" customWidth="1"/>
    <col min="14835" max="14835" width="0.85546875" style="1" customWidth="1"/>
    <col min="14836" max="14839" width="5.5703125" style="1" customWidth="1"/>
    <col min="14840" max="14840" width="2.140625" style="1" customWidth="1"/>
    <col min="14841" max="14841" width="6.5703125" style="1" customWidth="1"/>
    <col min="14842" max="14842" width="9" style="1" customWidth="1"/>
    <col min="14843" max="14845" width="9.42578125" style="1" customWidth="1"/>
    <col min="14846" max="14846" width="0.85546875" style="1" customWidth="1"/>
    <col min="14847" max="14854" width="8.5703125" style="1" customWidth="1"/>
    <col min="14855" max="15076" width="9.140625" style="1"/>
    <col min="15077" max="15077" width="7.140625" style="1" customWidth="1"/>
    <col min="15078" max="15078" width="9" style="1" customWidth="1"/>
    <col min="15079" max="15079" width="8.85546875" style="1" customWidth="1"/>
    <col min="15080" max="15080" width="9.140625" style="1"/>
    <col min="15081" max="15081" width="0.85546875" style="1" customWidth="1"/>
    <col min="15082" max="15083" width="10.42578125" style="1" customWidth="1"/>
    <col min="15084" max="15084" width="9.42578125" style="1" customWidth="1"/>
    <col min="15085" max="15085" width="0.85546875" style="1" customWidth="1"/>
    <col min="15086" max="15086" width="10.42578125" style="1" customWidth="1"/>
    <col min="15087" max="15087" width="9.42578125" style="1" customWidth="1"/>
    <col min="15088" max="15088" width="10.140625" style="1" customWidth="1"/>
    <col min="15089" max="15089" width="9.85546875" style="1" customWidth="1"/>
    <col min="15090" max="15090" width="8.5703125" style="1" customWidth="1"/>
    <col min="15091" max="15091" width="0.85546875" style="1" customWidth="1"/>
    <col min="15092" max="15095" width="5.5703125" style="1" customWidth="1"/>
    <col min="15096" max="15096" width="2.140625" style="1" customWidth="1"/>
    <col min="15097" max="15097" width="6.5703125" style="1" customWidth="1"/>
    <col min="15098" max="15098" width="9" style="1" customWidth="1"/>
    <col min="15099" max="15101" width="9.42578125" style="1" customWidth="1"/>
    <col min="15102" max="15102" width="0.85546875" style="1" customWidth="1"/>
    <col min="15103" max="15110" width="8.5703125" style="1" customWidth="1"/>
    <col min="15111" max="15332" width="9.140625" style="1"/>
    <col min="15333" max="15333" width="7.140625" style="1" customWidth="1"/>
    <col min="15334" max="15334" width="9" style="1" customWidth="1"/>
    <col min="15335" max="15335" width="8.85546875" style="1" customWidth="1"/>
    <col min="15336" max="15336" width="9.140625" style="1"/>
    <col min="15337" max="15337" width="0.85546875" style="1" customWidth="1"/>
    <col min="15338" max="15339" width="10.42578125" style="1" customWidth="1"/>
    <col min="15340" max="15340" width="9.42578125" style="1" customWidth="1"/>
    <col min="15341" max="15341" width="0.85546875" style="1" customWidth="1"/>
    <col min="15342" max="15342" width="10.42578125" style="1" customWidth="1"/>
    <col min="15343" max="15343" width="9.42578125" style="1" customWidth="1"/>
    <col min="15344" max="15344" width="10.140625" style="1" customWidth="1"/>
    <col min="15345" max="15345" width="9.85546875" style="1" customWidth="1"/>
    <col min="15346" max="15346" width="8.5703125" style="1" customWidth="1"/>
    <col min="15347" max="15347" width="0.85546875" style="1" customWidth="1"/>
    <col min="15348" max="15351" width="5.5703125" style="1" customWidth="1"/>
    <col min="15352" max="15352" width="2.140625" style="1" customWidth="1"/>
    <col min="15353" max="15353" width="6.5703125" style="1" customWidth="1"/>
    <col min="15354" max="15354" width="9" style="1" customWidth="1"/>
    <col min="15355" max="15357" width="9.42578125" style="1" customWidth="1"/>
    <col min="15358" max="15358" width="0.85546875" style="1" customWidth="1"/>
    <col min="15359" max="15366" width="8.5703125" style="1" customWidth="1"/>
    <col min="15367" max="15588" width="9.140625" style="1"/>
    <col min="15589" max="15589" width="7.140625" style="1" customWidth="1"/>
    <col min="15590" max="15590" width="9" style="1" customWidth="1"/>
    <col min="15591" max="15591" width="8.85546875" style="1" customWidth="1"/>
    <col min="15592" max="15592" width="9.140625" style="1"/>
    <col min="15593" max="15593" width="0.85546875" style="1" customWidth="1"/>
    <col min="15594" max="15595" width="10.42578125" style="1" customWidth="1"/>
    <col min="15596" max="15596" width="9.42578125" style="1" customWidth="1"/>
    <col min="15597" max="15597" width="0.85546875" style="1" customWidth="1"/>
    <col min="15598" max="15598" width="10.42578125" style="1" customWidth="1"/>
    <col min="15599" max="15599" width="9.42578125" style="1" customWidth="1"/>
    <col min="15600" max="15600" width="10.140625" style="1" customWidth="1"/>
    <col min="15601" max="15601" width="9.85546875" style="1" customWidth="1"/>
    <col min="15602" max="15602" width="8.5703125" style="1" customWidth="1"/>
    <col min="15603" max="15603" width="0.85546875" style="1" customWidth="1"/>
    <col min="15604" max="15607" width="5.5703125" style="1" customWidth="1"/>
    <col min="15608" max="15608" width="2.140625" style="1" customWidth="1"/>
    <col min="15609" max="15609" width="6.5703125" style="1" customWidth="1"/>
    <col min="15610" max="15610" width="9" style="1" customWidth="1"/>
    <col min="15611" max="15613" width="9.42578125" style="1" customWidth="1"/>
    <col min="15614" max="15614" width="0.85546875" style="1" customWidth="1"/>
    <col min="15615" max="15622" width="8.5703125" style="1" customWidth="1"/>
    <col min="15623" max="15844" width="9.140625" style="1"/>
    <col min="15845" max="15845" width="7.140625" style="1" customWidth="1"/>
    <col min="15846" max="15846" width="9" style="1" customWidth="1"/>
    <col min="15847" max="15847" width="8.85546875" style="1" customWidth="1"/>
    <col min="15848" max="15848" width="9.140625" style="1"/>
    <col min="15849" max="15849" width="0.85546875" style="1" customWidth="1"/>
    <col min="15850" max="15851" width="10.42578125" style="1" customWidth="1"/>
    <col min="15852" max="15852" width="9.42578125" style="1" customWidth="1"/>
    <col min="15853" max="15853" width="0.85546875" style="1" customWidth="1"/>
    <col min="15854" max="15854" width="10.42578125" style="1" customWidth="1"/>
    <col min="15855" max="15855" width="9.42578125" style="1" customWidth="1"/>
    <col min="15856" max="15856" width="10.140625" style="1" customWidth="1"/>
    <col min="15857" max="15857" width="9.85546875" style="1" customWidth="1"/>
    <col min="15858" max="15858" width="8.5703125" style="1" customWidth="1"/>
    <col min="15859" max="15859" width="0.85546875" style="1" customWidth="1"/>
    <col min="15860" max="15863" width="5.5703125" style="1" customWidth="1"/>
    <col min="15864" max="15864" width="2.140625" style="1" customWidth="1"/>
    <col min="15865" max="15865" width="6.5703125" style="1" customWidth="1"/>
    <col min="15866" max="15866" width="9" style="1" customWidth="1"/>
    <col min="15867" max="15869" width="9.42578125" style="1" customWidth="1"/>
    <col min="15870" max="15870" width="0.85546875" style="1" customWidth="1"/>
    <col min="15871" max="15878" width="8.5703125" style="1" customWidth="1"/>
    <col min="15879" max="16100" width="9.140625" style="1"/>
    <col min="16101" max="16101" width="7.140625" style="1" customWidth="1"/>
    <col min="16102" max="16102" width="9" style="1" customWidth="1"/>
    <col min="16103" max="16103" width="8.85546875" style="1" customWidth="1"/>
    <col min="16104" max="16104" width="9.140625" style="1"/>
    <col min="16105" max="16105" width="0.85546875" style="1" customWidth="1"/>
    <col min="16106" max="16107" width="10.42578125" style="1" customWidth="1"/>
    <col min="16108" max="16108" width="9.42578125" style="1" customWidth="1"/>
    <col min="16109" max="16109" width="0.85546875" style="1" customWidth="1"/>
    <col min="16110" max="16110" width="10.42578125" style="1" customWidth="1"/>
    <col min="16111" max="16111" width="9.42578125" style="1" customWidth="1"/>
    <col min="16112" max="16112" width="10.140625" style="1" customWidth="1"/>
    <col min="16113" max="16113" width="9.85546875" style="1" customWidth="1"/>
    <col min="16114" max="16114" width="8.5703125" style="1" customWidth="1"/>
    <col min="16115" max="16115" width="0.85546875" style="1" customWidth="1"/>
    <col min="16116" max="16119" width="5.5703125" style="1" customWidth="1"/>
    <col min="16120" max="16120" width="2.140625" style="1" customWidth="1"/>
    <col min="16121" max="16121" width="6.5703125" style="1" customWidth="1"/>
    <col min="16122" max="16122" width="9" style="1" customWidth="1"/>
    <col min="16123" max="16125" width="9.42578125" style="1" customWidth="1"/>
    <col min="16126" max="16126" width="0.85546875" style="1" customWidth="1"/>
    <col min="16127" max="16134" width="8.5703125" style="1" customWidth="1"/>
    <col min="16135" max="16384" width="9.140625" style="1"/>
  </cols>
  <sheetData>
    <row r="1" spans="1:46" ht="15.75" x14ac:dyDescent="0.25">
      <c r="B1" s="1443" t="s">
        <v>2967</v>
      </c>
      <c r="C1" s="1443"/>
      <c r="D1" s="1443"/>
      <c r="E1" s="1443"/>
      <c r="F1" s="1443"/>
      <c r="G1" s="1443"/>
      <c r="H1" s="1443"/>
      <c r="I1" s="1443"/>
      <c r="J1" s="1443"/>
      <c r="K1" s="1443"/>
      <c r="L1" s="1443"/>
      <c r="M1" s="1443"/>
      <c r="N1" s="1443"/>
      <c r="O1" s="1443"/>
      <c r="P1" s="1443"/>
      <c r="Q1" s="1443"/>
      <c r="R1" s="131"/>
      <c r="S1" s="131"/>
      <c r="T1" s="1443" t="str">
        <f>$B1</f>
        <v>Tableau 50.020 - Approche fondée sur les notations internes - Actifs pondérés en fonction du risque de crédit</v>
      </c>
      <c r="U1" s="1443"/>
      <c r="V1" s="1443"/>
      <c r="W1" s="1443"/>
      <c r="X1" s="1443"/>
      <c r="Y1" s="1443"/>
      <c r="Z1" s="1443"/>
      <c r="AA1" s="1443"/>
      <c r="AB1" s="1754" t="str">
        <f>$B1</f>
        <v>Tableau 50.020 - Approche fondée sur les notations internes - Actifs pondérés en fonction du risque de crédit</v>
      </c>
      <c r="AC1" s="1755"/>
      <c r="AD1" s="1755"/>
      <c r="AE1" s="1755"/>
      <c r="AF1" s="1755"/>
      <c r="AG1" s="1755"/>
      <c r="AH1" s="1755"/>
      <c r="AI1" s="1755"/>
      <c r="AJ1" s="1755"/>
      <c r="AK1" s="1755"/>
      <c r="AL1" s="1755"/>
      <c r="AM1" s="1755"/>
      <c r="AN1" s="1755"/>
      <c r="AO1" s="1754" t="str">
        <f>$B1</f>
        <v>Tableau 50.020 - Approche fondée sur les notations internes - Actifs pondérés en fonction du risque de crédit</v>
      </c>
      <c r="AP1" s="1755"/>
      <c r="AQ1" s="1755"/>
      <c r="AR1" s="1755"/>
      <c r="AS1" s="1755"/>
      <c r="AT1" s="1747"/>
    </row>
    <row r="2" spans="1:46" s="1790" customFormat="1" ht="28.5" customHeight="1" x14ac:dyDescent="0.25">
      <c r="A2" s="1789">
        <v>26</v>
      </c>
      <c r="B2" s="2144" t="s">
        <v>94</v>
      </c>
      <c r="C2" s="2145"/>
      <c r="D2" s="2145"/>
      <c r="E2" s="2146"/>
      <c r="T2" s="2077" t="s">
        <v>2909</v>
      </c>
      <c r="U2" s="2077"/>
      <c r="V2" s="2077"/>
      <c r="W2" s="2077"/>
      <c r="X2" s="2077"/>
      <c r="Y2" s="2077"/>
      <c r="Z2" s="2077"/>
      <c r="AA2" s="2077"/>
      <c r="AB2" s="2208" t="s">
        <v>2968</v>
      </c>
      <c r="AC2" s="2208"/>
      <c r="AD2" s="2208"/>
      <c r="AE2" s="2208"/>
      <c r="AF2" s="2208"/>
      <c r="AG2" s="2208"/>
      <c r="AH2" s="2208"/>
      <c r="AI2" s="2208"/>
      <c r="AJ2" s="2208"/>
      <c r="AK2" s="2208"/>
      <c r="AL2" s="2208"/>
      <c r="AM2" s="2208"/>
      <c r="AN2" s="2208"/>
      <c r="AO2" s="2192" t="s">
        <v>2969</v>
      </c>
      <c r="AP2" s="2192"/>
      <c r="AQ2" s="2192"/>
      <c r="AR2" s="2192"/>
      <c r="AS2" s="2192"/>
      <c r="AT2" s="2192"/>
    </row>
    <row r="3" spans="1:46" ht="15" customHeight="1" x14ac:dyDescent="0.2">
      <c r="B3" s="1438" t="s">
        <v>2374</v>
      </c>
      <c r="C3" s="1438"/>
      <c r="D3" s="1438"/>
      <c r="E3" s="1438"/>
      <c r="F3" s="1438"/>
      <c r="G3" s="1438"/>
      <c r="H3" s="1438"/>
      <c r="I3" s="1438"/>
      <c r="J3" s="1438"/>
      <c r="K3" s="1438"/>
      <c r="L3" s="131"/>
      <c r="M3" s="131"/>
      <c r="N3" s="131"/>
      <c r="O3" s="131"/>
      <c r="P3" s="131"/>
      <c r="Q3" s="131"/>
      <c r="R3" s="131"/>
      <c r="S3" s="131"/>
      <c r="T3" s="1438" t="str">
        <f>$B3</f>
        <v>Pour le portefeuille bancaire – Expositions sur les entités du secteur public (120)</v>
      </c>
      <c r="U3" s="1438"/>
      <c r="V3" s="1438"/>
      <c r="W3" s="1438"/>
      <c r="X3" s="1438"/>
      <c r="Y3" s="1438"/>
      <c r="AB3" s="2191" t="s">
        <v>2374</v>
      </c>
      <c r="AC3" s="2191"/>
      <c r="AD3" s="2191"/>
      <c r="AE3" s="2191"/>
      <c r="AF3" s="2191"/>
      <c r="AG3" s="2191"/>
      <c r="AH3" s="2191"/>
      <c r="AI3" s="2191"/>
      <c r="AJ3" s="2191"/>
      <c r="AK3" s="2191"/>
      <c r="AL3" s="2191"/>
      <c r="AM3" s="2191"/>
      <c r="AN3" s="2191"/>
      <c r="AO3" s="2192" t="s">
        <v>2970</v>
      </c>
      <c r="AP3" s="2192"/>
      <c r="AQ3" s="2192"/>
      <c r="AR3" s="2192"/>
      <c r="AS3" s="2192"/>
      <c r="AT3" s="2192"/>
    </row>
    <row r="4" spans="1:46" ht="12.75" customHeight="1" x14ac:dyDescent="0.2">
      <c r="B4" s="261" t="s">
        <v>2910</v>
      </c>
      <c r="C4" s="661"/>
      <c r="D4" s="131"/>
      <c r="E4" s="131"/>
      <c r="F4" s="131"/>
      <c r="G4" s="131"/>
      <c r="H4" s="131"/>
      <c r="I4" s="131"/>
      <c r="J4" s="131"/>
      <c r="K4" s="131"/>
      <c r="L4" s="131"/>
      <c r="M4" s="131"/>
      <c r="N4" s="131"/>
      <c r="O4" s="131"/>
      <c r="P4" s="131"/>
      <c r="Q4" s="131"/>
      <c r="R4" s="131"/>
      <c r="S4" s="131"/>
      <c r="T4" s="261" t="str">
        <f>$B4</f>
        <v>Dollars, en milliers, Type d’enregistrement 010</v>
      </c>
      <c r="U4" s="1395"/>
      <c r="V4" s="896"/>
      <c r="W4" s="896"/>
      <c r="X4" s="896"/>
      <c r="Y4" s="896"/>
      <c r="AB4" s="1756" t="str">
        <f>$B5</f>
        <v>Avant atténuation du risque de crédit (ARC)</v>
      </c>
      <c r="AC4" s="1757"/>
      <c r="AD4" s="1755"/>
      <c r="AE4" s="1755"/>
      <c r="AF4" s="1755"/>
      <c r="AG4" s="1755"/>
      <c r="AH4" s="1755"/>
      <c r="AI4" s="1755"/>
      <c r="AJ4" s="1755"/>
      <c r="AK4" s="1755"/>
      <c r="AL4" s="1755"/>
      <c r="AM4" s="1755"/>
      <c r="AN4" s="1755"/>
      <c r="AO4" s="1756" t="str">
        <f>$B5</f>
        <v>Avant atténuation du risque de crédit (ARC)</v>
      </c>
      <c r="AP4" s="1755"/>
      <c r="AQ4" s="1755"/>
      <c r="AR4" s="1757"/>
      <c r="AS4" s="1755"/>
      <c r="AT4" s="1747"/>
    </row>
    <row r="5" spans="1:46" ht="29.25" customHeight="1" x14ac:dyDescent="0.2">
      <c r="B5" s="2179" t="s">
        <v>2349</v>
      </c>
      <c r="C5" s="2180"/>
      <c r="D5" s="2181"/>
      <c r="E5" s="897"/>
      <c r="F5" s="2180" t="s">
        <v>2350</v>
      </c>
      <c r="G5" s="2182"/>
      <c r="H5" s="896"/>
      <c r="I5" s="2069" t="s">
        <v>2800</v>
      </c>
      <c r="J5" s="2003"/>
      <c r="K5" s="2003"/>
      <c r="L5" s="2003"/>
      <c r="M5" s="2004"/>
      <c r="N5" s="897"/>
      <c r="O5" s="897"/>
      <c r="P5" s="897"/>
      <c r="Q5" s="897"/>
      <c r="R5" s="897"/>
      <c r="S5" s="131"/>
      <c r="T5" s="2183" t="s">
        <v>2911</v>
      </c>
      <c r="U5" s="2183"/>
      <c r="V5" s="1026"/>
      <c r="W5" s="1396"/>
      <c r="X5" s="1396"/>
      <c r="Y5" s="1397"/>
      <c r="AB5" s="2193" t="s">
        <v>2911</v>
      </c>
      <c r="AC5" s="2193"/>
      <c r="AD5" s="2195"/>
      <c r="AE5" s="2195"/>
      <c r="AF5" s="2195"/>
      <c r="AG5" s="2195"/>
      <c r="AH5" s="1755"/>
      <c r="AI5" s="1755"/>
      <c r="AJ5" s="1755"/>
      <c r="AK5" s="1755"/>
      <c r="AL5" s="1755"/>
      <c r="AM5" s="1755"/>
      <c r="AN5" s="1755"/>
      <c r="AO5" s="2193" t="s">
        <v>2911</v>
      </c>
      <c r="AP5" s="2193"/>
      <c r="AQ5" s="1755"/>
      <c r="AR5" s="1755"/>
      <c r="AS5" s="1755"/>
      <c r="AT5" s="1747"/>
    </row>
    <row r="6" spans="1:46" ht="22.5" customHeight="1" x14ac:dyDescent="0.2">
      <c r="B6" s="1116"/>
      <c r="C6" s="1117"/>
      <c r="D6" s="1704"/>
      <c r="E6" s="897"/>
      <c r="F6" s="1117"/>
      <c r="G6" s="1704"/>
      <c r="H6" s="896"/>
      <c r="I6" s="2105" t="s">
        <v>2912</v>
      </c>
      <c r="J6" s="2185"/>
      <c r="K6" s="2105" t="s">
        <v>2913</v>
      </c>
      <c r="L6" s="2185"/>
      <c r="M6" s="2005" t="s">
        <v>2914</v>
      </c>
      <c r="N6" s="897"/>
      <c r="O6" s="897"/>
      <c r="P6" s="897"/>
      <c r="Q6" s="897"/>
      <c r="R6" s="897"/>
      <c r="S6" s="131"/>
      <c r="T6" s="2184"/>
      <c r="U6" s="2184"/>
      <c r="V6" s="1026"/>
      <c r="W6" s="2105" t="s">
        <v>2971</v>
      </c>
      <c r="X6" s="2149"/>
      <c r="Y6" s="1397"/>
      <c r="AB6" s="2194"/>
      <c r="AC6" s="2194"/>
      <c r="AD6" s="1765"/>
      <c r="AE6" s="1758"/>
      <c r="AF6" s="1758"/>
      <c r="AG6" s="1759"/>
      <c r="AH6" s="2196" t="s">
        <v>2972</v>
      </c>
      <c r="AI6" s="1755"/>
      <c r="AJ6" s="1760"/>
      <c r="AK6" s="1760"/>
      <c r="AL6" s="1760"/>
      <c r="AM6" s="1760"/>
      <c r="AN6" s="1755"/>
      <c r="AO6" s="2194"/>
      <c r="AP6" s="2194"/>
      <c r="AQ6" s="1761"/>
      <c r="AR6" s="2198" t="s">
        <v>2971</v>
      </c>
      <c r="AS6" s="2199"/>
      <c r="AT6" s="1747"/>
    </row>
    <row r="7" spans="1:46" ht="99.75" x14ac:dyDescent="0.2">
      <c r="A7" s="1666" t="s">
        <v>2915</v>
      </c>
      <c r="B7" s="1666" t="s">
        <v>2916</v>
      </c>
      <c r="C7" s="1666" t="s">
        <v>2352</v>
      </c>
      <c r="D7" s="1666" t="s">
        <v>2973</v>
      </c>
      <c r="E7" s="188"/>
      <c r="F7" s="664" t="s">
        <v>2355</v>
      </c>
      <c r="G7" s="1666" t="s">
        <v>2974</v>
      </c>
      <c r="H7" s="1191"/>
      <c r="I7" s="1666" t="s">
        <v>2920</v>
      </c>
      <c r="J7" s="1666" t="s">
        <v>2921</v>
      </c>
      <c r="K7" s="1666" t="s">
        <v>2922</v>
      </c>
      <c r="L7" s="1666" t="s">
        <v>2923</v>
      </c>
      <c r="M7" s="2187"/>
      <c r="N7" s="188"/>
      <c r="O7" s="2002" t="s">
        <v>2359</v>
      </c>
      <c r="P7" s="2149"/>
      <c r="Q7" s="2002" t="s">
        <v>2925</v>
      </c>
      <c r="R7" s="2149"/>
      <c r="S7" s="131"/>
      <c r="T7" s="1200" t="str">
        <f>$A7</f>
        <v>Fourchette de probabilité de défaut (PD)</v>
      </c>
      <c r="U7" s="1200" t="str">
        <f>$B7</f>
        <v>PD estimative (%) (M3)</v>
      </c>
      <c r="V7" s="1660" t="s">
        <v>2975</v>
      </c>
      <c r="W7" s="1666" t="s">
        <v>2927</v>
      </c>
      <c r="X7" s="1666" t="s">
        <v>2928</v>
      </c>
      <c r="Y7" s="189"/>
      <c r="AB7" s="1762">
        <f>$A8</f>
        <v>0</v>
      </c>
      <c r="AC7" s="1762" t="str">
        <f>$B8</f>
        <v>(a)</v>
      </c>
      <c r="AD7" s="1763" t="s">
        <v>2976</v>
      </c>
      <c r="AE7" s="1763" t="s">
        <v>2977</v>
      </c>
      <c r="AF7" s="1763" t="s">
        <v>2978</v>
      </c>
      <c r="AG7" s="1764" t="s">
        <v>2979</v>
      </c>
      <c r="AH7" s="2197"/>
      <c r="AI7" s="1755"/>
      <c r="AJ7" s="2200" t="s">
        <v>2980</v>
      </c>
      <c r="AK7" s="2201"/>
      <c r="AL7" s="2200" t="s">
        <v>2981</v>
      </c>
      <c r="AM7" s="2201"/>
      <c r="AN7" s="1755"/>
      <c r="AO7" s="1766">
        <f>$A8</f>
        <v>0</v>
      </c>
      <c r="AP7" s="1762" t="str">
        <f>$B8</f>
        <v>(a)</v>
      </c>
      <c r="AQ7" s="1767" t="s">
        <v>2982</v>
      </c>
      <c r="AR7" s="1764" t="s">
        <v>2983</v>
      </c>
      <c r="AS7" s="1764" t="s">
        <v>2984</v>
      </c>
      <c r="AT7" s="1747"/>
    </row>
    <row r="8" spans="1:46" s="876" customFormat="1" ht="18.75" x14ac:dyDescent="0.2">
      <c r="A8" s="1026"/>
      <c r="B8" s="1703" t="s">
        <v>244</v>
      </c>
      <c r="C8" s="1703"/>
      <c r="D8" s="1703" t="s">
        <v>245</v>
      </c>
      <c r="E8" s="1703"/>
      <c r="F8" s="1703" t="s">
        <v>2985</v>
      </c>
      <c r="G8" s="1703" t="s">
        <v>2929</v>
      </c>
      <c r="H8" s="1703"/>
      <c r="I8" s="1703" t="s">
        <v>2986</v>
      </c>
      <c r="J8" s="1703" t="s">
        <v>2987</v>
      </c>
      <c r="K8" s="1703"/>
      <c r="L8" s="1703"/>
      <c r="M8" s="1703"/>
      <c r="N8" s="1703"/>
      <c r="O8" s="1703"/>
      <c r="P8" s="1703"/>
      <c r="Q8" s="1703"/>
      <c r="R8" s="1703"/>
      <c r="S8" s="1026"/>
      <c r="T8" s="1398"/>
      <c r="U8" s="1399" t="s">
        <v>2930</v>
      </c>
      <c r="V8" s="1703" t="s">
        <v>2988</v>
      </c>
      <c r="W8" s="131"/>
      <c r="X8" s="1703"/>
      <c r="Y8" s="1703"/>
      <c r="AB8" s="1768"/>
      <c r="AC8" s="1769" t="s">
        <v>2930</v>
      </c>
      <c r="AD8" s="1770"/>
      <c r="AE8" s="1770"/>
      <c r="AF8" s="1770"/>
      <c r="AG8" s="1771"/>
      <c r="AH8" s="1771"/>
      <c r="AI8" s="1770"/>
      <c r="AJ8" s="1771"/>
      <c r="AK8" s="1771"/>
      <c r="AL8" s="1771"/>
      <c r="AM8" s="1771"/>
      <c r="AN8" s="1770"/>
      <c r="AO8" s="1762"/>
      <c r="AP8" s="1762" t="str">
        <f>$B9</f>
        <v>Engagements utilisés (501)</v>
      </c>
      <c r="AQ8" s="1770"/>
      <c r="AR8" s="1770"/>
      <c r="AS8" s="1770"/>
      <c r="AT8" s="1791"/>
    </row>
    <row r="9" spans="1:46" ht="14.25" customHeight="1" x14ac:dyDescent="0.2">
      <c r="A9" s="131"/>
      <c r="B9" s="138" t="s">
        <v>1784</v>
      </c>
      <c r="C9" s="131"/>
      <c r="D9" s="669"/>
      <c r="E9" s="669"/>
      <c r="F9" s="669"/>
      <c r="G9" s="669"/>
      <c r="H9" s="669"/>
      <c r="I9" s="2178" t="s">
        <v>2931</v>
      </c>
      <c r="J9" s="2178"/>
      <c r="K9" s="669"/>
      <c r="L9" s="669"/>
      <c r="M9" s="669"/>
      <c r="N9" s="669"/>
      <c r="O9" s="669"/>
      <c r="P9" s="669"/>
      <c r="Q9" s="131"/>
      <c r="R9" s="131"/>
      <c r="S9" s="131"/>
      <c r="T9" s="1400"/>
      <c r="U9" s="1401" t="str">
        <f>$B9</f>
        <v>Engagements utilisés (501)</v>
      </c>
      <c r="V9" s="131"/>
      <c r="W9" s="131"/>
      <c r="X9" s="131"/>
      <c r="Y9" s="131"/>
      <c r="AB9" s="1772"/>
      <c r="AC9" s="1773">
        <f>$B10</f>
        <v>0</v>
      </c>
      <c r="AD9" s="1755"/>
      <c r="AE9" s="1755"/>
      <c r="AF9" s="1755"/>
      <c r="AG9" s="1774"/>
      <c r="AH9" s="1774"/>
      <c r="AI9" s="1755"/>
      <c r="AJ9" s="1774"/>
      <c r="AK9" s="1774"/>
      <c r="AL9" s="1774"/>
      <c r="AM9" s="1755"/>
      <c r="AN9" s="1755"/>
      <c r="AO9" s="1772"/>
      <c r="AP9" s="1773">
        <f>$B10</f>
        <v>0</v>
      </c>
      <c r="AQ9" s="1775"/>
      <c r="AR9" s="1775"/>
      <c r="AS9" s="1775"/>
      <c r="AT9" s="1747"/>
    </row>
    <row r="10" spans="1:46" s="24" customFormat="1" ht="12.75" customHeight="1" x14ac:dyDescent="0.2">
      <c r="A10" s="1700" t="s">
        <v>2932</v>
      </c>
      <c r="B10" s="1065"/>
      <c r="C10" s="1402"/>
      <c r="D10" s="1692"/>
      <c r="E10" s="1700"/>
      <c r="F10" s="1692"/>
      <c r="G10" s="902"/>
      <c r="H10" s="1403"/>
      <c r="I10" s="1404"/>
      <c r="J10" s="1693"/>
      <c r="K10" s="1404"/>
      <c r="L10" s="1405"/>
      <c r="M10" s="1406"/>
      <c r="N10" s="1700"/>
      <c r="O10" s="2186"/>
      <c r="P10" s="2186"/>
      <c r="Q10" s="2186"/>
      <c r="R10" s="2186"/>
      <c r="S10" s="131"/>
      <c r="T10" s="1407" t="str">
        <f t="shared" ref="T10:T34" si="0">$A10</f>
        <v>1 (1401)</v>
      </c>
      <c r="U10" s="1408" t="str">
        <f t="shared" ref="U10:U34" si="1">IF($B10="","",$B10)</f>
        <v/>
      </c>
      <c r="V10" s="295"/>
      <c r="W10" s="1409"/>
      <c r="X10" s="1409"/>
      <c r="Y10" s="1665"/>
      <c r="AB10" s="1776" t="str">
        <f t="shared" ref="AB10:AB34" si="2">$A11</f>
        <v>2 (1402)</v>
      </c>
      <c r="AC10" s="1777" t="str">
        <f t="shared" ref="AC10:AC34" si="3">IF($B11="","",$B11)</f>
        <v/>
      </c>
      <c r="AD10" s="1778"/>
      <c r="AE10" s="1778"/>
      <c r="AF10" s="1778"/>
      <c r="AG10" s="1778"/>
      <c r="AH10" s="1779"/>
      <c r="AI10" s="1755"/>
      <c r="AJ10" s="2202"/>
      <c r="AK10" s="2203"/>
      <c r="AL10" s="2202"/>
      <c r="AM10" s="2203"/>
      <c r="AN10" s="1755"/>
      <c r="AO10" s="1776" t="str">
        <f t="shared" ref="AO10:AO34" si="4">$A11</f>
        <v>2 (1402)</v>
      </c>
      <c r="AP10" s="1777" t="str">
        <f t="shared" ref="AP10:AP33" si="5">IF($B12="","",$B12)</f>
        <v/>
      </c>
      <c r="AQ10" s="1778"/>
      <c r="AR10" s="1778"/>
      <c r="AS10" s="1778"/>
      <c r="AT10" s="1747"/>
    </row>
    <row r="11" spans="1:46" s="24" customFormat="1" x14ac:dyDescent="0.2">
      <c r="A11" s="1700" t="s">
        <v>2933</v>
      </c>
      <c r="B11" s="1065"/>
      <c r="C11" s="1402"/>
      <c r="D11" s="1692"/>
      <c r="E11" s="1700"/>
      <c r="F11" s="1692"/>
      <c r="G11" s="902"/>
      <c r="H11" s="1403"/>
      <c r="I11" s="1404"/>
      <c r="J11" s="1693"/>
      <c r="K11" s="1404"/>
      <c r="L11" s="1405"/>
      <c r="M11" s="1406"/>
      <c r="N11" s="1700"/>
      <c r="O11" s="2186"/>
      <c r="P11" s="2186"/>
      <c r="Q11" s="2186"/>
      <c r="R11" s="2186"/>
      <c r="S11" s="131"/>
      <c r="T11" s="1407" t="str">
        <f t="shared" si="0"/>
        <v>2 (1402)</v>
      </c>
      <c r="U11" s="1408" t="str">
        <f t="shared" si="1"/>
        <v/>
      </c>
      <c r="V11" s="295"/>
      <c r="W11" s="1409"/>
      <c r="X11" s="1409"/>
      <c r="Y11" s="1665"/>
      <c r="AB11" s="1776" t="str">
        <f t="shared" si="2"/>
        <v>3 (1403)</v>
      </c>
      <c r="AC11" s="1777" t="str">
        <f t="shared" si="3"/>
        <v/>
      </c>
      <c r="AD11" s="1778"/>
      <c r="AE11" s="1778"/>
      <c r="AF11" s="1778"/>
      <c r="AG11" s="1778"/>
      <c r="AH11" s="1779"/>
      <c r="AI11" s="1755"/>
      <c r="AJ11" s="2202"/>
      <c r="AK11" s="2203"/>
      <c r="AL11" s="2202"/>
      <c r="AM11" s="2203"/>
      <c r="AN11" s="1755"/>
      <c r="AO11" s="1776" t="str">
        <f t="shared" si="4"/>
        <v>3 (1403)</v>
      </c>
      <c r="AP11" s="1777" t="str">
        <f t="shared" si="5"/>
        <v/>
      </c>
      <c r="AQ11" s="1778"/>
      <c r="AR11" s="1778"/>
      <c r="AS11" s="1778"/>
      <c r="AT11" s="1747"/>
    </row>
    <row r="12" spans="1:46" s="24" customFormat="1" x14ac:dyDescent="0.2">
      <c r="A12" s="1700" t="s">
        <v>2934</v>
      </c>
      <c r="B12" s="1065"/>
      <c r="C12" s="1402"/>
      <c r="D12" s="1692"/>
      <c r="E12" s="1700"/>
      <c r="F12" s="1692"/>
      <c r="G12" s="902"/>
      <c r="H12" s="1403"/>
      <c r="I12" s="1404"/>
      <c r="J12" s="1693"/>
      <c r="K12" s="1404"/>
      <c r="L12" s="1405"/>
      <c r="M12" s="1406"/>
      <c r="N12" s="1700"/>
      <c r="O12" s="2186"/>
      <c r="P12" s="2186"/>
      <c r="Q12" s="2186"/>
      <c r="R12" s="2186"/>
      <c r="S12" s="131"/>
      <c r="T12" s="1407" t="str">
        <f t="shared" si="0"/>
        <v>3 (1403)</v>
      </c>
      <c r="U12" s="1408" t="str">
        <f t="shared" si="1"/>
        <v/>
      </c>
      <c r="V12" s="295"/>
      <c r="W12" s="1409"/>
      <c r="X12" s="1409"/>
      <c r="Y12" s="1665"/>
      <c r="AB12" s="1776" t="str">
        <f t="shared" si="2"/>
        <v>4 (1404)</v>
      </c>
      <c r="AC12" s="1777" t="str">
        <f t="shared" si="3"/>
        <v/>
      </c>
      <c r="AD12" s="1778"/>
      <c r="AE12" s="1778"/>
      <c r="AF12" s="1778"/>
      <c r="AG12" s="1778"/>
      <c r="AH12" s="1779"/>
      <c r="AI12" s="1755"/>
      <c r="AJ12" s="2202"/>
      <c r="AK12" s="2203"/>
      <c r="AL12" s="2202"/>
      <c r="AM12" s="2203"/>
      <c r="AN12" s="1755"/>
      <c r="AO12" s="1776" t="str">
        <f t="shared" si="4"/>
        <v>4 (1404)</v>
      </c>
      <c r="AP12" s="1777" t="str">
        <f t="shared" si="5"/>
        <v/>
      </c>
      <c r="AQ12" s="1778"/>
      <c r="AR12" s="1778"/>
      <c r="AS12" s="1778"/>
      <c r="AT12" s="1747"/>
    </row>
    <row r="13" spans="1:46" s="24" customFormat="1" ht="12.75" hidden="1" customHeight="1" x14ac:dyDescent="0.2">
      <c r="A13" s="1700" t="s">
        <v>2935</v>
      </c>
      <c r="B13" s="1065"/>
      <c r="C13" s="1402"/>
      <c r="D13" s="1692"/>
      <c r="E13" s="1700"/>
      <c r="F13" s="1692"/>
      <c r="G13" s="902"/>
      <c r="H13" s="1403"/>
      <c r="I13" s="1404"/>
      <c r="J13" s="1693"/>
      <c r="K13" s="1404"/>
      <c r="L13" s="1405"/>
      <c r="M13" s="1406"/>
      <c r="N13" s="1700"/>
      <c r="O13" s="2186"/>
      <c r="P13" s="2186"/>
      <c r="Q13" s="2186"/>
      <c r="R13" s="2186"/>
      <c r="S13" s="131"/>
      <c r="T13" s="1407" t="str">
        <f t="shared" si="0"/>
        <v>4 (1404)</v>
      </c>
      <c r="U13" s="1408" t="str">
        <f t="shared" si="1"/>
        <v/>
      </c>
      <c r="V13" s="295"/>
      <c r="W13" s="1409"/>
      <c r="X13" s="1409"/>
      <c r="Y13" s="1665"/>
      <c r="AB13" s="1776" t="str">
        <f t="shared" si="2"/>
        <v>5 (1405)</v>
      </c>
      <c r="AC13" s="1777" t="str">
        <f t="shared" si="3"/>
        <v/>
      </c>
      <c r="AD13" s="1778"/>
      <c r="AE13" s="1778"/>
      <c r="AF13" s="1778"/>
      <c r="AG13" s="1778"/>
      <c r="AH13" s="1779"/>
      <c r="AI13" s="1755"/>
      <c r="AJ13" s="2202"/>
      <c r="AK13" s="2203"/>
      <c r="AL13" s="2202"/>
      <c r="AM13" s="2203"/>
      <c r="AN13" s="1755"/>
      <c r="AO13" s="1776" t="str">
        <f t="shared" si="4"/>
        <v>5 (1405)</v>
      </c>
      <c r="AP13" s="1777" t="str">
        <f t="shared" si="5"/>
        <v/>
      </c>
      <c r="AQ13" s="1778"/>
      <c r="AR13" s="1778"/>
      <c r="AS13" s="1778"/>
      <c r="AT13" s="1747"/>
    </row>
    <row r="14" spans="1:46" s="24" customFormat="1" ht="12.75" hidden="1" customHeight="1" x14ac:dyDescent="0.2">
      <c r="A14" s="1700" t="s">
        <v>2936</v>
      </c>
      <c r="B14" s="1065"/>
      <c r="C14" s="1402"/>
      <c r="D14" s="1692"/>
      <c r="E14" s="1700"/>
      <c r="F14" s="1692"/>
      <c r="G14" s="902"/>
      <c r="H14" s="1403"/>
      <c r="I14" s="1404"/>
      <c r="J14" s="1693"/>
      <c r="K14" s="1404"/>
      <c r="L14" s="1405"/>
      <c r="M14" s="1406"/>
      <c r="N14" s="1700"/>
      <c r="O14" s="2186"/>
      <c r="P14" s="2186"/>
      <c r="Q14" s="2186"/>
      <c r="R14" s="2186"/>
      <c r="S14" s="131"/>
      <c r="T14" s="1407" t="str">
        <f t="shared" si="0"/>
        <v>5 (1405)</v>
      </c>
      <c r="U14" s="1408" t="str">
        <f t="shared" si="1"/>
        <v/>
      </c>
      <c r="V14" s="295"/>
      <c r="W14" s="1409"/>
      <c r="X14" s="1409"/>
      <c r="Y14" s="1665"/>
      <c r="AB14" s="1776" t="str">
        <f t="shared" si="2"/>
        <v>6 (1406)</v>
      </c>
      <c r="AC14" s="1777" t="str">
        <f t="shared" si="3"/>
        <v/>
      </c>
      <c r="AD14" s="1778"/>
      <c r="AE14" s="1778"/>
      <c r="AF14" s="1778"/>
      <c r="AG14" s="1778"/>
      <c r="AH14" s="1779"/>
      <c r="AI14" s="1755"/>
      <c r="AJ14" s="2202"/>
      <c r="AK14" s="2203"/>
      <c r="AL14" s="2202"/>
      <c r="AM14" s="2203"/>
      <c r="AN14" s="1755"/>
      <c r="AO14" s="1776" t="str">
        <f t="shared" si="4"/>
        <v>6 (1406)</v>
      </c>
      <c r="AP14" s="1777" t="str">
        <f t="shared" si="5"/>
        <v/>
      </c>
      <c r="AQ14" s="1778"/>
      <c r="AR14" s="1778"/>
      <c r="AS14" s="1778"/>
      <c r="AT14" s="1747"/>
    </row>
    <row r="15" spans="1:46" s="24" customFormat="1" ht="12.75" hidden="1" customHeight="1" x14ac:dyDescent="0.2">
      <c r="A15" s="1700" t="s">
        <v>2937</v>
      </c>
      <c r="B15" s="1065"/>
      <c r="C15" s="1402"/>
      <c r="D15" s="1692"/>
      <c r="E15" s="1700"/>
      <c r="F15" s="1692"/>
      <c r="G15" s="902"/>
      <c r="H15" s="1403"/>
      <c r="I15" s="1404"/>
      <c r="J15" s="1693"/>
      <c r="K15" s="1404"/>
      <c r="L15" s="1405"/>
      <c r="M15" s="1406"/>
      <c r="N15" s="1700"/>
      <c r="O15" s="2186"/>
      <c r="P15" s="2186"/>
      <c r="Q15" s="2186"/>
      <c r="R15" s="2186"/>
      <c r="S15" s="131"/>
      <c r="T15" s="1407" t="str">
        <f t="shared" si="0"/>
        <v>6 (1406)</v>
      </c>
      <c r="U15" s="1408" t="str">
        <f t="shared" si="1"/>
        <v/>
      </c>
      <c r="V15" s="295"/>
      <c r="W15" s="1409"/>
      <c r="X15" s="1409"/>
      <c r="Y15" s="1665"/>
      <c r="AB15" s="1776" t="str">
        <f t="shared" si="2"/>
        <v>7 (1407)</v>
      </c>
      <c r="AC15" s="1777" t="str">
        <f t="shared" si="3"/>
        <v/>
      </c>
      <c r="AD15" s="1778"/>
      <c r="AE15" s="1778"/>
      <c r="AF15" s="1778"/>
      <c r="AG15" s="1778"/>
      <c r="AH15" s="1779"/>
      <c r="AI15" s="1755"/>
      <c r="AJ15" s="2202"/>
      <c r="AK15" s="2203"/>
      <c r="AL15" s="2202"/>
      <c r="AM15" s="2203"/>
      <c r="AN15" s="1755"/>
      <c r="AO15" s="1776" t="str">
        <f t="shared" si="4"/>
        <v>7 (1407)</v>
      </c>
      <c r="AP15" s="1777" t="str">
        <f t="shared" si="5"/>
        <v/>
      </c>
      <c r="AQ15" s="1778"/>
      <c r="AR15" s="1778"/>
      <c r="AS15" s="1778"/>
      <c r="AT15" s="1747"/>
    </row>
    <row r="16" spans="1:46" s="24" customFormat="1" ht="12.75" hidden="1" customHeight="1" x14ac:dyDescent="0.2">
      <c r="A16" s="1700" t="s">
        <v>2938</v>
      </c>
      <c r="B16" s="1065"/>
      <c r="C16" s="1402"/>
      <c r="D16" s="1692"/>
      <c r="E16" s="1700"/>
      <c r="F16" s="1692"/>
      <c r="G16" s="902"/>
      <c r="H16" s="1403"/>
      <c r="I16" s="1404"/>
      <c r="J16" s="1693"/>
      <c r="K16" s="1404"/>
      <c r="L16" s="1405"/>
      <c r="M16" s="1406"/>
      <c r="N16" s="1700"/>
      <c r="O16" s="2186"/>
      <c r="P16" s="2186"/>
      <c r="Q16" s="2186"/>
      <c r="R16" s="2186"/>
      <c r="S16" s="131"/>
      <c r="T16" s="1407" t="str">
        <f t="shared" si="0"/>
        <v>7 (1407)</v>
      </c>
      <c r="U16" s="1408" t="str">
        <f t="shared" si="1"/>
        <v/>
      </c>
      <c r="V16" s="295"/>
      <c r="W16" s="1409"/>
      <c r="X16" s="1409"/>
      <c r="Y16" s="1665"/>
      <c r="AB16" s="1776" t="str">
        <f t="shared" si="2"/>
        <v>8 (1408)</v>
      </c>
      <c r="AC16" s="1777" t="str">
        <f t="shared" si="3"/>
        <v/>
      </c>
      <c r="AD16" s="1778"/>
      <c r="AE16" s="1778"/>
      <c r="AF16" s="1778"/>
      <c r="AG16" s="1778"/>
      <c r="AH16" s="1779"/>
      <c r="AI16" s="1755"/>
      <c r="AJ16" s="2202"/>
      <c r="AK16" s="2203"/>
      <c r="AL16" s="2202"/>
      <c r="AM16" s="2203"/>
      <c r="AN16" s="1755"/>
      <c r="AO16" s="1776" t="str">
        <f t="shared" si="4"/>
        <v>8 (1408)</v>
      </c>
      <c r="AP16" s="1777" t="str">
        <f t="shared" si="5"/>
        <v/>
      </c>
      <c r="AQ16" s="1778"/>
      <c r="AR16" s="1778"/>
      <c r="AS16" s="1778"/>
      <c r="AT16" s="1747"/>
    </row>
    <row r="17" spans="1:46" s="24" customFormat="1" ht="12.75" hidden="1" customHeight="1" x14ac:dyDescent="0.2">
      <c r="A17" s="1700" t="s">
        <v>2939</v>
      </c>
      <c r="B17" s="1065"/>
      <c r="C17" s="1402"/>
      <c r="D17" s="1692"/>
      <c r="E17" s="1700"/>
      <c r="F17" s="1692"/>
      <c r="G17" s="902"/>
      <c r="H17" s="1403"/>
      <c r="I17" s="1404"/>
      <c r="J17" s="1693"/>
      <c r="K17" s="1404"/>
      <c r="L17" s="1405"/>
      <c r="M17" s="1406"/>
      <c r="N17" s="1700"/>
      <c r="O17" s="2186"/>
      <c r="P17" s="2186"/>
      <c r="Q17" s="2186"/>
      <c r="R17" s="2186"/>
      <c r="S17" s="131"/>
      <c r="T17" s="1407" t="str">
        <f t="shared" si="0"/>
        <v>8 (1408)</v>
      </c>
      <c r="U17" s="1408" t="str">
        <f t="shared" si="1"/>
        <v/>
      </c>
      <c r="V17" s="295"/>
      <c r="W17" s="1409"/>
      <c r="X17" s="1409"/>
      <c r="Y17" s="1665"/>
      <c r="AB17" s="1776" t="str">
        <f t="shared" si="2"/>
        <v>9 (1409)</v>
      </c>
      <c r="AC17" s="1777" t="str">
        <f t="shared" si="3"/>
        <v/>
      </c>
      <c r="AD17" s="1778"/>
      <c r="AE17" s="1778"/>
      <c r="AF17" s="1778"/>
      <c r="AG17" s="1778"/>
      <c r="AH17" s="1779"/>
      <c r="AI17" s="1755"/>
      <c r="AJ17" s="2202"/>
      <c r="AK17" s="2203"/>
      <c r="AL17" s="2202"/>
      <c r="AM17" s="2203"/>
      <c r="AN17" s="1755"/>
      <c r="AO17" s="1776" t="str">
        <f t="shared" si="4"/>
        <v>9 (1409)</v>
      </c>
      <c r="AP17" s="1777" t="str">
        <f t="shared" si="5"/>
        <v/>
      </c>
      <c r="AQ17" s="1778"/>
      <c r="AR17" s="1778"/>
      <c r="AS17" s="1778"/>
      <c r="AT17" s="1747"/>
    </row>
    <row r="18" spans="1:46" s="24" customFormat="1" ht="12.75" hidden="1" customHeight="1" x14ac:dyDescent="0.2">
      <c r="A18" s="1700" t="s">
        <v>2940</v>
      </c>
      <c r="B18" s="1065"/>
      <c r="C18" s="1402"/>
      <c r="D18" s="1692"/>
      <c r="E18" s="1700"/>
      <c r="F18" s="1692"/>
      <c r="G18" s="902"/>
      <c r="H18" s="1403"/>
      <c r="I18" s="1404"/>
      <c r="J18" s="1693"/>
      <c r="K18" s="1404"/>
      <c r="L18" s="1405"/>
      <c r="M18" s="1406"/>
      <c r="N18" s="1700"/>
      <c r="O18" s="2186"/>
      <c r="P18" s="2186"/>
      <c r="Q18" s="2186"/>
      <c r="R18" s="2186"/>
      <c r="S18" s="131"/>
      <c r="T18" s="1407" t="str">
        <f t="shared" si="0"/>
        <v>9 (1409)</v>
      </c>
      <c r="U18" s="1408" t="str">
        <f t="shared" si="1"/>
        <v/>
      </c>
      <c r="V18" s="295"/>
      <c r="W18" s="1409"/>
      <c r="X18" s="1409"/>
      <c r="Y18" s="1665"/>
      <c r="AB18" s="1776" t="str">
        <f t="shared" si="2"/>
        <v>10 (1410)</v>
      </c>
      <c r="AC18" s="1777" t="str">
        <f t="shared" si="3"/>
        <v/>
      </c>
      <c r="AD18" s="1778"/>
      <c r="AE18" s="1778"/>
      <c r="AF18" s="1778"/>
      <c r="AG18" s="1778"/>
      <c r="AH18" s="1779"/>
      <c r="AI18" s="1755"/>
      <c r="AJ18" s="2202"/>
      <c r="AK18" s="2203"/>
      <c r="AL18" s="2202"/>
      <c r="AM18" s="2203"/>
      <c r="AN18" s="1755"/>
      <c r="AO18" s="1776" t="str">
        <f t="shared" si="4"/>
        <v>10 (1410)</v>
      </c>
      <c r="AP18" s="1777" t="str">
        <f t="shared" si="5"/>
        <v/>
      </c>
      <c r="AQ18" s="1778"/>
      <c r="AR18" s="1778"/>
      <c r="AS18" s="1778"/>
      <c r="AT18" s="1747"/>
    </row>
    <row r="19" spans="1:46" s="24" customFormat="1" ht="12.75" hidden="1" customHeight="1" x14ac:dyDescent="0.2">
      <c r="A19" s="1700" t="s">
        <v>2941</v>
      </c>
      <c r="B19" s="1065"/>
      <c r="C19" s="1402"/>
      <c r="D19" s="1692"/>
      <c r="E19" s="1700"/>
      <c r="F19" s="1692"/>
      <c r="G19" s="902"/>
      <c r="H19" s="1403"/>
      <c r="I19" s="1404"/>
      <c r="J19" s="1693"/>
      <c r="K19" s="1404"/>
      <c r="L19" s="1405"/>
      <c r="M19" s="1406"/>
      <c r="N19" s="1700"/>
      <c r="O19" s="2186"/>
      <c r="P19" s="2186"/>
      <c r="Q19" s="2186"/>
      <c r="R19" s="2186"/>
      <c r="S19" s="131"/>
      <c r="T19" s="1407" t="str">
        <f t="shared" si="0"/>
        <v>10 (1410)</v>
      </c>
      <c r="U19" s="1408" t="str">
        <f t="shared" si="1"/>
        <v/>
      </c>
      <c r="V19" s="295"/>
      <c r="W19" s="1409"/>
      <c r="X19" s="1409"/>
      <c r="Y19" s="1665"/>
      <c r="AB19" s="1776" t="str">
        <f t="shared" si="2"/>
        <v>11 (1411)</v>
      </c>
      <c r="AC19" s="1777" t="str">
        <f t="shared" si="3"/>
        <v/>
      </c>
      <c r="AD19" s="1778"/>
      <c r="AE19" s="1778"/>
      <c r="AF19" s="1778"/>
      <c r="AG19" s="1778"/>
      <c r="AH19" s="1779"/>
      <c r="AI19" s="1755"/>
      <c r="AJ19" s="2202"/>
      <c r="AK19" s="2203"/>
      <c r="AL19" s="2202"/>
      <c r="AM19" s="2203"/>
      <c r="AN19" s="1755"/>
      <c r="AO19" s="1776" t="str">
        <f t="shared" si="4"/>
        <v>11 (1411)</v>
      </c>
      <c r="AP19" s="1777" t="str">
        <f t="shared" si="5"/>
        <v/>
      </c>
      <c r="AQ19" s="1778"/>
      <c r="AR19" s="1778"/>
      <c r="AS19" s="1778"/>
      <c r="AT19" s="1747"/>
    </row>
    <row r="20" spans="1:46" s="24" customFormat="1" ht="12.75" hidden="1" customHeight="1" x14ac:dyDescent="0.2">
      <c r="A20" s="1700" t="s">
        <v>2942</v>
      </c>
      <c r="B20" s="1065"/>
      <c r="C20" s="1402"/>
      <c r="D20" s="1692"/>
      <c r="E20" s="1700"/>
      <c r="F20" s="1692"/>
      <c r="G20" s="902"/>
      <c r="H20" s="1403"/>
      <c r="I20" s="1404"/>
      <c r="J20" s="1693"/>
      <c r="K20" s="1404"/>
      <c r="L20" s="1405"/>
      <c r="M20" s="1406"/>
      <c r="N20" s="1700"/>
      <c r="O20" s="2186"/>
      <c r="P20" s="2186"/>
      <c r="Q20" s="2186"/>
      <c r="R20" s="2186"/>
      <c r="S20" s="131"/>
      <c r="T20" s="1407" t="str">
        <f t="shared" si="0"/>
        <v>11 (1411)</v>
      </c>
      <c r="U20" s="1408" t="str">
        <f t="shared" si="1"/>
        <v/>
      </c>
      <c r="V20" s="295"/>
      <c r="W20" s="1409"/>
      <c r="X20" s="1409"/>
      <c r="Y20" s="1665"/>
      <c r="AB20" s="1776" t="str">
        <f t="shared" si="2"/>
        <v>12 (1412)</v>
      </c>
      <c r="AC20" s="1777" t="str">
        <f t="shared" si="3"/>
        <v/>
      </c>
      <c r="AD20" s="1778"/>
      <c r="AE20" s="1778"/>
      <c r="AF20" s="1778"/>
      <c r="AG20" s="1778"/>
      <c r="AH20" s="1779"/>
      <c r="AI20" s="1755"/>
      <c r="AJ20" s="2202"/>
      <c r="AK20" s="2203"/>
      <c r="AL20" s="2202"/>
      <c r="AM20" s="2203"/>
      <c r="AN20" s="1755"/>
      <c r="AO20" s="1776" t="str">
        <f t="shared" si="4"/>
        <v>12 (1412)</v>
      </c>
      <c r="AP20" s="1777" t="str">
        <f t="shared" si="5"/>
        <v/>
      </c>
      <c r="AQ20" s="1778"/>
      <c r="AR20" s="1778"/>
      <c r="AS20" s="1778"/>
      <c r="AT20" s="1747"/>
    </row>
    <row r="21" spans="1:46" s="24" customFormat="1" ht="12.75" hidden="1" customHeight="1" x14ac:dyDescent="0.2">
      <c r="A21" s="1700" t="s">
        <v>2943</v>
      </c>
      <c r="B21" s="1065"/>
      <c r="C21" s="1402"/>
      <c r="D21" s="1692"/>
      <c r="E21" s="1700"/>
      <c r="F21" s="1692"/>
      <c r="G21" s="902"/>
      <c r="H21" s="1403"/>
      <c r="I21" s="1404"/>
      <c r="J21" s="1693"/>
      <c r="K21" s="1404"/>
      <c r="L21" s="1405"/>
      <c r="M21" s="1406"/>
      <c r="N21" s="1700"/>
      <c r="O21" s="2186"/>
      <c r="P21" s="2186"/>
      <c r="Q21" s="2186"/>
      <c r="R21" s="2186"/>
      <c r="S21" s="131"/>
      <c r="T21" s="1407" t="str">
        <f t="shared" si="0"/>
        <v>12 (1412)</v>
      </c>
      <c r="U21" s="1408" t="str">
        <f t="shared" si="1"/>
        <v/>
      </c>
      <c r="V21" s="295"/>
      <c r="W21" s="1409"/>
      <c r="X21" s="1409"/>
      <c r="Y21" s="1665"/>
      <c r="AB21" s="1776" t="str">
        <f t="shared" si="2"/>
        <v>13 (1413)</v>
      </c>
      <c r="AC21" s="1777" t="str">
        <f t="shared" si="3"/>
        <v/>
      </c>
      <c r="AD21" s="1778"/>
      <c r="AE21" s="1778"/>
      <c r="AF21" s="1778"/>
      <c r="AG21" s="1778"/>
      <c r="AH21" s="1779"/>
      <c r="AI21" s="1755"/>
      <c r="AJ21" s="2202"/>
      <c r="AK21" s="2203"/>
      <c r="AL21" s="2202"/>
      <c r="AM21" s="2203"/>
      <c r="AN21" s="1755"/>
      <c r="AO21" s="1776" t="str">
        <f t="shared" si="4"/>
        <v>13 (1413)</v>
      </c>
      <c r="AP21" s="1777" t="str">
        <f t="shared" si="5"/>
        <v/>
      </c>
      <c r="AQ21" s="1778"/>
      <c r="AR21" s="1778"/>
      <c r="AS21" s="1778"/>
      <c r="AT21" s="1747"/>
    </row>
    <row r="22" spans="1:46" s="24" customFormat="1" ht="12.75" hidden="1" customHeight="1" x14ac:dyDescent="0.2">
      <c r="A22" s="1700" t="s">
        <v>2944</v>
      </c>
      <c r="B22" s="1065"/>
      <c r="C22" s="1402"/>
      <c r="D22" s="1692"/>
      <c r="E22" s="1700"/>
      <c r="F22" s="1692"/>
      <c r="G22" s="902"/>
      <c r="H22" s="1403"/>
      <c r="I22" s="1404"/>
      <c r="J22" s="1693"/>
      <c r="K22" s="1404"/>
      <c r="L22" s="1405"/>
      <c r="M22" s="1406"/>
      <c r="N22" s="1700"/>
      <c r="O22" s="2186"/>
      <c r="P22" s="2186"/>
      <c r="Q22" s="2186"/>
      <c r="R22" s="2186"/>
      <c r="S22" s="131"/>
      <c r="T22" s="1407" t="str">
        <f t="shared" si="0"/>
        <v>13 (1413)</v>
      </c>
      <c r="U22" s="1408" t="str">
        <f t="shared" si="1"/>
        <v/>
      </c>
      <c r="V22" s="295"/>
      <c r="W22" s="1409"/>
      <c r="X22" s="1409"/>
      <c r="Y22" s="1665"/>
      <c r="AB22" s="1776" t="str">
        <f t="shared" si="2"/>
        <v>14 (1414)</v>
      </c>
      <c r="AC22" s="1777" t="str">
        <f t="shared" si="3"/>
        <v/>
      </c>
      <c r="AD22" s="1778"/>
      <c r="AE22" s="1778"/>
      <c r="AF22" s="1778"/>
      <c r="AG22" s="1778"/>
      <c r="AH22" s="1779"/>
      <c r="AI22" s="1755"/>
      <c r="AJ22" s="2202"/>
      <c r="AK22" s="2203"/>
      <c r="AL22" s="2202"/>
      <c r="AM22" s="2203"/>
      <c r="AN22" s="1755"/>
      <c r="AO22" s="1776" t="str">
        <f t="shared" si="4"/>
        <v>14 (1414)</v>
      </c>
      <c r="AP22" s="1777" t="str">
        <f t="shared" si="5"/>
        <v/>
      </c>
      <c r="AQ22" s="1778"/>
      <c r="AR22" s="1778"/>
      <c r="AS22" s="1778"/>
      <c r="AT22" s="1747"/>
    </row>
    <row r="23" spans="1:46" s="24" customFormat="1" ht="12.75" hidden="1" customHeight="1" x14ac:dyDescent="0.2">
      <c r="A23" s="1700" t="s">
        <v>2945</v>
      </c>
      <c r="B23" s="1065"/>
      <c r="C23" s="1402"/>
      <c r="D23" s="1692"/>
      <c r="E23" s="1700"/>
      <c r="F23" s="1692"/>
      <c r="G23" s="902"/>
      <c r="H23" s="1403"/>
      <c r="I23" s="1404"/>
      <c r="J23" s="1693"/>
      <c r="K23" s="1404"/>
      <c r="L23" s="1405"/>
      <c r="M23" s="1406"/>
      <c r="N23" s="1700"/>
      <c r="O23" s="2186"/>
      <c r="P23" s="2186"/>
      <c r="Q23" s="2186"/>
      <c r="R23" s="2186"/>
      <c r="S23" s="131"/>
      <c r="T23" s="1407" t="str">
        <f t="shared" si="0"/>
        <v>14 (1414)</v>
      </c>
      <c r="U23" s="1408" t="str">
        <f t="shared" si="1"/>
        <v/>
      </c>
      <c r="V23" s="295"/>
      <c r="W23" s="1409"/>
      <c r="X23" s="1409"/>
      <c r="Y23" s="1665"/>
      <c r="AB23" s="1776" t="str">
        <f t="shared" si="2"/>
        <v>15 (1415)</v>
      </c>
      <c r="AC23" s="1777" t="str">
        <f t="shared" si="3"/>
        <v/>
      </c>
      <c r="AD23" s="1778"/>
      <c r="AE23" s="1778"/>
      <c r="AF23" s="1778"/>
      <c r="AG23" s="1778"/>
      <c r="AH23" s="1779"/>
      <c r="AI23" s="1755"/>
      <c r="AJ23" s="2202"/>
      <c r="AK23" s="2203"/>
      <c r="AL23" s="2202"/>
      <c r="AM23" s="2203"/>
      <c r="AN23" s="1755"/>
      <c r="AO23" s="1776" t="str">
        <f t="shared" si="4"/>
        <v>15 (1415)</v>
      </c>
      <c r="AP23" s="1777" t="str">
        <f t="shared" si="5"/>
        <v/>
      </c>
      <c r="AQ23" s="1778"/>
      <c r="AR23" s="1778"/>
      <c r="AS23" s="1778"/>
      <c r="AT23" s="1747"/>
    </row>
    <row r="24" spans="1:46" s="24" customFormat="1" ht="12.75" hidden="1" customHeight="1" x14ac:dyDescent="0.2">
      <c r="A24" s="1700" t="s">
        <v>2946</v>
      </c>
      <c r="B24" s="1065"/>
      <c r="C24" s="1402"/>
      <c r="D24" s="1692"/>
      <c r="E24" s="1700"/>
      <c r="F24" s="1692"/>
      <c r="G24" s="902"/>
      <c r="H24" s="1403"/>
      <c r="I24" s="1404"/>
      <c r="J24" s="1693"/>
      <c r="K24" s="1404"/>
      <c r="L24" s="1405"/>
      <c r="M24" s="1406"/>
      <c r="N24" s="1700"/>
      <c r="O24" s="2186"/>
      <c r="P24" s="2186"/>
      <c r="Q24" s="2186"/>
      <c r="R24" s="2186"/>
      <c r="S24" s="131"/>
      <c r="T24" s="1407" t="str">
        <f t="shared" si="0"/>
        <v>15 (1415)</v>
      </c>
      <c r="U24" s="1408" t="str">
        <f t="shared" si="1"/>
        <v/>
      </c>
      <c r="V24" s="295"/>
      <c r="W24" s="1409"/>
      <c r="X24" s="1409"/>
      <c r="Y24" s="1665"/>
      <c r="AB24" s="1776" t="str">
        <f t="shared" si="2"/>
        <v>16 (1416)</v>
      </c>
      <c r="AC24" s="1777" t="str">
        <f t="shared" si="3"/>
        <v/>
      </c>
      <c r="AD24" s="1778"/>
      <c r="AE24" s="1778"/>
      <c r="AF24" s="1778"/>
      <c r="AG24" s="1778"/>
      <c r="AH24" s="1779"/>
      <c r="AI24" s="1755"/>
      <c r="AJ24" s="2202"/>
      <c r="AK24" s="2203"/>
      <c r="AL24" s="2202"/>
      <c r="AM24" s="2203"/>
      <c r="AN24" s="1755"/>
      <c r="AO24" s="1776" t="str">
        <f t="shared" si="4"/>
        <v>16 (1416)</v>
      </c>
      <c r="AP24" s="1777" t="str">
        <f t="shared" si="5"/>
        <v/>
      </c>
      <c r="AQ24" s="1778"/>
      <c r="AR24" s="1778"/>
      <c r="AS24" s="1778"/>
      <c r="AT24" s="1747"/>
    </row>
    <row r="25" spans="1:46" s="24" customFormat="1" ht="12.75" hidden="1" customHeight="1" x14ac:dyDescent="0.2">
      <c r="A25" s="1700" t="s">
        <v>2947</v>
      </c>
      <c r="B25" s="1065"/>
      <c r="C25" s="1402"/>
      <c r="D25" s="1692"/>
      <c r="E25" s="1700"/>
      <c r="F25" s="1692"/>
      <c r="G25" s="902"/>
      <c r="H25" s="1403"/>
      <c r="I25" s="1404"/>
      <c r="J25" s="1693"/>
      <c r="K25" s="1404"/>
      <c r="L25" s="1405"/>
      <c r="M25" s="1406"/>
      <c r="N25" s="1700"/>
      <c r="O25" s="2186"/>
      <c r="P25" s="2186"/>
      <c r="Q25" s="2186"/>
      <c r="R25" s="2186"/>
      <c r="S25" s="131"/>
      <c r="T25" s="1407" t="str">
        <f t="shared" si="0"/>
        <v>16 (1416)</v>
      </c>
      <c r="U25" s="1408" t="str">
        <f t="shared" si="1"/>
        <v/>
      </c>
      <c r="V25" s="295"/>
      <c r="W25" s="1409"/>
      <c r="X25" s="1409"/>
      <c r="Y25" s="1665"/>
      <c r="AB25" s="1776" t="str">
        <f t="shared" si="2"/>
        <v>17 (1417)</v>
      </c>
      <c r="AC25" s="1777" t="str">
        <f t="shared" si="3"/>
        <v/>
      </c>
      <c r="AD25" s="1778"/>
      <c r="AE25" s="1778"/>
      <c r="AF25" s="1778"/>
      <c r="AG25" s="1778"/>
      <c r="AH25" s="1779"/>
      <c r="AI25" s="1755"/>
      <c r="AJ25" s="2202"/>
      <c r="AK25" s="2203"/>
      <c r="AL25" s="2202"/>
      <c r="AM25" s="2203"/>
      <c r="AN25" s="1755"/>
      <c r="AO25" s="1776" t="str">
        <f t="shared" si="4"/>
        <v>17 (1417)</v>
      </c>
      <c r="AP25" s="1777" t="str">
        <f t="shared" si="5"/>
        <v/>
      </c>
      <c r="AQ25" s="1778"/>
      <c r="AR25" s="1778"/>
      <c r="AS25" s="1778"/>
      <c r="AT25" s="1747"/>
    </row>
    <row r="26" spans="1:46" s="24" customFormat="1" ht="12.75" hidden="1" customHeight="1" x14ac:dyDescent="0.2">
      <c r="A26" s="1700" t="s">
        <v>2948</v>
      </c>
      <c r="B26" s="1065"/>
      <c r="C26" s="1402"/>
      <c r="D26" s="1692"/>
      <c r="E26" s="1700"/>
      <c r="F26" s="1692"/>
      <c r="G26" s="902"/>
      <c r="H26" s="1403"/>
      <c r="I26" s="1404"/>
      <c r="J26" s="1693"/>
      <c r="K26" s="1404"/>
      <c r="L26" s="1405"/>
      <c r="M26" s="1406"/>
      <c r="N26" s="1700"/>
      <c r="O26" s="2186"/>
      <c r="P26" s="2186"/>
      <c r="Q26" s="2186"/>
      <c r="R26" s="2186"/>
      <c r="S26" s="131"/>
      <c r="T26" s="1407" t="str">
        <f t="shared" si="0"/>
        <v>17 (1417)</v>
      </c>
      <c r="U26" s="1408" t="str">
        <f t="shared" si="1"/>
        <v/>
      </c>
      <c r="V26" s="295"/>
      <c r="W26" s="1409"/>
      <c r="X26" s="1409"/>
      <c r="Y26" s="1665"/>
      <c r="AB26" s="1776" t="str">
        <f t="shared" si="2"/>
        <v>18 (1418)</v>
      </c>
      <c r="AC26" s="1777" t="str">
        <f t="shared" si="3"/>
        <v/>
      </c>
      <c r="AD26" s="1778"/>
      <c r="AE26" s="1778"/>
      <c r="AF26" s="1778"/>
      <c r="AG26" s="1778"/>
      <c r="AH26" s="1779"/>
      <c r="AI26" s="1755"/>
      <c r="AJ26" s="2202"/>
      <c r="AK26" s="2203"/>
      <c r="AL26" s="2202"/>
      <c r="AM26" s="2203"/>
      <c r="AN26" s="1755"/>
      <c r="AO26" s="1776" t="str">
        <f t="shared" si="4"/>
        <v>18 (1418)</v>
      </c>
      <c r="AP26" s="1777" t="str">
        <f t="shared" si="5"/>
        <v/>
      </c>
      <c r="AQ26" s="1778"/>
      <c r="AR26" s="1778"/>
      <c r="AS26" s="1778"/>
      <c r="AT26" s="1747"/>
    </row>
    <row r="27" spans="1:46" s="24" customFormat="1" ht="12.75" hidden="1" customHeight="1" x14ac:dyDescent="0.2">
      <c r="A27" s="1700" t="s">
        <v>2949</v>
      </c>
      <c r="B27" s="1065"/>
      <c r="C27" s="1402"/>
      <c r="D27" s="1692"/>
      <c r="E27" s="1700"/>
      <c r="F27" s="1692"/>
      <c r="G27" s="902"/>
      <c r="H27" s="1403"/>
      <c r="I27" s="1404"/>
      <c r="J27" s="1693"/>
      <c r="K27" s="1404"/>
      <c r="L27" s="1405"/>
      <c r="M27" s="1406"/>
      <c r="N27" s="1700"/>
      <c r="O27" s="2186"/>
      <c r="P27" s="2186"/>
      <c r="Q27" s="2186"/>
      <c r="R27" s="2186"/>
      <c r="S27" s="131"/>
      <c r="T27" s="1407" t="str">
        <f t="shared" si="0"/>
        <v>18 (1418)</v>
      </c>
      <c r="U27" s="1408" t="str">
        <f t="shared" si="1"/>
        <v/>
      </c>
      <c r="V27" s="295"/>
      <c r="W27" s="1409"/>
      <c r="X27" s="1409"/>
      <c r="Y27" s="1665"/>
      <c r="AB27" s="1776" t="str">
        <f t="shared" si="2"/>
        <v>19 (1419)</v>
      </c>
      <c r="AC27" s="1777" t="str">
        <f t="shared" si="3"/>
        <v/>
      </c>
      <c r="AD27" s="1778"/>
      <c r="AE27" s="1778"/>
      <c r="AF27" s="1778"/>
      <c r="AG27" s="1778"/>
      <c r="AH27" s="1779"/>
      <c r="AI27" s="1755"/>
      <c r="AJ27" s="2202"/>
      <c r="AK27" s="2203"/>
      <c r="AL27" s="2202"/>
      <c r="AM27" s="2203"/>
      <c r="AN27" s="1755"/>
      <c r="AO27" s="1776" t="str">
        <f t="shared" si="4"/>
        <v>19 (1419)</v>
      </c>
      <c r="AP27" s="1777" t="str">
        <f t="shared" si="5"/>
        <v/>
      </c>
      <c r="AQ27" s="1778"/>
      <c r="AR27" s="1778"/>
      <c r="AS27" s="1778"/>
      <c r="AT27" s="1747"/>
    </row>
    <row r="28" spans="1:46" s="24" customFormat="1" ht="12.75" hidden="1" customHeight="1" x14ac:dyDescent="0.2">
      <c r="A28" s="1700" t="s">
        <v>2950</v>
      </c>
      <c r="B28" s="1065"/>
      <c r="C28" s="1402"/>
      <c r="D28" s="1692"/>
      <c r="E28" s="1700"/>
      <c r="F28" s="1692"/>
      <c r="G28" s="902"/>
      <c r="H28" s="1403"/>
      <c r="I28" s="1404"/>
      <c r="J28" s="1693"/>
      <c r="K28" s="1404"/>
      <c r="L28" s="1405"/>
      <c r="M28" s="1406"/>
      <c r="N28" s="1700"/>
      <c r="O28" s="2186"/>
      <c r="P28" s="2186"/>
      <c r="Q28" s="2186"/>
      <c r="R28" s="2186"/>
      <c r="S28" s="131"/>
      <c r="T28" s="1407" t="str">
        <f t="shared" si="0"/>
        <v>19 (1419)</v>
      </c>
      <c r="U28" s="1408" t="str">
        <f t="shared" si="1"/>
        <v/>
      </c>
      <c r="V28" s="295"/>
      <c r="W28" s="1409"/>
      <c r="X28" s="1409"/>
      <c r="Y28" s="1665"/>
      <c r="AB28" s="1776" t="str">
        <f t="shared" si="2"/>
        <v>20 (1420)</v>
      </c>
      <c r="AC28" s="1777" t="str">
        <f t="shared" si="3"/>
        <v/>
      </c>
      <c r="AD28" s="1778"/>
      <c r="AE28" s="1778"/>
      <c r="AF28" s="1778"/>
      <c r="AG28" s="1778"/>
      <c r="AH28" s="1779"/>
      <c r="AI28" s="1755"/>
      <c r="AJ28" s="2202"/>
      <c r="AK28" s="2203"/>
      <c r="AL28" s="2202"/>
      <c r="AM28" s="2203"/>
      <c r="AN28" s="1755"/>
      <c r="AO28" s="1776" t="str">
        <f t="shared" si="4"/>
        <v>20 (1420)</v>
      </c>
      <c r="AP28" s="1777" t="str">
        <f t="shared" si="5"/>
        <v/>
      </c>
      <c r="AQ28" s="1778"/>
      <c r="AR28" s="1778"/>
      <c r="AS28" s="1778"/>
      <c r="AT28" s="1747"/>
    </row>
    <row r="29" spans="1:46" s="24" customFormat="1" ht="12.75" hidden="1" customHeight="1" x14ac:dyDescent="0.2">
      <c r="A29" s="1700" t="s">
        <v>2951</v>
      </c>
      <c r="B29" s="1065"/>
      <c r="C29" s="1402"/>
      <c r="D29" s="1692"/>
      <c r="E29" s="1700"/>
      <c r="F29" s="1692"/>
      <c r="G29" s="902"/>
      <c r="H29" s="1403"/>
      <c r="I29" s="1404"/>
      <c r="J29" s="1693"/>
      <c r="K29" s="1404"/>
      <c r="L29" s="1405"/>
      <c r="M29" s="1406"/>
      <c r="N29" s="1700"/>
      <c r="O29" s="2186"/>
      <c r="P29" s="2186"/>
      <c r="Q29" s="2186"/>
      <c r="R29" s="2186"/>
      <c r="S29" s="131"/>
      <c r="T29" s="1407" t="str">
        <f t="shared" si="0"/>
        <v>20 (1420)</v>
      </c>
      <c r="U29" s="1408" t="str">
        <f t="shared" si="1"/>
        <v/>
      </c>
      <c r="V29" s="295"/>
      <c r="W29" s="1409"/>
      <c r="X29" s="1409"/>
      <c r="Y29" s="1665"/>
      <c r="AB29" s="1776" t="str">
        <f t="shared" si="2"/>
        <v>21 (1421)</v>
      </c>
      <c r="AC29" s="1777" t="str">
        <f t="shared" si="3"/>
        <v/>
      </c>
      <c r="AD29" s="1778"/>
      <c r="AE29" s="1778"/>
      <c r="AF29" s="1778"/>
      <c r="AG29" s="1778"/>
      <c r="AH29" s="1779"/>
      <c r="AI29" s="1755"/>
      <c r="AJ29" s="2202"/>
      <c r="AK29" s="2203"/>
      <c r="AL29" s="2202"/>
      <c r="AM29" s="2203"/>
      <c r="AN29" s="1755"/>
      <c r="AO29" s="1776" t="str">
        <f t="shared" si="4"/>
        <v>21 (1421)</v>
      </c>
      <c r="AP29" s="1777" t="str">
        <f t="shared" si="5"/>
        <v/>
      </c>
      <c r="AQ29" s="1778"/>
      <c r="AR29" s="1778"/>
      <c r="AS29" s="1778"/>
      <c r="AT29" s="1747"/>
    </row>
    <row r="30" spans="1:46" s="24" customFormat="1" ht="12.75" hidden="1" customHeight="1" x14ac:dyDescent="0.2">
      <c r="A30" s="1700" t="s">
        <v>2952</v>
      </c>
      <c r="B30" s="1065"/>
      <c r="C30" s="1402"/>
      <c r="D30" s="1692"/>
      <c r="E30" s="1700"/>
      <c r="F30" s="1692"/>
      <c r="G30" s="902"/>
      <c r="H30" s="1403"/>
      <c r="I30" s="1404"/>
      <c r="J30" s="1693"/>
      <c r="K30" s="1404"/>
      <c r="L30" s="1405"/>
      <c r="M30" s="1406"/>
      <c r="N30" s="1700"/>
      <c r="O30" s="2186"/>
      <c r="P30" s="2186"/>
      <c r="Q30" s="2186"/>
      <c r="R30" s="2186"/>
      <c r="S30" s="131"/>
      <c r="T30" s="1407" t="str">
        <f t="shared" si="0"/>
        <v>21 (1421)</v>
      </c>
      <c r="U30" s="1408" t="str">
        <f t="shared" si="1"/>
        <v/>
      </c>
      <c r="V30" s="295"/>
      <c r="W30" s="1409"/>
      <c r="X30" s="1409"/>
      <c r="Y30" s="1665"/>
      <c r="AB30" s="1776" t="str">
        <f t="shared" si="2"/>
        <v>22 (1422)</v>
      </c>
      <c r="AC30" s="1777" t="str">
        <f t="shared" si="3"/>
        <v/>
      </c>
      <c r="AD30" s="1778"/>
      <c r="AE30" s="1778"/>
      <c r="AF30" s="1778"/>
      <c r="AG30" s="1778"/>
      <c r="AH30" s="1779"/>
      <c r="AI30" s="1755"/>
      <c r="AJ30" s="2202"/>
      <c r="AK30" s="2203"/>
      <c r="AL30" s="2202"/>
      <c r="AM30" s="2203"/>
      <c r="AN30" s="1755"/>
      <c r="AO30" s="1776" t="str">
        <f t="shared" si="4"/>
        <v>22 (1422)</v>
      </c>
      <c r="AP30" s="1777" t="str">
        <f t="shared" si="5"/>
        <v/>
      </c>
      <c r="AQ30" s="1778"/>
      <c r="AR30" s="1778"/>
      <c r="AS30" s="1778"/>
      <c r="AT30" s="1747"/>
    </row>
    <row r="31" spans="1:46" s="24" customFormat="1" ht="12.75" hidden="1" customHeight="1" x14ac:dyDescent="0.2">
      <c r="A31" s="1700" t="s">
        <v>2953</v>
      </c>
      <c r="B31" s="1065"/>
      <c r="C31" s="1402"/>
      <c r="D31" s="1692"/>
      <c r="E31" s="1700"/>
      <c r="F31" s="1692"/>
      <c r="G31" s="902"/>
      <c r="H31" s="1403"/>
      <c r="I31" s="1404"/>
      <c r="J31" s="1693"/>
      <c r="K31" s="1404"/>
      <c r="L31" s="1405"/>
      <c r="M31" s="1406"/>
      <c r="N31" s="1700"/>
      <c r="O31" s="2186"/>
      <c r="P31" s="2186"/>
      <c r="Q31" s="2186"/>
      <c r="R31" s="2186"/>
      <c r="S31" s="131"/>
      <c r="T31" s="1407" t="str">
        <f t="shared" si="0"/>
        <v>22 (1422)</v>
      </c>
      <c r="U31" s="1408" t="str">
        <f t="shared" si="1"/>
        <v/>
      </c>
      <c r="V31" s="295"/>
      <c r="W31" s="1409"/>
      <c r="X31" s="1409"/>
      <c r="Y31" s="1665"/>
      <c r="AB31" s="1776" t="str">
        <f t="shared" si="2"/>
        <v>23 (1423)</v>
      </c>
      <c r="AC31" s="1777" t="str">
        <f t="shared" si="3"/>
        <v/>
      </c>
      <c r="AD31" s="1778"/>
      <c r="AE31" s="1778"/>
      <c r="AF31" s="1778"/>
      <c r="AG31" s="1778"/>
      <c r="AH31" s="1779"/>
      <c r="AI31" s="1755"/>
      <c r="AJ31" s="2202"/>
      <c r="AK31" s="2203"/>
      <c r="AL31" s="2202"/>
      <c r="AM31" s="2203"/>
      <c r="AN31" s="1755"/>
      <c r="AO31" s="1776" t="str">
        <f t="shared" si="4"/>
        <v>23 (1423)</v>
      </c>
      <c r="AP31" s="1777" t="str">
        <f t="shared" si="5"/>
        <v/>
      </c>
      <c r="AQ31" s="1778"/>
      <c r="AR31" s="1778"/>
      <c r="AS31" s="1778"/>
      <c r="AT31" s="1747"/>
    </row>
    <row r="32" spans="1:46" s="24" customFormat="1" ht="12.75" hidden="1" customHeight="1" x14ac:dyDescent="0.2">
      <c r="A32" s="1700" t="s">
        <v>2954</v>
      </c>
      <c r="B32" s="1065"/>
      <c r="C32" s="1402"/>
      <c r="D32" s="1692"/>
      <c r="E32" s="1700"/>
      <c r="F32" s="1692"/>
      <c r="G32" s="902"/>
      <c r="H32" s="1403"/>
      <c r="I32" s="1404"/>
      <c r="J32" s="1693"/>
      <c r="K32" s="1404"/>
      <c r="L32" s="1405"/>
      <c r="M32" s="1406"/>
      <c r="N32" s="1700"/>
      <c r="O32" s="2186"/>
      <c r="P32" s="2186"/>
      <c r="Q32" s="2186"/>
      <c r="R32" s="2186"/>
      <c r="S32" s="131"/>
      <c r="T32" s="1407" t="str">
        <f t="shared" si="0"/>
        <v>23 (1423)</v>
      </c>
      <c r="U32" s="1408" t="str">
        <f t="shared" si="1"/>
        <v/>
      </c>
      <c r="V32" s="295"/>
      <c r="W32" s="1409"/>
      <c r="X32" s="1409"/>
      <c r="Y32" s="1665"/>
      <c r="AB32" s="1776" t="str">
        <f t="shared" si="2"/>
        <v>24 (1424)</v>
      </c>
      <c r="AC32" s="1777" t="str">
        <f t="shared" si="3"/>
        <v/>
      </c>
      <c r="AD32" s="1778"/>
      <c r="AE32" s="1778"/>
      <c r="AF32" s="1778"/>
      <c r="AG32" s="1778"/>
      <c r="AH32" s="1779"/>
      <c r="AI32" s="1755"/>
      <c r="AJ32" s="2202"/>
      <c r="AK32" s="2203"/>
      <c r="AL32" s="2202"/>
      <c r="AM32" s="2203"/>
      <c r="AN32" s="1755"/>
      <c r="AO32" s="1776" t="str">
        <f t="shared" si="4"/>
        <v>24 (1424)</v>
      </c>
      <c r="AP32" s="1777" t="str">
        <f t="shared" si="5"/>
        <v/>
      </c>
      <c r="AQ32" s="1778"/>
      <c r="AR32" s="1778"/>
      <c r="AS32" s="1778"/>
      <c r="AT32" s="1747"/>
    </row>
    <row r="33" spans="1:46" s="24" customFormat="1" ht="12.75" hidden="1" customHeight="1" x14ac:dyDescent="0.2">
      <c r="A33" s="1700" t="s">
        <v>2955</v>
      </c>
      <c r="B33" s="1065"/>
      <c r="C33" s="1402"/>
      <c r="D33" s="1692"/>
      <c r="E33" s="1700"/>
      <c r="F33" s="1692"/>
      <c r="G33" s="902"/>
      <c r="H33" s="1403"/>
      <c r="I33" s="1404"/>
      <c r="J33" s="1693"/>
      <c r="K33" s="1404"/>
      <c r="L33" s="1405"/>
      <c r="M33" s="1406"/>
      <c r="N33" s="1700"/>
      <c r="O33" s="2186"/>
      <c r="P33" s="2186"/>
      <c r="Q33" s="2186"/>
      <c r="R33" s="2186"/>
      <c r="S33" s="131"/>
      <c r="T33" s="1407" t="str">
        <f t="shared" si="0"/>
        <v>24 (1424)</v>
      </c>
      <c r="U33" s="1408" t="str">
        <f t="shared" si="1"/>
        <v/>
      </c>
      <c r="V33" s="295"/>
      <c r="W33" s="1409"/>
      <c r="X33" s="1409"/>
      <c r="Y33" s="1665"/>
      <c r="AB33" s="1776" t="str">
        <f t="shared" si="2"/>
        <v>25 (1425)</v>
      </c>
      <c r="AC33" s="1777" t="str">
        <f t="shared" si="3"/>
        <v/>
      </c>
      <c r="AD33" s="1778"/>
      <c r="AE33" s="1778"/>
      <c r="AF33" s="1778"/>
      <c r="AG33" s="1778"/>
      <c r="AH33" s="1779"/>
      <c r="AI33" s="1755"/>
      <c r="AJ33" s="2202"/>
      <c r="AK33" s="2203"/>
      <c r="AL33" s="2202"/>
      <c r="AM33" s="2203"/>
      <c r="AN33" s="1755"/>
      <c r="AO33" s="1776" t="str">
        <f t="shared" si="4"/>
        <v>25 (1425)</v>
      </c>
      <c r="AP33" s="1777">
        <f t="shared" si="5"/>
        <v>100</v>
      </c>
      <c r="AQ33" s="1778"/>
      <c r="AR33" s="1778"/>
      <c r="AS33" s="1778"/>
      <c r="AT33" s="1747"/>
    </row>
    <row r="34" spans="1:46" s="24" customFormat="1" x14ac:dyDescent="0.2">
      <c r="A34" s="1700" t="s">
        <v>2956</v>
      </c>
      <c r="B34" s="1065"/>
      <c r="C34" s="1402"/>
      <c r="D34" s="1692"/>
      <c r="E34" s="1700"/>
      <c r="F34" s="1692"/>
      <c r="G34" s="902"/>
      <c r="H34" s="1403"/>
      <c r="I34" s="1404"/>
      <c r="J34" s="1693"/>
      <c r="K34" s="1404"/>
      <c r="L34" s="1405"/>
      <c r="M34" s="1406"/>
      <c r="N34" s="1700"/>
      <c r="O34" s="2186"/>
      <c r="P34" s="2186"/>
      <c r="Q34" s="2186"/>
      <c r="R34" s="2186"/>
      <c r="S34" s="131"/>
      <c r="T34" s="1407" t="str">
        <f t="shared" si="0"/>
        <v>25 (1425)</v>
      </c>
      <c r="U34" s="1408" t="str">
        <f t="shared" si="1"/>
        <v/>
      </c>
      <c r="V34" s="295"/>
      <c r="W34" s="1409"/>
      <c r="X34" s="1409"/>
      <c r="Y34" s="1665"/>
      <c r="AB34" s="1776" t="str">
        <f t="shared" si="2"/>
        <v>(1426)</v>
      </c>
      <c r="AC34" s="1777">
        <f t="shared" si="3"/>
        <v>100</v>
      </c>
      <c r="AD34" s="1778"/>
      <c r="AE34" s="1778"/>
      <c r="AF34" s="1778"/>
      <c r="AG34" s="1778"/>
      <c r="AH34" s="1779"/>
      <c r="AI34" s="1755"/>
      <c r="AJ34" s="2202"/>
      <c r="AK34" s="2203"/>
      <c r="AL34" s="2202"/>
      <c r="AM34" s="2203"/>
      <c r="AN34" s="1755"/>
      <c r="AO34" s="1776" t="str">
        <f t="shared" si="4"/>
        <v>(1426)</v>
      </c>
      <c r="AP34" s="1777"/>
      <c r="AQ34" s="1778"/>
      <c r="AR34" s="1778"/>
      <c r="AS34" s="1778"/>
      <c r="AT34" s="1747"/>
    </row>
    <row r="35" spans="1:46" s="24" customFormat="1" x14ac:dyDescent="0.2">
      <c r="A35" s="425" t="s">
        <v>2957</v>
      </c>
      <c r="B35" s="1066">
        <v>100</v>
      </c>
      <c r="C35" s="1410"/>
      <c r="D35" s="1692"/>
      <c r="E35" s="1700"/>
      <c r="F35" s="1692"/>
      <c r="G35" s="467"/>
      <c r="H35" s="1411"/>
      <c r="I35" s="1404"/>
      <c r="J35" s="1693"/>
      <c r="K35" s="1404"/>
      <c r="L35" s="1405"/>
      <c r="M35" s="1412"/>
      <c r="N35" s="1700"/>
      <c r="O35" s="2188"/>
      <c r="P35" s="2188"/>
      <c r="Q35" s="2188"/>
      <c r="R35" s="2188"/>
      <c r="S35" s="131"/>
      <c r="T35" s="1400"/>
      <c r="U35" s="1413">
        <f>$B35</f>
        <v>100</v>
      </c>
      <c r="V35" s="295"/>
      <c r="W35" s="1409"/>
      <c r="X35" s="1409"/>
      <c r="Y35" s="1665"/>
      <c r="AB35" s="1780" t="str">
        <f>$A$36</f>
        <v>(1400)</v>
      </c>
      <c r="AC35" s="1781" t="str">
        <f>$B36</f>
        <v>Global</v>
      </c>
      <c r="AD35" s="1778"/>
      <c r="AE35" s="1778"/>
      <c r="AF35" s="1778"/>
      <c r="AG35" s="1778"/>
      <c r="AH35" s="1782"/>
      <c r="AI35" s="1755"/>
      <c r="AJ35" s="2204"/>
      <c r="AK35" s="2205"/>
      <c r="AL35" s="2204"/>
      <c r="AM35" s="2205"/>
      <c r="AN35" s="1755"/>
      <c r="AO35" s="1780" t="str">
        <f>$A$36</f>
        <v>(1400)</v>
      </c>
      <c r="AP35" s="1781" t="str">
        <f>$B36</f>
        <v>Global</v>
      </c>
      <c r="AQ35" s="1778"/>
      <c r="AR35" s="1778"/>
      <c r="AS35" s="1778"/>
      <c r="AT35" s="1747"/>
    </row>
    <row r="36" spans="1:46" s="24" customFormat="1" x14ac:dyDescent="0.2">
      <c r="A36" s="132" t="s">
        <v>2958</v>
      </c>
      <c r="B36" s="905" t="s">
        <v>2959</v>
      </c>
      <c r="C36" s="906"/>
      <c r="D36" s="1693"/>
      <c r="E36" s="131"/>
      <c r="F36" s="908"/>
      <c r="G36" s="1414"/>
      <c r="H36" s="1415"/>
      <c r="I36" s="1404"/>
      <c r="J36" s="1693"/>
      <c r="K36" s="1404"/>
      <c r="L36" s="1416"/>
      <c r="M36" s="1417"/>
      <c r="N36" s="131"/>
      <c r="O36" s="2189"/>
      <c r="P36" s="2189"/>
      <c r="Q36" s="2189"/>
      <c r="R36" s="2189"/>
      <c r="S36" s="131"/>
      <c r="T36" s="1400"/>
      <c r="U36" s="906" t="str">
        <f>$B36</f>
        <v>Global</v>
      </c>
      <c r="V36" s="295"/>
      <c r="W36" s="1418"/>
      <c r="X36" s="1418"/>
      <c r="Y36" s="1665"/>
      <c r="AB36" s="1780">
        <f>$A$37</f>
        <v>0</v>
      </c>
      <c r="AC36" s="1783">
        <f>$B37</f>
        <v>0</v>
      </c>
      <c r="AD36" s="1778"/>
      <c r="AE36" s="885"/>
      <c r="AF36" s="1778"/>
      <c r="AG36" s="1784"/>
      <c r="AH36" s="1785"/>
      <c r="AI36" s="1755"/>
      <c r="AJ36" s="2206"/>
      <c r="AK36" s="2207"/>
      <c r="AL36" s="2206"/>
      <c r="AM36" s="2207"/>
      <c r="AN36" s="1755"/>
      <c r="AO36" s="1780">
        <f>$A$37</f>
        <v>0</v>
      </c>
      <c r="AP36" s="1783">
        <f>$B37</f>
        <v>0</v>
      </c>
      <c r="AQ36" s="1778"/>
      <c r="AR36" s="1778"/>
      <c r="AS36" s="1778"/>
      <c r="AT36" s="1747"/>
    </row>
    <row r="37" spans="1:46" ht="6" customHeight="1" x14ac:dyDescent="0.2">
      <c r="A37" s="131"/>
      <c r="B37" s="131"/>
      <c r="C37" s="131"/>
      <c r="D37" s="131"/>
      <c r="E37" s="131"/>
      <c r="F37" s="131"/>
      <c r="G37" s="131"/>
      <c r="H37" s="131"/>
      <c r="I37" s="131"/>
      <c r="J37" s="131"/>
      <c r="K37" s="131"/>
      <c r="L37" s="131"/>
      <c r="M37" s="131"/>
      <c r="N37" s="131"/>
      <c r="O37" s="131"/>
      <c r="P37" s="131"/>
      <c r="Q37" s="131"/>
      <c r="R37" s="131"/>
      <c r="S37" s="131"/>
      <c r="T37" s="1400"/>
      <c r="U37" s="1400"/>
      <c r="V37" s="131"/>
      <c r="W37" s="131"/>
      <c r="X37" s="131"/>
      <c r="Y37" s="1665"/>
      <c r="AB37" s="1772"/>
      <c r="AC37" s="1772"/>
      <c r="AD37" s="1755"/>
      <c r="AE37" s="1755"/>
      <c r="AF37" s="1755"/>
      <c r="AG37" s="1755"/>
      <c r="AH37" s="1755"/>
      <c r="AI37" s="1755"/>
      <c r="AJ37" s="1755"/>
      <c r="AK37" s="1755"/>
      <c r="AL37" s="1755"/>
      <c r="AM37" s="1755"/>
      <c r="AN37" s="1755"/>
      <c r="AO37" s="1772"/>
      <c r="AP37" s="1772"/>
      <c r="AQ37" s="1755"/>
      <c r="AR37" s="1755"/>
      <c r="AS37" s="1755"/>
      <c r="AT37" s="1747"/>
    </row>
    <row r="38" spans="1:46" x14ac:dyDescent="0.2">
      <c r="A38" s="131"/>
      <c r="B38" s="138" t="s">
        <v>1785</v>
      </c>
      <c r="C38" s="131"/>
      <c r="D38" s="131"/>
      <c r="E38" s="131"/>
      <c r="F38" s="131"/>
      <c r="G38" s="131"/>
      <c r="H38" s="131"/>
      <c r="I38" s="131"/>
      <c r="J38" s="131"/>
      <c r="K38" s="131"/>
      <c r="L38" s="131"/>
      <c r="M38" s="131"/>
      <c r="N38" s="131"/>
      <c r="O38" s="131"/>
      <c r="P38" s="131"/>
      <c r="Q38" s="131"/>
      <c r="R38" s="131"/>
      <c r="S38" s="131"/>
      <c r="T38" s="1400"/>
      <c r="U38" s="1401" t="str">
        <f>$B38</f>
        <v>Engagements inutilisés (502)</v>
      </c>
      <c r="V38" s="131"/>
      <c r="W38" s="131"/>
      <c r="X38" s="131"/>
      <c r="Y38" s="1665"/>
      <c r="AB38" s="1772"/>
      <c r="AC38" s="1773">
        <f>$B39</f>
        <v>0</v>
      </c>
      <c r="AD38" s="1755"/>
      <c r="AE38" s="1755"/>
      <c r="AF38" s="1755"/>
      <c r="AG38" s="1755"/>
      <c r="AH38" s="1755"/>
      <c r="AI38" s="1755"/>
      <c r="AJ38" s="1755"/>
      <c r="AK38" s="1755"/>
      <c r="AL38" s="1755"/>
      <c r="AM38" s="1755"/>
      <c r="AN38" s="1755"/>
      <c r="AO38" s="1772"/>
      <c r="AP38" s="1773">
        <f>$B39</f>
        <v>0</v>
      </c>
      <c r="AQ38" s="1775"/>
      <c r="AR38" s="1775"/>
      <c r="AS38" s="1775"/>
      <c r="AT38" s="1747"/>
    </row>
    <row r="39" spans="1:46" s="24" customFormat="1" x14ac:dyDescent="0.2">
      <c r="A39" s="1700" t="s">
        <v>2932</v>
      </c>
      <c r="B39" s="1065"/>
      <c r="C39" s="1692"/>
      <c r="D39" s="1692"/>
      <c r="E39" s="1700"/>
      <c r="F39" s="1692"/>
      <c r="G39" s="902"/>
      <c r="H39" s="1403"/>
      <c r="I39" s="1404"/>
      <c r="J39" s="1693"/>
      <c r="K39" s="1404"/>
      <c r="L39" s="1405"/>
      <c r="M39" s="1406"/>
      <c r="N39" s="1700"/>
      <c r="O39" s="2186"/>
      <c r="P39" s="2186"/>
      <c r="Q39" s="2186"/>
      <c r="R39" s="2186"/>
      <c r="S39" s="131"/>
      <c r="T39" s="1407" t="str">
        <f t="shared" ref="T39:T63" si="6">$A39</f>
        <v>1 (1401)</v>
      </c>
      <c r="U39" s="1408" t="str">
        <f t="shared" ref="U39:U63" si="7">IF($B39="","",$B39)</f>
        <v/>
      </c>
      <c r="V39" s="295"/>
      <c r="W39" s="1409"/>
      <c r="X39" s="1409"/>
      <c r="Y39" s="1665"/>
      <c r="AB39" s="1776" t="str">
        <f t="shared" ref="AB39:AB63" si="8">$A40</f>
        <v>2 (1402)</v>
      </c>
      <c r="AC39" s="1777" t="str">
        <f t="shared" ref="AC39:AC63" si="9">IF($B40="","",$B40)</f>
        <v/>
      </c>
      <c r="AD39" s="1778"/>
      <c r="AE39" s="1778"/>
      <c r="AF39" s="1778"/>
      <c r="AG39" s="1778"/>
      <c r="AH39" s="1779"/>
      <c r="AI39" s="1755"/>
      <c r="AJ39" s="2202"/>
      <c r="AK39" s="2203"/>
      <c r="AL39" s="2202"/>
      <c r="AM39" s="2203"/>
      <c r="AN39" s="1755"/>
      <c r="AO39" s="1776" t="str">
        <f t="shared" ref="AO39:AO63" si="10">$A40</f>
        <v>2 (1402)</v>
      </c>
      <c r="AP39" s="1777" t="str">
        <f t="shared" ref="AP39:AP62" si="11">IF($B41="","",$B41)</f>
        <v/>
      </c>
      <c r="AQ39" s="1778"/>
      <c r="AR39" s="1778"/>
      <c r="AS39" s="1778"/>
      <c r="AT39" s="1747"/>
    </row>
    <row r="40" spans="1:46" s="24" customFormat="1" x14ac:dyDescent="0.2">
      <c r="A40" s="1700" t="s">
        <v>2933</v>
      </c>
      <c r="B40" s="1065"/>
      <c r="C40" s="1692"/>
      <c r="D40" s="1692"/>
      <c r="E40" s="1700"/>
      <c r="F40" s="1692"/>
      <c r="G40" s="902"/>
      <c r="H40" s="1403"/>
      <c r="I40" s="1404"/>
      <c r="J40" s="1693"/>
      <c r="K40" s="1404"/>
      <c r="L40" s="1405"/>
      <c r="M40" s="1406"/>
      <c r="N40" s="1700"/>
      <c r="O40" s="2186"/>
      <c r="P40" s="2186"/>
      <c r="Q40" s="2186"/>
      <c r="R40" s="2186"/>
      <c r="S40" s="131"/>
      <c r="T40" s="1407" t="str">
        <f t="shared" si="6"/>
        <v>2 (1402)</v>
      </c>
      <c r="U40" s="1408" t="str">
        <f t="shared" si="7"/>
        <v/>
      </c>
      <c r="V40" s="295"/>
      <c r="W40" s="1409"/>
      <c r="X40" s="1409"/>
      <c r="Y40" s="1665"/>
      <c r="AB40" s="1776" t="str">
        <f t="shared" si="8"/>
        <v>3 (1403)</v>
      </c>
      <c r="AC40" s="1777" t="str">
        <f t="shared" si="9"/>
        <v/>
      </c>
      <c r="AD40" s="1778"/>
      <c r="AE40" s="1778"/>
      <c r="AF40" s="1778"/>
      <c r="AG40" s="1778"/>
      <c r="AH40" s="1779"/>
      <c r="AI40" s="1755"/>
      <c r="AJ40" s="2202"/>
      <c r="AK40" s="2203"/>
      <c r="AL40" s="2202"/>
      <c r="AM40" s="2203"/>
      <c r="AN40" s="1755"/>
      <c r="AO40" s="1776" t="str">
        <f t="shared" si="10"/>
        <v>3 (1403)</v>
      </c>
      <c r="AP40" s="1777" t="str">
        <f t="shared" si="11"/>
        <v/>
      </c>
      <c r="AQ40" s="1778"/>
      <c r="AR40" s="1778"/>
      <c r="AS40" s="1778"/>
      <c r="AT40" s="1747"/>
    </row>
    <row r="41" spans="1:46" s="24" customFormat="1" ht="12.75" hidden="1" customHeight="1" x14ac:dyDescent="0.2">
      <c r="A41" s="1700" t="s">
        <v>2934</v>
      </c>
      <c r="B41" s="1065"/>
      <c r="C41" s="1692"/>
      <c r="D41" s="1692"/>
      <c r="E41" s="1700"/>
      <c r="F41" s="1692"/>
      <c r="G41" s="902"/>
      <c r="H41" s="1403"/>
      <c r="I41" s="1404"/>
      <c r="J41" s="1693"/>
      <c r="K41" s="1404"/>
      <c r="L41" s="1405"/>
      <c r="M41" s="1406"/>
      <c r="N41" s="1700"/>
      <c r="O41" s="2186"/>
      <c r="P41" s="2186"/>
      <c r="Q41" s="2186"/>
      <c r="R41" s="2186"/>
      <c r="S41" s="131"/>
      <c r="T41" s="1407" t="str">
        <f t="shared" si="6"/>
        <v>3 (1403)</v>
      </c>
      <c r="U41" s="1408" t="str">
        <f t="shared" si="7"/>
        <v/>
      </c>
      <c r="V41" s="295"/>
      <c r="W41" s="1409"/>
      <c r="X41" s="1409"/>
      <c r="Y41" s="1665"/>
      <c r="AB41" s="1776" t="str">
        <f t="shared" si="8"/>
        <v>4 (1404)</v>
      </c>
      <c r="AC41" s="1777" t="str">
        <f t="shared" si="9"/>
        <v/>
      </c>
      <c r="AD41" s="1778"/>
      <c r="AE41" s="1778"/>
      <c r="AF41" s="1778"/>
      <c r="AG41" s="1778"/>
      <c r="AH41" s="1779"/>
      <c r="AI41" s="1755"/>
      <c r="AJ41" s="2202"/>
      <c r="AK41" s="2203"/>
      <c r="AL41" s="2202"/>
      <c r="AM41" s="2203"/>
      <c r="AN41" s="1755"/>
      <c r="AO41" s="1776" t="str">
        <f t="shared" si="10"/>
        <v>4 (1404)</v>
      </c>
      <c r="AP41" s="1777" t="str">
        <f t="shared" si="11"/>
        <v/>
      </c>
      <c r="AQ41" s="1778"/>
      <c r="AR41" s="1778"/>
      <c r="AS41" s="1778"/>
      <c r="AT41" s="1747"/>
    </row>
    <row r="42" spans="1:46" s="24" customFormat="1" ht="12.75" hidden="1" customHeight="1" x14ac:dyDescent="0.2">
      <c r="A42" s="1700" t="s">
        <v>2935</v>
      </c>
      <c r="B42" s="1065"/>
      <c r="C42" s="1692"/>
      <c r="D42" s="1692"/>
      <c r="E42" s="1700"/>
      <c r="F42" s="1692"/>
      <c r="G42" s="902"/>
      <c r="H42" s="1403"/>
      <c r="I42" s="1404"/>
      <c r="J42" s="1693"/>
      <c r="K42" s="1404"/>
      <c r="L42" s="1405"/>
      <c r="M42" s="1406"/>
      <c r="N42" s="1700"/>
      <c r="O42" s="2186"/>
      <c r="P42" s="2186"/>
      <c r="Q42" s="2186"/>
      <c r="R42" s="2186"/>
      <c r="S42" s="131"/>
      <c r="T42" s="1407" t="str">
        <f t="shared" si="6"/>
        <v>4 (1404)</v>
      </c>
      <c r="U42" s="1408" t="str">
        <f t="shared" si="7"/>
        <v/>
      </c>
      <c r="V42" s="295"/>
      <c r="W42" s="1409"/>
      <c r="X42" s="1409"/>
      <c r="Y42" s="1665"/>
      <c r="AB42" s="1776" t="str">
        <f t="shared" si="8"/>
        <v>5 (1405)</v>
      </c>
      <c r="AC42" s="1777" t="str">
        <f t="shared" si="9"/>
        <v/>
      </c>
      <c r="AD42" s="1778"/>
      <c r="AE42" s="1778"/>
      <c r="AF42" s="1778"/>
      <c r="AG42" s="1778"/>
      <c r="AH42" s="1779"/>
      <c r="AI42" s="1755"/>
      <c r="AJ42" s="2202"/>
      <c r="AK42" s="2203"/>
      <c r="AL42" s="2202"/>
      <c r="AM42" s="2203"/>
      <c r="AN42" s="1755"/>
      <c r="AO42" s="1776" t="str">
        <f t="shared" si="10"/>
        <v>5 (1405)</v>
      </c>
      <c r="AP42" s="1777" t="str">
        <f t="shared" si="11"/>
        <v/>
      </c>
      <c r="AQ42" s="1778"/>
      <c r="AR42" s="1778"/>
      <c r="AS42" s="1778"/>
      <c r="AT42" s="1747"/>
    </row>
    <row r="43" spans="1:46" s="24" customFormat="1" ht="12.75" hidden="1" customHeight="1" x14ac:dyDescent="0.2">
      <c r="A43" s="1700" t="s">
        <v>2936</v>
      </c>
      <c r="B43" s="1065"/>
      <c r="C43" s="1692"/>
      <c r="D43" s="1692"/>
      <c r="E43" s="1700"/>
      <c r="F43" s="1692"/>
      <c r="G43" s="902"/>
      <c r="H43" s="1403"/>
      <c r="I43" s="1404"/>
      <c r="J43" s="1693"/>
      <c r="K43" s="1404"/>
      <c r="L43" s="1405"/>
      <c r="M43" s="1406"/>
      <c r="N43" s="1700"/>
      <c r="O43" s="2186"/>
      <c r="P43" s="2186"/>
      <c r="Q43" s="2186"/>
      <c r="R43" s="2186"/>
      <c r="S43" s="131"/>
      <c r="T43" s="1407" t="str">
        <f t="shared" si="6"/>
        <v>5 (1405)</v>
      </c>
      <c r="U43" s="1408" t="str">
        <f t="shared" si="7"/>
        <v/>
      </c>
      <c r="V43" s="295"/>
      <c r="W43" s="1409"/>
      <c r="X43" s="1409"/>
      <c r="Y43" s="1665"/>
      <c r="AB43" s="1776" t="str">
        <f t="shared" si="8"/>
        <v>6 (1406)</v>
      </c>
      <c r="AC43" s="1777" t="str">
        <f t="shared" si="9"/>
        <v/>
      </c>
      <c r="AD43" s="1778"/>
      <c r="AE43" s="1778"/>
      <c r="AF43" s="1778"/>
      <c r="AG43" s="1778"/>
      <c r="AH43" s="1779"/>
      <c r="AI43" s="1755"/>
      <c r="AJ43" s="2202"/>
      <c r="AK43" s="2203"/>
      <c r="AL43" s="2202"/>
      <c r="AM43" s="2203"/>
      <c r="AN43" s="1755"/>
      <c r="AO43" s="1776" t="str">
        <f t="shared" si="10"/>
        <v>6 (1406)</v>
      </c>
      <c r="AP43" s="1777" t="str">
        <f t="shared" si="11"/>
        <v/>
      </c>
      <c r="AQ43" s="1778"/>
      <c r="AR43" s="1778"/>
      <c r="AS43" s="1778"/>
      <c r="AT43" s="1747"/>
    </row>
    <row r="44" spans="1:46" s="24" customFormat="1" ht="12.75" hidden="1" customHeight="1" x14ac:dyDescent="0.2">
      <c r="A44" s="1700" t="s">
        <v>2937</v>
      </c>
      <c r="B44" s="1065"/>
      <c r="C44" s="1692"/>
      <c r="D44" s="1692"/>
      <c r="E44" s="1700"/>
      <c r="F44" s="1692"/>
      <c r="G44" s="902"/>
      <c r="H44" s="1403"/>
      <c r="I44" s="1404"/>
      <c r="J44" s="1693"/>
      <c r="K44" s="1404"/>
      <c r="L44" s="1405"/>
      <c r="M44" s="1406"/>
      <c r="N44" s="1700"/>
      <c r="O44" s="2186"/>
      <c r="P44" s="2186"/>
      <c r="Q44" s="2186"/>
      <c r="R44" s="2186"/>
      <c r="S44" s="131"/>
      <c r="T44" s="1407" t="str">
        <f t="shared" si="6"/>
        <v>6 (1406)</v>
      </c>
      <c r="U44" s="1408" t="str">
        <f t="shared" si="7"/>
        <v/>
      </c>
      <c r="V44" s="295"/>
      <c r="W44" s="1409"/>
      <c r="X44" s="1409"/>
      <c r="Y44" s="1665"/>
      <c r="AB44" s="1776" t="str">
        <f t="shared" si="8"/>
        <v>7 (1407)</v>
      </c>
      <c r="AC44" s="1777" t="str">
        <f t="shared" si="9"/>
        <v/>
      </c>
      <c r="AD44" s="1778"/>
      <c r="AE44" s="1778"/>
      <c r="AF44" s="1778"/>
      <c r="AG44" s="1778"/>
      <c r="AH44" s="1779"/>
      <c r="AI44" s="1755"/>
      <c r="AJ44" s="2202"/>
      <c r="AK44" s="2203"/>
      <c r="AL44" s="2202"/>
      <c r="AM44" s="2203"/>
      <c r="AN44" s="1755"/>
      <c r="AO44" s="1776" t="str">
        <f t="shared" si="10"/>
        <v>7 (1407)</v>
      </c>
      <c r="AP44" s="1777" t="str">
        <f t="shared" si="11"/>
        <v/>
      </c>
      <c r="AQ44" s="1778"/>
      <c r="AR44" s="1778"/>
      <c r="AS44" s="1778"/>
      <c r="AT44" s="1747"/>
    </row>
    <row r="45" spans="1:46" s="24" customFormat="1" ht="12.75" hidden="1" customHeight="1" x14ac:dyDescent="0.2">
      <c r="A45" s="1700" t="s">
        <v>2938</v>
      </c>
      <c r="B45" s="1065"/>
      <c r="C45" s="1692"/>
      <c r="D45" s="1692"/>
      <c r="E45" s="1700"/>
      <c r="F45" s="1692"/>
      <c r="G45" s="902"/>
      <c r="H45" s="1403"/>
      <c r="I45" s="1404"/>
      <c r="J45" s="1693"/>
      <c r="K45" s="1404"/>
      <c r="L45" s="1405"/>
      <c r="M45" s="1406"/>
      <c r="N45" s="1700"/>
      <c r="O45" s="2186"/>
      <c r="P45" s="2186"/>
      <c r="Q45" s="2186"/>
      <c r="R45" s="2186"/>
      <c r="S45" s="131"/>
      <c r="T45" s="1407" t="str">
        <f t="shared" si="6"/>
        <v>7 (1407)</v>
      </c>
      <c r="U45" s="1408" t="str">
        <f t="shared" si="7"/>
        <v/>
      </c>
      <c r="V45" s="295"/>
      <c r="W45" s="1409"/>
      <c r="X45" s="1409"/>
      <c r="Y45" s="1665"/>
      <c r="AB45" s="1776" t="str">
        <f t="shared" si="8"/>
        <v>8 (1408)</v>
      </c>
      <c r="AC45" s="1777" t="str">
        <f t="shared" si="9"/>
        <v/>
      </c>
      <c r="AD45" s="1778"/>
      <c r="AE45" s="1778"/>
      <c r="AF45" s="1778"/>
      <c r="AG45" s="1778"/>
      <c r="AH45" s="1779"/>
      <c r="AI45" s="1755"/>
      <c r="AJ45" s="2202"/>
      <c r="AK45" s="2203"/>
      <c r="AL45" s="2202"/>
      <c r="AM45" s="2203"/>
      <c r="AN45" s="1755"/>
      <c r="AO45" s="1776" t="str">
        <f t="shared" si="10"/>
        <v>8 (1408)</v>
      </c>
      <c r="AP45" s="1777" t="str">
        <f t="shared" si="11"/>
        <v/>
      </c>
      <c r="AQ45" s="1778"/>
      <c r="AR45" s="1778"/>
      <c r="AS45" s="1778"/>
      <c r="AT45" s="1747"/>
    </row>
    <row r="46" spans="1:46" s="24" customFormat="1" ht="12.75" hidden="1" customHeight="1" x14ac:dyDescent="0.2">
      <c r="A46" s="1700" t="s">
        <v>2939</v>
      </c>
      <c r="B46" s="1065"/>
      <c r="C46" s="1692"/>
      <c r="D46" s="1692"/>
      <c r="E46" s="1700"/>
      <c r="F46" s="1692"/>
      <c r="G46" s="902"/>
      <c r="H46" s="1403"/>
      <c r="I46" s="1404"/>
      <c r="J46" s="1693"/>
      <c r="K46" s="1404"/>
      <c r="L46" s="1405"/>
      <c r="M46" s="1406"/>
      <c r="N46" s="1700"/>
      <c r="O46" s="2186"/>
      <c r="P46" s="2186"/>
      <c r="Q46" s="2186"/>
      <c r="R46" s="2186"/>
      <c r="S46" s="131"/>
      <c r="T46" s="1407" t="str">
        <f t="shared" si="6"/>
        <v>8 (1408)</v>
      </c>
      <c r="U46" s="1408" t="str">
        <f t="shared" si="7"/>
        <v/>
      </c>
      <c r="V46" s="295"/>
      <c r="W46" s="1409"/>
      <c r="X46" s="1409"/>
      <c r="Y46" s="1665"/>
      <c r="AB46" s="1776" t="str">
        <f t="shared" si="8"/>
        <v>9 (1409)</v>
      </c>
      <c r="AC46" s="1777" t="str">
        <f t="shared" si="9"/>
        <v/>
      </c>
      <c r="AD46" s="1778"/>
      <c r="AE46" s="1778"/>
      <c r="AF46" s="1778"/>
      <c r="AG46" s="1778"/>
      <c r="AH46" s="1779"/>
      <c r="AI46" s="1755"/>
      <c r="AJ46" s="2202"/>
      <c r="AK46" s="2203"/>
      <c r="AL46" s="2202"/>
      <c r="AM46" s="2203"/>
      <c r="AN46" s="1755"/>
      <c r="AO46" s="1776" t="str">
        <f t="shared" si="10"/>
        <v>9 (1409)</v>
      </c>
      <c r="AP46" s="1777" t="str">
        <f t="shared" si="11"/>
        <v/>
      </c>
      <c r="AQ46" s="1778"/>
      <c r="AR46" s="1778"/>
      <c r="AS46" s="1778"/>
      <c r="AT46" s="1747"/>
    </row>
    <row r="47" spans="1:46" s="24" customFormat="1" ht="12.75" hidden="1" customHeight="1" x14ac:dyDescent="0.2">
      <c r="A47" s="1700" t="s">
        <v>2940</v>
      </c>
      <c r="B47" s="1065"/>
      <c r="C47" s="1692"/>
      <c r="D47" s="1692"/>
      <c r="E47" s="1700"/>
      <c r="F47" s="1692"/>
      <c r="G47" s="902"/>
      <c r="H47" s="1403"/>
      <c r="I47" s="1404"/>
      <c r="J47" s="1693"/>
      <c r="K47" s="1404"/>
      <c r="L47" s="1405"/>
      <c r="M47" s="1406"/>
      <c r="N47" s="1700"/>
      <c r="O47" s="2186"/>
      <c r="P47" s="2186"/>
      <c r="Q47" s="2186"/>
      <c r="R47" s="2186"/>
      <c r="S47" s="131"/>
      <c r="T47" s="1407" t="str">
        <f t="shared" si="6"/>
        <v>9 (1409)</v>
      </c>
      <c r="U47" s="1408" t="str">
        <f t="shared" si="7"/>
        <v/>
      </c>
      <c r="V47" s="295"/>
      <c r="W47" s="1409"/>
      <c r="X47" s="1409"/>
      <c r="Y47" s="1665"/>
      <c r="AB47" s="1776" t="str">
        <f t="shared" si="8"/>
        <v>10 (1410)</v>
      </c>
      <c r="AC47" s="1777" t="str">
        <f t="shared" si="9"/>
        <v/>
      </c>
      <c r="AD47" s="1778"/>
      <c r="AE47" s="1778"/>
      <c r="AF47" s="1778"/>
      <c r="AG47" s="1778"/>
      <c r="AH47" s="1779"/>
      <c r="AI47" s="1755"/>
      <c r="AJ47" s="2202"/>
      <c r="AK47" s="2203"/>
      <c r="AL47" s="2202"/>
      <c r="AM47" s="2203"/>
      <c r="AN47" s="1755"/>
      <c r="AO47" s="1776" t="str">
        <f t="shared" si="10"/>
        <v>10 (1410)</v>
      </c>
      <c r="AP47" s="1777" t="str">
        <f t="shared" si="11"/>
        <v/>
      </c>
      <c r="AQ47" s="1778"/>
      <c r="AR47" s="1778"/>
      <c r="AS47" s="1778"/>
      <c r="AT47" s="1747"/>
    </row>
    <row r="48" spans="1:46" s="24" customFormat="1" ht="12.75" hidden="1" customHeight="1" x14ac:dyDescent="0.2">
      <c r="A48" s="1700" t="s">
        <v>2941</v>
      </c>
      <c r="B48" s="1065"/>
      <c r="C48" s="1692"/>
      <c r="D48" s="1692"/>
      <c r="E48" s="1700"/>
      <c r="F48" s="1692"/>
      <c r="G48" s="902"/>
      <c r="H48" s="1403"/>
      <c r="I48" s="1404"/>
      <c r="J48" s="1693"/>
      <c r="K48" s="1404"/>
      <c r="L48" s="1405"/>
      <c r="M48" s="1406"/>
      <c r="N48" s="1700"/>
      <c r="O48" s="2186"/>
      <c r="P48" s="2186"/>
      <c r="Q48" s="2186"/>
      <c r="R48" s="2186"/>
      <c r="S48" s="131"/>
      <c r="T48" s="1407" t="str">
        <f t="shared" si="6"/>
        <v>10 (1410)</v>
      </c>
      <c r="U48" s="1408" t="str">
        <f t="shared" si="7"/>
        <v/>
      </c>
      <c r="V48" s="295"/>
      <c r="W48" s="1409"/>
      <c r="X48" s="1409"/>
      <c r="Y48" s="1665"/>
      <c r="AB48" s="1776" t="str">
        <f t="shared" si="8"/>
        <v>11 (1411)</v>
      </c>
      <c r="AC48" s="1777" t="str">
        <f t="shared" si="9"/>
        <v/>
      </c>
      <c r="AD48" s="1778"/>
      <c r="AE48" s="1778"/>
      <c r="AF48" s="1778"/>
      <c r="AG48" s="1778"/>
      <c r="AH48" s="1779"/>
      <c r="AI48" s="1755"/>
      <c r="AJ48" s="2202"/>
      <c r="AK48" s="2203"/>
      <c r="AL48" s="2202"/>
      <c r="AM48" s="2203"/>
      <c r="AN48" s="1755"/>
      <c r="AO48" s="1776" t="str">
        <f t="shared" si="10"/>
        <v>11 (1411)</v>
      </c>
      <c r="AP48" s="1777" t="str">
        <f t="shared" si="11"/>
        <v/>
      </c>
      <c r="AQ48" s="1778"/>
      <c r="AR48" s="1778"/>
      <c r="AS48" s="1778"/>
      <c r="AT48" s="1747"/>
    </row>
    <row r="49" spans="1:46" s="24" customFormat="1" ht="12.75" hidden="1" customHeight="1" x14ac:dyDescent="0.2">
      <c r="A49" s="1700" t="s">
        <v>2942</v>
      </c>
      <c r="B49" s="1065"/>
      <c r="C49" s="1692"/>
      <c r="D49" s="1692"/>
      <c r="E49" s="1700"/>
      <c r="F49" s="1692"/>
      <c r="G49" s="902"/>
      <c r="H49" s="1403"/>
      <c r="I49" s="1404"/>
      <c r="J49" s="1693"/>
      <c r="K49" s="1404"/>
      <c r="L49" s="1405"/>
      <c r="M49" s="1406"/>
      <c r="N49" s="1700"/>
      <c r="O49" s="2186"/>
      <c r="P49" s="2186"/>
      <c r="Q49" s="2186"/>
      <c r="R49" s="2186"/>
      <c r="S49" s="131"/>
      <c r="T49" s="1407" t="str">
        <f t="shared" si="6"/>
        <v>11 (1411)</v>
      </c>
      <c r="U49" s="1408" t="str">
        <f t="shared" si="7"/>
        <v/>
      </c>
      <c r="V49" s="295"/>
      <c r="W49" s="1409"/>
      <c r="X49" s="1409"/>
      <c r="Y49" s="1665"/>
      <c r="AB49" s="1776" t="str">
        <f t="shared" si="8"/>
        <v>12 (1412)</v>
      </c>
      <c r="AC49" s="1777" t="str">
        <f t="shared" si="9"/>
        <v/>
      </c>
      <c r="AD49" s="1778"/>
      <c r="AE49" s="1778"/>
      <c r="AF49" s="1778"/>
      <c r="AG49" s="1778"/>
      <c r="AH49" s="1779"/>
      <c r="AI49" s="1755"/>
      <c r="AJ49" s="2202"/>
      <c r="AK49" s="2203"/>
      <c r="AL49" s="2202"/>
      <c r="AM49" s="2203"/>
      <c r="AN49" s="1755"/>
      <c r="AO49" s="1776" t="str">
        <f t="shared" si="10"/>
        <v>12 (1412)</v>
      </c>
      <c r="AP49" s="1777" t="str">
        <f t="shared" si="11"/>
        <v/>
      </c>
      <c r="AQ49" s="1778"/>
      <c r="AR49" s="1778"/>
      <c r="AS49" s="1778"/>
      <c r="AT49" s="1747"/>
    </row>
    <row r="50" spans="1:46" s="24" customFormat="1" ht="12.75" hidden="1" customHeight="1" x14ac:dyDescent="0.2">
      <c r="A50" s="1700" t="s">
        <v>2943</v>
      </c>
      <c r="B50" s="1065"/>
      <c r="C50" s="1692"/>
      <c r="D50" s="1692"/>
      <c r="E50" s="1700"/>
      <c r="F50" s="1692"/>
      <c r="G50" s="902"/>
      <c r="H50" s="1403"/>
      <c r="I50" s="1404"/>
      <c r="J50" s="1693"/>
      <c r="K50" s="1404"/>
      <c r="L50" s="1405"/>
      <c r="M50" s="1406"/>
      <c r="N50" s="1700"/>
      <c r="O50" s="2186"/>
      <c r="P50" s="2186"/>
      <c r="Q50" s="2186"/>
      <c r="R50" s="2186"/>
      <c r="S50" s="131"/>
      <c r="T50" s="1407" t="str">
        <f t="shared" si="6"/>
        <v>12 (1412)</v>
      </c>
      <c r="U50" s="1408" t="str">
        <f t="shared" si="7"/>
        <v/>
      </c>
      <c r="V50" s="295"/>
      <c r="W50" s="1409"/>
      <c r="X50" s="1409"/>
      <c r="Y50" s="1665"/>
      <c r="AB50" s="1776" t="str">
        <f t="shared" si="8"/>
        <v>13 (1413)</v>
      </c>
      <c r="AC50" s="1777" t="str">
        <f t="shared" si="9"/>
        <v/>
      </c>
      <c r="AD50" s="1778"/>
      <c r="AE50" s="1778"/>
      <c r="AF50" s="1778"/>
      <c r="AG50" s="1778"/>
      <c r="AH50" s="1779"/>
      <c r="AI50" s="1755"/>
      <c r="AJ50" s="2202"/>
      <c r="AK50" s="2203"/>
      <c r="AL50" s="2202"/>
      <c r="AM50" s="2203"/>
      <c r="AN50" s="1755"/>
      <c r="AO50" s="1776" t="str">
        <f t="shared" si="10"/>
        <v>13 (1413)</v>
      </c>
      <c r="AP50" s="1777" t="str">
        <f t="shared" si="11"/>
        <v/>
      </c>
      <c r="AQ50" s="1778"/>
      <c r="AR50" s="1778"/>
      <c r="AS50" s="1778"/>
      <c r="AT50" s="1747"/>
    </row>
    <row r="51" spans="1:46" s="24" customFormat="1" ht="12.75" hidden="1" customHeight="1" x14ac:dyDescent="0.2">
      <c r="A51" s="1700" t="s">
        <v>2944</v>
      </c>
      <c r="B51" s="1065"/>
      <c r="C51" s="1692"/>
      <c r="D51" s="1692"/>
      <c r="E51" s="1700"/>
      <c r="F51" s="1692"/>
      <c r="G51" s="902"/>
      <c r="H51" s="1403"/>
      <c r="I51" s="1404"/>
      <c r="J51" s="1693"/>
      <c r="K51" s="1404"/>
      <c r="L51" s="1405"/>
      <c r="M51" s="1406"/>
      <c r="N51" s="1700"/>
      <c r="O51" s="2186"/>
      <c r="P51" s="2186"/>
      <c r="Q51" s="2186"/>
      <c r="R51" s="2186"/>
      <c r="S51" s="131"/>
      <c r="T51" s="1407" t="str">
        <f t="shared" si="6"/>
        <v>13 (1413)</v>
      </c>
      <c r="U51" s="1408" t="str">
        <f t="shared" si="7"/>
        <v/>
      </c>
      <c r="V51" s="295"/>
      <c r="W51" s="1409"/>
      <c r="X51" s="1409"/>
      <c r="Y51" s="1665"/>
      <c r="AB51" s="1776" t="str">
        <f t="shared" si="8"/>
        <v>14 (1414)</v>
      </c>
      <c r="AC51" s="1777" t="str">
        <f t="shared" si="9"/>
        <v/>
      </c>
      <c r="AD51" s="1778"/>
      <c r="AE51" s="1778"/>
      <c r="AF51" s="1778"/>
      <c r="AG51" s="1778"/>
      <c r="AH51" s="1779"/>
      <c r="AI51" s="1755"/>
      <c r="AJ51" s="2202"/>
      <c r="AK51" s="2203"/>
      <c r="AL51" s="2202"/>
      <c r="AM51" s="2203"/>
      <c r="AN51" s="1755"/>
      <c r="AO51" s="1776" t="str">
        <f t="shared" si="10"/>
        <v>14 (1414)</v>
      </c>
      <c r="AP51" s="1777" t="str">
        <f t="shared" si="11"/>
        <v/>
      </c>
      <c r="AQ51" s="1778"/>
      <c r="AR51" s="1778"/>
      <c r="AS51" s="1778"/>
      <c r="AT51" s="1747"/>
    </row>
    <row r="52" spans="1:46" s="24" customFormat="1" ht="12.75" hidden="1" customHeight="1" x14ac:dyDescent="0.2">
      <c r="A52" s="1700" t="s">
        <v>2945</v>
      </c>
      <c r="B52" s="1065"/>
      <c r="C52" s="1692"/>
      <c r="D52" s="1692"/>
      <c r="E52" s="1700"/>
      <c r="F52" s="1692"/>
      <c r="G52" s="902"/>
      <c r="H52" s="1403"/>
      <c r="I52" s="1404"/>
      <c r="J52" s="1693"/>
      <c r="K52" s="1404"/>
      <c r="L52" s="1405"/>
      <c r="M52" s="1406"/>
      <c r="N52" s="1700"/>
      <c r="O52" s="2186"/>
      <c r="P52" s="2186"/>
      <c r="Q52" s="2186"/>
      <c r="R52" s="2186"/>
      <c r="S52" s="131"/>
      <c r="T52" s="1407" t="str">
        <f t="shared" si="6"/>
        <v>14 (1414)</v>
      </c>
      <c r="U52" s="1408" t="str">
        <f t="shared" si="7"/>
        <v/>
      </c>
      <c r="V52" s="295"/>
      <c r="W52" s="1409"/>
      <c r="X52" s="1409"/>
      <c r="Y52" s="1665"/>
      <c r="AB52" s="1776" t="str">
        <f t="shared" si="8"/>
        <v>15 (1415)</v>
      </c>
      <c r="AC52" s="1777" t="str">
        <f t="shared" si="9"/>
        <v/>
      </c>
      <c r="AD52" s="1778"/>
      <c r="AE52" s="1778"/>
      <c r="AF52" s="1778"/>
      <c r="AG52" s="1778"/>
      <c r="AH52" s="1779"/>
      <c r="AI52" s="1755"/>
      <c r="AJ52" s="2202"/>
      <c r="AK52" s="2203"/>
      <c r="AL52" s="2202"/>
      <c r="AM52" s="2203"/>
      <c r="AN52" s="1755"/>
      <c r="AO52" s="1776" t="str">
        <f t="shared" si="10"/>
        <v>15 (1415)</v>
      </c>
      <c r="AP52" s="1777" t="str">
        <f t="shared" si="11"/>
        <v/>
      </c>
      <c r="AQ52" s="1778"/>
      <c r="AR52" s="1778"/>
      <c r="AS52" s="1778"/>
      <c r="AT52" s="1747"/>
    </row>
    <row r="53" spans="1:46" s="24" customFormat="1" ht="12.75" hidden="1" customHeight="1" x14ac:dyDescent="0.2">
      <c r="A53" s="1700" t="s">
        <v>2946</v>
      </c>
      <c r="B53" s="1065"/>
      <c r="C53" s="1692"/>
      <c r="D53" s="1692"/>
      <c r="E53" s="1700"/>
      <c r="F53" s="1692"/>
      <c r="G53" s="902"/>
      <c r="H53" s="1403"/>
      <c r="I53" s="1404"/>
      <c r="J53" s="1693"/>
      <c r="K53" s="1404"/>
      <c r="L53" s="1405"/>
      <c r="M53" s="1406"/>
      <c r="N53" s="1700"/>
      <c r="O53" s="2186"/>
      <c r="P53" s="2186"/>
      <c r="Q53" s="2186"/>
      <c r="R53" s="2186"/>
      <c r="S53" s="131"/>
      <c r="T53" s="1407" t="str">
        <f t="shared" si="6"/>
        <v>15 (1415)</v>
      </c>
      <c r="U53" s="1408" t="str">
        <f t="shared" si="7"/>
        <v/>
      </c>
      <c r="V53" s="295"/>
      <c r="W53" s="1409"/>
      <c r="X53" s="1409"/>
      <c r="Y53" s="1665"/>
      <c r="AB53" s="1776" t="str">
        <f t="shared" si="8"/>
        <v>16 (1416)</v>
      </c>
      <c r="AC53" s="1777" t="str">
        <f t="shared" si="9"/>
        <v/>
      </c>
      <c r="AD53" s="1778"/>
      <c r="AE53" s="1778"/>
      <c r="AF53" s="1778"/>
      <c r="AG53" s="1778"/>
      <c r="AH53" s="1779"/>
      <c r="AI53" s="1755"/>
      <c r="AJ53" s="2202"/>
      <c r="AK53" s="2203"/>
      <c r="AL53" s="2202"/>
      <c r="AM53" s="2203"/>
      <c r="AN53" s="1755"/>
      <c r="AO53" s="1776" t="str">
        <f t="shared" si="10"/>
        <v>16 (1416)</v>
      </c>
      <c r="AP53" s="1777" t="str">
        <f t="shared" si="11"/>
        <v/>
      </c>
      <c r="AQ53" s="1778"/>
      <c r="AR53" s="1778"/>
      <c r="AS53" s="1778"/>
      <c r="AT53" s="1747"/>
    </row>
    <row r="54" spans="1:46" s="24" customFormat="1" ht="12.75" hidden="1" customHeight="1" x14ac:dyDescent="0.2">
      <c r="A54" s="1700" t="s">
        <v>2947</v>
      </c>
      <c r="B54" s="1065"/>
      <c r="C54" s="1692"/>
      <c r="D54" s="1692"/>
      <c r="E54" s="1700"/>
      <c r="F54" s="1692"/>
      <c r="G54" s="902"/>
      <c r="H54" s="1403"/>
      <c r="I54" s="1404"/>
      <c r="J54" s="1693"/>
      <c r="K54" s="1404"/>
      <c r="L54" s="1405"/>
      <c r="M54" s="1406"/>
      <c r="N54" s="1700"/>
      <c r="O54" s="2186"/>
      <c r="P54" s="2186"/>
      <c r="Q54" s="2186"/>
      <c r="R54" s="2186"/>
      <c r="S54" s="131"/>
      <c r="T54" s="1407" t="str">
        <f t="shared" si="6"/>
        <v>16 (1416)</v>
      </c>
      <c r="U54" s="1408" t="str">
        <f t="shared" si="7"/>
        <v/>
      </c>
      <c r="V54" s="295"/>
      <c r="W54" s="1409"/>
      <c r="X54" s="1409"/>
      <c r="Y54" s="1665"/>
      <c r="AB54" s="1776" t="str">
        <f t="shared" si="8"/>
        <v>17 (1417)</v>
      </c>
      <c r="AC54" s="1777" t="str">
        <f t="shared" si="9"/>
        <v/>
      </c>
      <c r="AD54" s="1778"/>
      <c r="AE54" s="1778"/>
      <c r="AF54" s="1778"/>
      <c r="AG54" s="1778"/>
      <c r="AH54" s="1779"/>
      <c r="AI54" s="1755"/>
      <c r="AJ54" s="2202"/>
      <c r="AK54" s="2203"/>
      <c r="AL54" s="2202"/>
      <c r="AM54" s="2203"/>
      <c r="AN54" s="1755"/>
      <c r="AO54" s="1776" t="str">
        <f t="shared" si="10"/>
        <v>17 (1417)</v>
      </c>
      <c r="AP54" s="1777" t="str">
        <f t="shared" si="11"/>
        <v/>
      </c>
      <c r="AQ54" s="1778"/>
      <c r="AR54" s="1778"/>
      <c r="AS54" s="1778"/>
      <c r="AT54" s="1747"/>
    </row>
    <row r="55" spans="1:46" s="24" customFormat="1" ht="12.75" hidden="1" customHeight="1" x14ac:dyDescent="0.2">
      <c r="A55" s="1700" t="s">
        <v>2948</v>
      </c>
      <c r="B55" s="1065"/>
      <c r="C55" s="1692"/>
      <c r="D55" s="1692"/>
      <c r="E55" s="1700"/>
      <c r="F55" s="1692"/>
      <c r="G55" s="902"/>
      <c r="H55" s="1403"/>
      <c r="I55" s="1404"/>
      <c r="J55" s="1693"/>
      <c r="K55" s="1404"/>
      <c r="L55" s="1405"/>
      <c r="M55" s="1406"/>
      <c r="N55" s="1700"/>
      <c r="O55" s="2186"/>
      <c r="P55" s="2186"/>
      <c r="Q55" s="2186"/>
      <c r="R55" s="2186"/>
      <c r="S55" s="131"/>
      <c r="T55" s="1407" t="str">
        <f t="shared" si="6"/>
        <v>17 (1417)</v>
      </c>
      <c r="U55" s="1408" t="str">
        <f t="shared" si="7"/>
        <v/>
      </c>
      <c r="V55" s="295"/>
      <c r="W55" s="1409"/>
      <c r="X55" s="1409"/>
      <c r="Y55" s="1665"/>
      <c r="AB55" s="1776" t="str">
        <f t="shared" si="8"/>
        <v>18 (1418)</v>
      </c>
      <c r="AC55" s="1777" t="str">
        <f t="shared" si="9"/>
        <v/>
      </c>
      <c r="AD55" s="1778"/>
      <c r="AE55" s="1778"/>
      <c r="AF55" s="1778"/>
      <c r="AG55" s="1778"/>
      <c r="AH55" s="1779"/>
      <c r="AI55" s="1755"/>
      <c r="AJ55" s="2202"/>
      <c r="AK55" s="2203"/>
      <c r="AL55" s="2202"/>
      <c r="AM55" s="2203"/>
      <c r="AN55" s="1755"/>
      <c r="AO55" s="1776" t="str">
        <f t="shared" si="10"/>
        <v>18 (1418)</v>
      </c>
      <c r="AP55" s="1777" t="str">
        <f t="shared" si="11"/>
        <v/>
      </c>
      <c r="AQ55" s="1778"/>
      <c r="AR55" s="1778"/>
      <c r="AS55" s="1778"/>
      <c r="AT55" s="1747"/>
    </row>
    <row r="56" spans="1:46" s="24" customFormat="1" ht="12.75" hidden="1" customHeight="1" x14ac:dyDescent="0.2">
      <c r="A56" s="1700" t="s">
        <v>2949</v>
      </c>
      <c r="B56" s="1065"/>
      <c r="C56" s="1692"/>
      <c r="D56" s="1692"/>
      <c r="E56" s="1700"/>
      <c r="F56" s="1692"/>
      <c r="G56" s="902"/>
      <c r="H56" s="1403"/>
      <c r="I56" s="1404"/>
      <c r="J56" s="1693"/>
      <c r="K56" s="1404"/>
      <c r="L56" s="1405"/>
      <c r="M56" s="1406"/>
      <c r="N56" s="1700"/>
      <c r="O56" s="2186"/>
      <c r="P56" s="2186"/>
      <c r="Q56" s="2186"/>
      <c r="R56" s="2186"/>
      <c r="S56" s="131"/>
      <c r="T56" s="1407" t="str">
        <f t="shared" si="6"/>
        <v>18 (1418)</v>
      </c>
      <c r="U56" s="1408" t="str">
        <f t="shared" si="7"/>
        <v/>
      </c>
      <c r="V56" s="295"/>
      <c r="W56" s="1409"/>
      <c r="X56" s="1409"/>
      <c r="Y56" s="1665"/>
      <c r="AB56" s="1776" t="str">
        <f t="shared" si="8"/>
        <v>19 (1419)</v>
      </c>
      <c r="AC56" s="1777" t="str">
        <f t="shared" si="9"/>
        <v/>
      </c>
      <c r="AD56" s="1778"/>
      <c r="AE56" s="1778"/>
      <c r="AF56" s="1778"/>
      <c r="AG56" s="1778"/>
      <c r="AH56" s="1779"/>
      <c r="AI56" s="1755"/>
      <c r="AJ56" s="2202"/>
      <c r="AK56" s="2203"/>
      <c r="AL56" s="2202"/>
      <c r="AM56" s="2203"/>
      <c r="AN56" s="1755"/>
      <c r="AO56" s="1776" t="str">
        <f t="shared" si="10"/>
        <v>19 (1419)</v>
      </c>
      <c r="AP56" s="1777" t="str">
        <f t="shared" si="11"/>
        <v/>
      </c>
      <c r="AQ56" s="1778"/>
      <c r="AR56" s="1778"/>
      <c r="AS56" s="1778"/>
      <c r="AT56" s="1747"/>
    </row>
    <row r="57" spans="1:46" s="24" customFormat="1" ht="12.75" hidden="1" customHeight="1" x14ac:dyDescent="0.2">
      <c r="A57" s="1700" t="s">
        <v>2950</v>
      </c>
      <c r="B57" s="1065"/>
      <c r="C57" s="1692"/>
      <c r="D57" s="1692"/>
      <c r="E57" s="1700"/>
      <c r="F57" s="1692"/>
      <c r="G57" s="902"/>
      <c r="H57" s="1403"/>
      <c r="I57" s="1404"/>
      <c r="J57" s="1693"/>
      <c r="K57" s="1404"/>
      <c r="L57" s="1405"/>
      <c r="M57" s="1406"/>
      <c r="N57" s="1700"/>
      <c r="O57" s="2186"/>
      <c r="P57" s="2186"/>
      <c r="Q57" s="2186"/>
      <c r="R57" s="2186"/>
      <c r="S57" s="131"/>
      <c r="T57" s="1407" t="str">
        <f t="shared" si="6"/>
        <v>19 (1419)</v>
      </c>
      <c r="U57" s="1408" t="str">
        <f t="shared" si="7"/>
        <v/>
      </c>
      <c r="V57" s="295"/>
      <c r="W57" s="1409"/>
      <c r="X57" s="1409"/>
      <c r="Y57" s="1665"/>
      <c r="AB57" s="1776" t="str">
        <f t="shared" si="8"/>
        <v>20 (1420)</v>
      </c>
      <c r="AC57" s="1777" t="str">
        <f t="shared" si="9"/>
        <v/>
      </c>
      <c r="AD57" s="1778"/>
      <c r="AE57" s="1778"/>
      <c r="AF57" s="1778"/>
      <c r="AG57" s="1778"/>
      <c r="AH57" s="1779"/>
      <c r="AI57" s="1755"/>
      <c r="AJ57" s="2202"/>
      <c r="AK57" s="2203"/>
      <c r="AL57" s="2202"/>
      <c r="AM57" s="2203"/>
      <c r="AN57" s="1755"/>
      <c r="AO57" s="1776" t="str">
        <f t="shared" si="10"/>
        <v>20 (1420)</v>
      </c>
      <c r="AP57" s="1777" t="str">
        <f t="shared" si="11"/>
        <v/>
      </c>
      <c r="AQ57" s="1778"/>
      <c r="AR57" s="1778"/>
      <c r="AS57" s="1778"/>
      <c r="AT57" s="1747"/>
    </row>
    <row r="58" spans="1:46" s="24" customFormat="1" ht="12.75" hidden="1" customHeight="1" x14ac:dyDescent="0.2">
      <c r="A58" s="1700" t="s">
        <v>2951</v>
      </c>
      <c r="B58" s="1065"/>
      <c r="C58" s="1692"/>
      <c r="D58" s="1692"/>
      <c r="E58" s="1700"/>
      <c r="F58" s="1692"/>
      <c r="G58" s="902"/>
      <c r="H58" s="1403"/>
      <c r="I58" s="1404"/>
      <c r="J58" s="1693"/>
      <c r="K58" s="1404"/>
      <c r="L58" s="1405"/>
      <c r="M58" s="1406"/>
      <c r="N58" s="1700"/>
      <c r="O58" s="2186"/>
      <c r="P58" s="2186"/>
      <c r="Q58" s="2186"/>
      <c r="R58" s="2186"/>
      <c r="S58" s="131"/>
      <c r="T58" s="1407" t="str">
        <f t="shared" si="6"/>
        <v>20 (1420)</v>
      </c>
      <c r="U58" s="1408" t="str">
        <f t="shared" si="7"/>
        <v/>
      </c>
      <c r="V58" s="295"/>
      <c r="W58" s="1409"/>
      <c r="X58" s="1409"/>
      <c r="Y58" s="1665"/>
      <c r="AB58" s="1776" t="str">
        <f t="shared" si="8"/>
        <v>21 (1421)</v>
      </c>
      <c r="AC58" s="1777" t="str">
        <f t="shared" si="9"/>
        <v/>
      </c>
      <c r="AD58" s="1778"/>
      <c r="AE58" s="1778"/>
      <c r="AF58" s="1778"/>
      <c r="AG58" s="1778"/>
      <c r="AH58" s="1779"/>
      <c r="AI58" s="1755"/>
      <c r="AJ58" s="2202"/>
      <c r="AK58" s="2203"/>
      <c r="AL58" s="2202"/>
      <c r="AM58" s="2203"/>
      <c r="AN58" s="1755"/>
      <c r="AO58" s="1776" t="str">
        <f t="shared" si="10"/>
        <v>21 (1421)</v>
      </c>
      <c r="AP58" s="1777" t="str">
        <f t="shared" si="11"/>
        <v/>
      </c>
      <c r="AQ58" s="1778"/>
      <c r="AR58" s="1778"/>
      <c r="AS58" s="1778"/>
      <c r="AT58" s="1747"/>
    </row>
    <row r="59" spans="1:46" s="24" customFormat="1" ht="12.75" hidden="1" customHeight="1" x14ac:dyDescent="0.2">
      <c r="A59" s="1700" t="s">
        <v>2952</v>
      </c>
      <c r="B59" s="1065"/>
      <c r="C59" s="1692"/>
      <c r="D59" s="1692"/>
      <c r="E59" s="1700"/>
      <c r="F59" s="1692"/>
      <c r="G59" s="902"/>
      <c r="H59" s="1403"/>
      <c r="I59" s="1404"/>
      <c r="J59" s="1693"/>
      <c r="K59" s="1404"/>
      <c r="L59" s="1405"/>
      <c r="M59" s="1406"/>
      <c r="N59" s="1700"/>
      <c r="O59" s="2186"/>
      <c r="P59" s="2186"/>
      <c r="Q59" s="2186"/>
      <c r="R59" s="2186"/>
      <c r="S59" s="131"/>
      <c r="T59" s="1407" t="str">
        <f t="shared" si="6"/>
        <v>21 (1421)</v>
      </c>
      <c r="U59" s="1408" t="str">
        <f t="shared" si="7"/>
        <v/>
      </c>
      <c r="V59" s="295"/>
      <c r="W59" s="1409"/>
      <c r="X59" s="1409"/>
      <c r="Y59" s="1665"/>
      <c r="AB59" s="1776" t="str">
        <f t="shared" si="8"/>
        <v>22 (1422)</v>
      </c>
      <c r="AC59" s="1777" t="str">
        <f t="shared" si="9"/>
        <v/>
      </c>
      <c r="AD59" s="1778"/>
      <c r="AE59" s="1778"/>
      <c r="AF59" s="1778"/>
      <c r="AG59" s="1778"/>
      <c r="AH59" s="1779"/>
      <c r="AI59" s="1755"/>
      <c r="AJ59" s="2202"/>
      <c r="AK59" s="2203"/>
      <c r="AL59" s="2202"/>
      <c r="AM59" s="2203"/>
      <c r="AN59" s="1755"/>
      <c r="AO59" s="1776" t="str">
        <f t="shared" si="10"/>
        <v>22 (1422)</v>
      </c>
      <c r="AP59" s="1777" t="str">
        <f t="shared" si="11"/>
        <v/>
      </c>
      <c r="AQ59" s="1778"/>
      <c r="AR59" s="1778"/>
      <c r="AS59" s="1778"/>
      <c r="AT59" s="1747"/>
    </row>
    <row r="60" spans="1:46" s="24" customFormat="1" ht="12.75" hidden="1" customHeight="1" x14ac:dyDescent="0.2">
      <c r="A60" s="1700" t="s">
        <v>2953</v>
      </c>
      <c r="B60" s="1065"/>
      <c r="C60" s="1692"/>
      <c r="D60" s="1692"/>
      <c r="E60" s="1700"/>
      <c r="F60" s="1692"/>
      <c r="G60" s="902"/>
      <c r="H60" s="1403"/>
      <c r="I60" s="1404"/>
      <c r="J60" s="1693"/>
      <c r="K60" s="1404"/>
      <c r="L60" s="1405"/>
      <c r="M60" s="1406"/>
      <c r="N60" s="1700"/>
      <c r="O60" s="2186"/>
      <c r="P60" s="2186"/>
      <c r="Q60" s="2186"/>
      <c r="R60" s="2186"/>
      <c r="S60" s="131"/>
      <c r="T60" s="1407" t="str">
        <f t="shared" si="6"/>
        <v>22 (1422)</v>
      </c>
      <c r="U60" s="1408" t="str">
        <f t="shared" si="7"/>
        <v/>
      </c>
      <c r="V60" s="295"/>
      <c r="W60" s="1409"/>
      <c r="X60" s="1409"/>
      <c r="Y60" s="1665"/>
      <c r="AB60" s="1776" t="str">
        <f t="shared" si="8"/>
        <v>23 (1423)</v>
      </c>
      <c r="AC60" s="1777" t="str">
        <f t="shared" si="9"/>
        <v/>
      </c>
      <c r="AD60" s="1778"/>
      <c r="AE60" s="1778"/>
      <c r="AF60" s="1778"/>
      <c r="AG60" s="1778"/>
      <c r="AH60" s="1779"/>
      <c r="AI60" s="1755"/>
      <c r="AJ60" s="2202"/>
      <c r="AK60" s="2203"/>
      <c r="AL60" s="2202"/>
      <c r="AM60" s="2203"/>
      <c r="AN60" s="1755"/>
      <c r="AO60" s="1776" t="str">
        <f t="shared" si="10"/>
        <v>23 (1423)</v>
      </c>
      <c r="AP60" s="1777" t="str">
        <f t="shared" si="11"/>
        <v/>
      </c>
      <c r="AQ60" s="1778"/>
      <c r="AR60" s="1778"/>
      <c r="AS60" s="1778"/>
      <c r="AT60" s="1747"/>
    </row>
    <row r="61" spans="1:46" s="24" customFormat="1" ht="12.75" hidden="1" customHeight="1" x14ac:dyDescent="0.2">
      <c r="A61" s="1700" t="s">
        <v>2954</v>
      </c>
      <c r="B61" s="1065"/>
      <c r="C61" s="1692"/>
      <c r="D61" s="1692"/>
      <c r="E61" s="1700"/>
      <c r="F61" s="1692"/>
      <c r="G61" s="902"/>
      <c r="H61" s="1403"/>
      <c r="I61" s="1404"/>
      <c r="J61" s="1693"/>
      <c r="K61" s="1404"/>
      <c r="L61" s="1405"/>
      <c r="M61" s="1406"/>
      <c r="N61" s="1700"/>
      <c r="O61" s="2186"/>
      <c r="P61" s="2186"/>
      <c r="Q61" s="2186"/>
      <c r="R61" s="2186"/>
      <c r="S61" s="131"/>
      <c r="T61" s="1407" t="str">
        <f t="shared" si="6"/>
        <v>23 (1423)</v>
      </c>
      <c r="U61" s="1408" t="str">
        <f t="shared" si="7"/>
        <v/>
      </c>
      <c r="V61" s="295"/>
      <c r="W61" s="1409"/>
      <c r="X61" s="1409"/>
      <c r="Y61" s="1665"/>
      <c r="AB61" s="1776" t="str">
        <f t="shared" si="8"/>
        <v>24 (1424)</v>
      </c>
      <c r="AC61" s="1777" t="str">
        <f t="shared" si="9"/>
        <v/>
      </c>
      <c r="AD61" s="1778"/>
      <c r="AE61" s="1778"/>
      <c r="AF61" s="1778"/>
      <c r="AG61" s="1778"/>
      <c r="AH61" s="1779"/>
      <c r="AI61" s="1755"/>
      <c r="AJ61" s="2202"/>
      <c r="AK61" s="2203"/>
      <c r="AL61" s="2202"/>
      <c r="AM61" s="2203"/>
      <c r="AN61" s="1755"/>
      <c r="AO61" s="1776" t="str">
        <f t="shared" si="10"/>
        <v>24 (1424)</v>
      </c>
      <c r="AP61" s="1777" t="str">
        <f t="shared" si="11"/>
        <v/>
      </c>
      <c r="AQ61" s="1778"/>
      <c r="AR61" s="1778"/>
      <c r="AS61" s="1778"/>
      <c r="AT61" s="1747"/>
    </row>
    <row r="62" spans="1:46" s="24" customFormat="1" ht="12.75" hidden="1" customHeight="1" x14ac:dyDescent="0.2">
      <c r="A62" s="1700" t="s">
        <v>2955</v>
      </c>
      <c r="B62" s="1065"/>
      <c r="C62" s="1692"/>
      <c r="D62" s="1692"/>
      <c r="E62" s="1700"/>
      <c r="F62" s="1692"/>
      <c r="G62" s="902"/>
      <c r="H62" s="1403"/>
      <c r="I62" s="1404"/>
      <c r="J62" s="1693"/>
      <c r="K62" s="1404"/>
      <c r="L62" s="1405"/>
      <c r="M62" s="1406"/>
      <c r="N62" s="1700"/>
      <c r="O62" s="2186"/>
      <c r="P62" s="2186"/>
      <c r="Q62" s="2186"/>
      <c r="R62" s="2186"/>
      <c r="S62" s="131"/>
      <c r="T62" s="1407" t="str">
        <f t="shared" si="6"/>
        <v>24 (1424)</v>
      </c>
      <c r="U62" s="1408" t="str">
        <f t="shared" si="7"/>
        <v/>
      </c>
      <c r="V62" s="295"/>
      <c r="W62" s="1409"/>
      <c r="X62" s="1409"/>
      <c r="Y62" s="1665"/>
      <c r="AB62" s="1776" t="str">
        <f t="shared" si="8"/>
        <v>25 (1425)</v>
      </c>
      <c r="AC62" s="1777" t="str">
        <f t="shared" si="9"/>
        <v/>
      </c>
      <c r="AD62" s="1778"/>
      <c r="AE62" s="1778"/>
      <c r="AF62" s="1778"/>
      <c r="AG62" s="1778"/>
      <c r="AH62" s="1779"/>
      <c r="AI62" s="1755"/>
      <c r="AJ62" s="2202"/>
      <c r="AK62" s="2203"/>
      <c r="AL62" s="2202"/>
      <c r="AM62" s="2203"/>
      <c r="AN62" s="1755"/>
      <c r="AO62" s="1776" t="str">
        <f t="shared" si="10"/>
        <v>25 (1425)</v>
      </c>
      <c r="AP62" s="1777">
        <f t="shared" si="11"/>
        <v>100</v>
      </c>
      <c r="AQ62" s="1778"/>
      <c r="AR62" s="1778"/>
      <c r="AS62" s="1778"/>
      <c r="AT62" s="1747"/>
    </row>
    <row r="63" spans="1:46" s="24" customFormat="1" ht="12.75" hidden="1" customHeight="1" x14ac:dyDescent="0.2">
      <c r="A63" s="1700" t="s">
        <v>2956</v>
      </c>
      <c r="B63" s="1065"/>
      <c r="C63" s="1692"/>
      <c r="D63" s="1692"/>
      <c r="E63" s="1700"/>
      <c r="F63" s="1692"/>
      <c r="G63" s="902"/>
      <c r="H63" s="1403"/>
      <c r="I63" s="1404"/>
      <c r="J63" s="1693"/>
      <c r="K63" s="1404"/>
      <c r="L63" s="1405"/>
      <c r="M63" s="1406"/>
      <c r="N63" s="1700"/>
      <c r="O63" s="2186"/>
      <c r="P63" s="2186"/>
      <c r="Q63" s="2186"/>
      <c r="R63" s="2186"/>
      <c r="S63" s="131"/>
      <c r="T63" s="1407" t="str">
        <f t="shared" si="6"/>
        <v>25 (1425)</v>
      </c>
      <c r="U63" s="1408" t="str">
        <f t="shared" si="7"/>
        <v/>
      </c>
      <c r="V63" s="295"/>
      <c r="W63" s="1409"/>
      <c r="X63" s="1409"/>
      <c r="Y63" s="1665"/>
      <c r="AB63" s="1776" t="str">
        <f t="shared" si="8"/>
        <v>(1426)</v>
      </c>
      <c r="AC63" s="1777">
        <f t="shared" si="9"/>
        <v>100</v>
      </c>
      <c r="AD63" s="1778"/>
      <c r="AE63" s="1778"/>
      <c r="AF63" s="1778"/>
      <c r="AG63" s="1778"/>
      <c r="AH63" s="1779"/>
      <c r="AI63" s="1755"/>
      <c r="AJ63" s="2202"/>
      <c r="AK63" s="2203"/>
      <c r="AL63" s="2202"/>
      <c r="AM63" s="2203"/>
      <c r="AN63" s="1755"/>
      <c r="AO63" s="1776" t="str">
        <f t="shared" si="10"/>
        <v>(1426)</v>
      </c>
      <c r="AP63" s="1781"/>
      <c r="AQ63" s="1778"/>
      <c r="AR63" s="1778"/>
      <c r="AS63" s="1778"/>
      <c r="AT63" s="1747"/>
    </row>
    <row r="64" spans="1:46" s="24" customFormat="1" ht="12.75" hidden="1" customHeight="1" x14ac:dyDescent="0.2">
      <c r="A64" s="425" t="s">
        <v>2957</v>
      </c>
      <c r="B64" s="1066">
        <v>100</v>
      </c>
      <c r="C64" s="1692"/>
      <c r="D64" s="1692"/>
      <c r="E64" s="1700"/>
      <c r="F64" s="1692"/>
      <c r="G64" s="467"/>
      <c r="H64" s="1411"/>
      <c r="I64" s="1404"/>
      <c r="J64" s="1693"/>
      <c r="K64" s="1404"/>
      <c r="L64" s="1405"/>
      <c r="M64" s="1412"/>
      <c r="N64" s="1700"/>
      <c r="O64" s="2188"/>
      <c r="P64" s="2188"/>
      <c r="Q64" s="2188"/>
      <c r="R64" s="2188"/>
      <c r="S64" s="131"/>
      <c r="T64" s="1400"/>
      <c r="U64" s="1413">
        <f>$B64</f>
        <v>100</v>
      </c>
      <c r="V64" s="295"/>
      <c r="W64" s="1409"/>
      <c r="X64" s="1409"/>
      <c r="Y64" s="1665"/>
      <c r="AB64" s="1780" t="str">
        <f>$A$65</f>
        <v>(1400)</v>
      </c>
      <c r="AC64" s="1781" t="str">
        <f>$B65</f>
        <v>Global</v>
      </c>
      <c r="AD64" s="1778"/>
      <c r="AE64" s="1778"/>
      <c r="AF64" s="1778"/>
      <c r="AG64" s="1778"/>
      <c r="AH64" s="1786"/>
      <c r="AI64" s="1755"/>
      <c r="AJ64" s="2204"/>
      <c r="AK64" s="2205"/>
      <c r="AL64" s="2204"/>
      <c r="AM64" s="2205"/>
      <c r="AN64" s="1755"/>
      <c r="AO64" s="1780" t="str">
        <f>$A$65</f>
        <v>(1400)</v>
      </c>
      <c r="AP64" s="1787" t="str">
        <f>$B65</f>
        <v>Global</v>
      </c>
      <c r="AQ64" s="1778"/>
      <c r="AR64" s="1778"/>
      <c r="AS64" s="1778"/>
      <c r="AT64" s="1747"/>
    </row>
    <row r="65" spans="1:46" s="24" customFormat="1" ht="12.75" customHeight="1" x14ac:dyDescent="0.2">
      <c r="A65" s="132" t="s">
        <v>2958</v>
      </c>
      <c r="B65" s="905" t="s">
        <v>2959</v>
      </c>
      <c r="C65" s="1693"/>
      <c r="D65" s="1693"/>
      <c r="E65" s="131"/>
      <c r="F65" s="908"/>
      <c r="G65" s="1414"/>
      <c r="H65" s="1415"/>
      <c r="I65" s="1404"/>
      <c r="J65" s="1693"/>
      <c r="K65" s="1404"/>
      <c r="L65" s="1416"/>
      <c r="M65" s="1417"/>
      <c r="N65" s="131"/>
      <c r="O65" s="2189"/>
      <c r="P65" s="2189"/>
      <c r="Q65" s="2189"/>
      <c r="R65" s="2189"/>
      <c r="S65" s="131"/>
      <c r="T65" s="1400"/>
      <c r="U65" s="906" t="str">
        <f>$B65</f>
        <v>Global</v>
      </c>
      <c r="V65" s="295"/>
      <c r="W65" s="1418"/>
      <c r="X65" s="1418"/>
      <c r="Y65" s="1665"/>
      <c r="AB65" s="1780">
        <f>$A$66</f>
        <v>0</v>
      </c>
      <c r="AC65" s="1783">
        <f>$B66</f>
        <v>0</v>
      </c>
      <c r="AD65" s="1778"/>
      <c r="AE65" s="885"/>
      <c r="AF65" s="1778"/>
      <c r="AG65" s="1784"/>
      <c r="AH65" s="1785"/>
      <c r="AI65" s="1755"/>
      <c r="AJ65" s="2206"/>
      <c r="AK65" s="2207"/>
      <c r="AL65" s="2206"/>
      <c r="AM65" s="2207"/>
      <c r="AN65" s="1755"/>
      <c r="AO65" s="1780">
        <f>$A$66</f>
        <v>0</v>
      </c>
      <c r="AP65" s="1783">
        <f>$B66</f>
        <v>0</v>
      </c>
      <c r="AQ65" s="1778"/>
      <c r="AR65" s="1778"/>
      <c r="AS65" s="1778"/>
      <c r="AT65" s="1747"/>
    </row>
    <row r="66" spans="1:46" ht="6" customHeight="1" x14ac:dyDescent="0.2">
      <c r="A66" s="131"/>
      <c r="B66" s="131"/>
      <c r="C66" s="131"/>
      <c r="D66" s="131"/>
      <c r="E66" s="131"/>
      <c r="F66" s="131"/>
      <c r="G66" s="131"/>
      <c r="H66" s="131"/>
      <c r="I66" s="131"/>
      <c r="J66" s="131"/>
      <c r="K66" s="131"/>
      <c r="L66" s="131"/>
      <c r="M66" s="131"/>
      <c r="N66" s="131"/>
      <c r="O66" s="131"/>
      <c r="P66" s="131"/>
      <c r="Q66" s="131"/>
      <c r="R66" s="131"/>
      <c r="S66" s="131"/>
      <c r="T66" s="1400"/>
      <c r="U66" s="1400"/>
      <c r="V66" s="131"/>
      <c r="W66" s="131"/>
      <c r="X66" s="131"/>
      <c r="Y66" s="1665"/>
      <c r="AB66" s="1772"/>
      <c r="AC66" s="1772"/>
      <c r="AD66" s="1755"/>
      <c r="AE66" s="1755"/>
      <c r="AF66" s="1755"/>
      <c r="AG66" s="1755"/>
      <c r="AH66" s="1755"/>
      <c r="AI66" s="1755"/>
      <c r="AJ66" s="1755"/>
      <c r="AK66" s="1755"/>
      <c r="AL66" s="1755"/>
      <c r="AM66" s="1755"/>
      <c r="AN66" s="1755"/>
      <c r="AO66" s="1772"/>
      <c r="AP66" s="1772"/>
      <c r="AQ66" s="1755"/>
      <c r="AR66" s="1755"/>
      <c r="AS66" s="1755"/>
      <c r="AT66" s="1747"/>
    </row>
    <row r="67" spans="1:46" s="24" customFormat="1" x14ac:dyDescent="0.2">
      <c r="A67" s="131"/>
      <c r="B67" s="138" t="s">
        <v>2989</v>
      </c>
      <c r="C67" s="131"/>
      <c r="D67" s="131"/>
      <c r="E67" s="131"/>
      <c r="F67" s="131"/>
      <c r="G67" s="131"/>
      <c r="H67" s="131"/>
      <c r="I67" s="131"/>
      <c r="J67" s="131"/>
      <c r="K67" s="131"/>
      <c r="L67" s="131"/>
      <c r="M67" s="131"/>
      <c r="N67" s="131"/>
      <c r="O67" s="131"/>
      <c r="P67" s="131"/>
      <c r="Q67" s="131"/>
      <c r="R67" s="131"/>
      <c r="S67" s="131"/>
      <c r="T67" s="1400"/>
      <c r="U67" s="1401" t="str">
        <f>$B67</f>
        <v>Transactions assimilées à des pensions (503)</v>
      </c>
      <c r="V67" s="131"/>
      <c r="W67" s="131"/>
      <c r="X67" s="131"/>
      <c r="Y67" s="1665"/>
      <c r="AB67" s="1772"/>
      <c r="AC67" s="1773">
        <f>$B68</f>
        <v>0</v>
      </c>
      <c r="AD67" s="1755"/>
      <c r="AE67" s="1755"/>
      <c r="AF67" s="1755"/>
      <c r="AG67" s="1755"/>
      <c r="AH67" s="1755"/>
      <c r="AI67" s="1755"/>
      <c r="AJ67" s="1755"/>
      <c r="AK67" s="1755"/>
      <c r="AL67" s="1755"/>
      <c r="AM67" s="1755"/>
      <c r="AN67" s="1755"/>
      <c r="AO67" s="1772"/>
      <c r="AP67" s="1773">
        <f>$B68</f>
        <v>0</v>
      </c>
      <c r="AQ67" s="1775"/>
      <c r="AR67" s="1775"/>
      <c r="AS67" s="1775"/>
      <c r="AT67" s="1747"/>
    </row>
    <row r="68" spans="1:46" s="24" customFormat="1" x14ac:dyDescent="0.2">
      <c r="A68" s="1700" t="s">
        <v>2932</v>
      </c>
      <c r="B68" s="1065"/>
      <c r="C68" s="1402"/>
      <c r="D68" s="1692"/>
      <c r="E68" s="1700"/>
      <c r="F68" s="1692"/>
      <c r="G68" s="1692"/>
      <c r="H68" s="1419"/>
      <c r="I68" s="1692"/>
      <c r="J68" s="1692"/>
      <c r="K68" s="1405"/>
      <c r="L68" s="1405"/>
      <c r="M68" s="1406"/>
      <c r="N68" s="1700"/>
      <c r="O68" s="2186"/>
      <c r="P68" s="2186"/>
      <c r="Q68" s="2186"/>
      <c r="R68" s="2186"/>
      <c r="S68" s="131"/>
      <c r="T68" s="1407" t="str">
        <f t="shared" ref="T68:T92" si="12">$A68</f>
        <v>1 (1401)</v>
      </c>
      <c r="U68" s="1408" t="str">
        <f t="shared" ref="U68:U92" si="13">IF($B68="","",$B68)</f>
        <v/>
      </c>
      <c r="V68" s="295"/>
      <c r="W68" s="1409"/>
      <c r="X68" s="1409"/>
      <c r="Y68" s="1665"/>
      <c r="AB68" s="1776" t="str">
        <f t="shared" ref="AB68:AB92" si="14">$A69</f>
        <v>2 (1402)</v>
      </c>
      <c r="AC68" s="1777" t="str">
        <f t="shared" ref="AC68:AC92" si="15">IF($B69="","",$B69)</f>
        <v/>
      </c>
      <c r="AD68" s="1782"/>
      <c r="AE68" s="1782"/>
      <c r="AF68" s="1782"/>
      <c r="AG68" s="1782"/>
      <c r="AH68" s="1782"/>
      <c r="AI68" s="1755"/>
      <c r="AJ68" s="2202"/>
      <c r="AK68" s="2203"/>
      <c r="AL68" s="2202"/>
      <c r="AM68" s="2203"/>
      <c r="AN68" s="1755"/>
      <c r="AO68" s="1776" t="str">
        <f t="shared" ref="AO68:AO92" si="16">$A69</f>
        <v>2 (1402)</v>
      </c>
      <c r="AP68" s="1777" t="str">
        <f t="shared" ref="AP68:AP91" si="17">IF($B70="","",$B70)</f>
        <v/>
      </c>
      <c r="AQ68" s="1782"/>
      <c r="AR68" s="1782"/>
      <c r="AS68" s="1782"/>
      <c r="AT68" s="1747"/>
    </row>
    <row r="69" spans="1:46" s="24" customFormat="1" x14ac:dyDescent="0.2">
      <c r="A69" s="1700" t="s">
        <v>2933</v>
      </c>
      <c r="B69" s="1065"/>
      <c r="C69" s="1402"/>
      <c r="D69" s="1692"/>
      <c r="E69" s="1700"/>
      <c r="F69" s="1692"/>
      <c r="G69" s="1692"/>
      <c r="H69" s="1419"/>
      <c r="I69" s="1692"/>
      <c r="J69" s="1692"/>
      <c r="K69" s="1405"/>
      <c r="L69" s="1405"/>
      <c r="M69" s="1406"/>
      <c r="N69" s="1700"/>
      <c r="O69" s="2186"/>
      <c r="P69" s="2186"/>
      <c r="Q69" s="2186"/>
      <c r="R69" s="2186"/>
      <c r="S69" s="131"/>
      <c r="T69" s="1407" t="str">
        <f t="shared" si="12"/>
        <v>2 (1402)</v>
      </c>
      <c r="U69" s="1408" t="str">
        <f t="shared" si="13"/>
        <v/>
      </c>
      <c r="V69" s="295"/>
      <c r="W69" s="1409"/>
      <c r="X69" s="1409"/>
      <c r="Y69" s="1665"/>
      <c r="AB69" s="1776" t="str">
        <f t="shared" si="14"/>
        <v>3 (1403)</v>
      </c>
      <c r="AC69" s="1777" t="str">
        <f t="shared" si="15"/>
        <v/>
      </c>
      <c r="AD69" s="1782"/>
      <c r="AE69" s="1782"/>
      <c r="AF69" s="1782"/>
      <c r="AG69" s="1782"/>
      <c r="AH69" s="1782"/>
      <c r="AI69" s="1755"/>
      <c r="AJ69" s="2202"/>
      <c r="AK69" s="2203"/>
      <c r="AL69" s="2202"/>
      <c r="AM69" s="2203"/>
      <c r="AN69" s="1755"/>
      <c r="AO69" s="1776" t="str">
        <f t="shared" si="16"/>
        <v>3 (1403)</v>
      </c>
      <c r="AP69" s="1777" t="str">
        <f t="shared" si="17"/>
        <v/>
      </c>
      <c r="AQ69" s="1782"/>
      <c r="AR69" s="1782"/>
      <c r="AS69" s="1782"/>
      <c r="AT69" s="1747"/>
    </row>
    <row r="70" spans="1:46" s="24" customFormat="1" x14ac:dyDescent="0.2">
      <c r="A70" s="1700" t="s">
        <v>2934</v>
      </c>
      <c r="B70" s="1065"/>
      <c r="C70" s="1402"/>
      <c r="D70" s="1692"/>
      <c r="E70" s="1700"/>
      <c r="F70" s="1692"/>
      <c r="G70" s="1692"/>
      <c r="H70" s="1419"/>
      <c r="I70" s="1692"/>
      <c r="J70" s="1692"/>
      <c r="K70" s="1405"/>
      <c r="L70" s="1405"/>
      <c r="M70" s="1406"/>
      <c r="N70" s="1700"/>
      <c r="O70" s="2186"/>
      <c r="P70" s="2186"/>
      <c r="Q70" s="2186"/>
      <c r="R70" s="2186"/>
      <c r="S70" s="131"/>
      <c r="T70" s="1407" t="str">
        <f t="shared" si="12"/>
        <v>3 (1403)</v>
      </c>
      <c r="U70" s="1408" t="str">
        <f t="shared" si="13"/>
        <v/>
      </c>
      <c r="V70" s="295"/>
      <c r="W70" s="1409"/>
      <c r="X70" s="1409"/>
      <c r="Y70" s="1665"/>
      <c r="AB70" s="1776" t="str">
        <f t="shared" si="14"/>
        <v>4 (1404)</v>
      </c>
      <c r="AC70" s="1777" t="str">
        <f t="shared" si="15"/>
        <v/>
      </c>
      <c r="AD70" s="1782"/>
      <c r="AE70" s="1782"/>
      <c r="AF70" s="1782"/>
      <c r="AG70" s="1782"/>
      <c r="AH70" s="1782"/>
      <c r="AI70" s="1755"/>
      <c r="AJ70" s="2202"/>
      <c r="AK70" s="2203"/>
      <c r="AL70" s="2202"/>
      <c r="AM70" s="2203"/>
      <c r="AN70" s="1755"/>
      <c r="AO70" s="1776" t="str">
        <f t="shared" si="16"/>
        <v>4 (1404)</v>
      </c>
      <c r="AP70" s="1777" t="str">
        <f t="shared" si="17"/>
        <v/>
      </c>
      <c r="AQ70" s="1782"/>
      <c r="AR70" s="1782"/>
      <c r="AS70" s="1782"/>
      <c r="AT70" s="1747"/>
    </row>
    <row r="71" spans="1:46" s="24" customFormat="1" ht="12.75" hidden="1" customHeight="1" x14ac:dyDescent="0.2">
      <c r="A71" s="1700" t="s">
        <v>2935</v>
      </c>
      <c r="B71" s="1065"/>
      <c r="C71" s="1402"/>
      <c r="D71" s="1692"/>
      <c r="E71" s="1700"/>
      <c r="F71" s="1692"/>
      <c r="G71" s="1692"/>
      <c r="H71" s="1419"/>
      <c r="I71" s="1692"/>
      <c r="J71" s="1692"/>
      <c r="K71" s="1405"/>
      <c r="L71" s="1405"/>
      <c r="M71" s="1406"/>
      <c r="N71" s="1700"/>
      <c r="O71" s="2186"/>
      <c r="P71" s="2186"/>
      <c r="Q71" s="2186"/>
      <c r="R71" s="2186"/>
      <c r="S71" s="131"/>
      <c r="T71" s="1407" t="str">
        <f t="shared" si="12"/>
        <v>4 (1404)</v>
      </c>
      <c r="U71" s="1408" t="str">
        <f t="shared" si="13"/>
        <v/>
      </c>
      <c r="V71" s="295"/>
      <c r="W71" s="1409"/>
      <c r="X71" s="1409"/>
      <c r="Y71" s="1665"/>
      <c r="AB71" s="1776" t="str">
        <f t="shared" si="14"/>
        <v>5 (1405)</v>
      </c>
      <c r="AC71" s="1777" t="str">
        <f t="shared" si="15"/>
        <v/>
      </c>
      <c r="AD71" s="1782"/>
      <c r="AE71" s="1782"/>
      <c r="AF71" s="1782"/>
      <c r="AG71" s="1782"/>
      <c r="AH71" s="1782"/>
      <c r="AI71" s="1755"/>
      <c r="AJ71" s="2202"/>
      <c r="AK71" s="2203"/>
      <c r="AL71" s="2202"/>
      <c r="AM71" s="2203"/>
      <c r="AN71" s="1755"/>
      <c r="AO71" s="1776" t="str">
        <f t="shared" si="16"/>
        <v>5 (1405)</v>
      </c>
      <c r="AP71" s="1777" t="str">
        <f t="shared" si="17"/>
        <v/>
      </c>
      <c r="AQ71" s="1782"/>
      <c r="AR71" s="1782"/>
      <c r="AS71" s="1782"/>
      <c r="AT71" s="1747"/>
    </row>
    <row r="72" spans="1:46" s="24" customFormat="1" ht="12.75" hidden="1" customHeight="1" x14ac:dyDescent="0.2">
      <c r="A72" s="1700" t="s">
        <v>2936</v>
      </c>
      <c r="B72" s="1065"/>
      <c r="C72" s="1402"/>
      <c r="D72" s="1692"/>
      <c r="E72" s="1700"/>
      <c r="F72" s="1692"/>
      <c r="G72" s="1692"/>
      <c r="H72" s="1419"/>
      <c r="I72" s="1692"/>
      <c r="J72" s="1692"/>
      <c r="K72" s="1405"/>
      <c r="L72" s="1405"/>
      <c r="M72" s="1406"/>
      <c r="N72" s="1700"/>
      <c r="O72" s="2186"/>
      <c r="P72" s="2186"/>
      <c r="Q72" s="2186"/>
      <c r="R72" s="2186"/>
      <c r="S72" s="131"/>
      <c r="T72" s="1407" t="str">
        <f t="shared" si="12"/>
        <v>5 (1405)</v>
      </c>
      <c r="U72" s="1408" t="str">
        <f t="shared" si="13"/>
        <v/>
      </c>
      <c r="V72" s="295"/>
      <c r="W72" s="1409"/>
      <c r="X72" s="1409"/>
      <c r="Y72" s="1665"/>
      <c r="AB72" s="1776" t="str">
        <f t="shared" si="14"/>
        <v>6 (1406)</v>
      </c>
      <c r="AC72" s="1777" t="str">
        <f t="shared" si="15"/>
        <v/>
      </c>
      <c r="AD72" s="1782"/>
      <c r="AE72" s="1782"/>
      <c r="AF72" s="1782"/>
      <c r="AG72" s="1782"/>
      <c r="AH72" s="1782"/>
      <c r="AI72" s="1755"/>
      <c r="AJ72" s="2202"/>
      <c r="AK72" s="2203"/>
      <c r="AL72" s="2202"/>
      <c r="AM72" s="2203"/>
      <c r="AN72" s="1755"/>
      <c r="AO72" s="1776" t="str">
        <f t="shared" si="16"/>
        <v>6 (1406)</v>
      </c>
      <c r="AP72" s="1777" t="str">
        <f t="shared" si="17"/>
        <v/>
      </c>
      <c r="AQ72" s="1782"/>
      <c r="AR72" s="1782"/>
      <c r="AS72" s="1782"/>
      <c r="AT72" s="1747"/>
    </row>
    <row r="73" spans="1:46" s="24" customFormat="1" ht="12.75" hidden="1" customHeight="1" x14ac:dyDescent="0.2">
      <c r="A73" s="1700" t="s">
        <v>2937</v>
      </c>
      <c r="B73" s="1065"/>
      <c r="C73" s="1402"/>
      <c r="D73" s="1692"/>
      <c r="E73" s="1700"/>
      <c r="F73" s="1692"/>
      <c r="G73" s="1692"/>
      <c r="H73" s="1419"/>
      <c r="I73" s="1692"/>
      <c r="J73" s="1692"/>
      <c r="K73" s="1405"/>
      <c r="L73" s="1405"/>
      <c r="M73" s="1406"/>
      <c r="N73" s="1700"/>
      <c r="O73" s="2186"/>
      <c r="P73" s="2186"/>
      <c r="Q73" s="2186"/>
      <c r="R73" s="2186"/>
      <c r="S73" s="131"/>
      <c r="T73" s="1407" t="str">
        <f t="shared" si="12"/>
        <v>6 (1406)</v>
      </c>
      <c r="U73" s="1408" t="str">
        <f t="shared" si="13"/>
        <v/>
      </c>
      <c r="V73" s="295"/>
      <c r="W73" s="1409"/>
      <c r="X73" s="1409"/>
      <c r="Y73" s="1665"/>
      <c r="AB73" s="1776" t="str">
        <f t="shared" si="14"/>
        <v>7 (1407)</v>
      </c>
      <c r="AC73" s="1777" t="str">
        <f t="shared" si="15"/>
        <v/>
      </c>
      <c r="AD73" s="1782"/>
      <c r="AE73" s="1782"/>
      <c r="AF73" s="1782"/>
      <c r="AG73" s="1782"/>
      <c r="AH73" s="1782"/>
      <c r="AI73" s="1755"/>
      <c r="AJ73" s="2202"/>
      <c r="AK73" s="2203"/>
      <c r="AL73" s="2202"/>
      <c r="AM73" s="2203"/>
      <c r="AN73" s="1755"/>
      <c r="AO73" s="1776" t="str">
        <f t="shared" si="16"/>
        <v>7 (1407)</v>
      </c>
      <c r="AP73" s="1777" t="str">
        <f t="shared" si="17"/>
        <v/>
      </c>
      <c r="AQ73" s="1782"/>
      <c r="AR73" s="1782"/>
      <c r="AS73" s="1782"/>
      <c r="AT73" s="1747"/>
    </row>
    <row r="74" spans="1:46" s="24" customFormat="1" ht="12.75" hidden="1" customHeight="1" x14ac:dyDescent="0.2">
      <c r="A74" s="1700" t="s">
        <v>2938</v>
      </c>
      <c r="B74" s="1065"/>
      <c r="C74" s="1402"/>
      <c r="D74" s="1692"/>
      <c r="E74" s="1700"/>
      <c r="F74" s="1692"/>
      <c r="G74" s="1692"/>
      <c r="H74" s="1419"/>
      <c r="I74" s="1692"/>
      <c r="J74" s="1692"/>
      <c r="K74" s="1405"/>
      <c r="L74" s="1405"/>
      <c r="M74" s="1406"/>
      <c r="N74" s="1700"/>
      <c r="O74" s="2186"/>
      <c r="P74" s="2186"/>
      <c r="Q74" s="2186"/>
      <c r="R74" s="2186"/>
      <c r="S74" s="131"/>
      <c r="T74" s="1407" t="str">
        <f t="shared" si="12"/>
        <v>7 (1407)</v>
      </c>
      <c r="U74" s="1408" t="str">
        <f t="shared" si="13"/>
        <v/>
      </c>
      <c r="V74" s="295"/>
      <c r="W74" s="1409"/>
      <c r="X74" s="1409"/>
      <c r="Y74" s="1665"/>
      <c r="AB74" s="1776" t="str">
        <f t="shared" si="14"/>
        <v>8 (1408)</v>
      </c>
      <c r="AC74" s="1777" t="str">
        <f t="shared" si="15"/>
        <v/>
      </c>
      <c r="AD74" s="1782"/>
      <c r="AE74" s="1782"/>
      <c r="AF74" s="1782"/>
      <c r="AG74" s="1782"/>
      <c r="AH74" s="1782"/>
      <c r="AI74" s="1755"/>
      <c r="AJ74" s="2202"/>
      <c r="AK74" s="2203"/>
      <c r="AL74" s="2202"/>
      <c r="AM74" s="2203"/>
      <c r="AN74" s="1755"/>
      <c r="AO74" s="1776" t="str">
        <f t="shared" si="16"/>
        <v>8 (1408)</v>
      </c>
      <c r="AP74" s="1777" t="str">
        <f t="shared" si="17"/>
        <v/>
      </c>
      <c r="AQ74" s="1782"/>
      <c r="AR74" s="1782"/>
      <c r="AS74" s="1782"/>
      <c r="AT74" s="1747"/>
    </row>
    <row r="75" spans="1:46" s="24" customFormat="1" ht="12.75" hidden="1" customHeight="1" x14ac:dyDescent="0.2">
      <c r="A75" s="1700" t="s">
        <v>2939</v>
      </c>
      <c r="B75" s="1065"/>
      <c r="C75" s="1402"/>
      <c r="D75" s="1692"/>
      <c r="E75" s="1700"/>
      <c r="F75" s="1692"/>
      <c r="G75" s="1692"/>
      <c r="H75" s="1419"/>
      <c r="I75" s="1692"/>
      <c r="J75" s="1692"/>
      <c r="K75" s="1405"/>
      <c r="L75" s="1405"/>
      <c r="M75" s="1406"/>
      <c r="N75" s="1700"/>
      <c r="O75" s="2186"/>
      <c r="P75" s="2186"/>
      <c r="Q75" s="2186"/>
      <c r="R75" s="2186"/>
      <c r="S75" s="131"/>
      <c r="T75" s="1407" t="str">
        <f t="shared" si="12"/>
        <v>8 (1408)</v>
      </c>
      <c r="U75" s="1408" t="str">
        <f t="shared" si="13"/>
        <v/>
      </c>
      <c r="V75" s="295"/>
      <c r="W75" s="1409"/>
      <c r="X75" s="1409"/>
      <c r="Y75" s="1665"/>
      <c r="AB75" s="1776" t="str">
        <f t="shared" si="14"/>
        <v>9 (1409)</v>
      </c>
      <c r="AC75" s="1777" t="str">
        <f t="shared" si="15"/>
        <v/>
      </c>
      <c r="AD75" s="1782"/>
      <c r="AE75" s="1782"/>
      <c r="AF75" s="1782"/>
      <c r="AG75" s="1782"/>
      <c r="AH75" s="1782"/>
      <c r="AI75" s="1755"/>
      <c r="AJ75" s="2202"/>
      <c r="AK75" s="2203"/>
      <c r="AL75" s="2202"/>
      <c r="AM75" s="2203"/>
      <c r="AN75" s="1755"/>
      <c r="AO75" s="1776" t="str">
        <f t="shared" si="16"/>
        <v>9 (1409)</v>
      </c>
      <c r="AP75" s="1777" t="str">
        <f t="shared" si="17"/>
        <v/>
      </c>
      <c r="AQ75" s="1782"/>
      <c r="AR75" s="1782"/>
      <c r="AS75" s="1782"/>
      <c r="AT75" s="1747"/>
    </row>
    <row r="76" spans="1:46" s="24" customFormat="1" ht="12.75" hidden="1" customHeight="1" x14ac:dyDescent="0.2">
      <c r="A76" s="1700" t="s">
        <v>2940</v>
      </c>
      <c r="B76" s="1065"/>
      <c r="C76" s="1402"/>
      <c r="D76" s="1692"/>
      <c r="E76" s="1700"/>
      <c r="F76" s="1692"/>
      <c r="G76" s="1692"/>
      <c r="H76" s="1419"/>
      <c r="I76" s="1692"/>
      <c r="J76" s="1692"/>
      <c r="K76" s="1405"/>
      <c r="L76" s="1405"/>
      <c r="M76" s="1406"/>
      <c r="N76" s="1700"/>
      <c r="O76" s="2186"/>
      <c r="P76" s="2186"/>
      <c r="Q76" s="2186"/>
      <c r="R76" s="2186"/>
      <c r="S76" s="131"/>
      <c r="T76" s="1407" t="str">
        <f t="shared" si="12"/>
        <v>9 (1409)</v>
      </c>
      <c r="U76" s="1408" t="str">
        <f t="shared" si="13"/>
        <v/>
      </c>
      <c r="V76" s="295"/>
      <c r="W76" s="1409"/>
      <c r="X76" s="1409"/>
      <c r="Y76" s="1665"/>
      <c r="AB76" s="1776" t="str">
        <f t="shared" si="14"/>
        <v>10 (1410)</v>
      </c>
      <c r="AC76" s="1777" t="str">
        <f t="shared" si="15"/>
        <v/>
      </c>
      <c r="AD76" s="1782"/>
      <c r="AE76" s="1782"/>
      <c r="AF76" s="1782"/>
      <c r="AG76" s="1782"/>
      <c r="AH76" s="1782"/>
      <c r="AI76" s="1755"/>
      <c r="AJ76" s="2202"/>
      <c r="AK76" s="2203"/>
      <c r="AL76" s="2202"/>
      <c r="AM76" s="2203"/>
      <c r="AN76" s="1755"/>
      <c r="AO76" s="1776" t="str">
        <f t="shared" si="16"/>
        <v>10 (1410)</v>
      </c>
      <c r="AP76" s="1777" t="str">
        <f t="shared" si="17"/>
        <v/>
      </c>
      <c r="AQ76" s="1782"/>
      <c r="AR76" s="1782"/>
      <c r="AS76" s="1782"/>
      <c r="AT76" s="1747"/>
    </row>
    <row r="77" spans="1:46" s="24" customFormat="1" ht="12.75" hidden="1" customHeight="1" x14ac:dyDescent="0.2">
      <c r="A77" s="1700" t="s">
        <v>2941</v>
      </c>
      <c r="B77" s="1065"/>
      <c r="C77" s="1402"/>
      <c r="D77" s="1692"/>
      <c r="E77" s="1700"/>
      <c r="F77" s="1692"/>
      <c r="G77" s="1692"/>
      <c r="H77" s="1419"/>
      <c r="I77" s="1692"/>
      <c r="J77" s="1692"/>
      <c r="K77" s="1405"/>
      <c r="L77" s="1405"/>
      <c r="M77" s="1406"/>
      <c r="N77" s="1700"/>
      <c r="O77" s="2186"/>
      <c r="P77" s="2186"/>
      <c r="Q77" s="2186"/>
      <c r="R77" s="2186"/>
      <c r="S77" s="131"/>
      <c r="T77" s="1407" t="str">
        <f t="shared" si="12"/>
        <v>10 (1410)</v>
      </c>
      <c r="U77" s="1408" t="str">
        <f t="shared" si="13"/>
        <v/>
      </c>
      <c r="V77" s="295"/>
      <c r="W77" s="1409"/>
      <c r="X77" s="1409"/>
      <c r="Y77" s="1665"/>
      <c r="AB77" s="1776" t="str">
        <f t="shared" si="14"/>
        <v>11 (1411)</v>
      </c>
      <c r="AC77" s="1777" t="str">
        <f t="shared" si="15"/>
        <v/>
      </c>
      <c r="AD77" s="1782"/>
      <c r="AE77" s="1782"/>
      <c r="AF77" s="1782"/>
      <c r="AG77" s="1782"/>
      <c r="AH77" s="1782"/>
      <c r="AI77" s="1755"/>
      <c r="AJ77" s="2202"/>
      <c r="AK77" s="2203"/>
      <c r="AL77" s="2202"/>
      <c r="AM77" s="2203"/>
      <c r="AN77" s="1755"/>
      <c r="AO77" s="1776" t="str">
        <f t="shared" si="16"/>
        <v>11 (1411)</v>
      </c>
      <c r="AP77" s="1777" t="str">
        <f t="shared" si="17"/>
        <v/>
      </c>
      <c r="AQ77" s="1782"/>
      <c r="AR77" s="1782"/>
      <c r="AS77" s="1782"/>
      <c r="AT77" s="1747"/>
    </row>
    <row r="78" spans="1:46" s="24" customFormat="1" ht="12.75" hidden="1" customHeight="1" x14ac:dyDescent="0.2">
      <c r="A78" s="1700" t="s">
        <v>2942</v>
      </c>
      <c r="B78" s="1065"/>
      <c r="C78" s="1402"/>
      <c r="D78" s="1692"/>
      <c r="E78" s="1700"/>
      <c r="F78" s="1692"/>
      <c r="G78" s="1692"/>
      <c r="H78" s="1419"/>
      <c r="I78" s="1692"/>
      <c r="J78" s="1692"/>
      <c r="K78" s="1405"/>
      <c r="L78" s="1405"/>
      <c r="M78" s="1406"/>
      <c r="N78" s="1700"/>
      <c r="O78" s="2186"/>
      <c r="P78" s="2186"/>
      <c r="Q78" s="2186"/>
      <c r="R78" s="2186"/>
      <c r="S78" s="131"/>
      <c r="T78" s="1407" t="str">
        <f t="shared" si="12"/>
        <v>11 (1411)</v>
      </c>
      <c r="U78" s="1408" t="str">
        <f t="shared" si="13"/>
        <v/>
      </c>
      <c r="V78" s="295"/>
      <c r="W78" s="1409"/>
      <c r="X78" s="1409"/>
      <c r="Y78" s="1665"/>
      <c r="AB78" s="1776" t="str">
        <f t="shared" si="14"/>
        <v>12 (1412)</v>
      </c>
      <c r="AC78" s="1777" t="str">
        <f t="shared" si="15"/>
        <v/>
      </c>
      <c r="AD78" s="1782"/>
      <c r="AE78" s="1782"/>
      <c r="AF78" s="1782"/>
      <c r="AG78" s="1782"/>
      <c r="AH78" s="1782"/>
      <c r="AI78" s="1755"/>
      <c r="AJ78" s="2202"/>
      <c r="AK78" s="2203"/>
      <c r="AL78" s="2202"/>
      <c r="AM78" s="2203"/>
      <c r="AN78" s="1755"/>
      <c r="AO78" s="1776" t="str">
        <f t="shared" si="16"/>
        <v>12 (1412)</v>
      </c>
      <c r="AP78" s="1777" t="str">
        <f t="shared" si="17"/>
        <v/>
      </c>
      <c r="AQ78" s="1782"/>
      <c r="AR78" s="1782"/>
      <c r="AS78" s="1782"/>
      <c r="AT78" s="1747"/>
    </row>
    <row r="79" spans="1:46" s="24" customFormat="1" ht="12.75" hidden="1" customHeight="1" x14ac:dyDescent="0.2">
      <c r="A79" s="1700" t="s">
        <v>2943</v>
      </c>
      <c r="B79" s="1065"/>
      <c r="C79" s="1402"/>
      <c r="D79" s="1692"/>
      <c r="E79" s="1700"/>
      <c r="F79" s="1692"/>
      <c r="G79" s="1692"/>
      <c r="H79" s="1419"/>
      <c r="I79" s="1692"/>
      <c r="J79" s="1692"/>
      <c r="K79" s="1405"/>
      <c r="L79" s="1405"/>
      <c r="M79" s="1406"/>
      <c r="N79" s="1700"/>
      <c r="O79" s="2186"/>
      <c r="P79" s="2186"/>
      <c r="Q79" s="2186"/>
      <c r="R79" s="2186"/>
      <c r="S79" s="131"/>
      <c r="T79" s="1407" t="str">
        <f t="shared" si="12"/>
        <v>12 (1412)</v>
      </c>
      <c r="U79" s="1408" t="str">
        <f t="shared" si="13"/>
        <v/>
      </c>
      <c r="V79" s="295"/>
      <c r="W79" s="1409"/>
      <c r="X79" s="1409"/>
      <c r="Y79" s="1665"/>
      <c r="AB79" s="1776" t="str">
        <f t="shared" si="14"/>
        <v>13 (1413)</v>
      </c>
      <c r="AC79" s="1777" t="str">
        <f t="shared" si="15"/>
        <v/>
      </c>
      <c r="AD79" s="1782"/>
      <c r="AE79" s="1782"/>
      <c r="AF79" s="1782"/>
      <c r="AG79" s="1782"/>
      <c r="AH79" s="1782"/>
      <c r="AI79" s="1755"/>
      <c r="AJ79" s="2202"/>
      <c r="AK79" s="2203"/>
      <c r="AL79" s="2202"/>
      <c r="AM79" s="2203"/>
      <c r="AN79" s="1755"/>
      <c r="AO79" s="1776" t="str">
        <f t="shared" si="16"/>
        <v>13 (1413)</v>
      </c>
      <c r="AP79" s="1777" t="str">
        <f t="shared" si="17"/>
        <v/>
      </c>
      <c r="AQ79" s="1782"/>
      <c r="AR79" s="1782"/>
      <c r="AS79" s="1782"/>
      <c r="AT79" s="1747"/>
    </row>
    <row r="80" spans="1:46" s="24" customFormat="1" ht="12.75" hidden="1" customHeight="1" x14ac:dyDescent="0.2">
      <c r="A80" s="1700" t="s">
        <v>2944</v>
      </c>
      <c r="B80" s="1065"/>
      <c r="C80" s="1402"/>
      <c r="D80" s="1692"/>
      <c r="E80" s="1700"/>
      <c r="F80" s="1692"/>
      <c r="G80" s="1692"/>
      <c r="H80" s="1419"/>
      <c r="I80" s="1692"/>
      <c r="J80" s="1692"/>
      <c r="K80" s="1405"/>
      <c r="L80" s="1405"/>
      <c r="M80" s="1406"/>
      <c r="N80" s="1700"/>
      <c r="O80" s="2186"/>
      <c r="P80" s="2186"/>
      <c r="Q80" s="2186"/>
      <c r="R80" s="2186"/>
      <c r="S80" s="131"/>
      <c r="T80" s="1407" t="str">
        <f t="shared" si="12"/>
        <v>13 (1413)</v>
      </c>
      <c r="U80" s="1408" t="str">
        <f t="shared" si="13"/>
        <v/>
      </c>
      <c r="V80" s="295"/>
      <c r="W80" s="1409"/>
      <c r="X80" s="1409"/>
      <c r="Y80" s="1665"/>
      <c r="AB80" s="1776" t="str">
        <f t="shared" si="14"/>
        <v>14 (1414)</v>
      </c>
      <c r="AC80" s="1777" t="str">
        <f t="shared" si="15"/>
        <v/>
      </c>
      <c r="AD80" s="1782"/>
      <c r="AE80" s="1782"/>
      <c r="AF80" s="1782"/>
      <c r="AG80" s="1782"/>
      <c r="AH80" s="1782"/>
      <c r="AI80" s="1755"/>
      <c r="AJ80" s="2202"/>
      <c r="AK80" s="2203"/>
      <c r="AL80" s="2202"/>
      <c r="AM80" s="2203"/>
      <c r="AN80" s="1755"/>
      <c r="AO80" s="1776" t="str">
        <f t="shared" si="16"/>
        <v>14 (1414)</v>
      </c>
      <c r="AP80" s="1777" t="str">
        <f t="shared" si="17"/>
        <v/>
      </c>
      <c r="AQ80" s="1782"/>
      <c r="AR80" s="1782"/>
      <c r="AS80" s="1782"/>
      <c r="AT80" s="1747"/>
    </row>
    <row r="81" spans="1:46" s="24" customFormat="1" ht="12.75" hidden="1" customHeight="1" x14ac:dyDescent="0.2">
      <c r="A81" s="1700" t="s">
        <v>2945</v>
      </c>
      <c r="B81" s="1065"/>
      <c r="C81" s="1402"/>
      <c r="D81" s="1692"/>
      <c r="E81" s="1700"/>
      <c r="F81" s="1692"/>
      <c r="G81" s="1692"/>
      <c r="H81" s="1419"/>
      <c r="I81" s="1692"/>
      <c r="J81" s="1692"/>
      <c r="K81" s="1405"/>
      <c r="L81" s="1405"/>
      <c r="M81" s="1406"/>
      <c r="N81" s="1700"/>
      <c r="O81" s="2186"/>
      <c r="P81" s="2186"/>
      <c r="Q81" s="2186"/>
      <c r="R81" s="2186"/>
      <c r="S81" s="131"/>
      <c r="T81" s="1407" t="str">
        <f t="shared" si="12"/>
        <v>14 (1414)</v>
      </c>
      <c r="U81" s="1408" t="str">
        <f t="shared" si="13"/>
        <v/>
      </c>
      <c r="V81" s="295"/>
      <c r="W81" s="1409"/>
      <c r="X81" s="1409"/>
      <c r="Y81" s="1665"/>
      <c r="AB81" s="1776" t="str">
        <f t="shared" si="14"/>
        <v>15 (1415)</v>
      </c>
      <c r="AC81" s="1777" t="str">
        <f t="shared" si="15"/>
        <v/>
      </c>
      <c r="AD81" s="1782"/>
      <c r="AE81" s="1782"/>
      <c r="AF81" s="1782"/>
      <c r="AG81" s="1782"/>
      <c r="AH81" s="1782"/>
      <c r="AI81" s="1755"/>
      <c r="AJ81" s="2202"/>
      <c r="AK81" s="2203"/>
      <c r="AL81" s="2202"/>
      <c r="AM81" s="2203"/>
      <c r="AN81" s="1755"/>
      <c r="AO81" s="1776" t="str">
        <f t="shared" si="16"/>
        <v>15 (1415)</v>
      </c>
      <c r="AP81" s="1777" t="str">
        <f t="shared" si="17"/>
        <v/>
      </c>
      <c r="AQ81" s="1782"/>
      <c r="AR81" s="1782"/>
      <c r="AS81" s="1782"/>
      <c r="AT81" s="1747"/>
    </row>
    <row r="82" spans="1:46" s="24" customFormat="1" ht="12.75" hidden="1" customHeight="1" x14ac:dyDescent="0.2">
      <c r="A82" s="1700" t="s">
        <v>2946</v>
      </c>
      <c r="B82" s="1065"/>
      <c r="C82" s="1402"/>
      <c r="D82" s="1692"/>
      <c r="E82" s="1700"/>
      <c r="F82" s="1692"/>
      <c r="G82" s="1692"/>
      <c r="H82" s="1419"/>
      <c r="I82" s="1692"/>
      <c r="J82" s="1692"/>
      <c r="K82" s="1405"/>
      <c r="L82" s="1405"/>
      <c r="M82" s="1406"/>
      <c r="N82" s="1700"/>
      <c r="O82" s="2186"/>
      <c r="P82" s="2186"/>
      <c r="Q82" s="2186"/>
      <c r="R82" s="2186"/>
      <c r="S82" s="131"/>
      <c r="T82" s="1407" t="str">
        <f t="shared" si="12"/>
        <v>15 (1415)</v>
      </c>
      <c r="U82" s="1408" t="str">
        <f t="shared" si="13"/>
        <v/>
      </c>
      <c r="V82" s="295"/>
      <c r="W82" s="1409"/>
      <c r="X82" s="1409"/>
      <c r="Y82" s="1665"/>
      <c r="AB82" s="1776" t="str">
        <f t="shared" si="14"/>
        <v>16 (1416)</v>
      </c>
      <c r="AC82" s="1777" t="str">
        <f t="shared" si="15"/>
        <v/>
      </c>
      <c r="AD82" s="1782"/>
      <c r="AE82" s="1782"/>
      <c r="AF82" s="1782"/>
      <c r="AG82" s="1782"/>
      <c r="AH82" s="1782"/>
      <c r="AI82" s="1755"/>
      <c r="AJ82" s="2202"/>
      <c r="AK82" s="2203"/>
      <c r="AL82" s="2202"/>
      <c r="AM82" s="2203"/>
      <c r="AN82" s="1755"/>
      <c r="AO82" s="1776" t="str">
        <f t="shared" si="16"/>
        <v>16 (1416)</v>
      </c>
      <c r="AP82" s="1777" t="str">
        <f t="shared" si="17"/>
        <v/>
      </c>
      <c r="AQ82" s="1782"/>
      <c r="AR82" s="1782"/>
      <c r="AS82" s="1782"/>
      <c r="AT82" s="1747"/>
    </row>
    <row r="83" spans="1:46" s="24" customFormat="1" ht="12.75" hidden="1" customHeight="1" x14ac:dyDescent="0.2">
      <c r="A83" s="1700" t="s">
        <v>2947</v>
      </c>
      <c r="B83" s="1065"/>
      <c r="C83" s="1402"/>
      <c r="D83" s="1692"/>
      <c r="E83" s="1700"/>
      <c r="F83" s="1692"/>
      <c r="G83" s="1692"/>
      <c r="H83" s="1419"/>
      <c r="I83" s="1692"/>
      <c r="J83" s="1692"/>
      <c r="K83" s="1405"/>
      <c r="L83" s="1405"/>
      <c r="M83" s="1406"/>
      <c r="N83" s="1700"/>
      <c r="O83" s="2186"/>
      <c r="P83" s="2186"/>
      <c r="Q83" s="2186"/>
      <c r="R83" s="2186"/>
      <c r="S83" s="131"/>
      <c r="T83" s="1407" t="str">
        <f t="shared" si="12"/>
        <v>16 (1416)</v>
      </c>
      <c r="U83" s="1408" t="str">
        <f t="shared" si="13"/>
        <v/>
      </c>
      <c r="V83" s="295"/>
      <c r="W83" s="1409"/>
      <c r="X83" s="1409"/>
      <c r="Y83" s="1665"/>
      <c r="AB83" s="1776" t="str">
        <f t="shared" si="14"/>
        <v>17 (1417)</v>
      </c>
      <c r="AC83" s="1777" t="str">
        <f t="shared" si="15"/>
        <v/>
      </c>
      <c r="AD83" s="1782"/>
      <c r="AE83" s="1782"/>
      <c r="AF83" s="1782"/>
      <c r="AG83" s="1782"/>
      <c r="AH83" s="1782"/>
      <c r="AI83" s="1755"/>
      <c r="AJ83" s="2202"/>
      <c r="AK83" s="2203"/>
      <c r="AL83" s="2202"/>
      <c r="AM83" s="2203"/>
      <c r="AN83" s="1755"/>
      <c r="AO83" s="1776" t="str">
        <f t="shared" si="16"/>
        <v>17 (1417)</v>
      </c>
      <c r="AP83" s="1777" t="str">
        <f t="shared" si="17"/>
        <v/>
      </c>
      <c r="AQ83" s="1782"/>
      <c r="AR83" s="1782"/>
      <c r="AS83" s="1782"/>
      <c r="AT83" s="1747"/>
    </row>
    <row r="84" spans="1:46" s="24" customFormat="1" ht="12.75" hidden="1" customHeight="1" x14ac:dyDescent="0.2">
      <c r="A84" s="1700" t="s">
        <v>2948</v>
      </c>
      <c r="B84" s="1065"/>
      <c r="C84" s="1402"/>
      <c r="D84" s="1692"/>
      <c r="E84" s="1700"/>
      <c r="F84" s="1692"/>
      <c r="G84" s="1692"/>
      <c r="H84" s="1419"/>
      <c r="I84" s="1692"/>
      <c r="J84" s="1692"/>
      <c r="K84" s="1405"/>
      <c r="L84" s="1405"/>
      <c r="M84" s="1406"/>
      <c r="N84" s="1700"/>
      <c r="O84" s="2186"/>
      <c r="P84" s="2186"/>
      <c r="Q84" s="2186"/>
      <c r="R84" s="2186"/>
      <c r="S84" s="131"/>
      <c r="T84" s="1407" t="str">
        <f t="shared" si="12"/>
        <v>17 (1417)</v>
      </c>
      <c r="U84" s="1408" t="str">
        <f t="shared" si="13"/>
        <v/>
      </c>
      <c r="V84" s="295"/>
      <c r="W84" s="1409"/>
      <c r="X84" s="1409"/>
      <c r="Y84" s="1665"/>
      <c r="AB84" s="1776" t="str">
        <f t="shared" si="14"/>
        <v>18 (1418)</v>
      </c>
      <c r="AC84" s="1777" t="str">
        <f t="shared" si="15"/>
        <v/>
      </c>
      <c r="AD84" s="1782"/>
      <c r="AE84" s="1782"/>
      <c r="AF84" s="1782"/>
      <c r="AG84" s="1782"/>
      <c r="AH84" s="1782"/>
      <c r="AI84" s="1755"/>
      <c r="AJ84" s="2202"/>
      <c r="AK84" s="2203"/>
      <c r="AL84" s="2202"/>
      <c r="AM84" s="2203"/>
      <c r="AN84" s="1755"/>
      <c r="AO84" s="1776" t="str">
        <f t="shared" si="16"/>
        <v>18 (1418)</v>
      </c>
      <c r="AP84" s="1777" t="str">
        <f t="shared" si="17"/>
        <v/>
      </c>
      <c r="AQ84" s="1782"/>
      <c r="AR84" s="1782"/>
      <c r="AS84" s="1782"/>
      <c r="AT84" s="1747"/>
    </row>
    <row r="85" spans="1:46" s="24" customFormat="1" ht="12.75" hidden="1" customHeight="1" x14ac:dyDescent="0.2">
      <c r="A85" s="1700" t="s">
        <v>2949</v>
      </c>
      <c r="B85" s="1065"/>
      <c r="C85" s="1402"/>
      <c r="D85" s="1692"/>
      <c r="E85" s="1700"/>
      <c r="F85" s="1692"/>
      <c r="G85" s="1692"/>
      <c r="H85" s="1419"/>
      <c r="I85" s="1692"/>
      <c r="J85" s="1692"/>
      <c r="K85" s="1405"/>
      <c r="L85" s="1405"/>
      <c r="M85" s="1406"/>
      <c r="N85" s="1700"/>
      <c r="O85" s="2186"/>
      <c r="P85" s="2186"/>
      <c r="Q85" s="2186"/>
      <c r="R85" s="2186"/>
      <c r="S85" s="131"/>
      <c r="T85" s="1407" t="str">
        <f t="shared" si="12"/>
        <v>18 (1418)</v>
      </c>
      <c r="U85" s="1408" t="str">
        <f t="shared" si="13"/>
        <v/>
      </c>
      <c r="V85" s="295"/>
      <c r="W85" s="1409"/>
      <c r="X85" s="1409"/>
      <c r="Y85" s="1665"/>
      <c r="AB85" s="1776" t="str">
        <f t="shared" si="14"/>
        <v>19 (1419)</v>
      </c>
      <c r="AC85" s="1777" t="str">
        <f t="shared" si="15"/>
        <v/>
      </c>
      <c r="AD85" s="1782"/>
      <c r="AE85" s="1782"/>
      <c r="AF85" s="1782"/>
      <c r="AG85" s="1782"/>
      <c r="AH85" s="1782"/>
      <c r="AI85" s="1755"/>
      <c r="AJ85" s="2202"/>
      <c r="AK85" s="2203"/>
      <c r="AL85" s="2202"/>
      <c r="AM85" s="2203"/>
      <c r="AN85" s="1755"/>
      <c r="AO85" s="1776" t="str">
        <f t="shared" si="16"/>
        <v>19 (1419)</v>
      </c>
      <c r="AP85" s="1777" t="str">
        <f t="shared" si="17"/>
        <v/>
      </c>
      <c r="AQ85" s="1782"/>
      <c r="AR85" s="1782"/>
      <c r="AS85" s="1782"/>
      <c r="AT85" s="1747"/>
    </row>
    <row r="86" spans="1:46" s="24" customFormat="1" ht="12.75" hidden="1" customHeight="1" x14ac:dyDescent="0.2">
      <c r="A86" s="1700" t="s">
        <v>2950</v>
      </c>
      <c r="B86" s="1065"/>
      <c r="C86" s="1402"/>
      <c r="D86" s="1692"/>
      <c r="E86" s="1700"/>
      <c r="F86" s="1692"/>
      <c r="G86" s="1692"/>
      <c r="H86" s="1419"/>
      <c r="I86" s="1692"/>
      <c r="J86" s="1692"/>
      <c r="K86" s="1405"/>
      <c r="L86" s="1405"/>
      <c r="M86" s="1406"/>
      <c r="N86" s="1700"/>
      <c r="O86" s="2186"/>
      <c r="P86" s="2186"/>
      <c r="Q86" s="2186"/>
      <c r="R86" s="2186"/>
      <c r="S86" s="131"/>
      <c r="T86" s="1407" t="str">
        <f t="shared" si="12"/>
        <v>19 (1419)</v>
      </c>
      <c r="U86" s="1408" t="str">
        <f t="shared" si="13"/>
        <v/>
      </c>
      <c r="V86" s="295"/>
      <c r="W86" s="1409"/>
      <c r="X86" s="1409"/>
      <c r="Y86" s="1665"/>
      <c r="AB86" s="1776" t="str">
        <f t="shared" si="14"/>
        <v>20 (1420)</v>
      </c>
      <c r="AC86" s="1777" t="str">
        <f t="shared" si="15"/>
        <v/>
      </c>
      <c r="AD86" s="1782"/>
      <c r="AE86" s="1782"/>
      <c r="AF86" s="1782"/>
      <c r="AG86" s="1782"/>
      <c r="AH86" s="1782"/>
      <c r="AI86" s="1755"/>
      <c r="AJ86" s="2202"/>
      <c r="AK86" s="2203"/>
      <c r="AL86" s="2202"/>
      <c r="AM86" s="2203"/>
      <c r="AN86" s="1755"/>
      <c r="AO86" s="1776" t="str">
        <f t="shared" si="16"/>
        <v>20 (1420)</v>
      </c>
      <c r="AP86" s="1777" t="str">
        <f t="shared" si="17"/>
        <v/>
      </c>
      <c r="AQ86" s="1782"/>
      <c r="AR86" s="1782"/>
      <c r="AS86" s="1782"/>
      <c r="AT86" s="1747"/>
    </row>
    <row r="87" spans="1:46" s="24" customFormat="1" ht="12.75" hidden="1" customHeight="1" x14ac:dyDescent="0.2">
      <c r="A87" s="1700" t="s">
        <v>2951</v>
      </c>
      <c r="B87" s="1065"/>
      <c r="C87" s="1402"/>
      <c r="D87" s="1692"/>
      <c r="E87" s="1700"/>
      <c r="F87" s="1692"/>
      <c r="G87" s="1692"/>
      <c r="H87" s="1419"/>
      <c r="I87" s="1692"/>
      <c r="J87" s="1692"/>
      <c r="K87" s="1405"/>
      <c r="L87" s="1405"/>
      <c r="M87" s="1406"/>
      <c r="N87" s="1700"/>
      <c r="O87" s="2186"/>
      <c r="P87" s="2186"/>
      <c r="Q87" s="2186"/>
      <c r="R87" s="2186"/>
      <c r="S87" s="131"/>
      <c r="T87" s="1407" t="str">
        <f t="shared" si="12"/>
        <v>20 (1420)</v>
      </c>
      <c r="U87" s="1408" t="str">
        <f t="shared" si="13"/>
        <v/>
      </c>
      <c r="V87" s="295"/>
      <c r="W87" s="1409"/>
      <c r="X87" s="1409"/>
      <c r="Y87" s="1665"/>
      <c r="AB87" s="1776" t="str">
        <f t="shared" si="14"/>
        <v>21 (1421)</v>
      </c>
      <c r="AC87" s="1777" t="str">
        <f t="shared" si="15"/>
        <v/>
      </c>
      <c r="AD87" s="1782"/>
      <c r="AE87" s="1782"/>
      <c r="AF87" s="1782"/>
      <c r="AG87" s="1782"/>
      <c r="AH87" s="1782"/>
      <c r="AI87" s="1755"/>
      <c r="AJ87" s="2202"/>
      <c r="AK87" s="2203"/>
      <c r="AL87" s="2202"/>
      <c r="AM87" s="2203"/>
      <c r="AN87" s="1755"/>
      <c r="AO87" s="1776" t="str">
        <f t="shared" si="16"/>
        <v>21 (1421)</v>
      </c>
      <c r="AP87" s="1777" t="str">
        <f t="shared" si="17"/>
        <v/>
      </c>
      <c r="AQ87" s="1782"/>
      <c r="AR87" s="1782"/>
      <c r="AS87" s="1782"/>
      <c r="AT87" s="1747"/>
    </row>
    <row r="88" spans="1:46" s="24" customFormat="1" ht="12.75" hidden="1" customHeight="1" x14ac:dyDescent="0.2">
      <c r="A88" s="1700" t="s">
        <v>2952</v>
      </c>
      <c r="B88" s="1065"/>
      <c r="C88" s="1402"/>
      <c r="D88" s="1692"/>
      <c r="E88" s="1700"/>
      <c r="F88" s="1692"/>
      <c r="G88" s="1692"/>
      <c r="H88" s="1419"/>
      <c r="I88" s="1692"/>
      <c r="J88" s="1692"/>
      <c r="K88" s="1405"/>
      <c r="L88" s="1405"/>
      <c r="M88" s="1406"/>
      <c r="N88" s="1700"/>
      <c r="O88" s="2186"/>
      <c r="P88" s="2186"/>
      <c r="Q88" s="2186"/>
      <c r="R88" s="2186"/>
      <c r="S88" s="131"/>
      <c r="T88" s="1407" t="str">
        <f t="shared" si="12"/>
        <v>21 (1421)</v>
      </c>
      <c r="U88" s="1408" t="str">
        <f t="shared" si="13"/>
        <v/>
      </c>
      <c r="V88" s="295"/>
      <c r="W88" s="1409"/>
      <c r="X88" s="1409"/>
      <c r="Y88" s="1665"/>
      <c r="AB88" s="1776" t="str">
        <f t="shared" si="14"/>
        <v>22 (1422)</v>
      </c>
      <c r="AC88" s="1777" t="str">
        <f t="shared" si="15"/>
        <v/>
      </c>
      <c r="AD88" s="1782"/>
      <c r="AE88" s="1782"/>
      <c r="AF88" s="1782"/>
      <c r="AG88" s="1782"/>
      <c r="AH88" s="1782"/>
      <c r="AI88" s="1755"/>
      <c r="AJ88" s="2202"/>
      <c r="AK88" s="2203"/>
      <c r="AL88" s="2202"/>
      <c r="AM88" s="2203"/>
      <c r="AN88" s="1755"/>
      <c r="AO88" s="1776" t="str">
        <f t="shared" si="16"/>
        <v>22 (1422)</v>
      </c>
      <c r="AP88" s="1777" t="str">
        <f t="shared" si="17"/>
        <v/>
      </c>
      <c r="AQ88" s="1782"/>
      <c r="AR88" s="1782"/>
      <c r="AS88" s="1782"/>
      <c r="AT88" s="1747"/>
    </row>
    <row r="89" spans="1:46" s="24" customFormat="1" ht="12.75" hidden="1" customHeight="1" x14ac:dyDescent="0.2">
      <c r="A89" s="1700" t="s">
        <v>2953</v>
      </c>
      <c r="B89" s="1065"/>
      <c r="C89" s="1402"/>
      <c r="D89" s="1692"/>
      <c r="E89" s="1700"/>
      <c r="F89" s="1692"/>
      <c r="G89" s="1692"/>
      <c r="H89" s="1419"/>
      <c r="I89" s="1692"/>
      <c r="J89" s="1692"/>
      <c r="K89" s="1405"/>
      <c r="L89" s="1405"/>
      <c r="M89" s="1406"/>
      <c r="N89" s="1700"/>
      <c r="O89" s="2186"/>
      <c r="P89" s="2186"/>
      <c r="Q89" s="2186"/>
      <c r="R89" s="2186"/>
      <c r="S89" s="131"/>
      <c r="T89" s="1407" t="str">
        <f t="shared" si="12"/>
        <v>22 (1422)</v>
      </c>
      <c r="U89" s="1408" t="str">
        <f t="shared" si="13"/>
        <v/>
      </c>
      <c r="V89" s="295"/>
      <c r="W89" s="1409"/>
      <c r="X89" s="1409"/>
      <c r="Y89" s="1665"/>
      <c r="AB89" s="1776" t="str">
        <f t="shared" si="14"/>
        <v>23 (1423)</v>
      </c>
      <c r="AC89" s="1777" t="str">
        <f t="shared" si="15"/>
        <v/>
      </c>
      <c r="AD89" s="1782"/>
      <c r="AE89" s="1782"/>
      <c r="AF89" s="1782"/>
      <c r="AG89" s="1782"/>
      <c r="AH89" s="1782"/>
      <c r="AI89" s="1755"/>
      <c r="AJ89" s="2202"/>
      <c r="AK89" s="2203"/>
      <c r="AL89" s="2202"/>
      <c r="AM89" s="2203"/>
      <c r="AN89" s="1755"/>
      <c r="AO89" s="1776" t="str">
        <f t="shared" si="16"/>
        <v>23 (1423)</v>
      </c>
      <c r="AP89" s="1777" t="str">
        <f t="shared" si="17"/>
        <v/>
      </c>
      <c r="AQ89" s="1782"/>
      <c r="AR89" s="1782"/>
      <c r="AS89" s="1782"/>
      <c r="AT89" s="1747"/>
    </row>
    <row r="90" spans="1:46" s="24" customFormat="1" ht="12.75" hidden="1" customHeight="1" x14ac:dyDescent="0.2">
      <c r="A90" s="1700" t="s">
        <v>2954</v>
      </c>
      <c r="B90" s="1065"/>
      <c r="C90" s="1402"/>
      <c r="D90" s="1692"/>
      <c r="E90" s="1700"/>
      <c r="F90" s="1692"/>
      <c r="G90" s="1692"/>
      <c r="H90" s="1419"/>
      <c r="I90" s="1692"/>
      <c r="J90" s="1692"/>
      <c r="K90" s="1405"/>
      <c r="L90" s="1405"/>
      <c r="M90" s="1406"/>
      <c r="N90" s="1700"/>
      <c r="O90" s="2186"/>
      <c r="P90" s="2186"/>
      <c r="Q90" s="2186"/>
      <c r="R90" s="2186"/>
      <c r="S90" s="131"/>
      <c r="T90" s="1407" t="str">
        <f t="shared" si="12"/>
        <v>23 (1423)</v>
      </c>
      <c r="U90" s="1408" t="str">
        <f t="shared" si="13"/>
        <v/>
      </c>
      <c r="V90" s="295"/>
      <c r="W90" s="1409"/>
      <c r="X90" s="1409"/>
      <c r="Y90" s="1665"/>
      <c r="AB90" s="1776" t="str">
        <f t="shared" si="14"/>
        <v>24 (1424)</v>
      </c>
      <c r="AC90" s="1777" t="str">
        <f t="shared" si="15"/>
        <v/>
      </c>
      <c r="AD90" s="1782"/>
      <c r="AE90" s="1782"/>
      <c r="AF90" s="1782"/>
      <c r="AG90" s="1782"/>
      <c r="AH90" s="1782"/>
      <c r="AI90" s="1755"/>
      <c r="AJ90" s="2202"/>
      <c r="AK90" s="2203"/>
      <c r="AL90" s="2202"/>
      <c r="AM90" s="2203"/>
      <c r="AN90" s="1755"/>
      <c r="AO90" s="1776" t="str">
        <f t="shared" si="16"/>
        <v>24 (1424)</v>
      </c>
      <c r="AP90" s="1777" t="str">
        <f t="shared" si="17"/>
        <v/>
      </c>
      <c r="AQ90" s="1782"/>
      <c r="AR90" s="1782"/>
      <c r="AS90" s="1782"/>
      <c r="AT90" s="1747"/>
    </row>
    <row r="91" spans="1:46" s="24" customFormat="1" ht="12.75" hidden="1" customHeight="1" x14ac:dyDescent="0.2">
      <c r="A91" s="1700" t="s">
        <v>2955</v>
      </c>
      <c r="B91" s="1065"/>
      <c r="C91" s="1402"/>
      <c r="D91" s="1692"/>
      <c r="E91" s="1700"/>
      <c r="F91" s="1692"/>
      <c r="G91" s="1692"/>
      <c r="H91" s="1419"/>
      <c r="I91" s="1692"/>
      <c r="J91" s="1692"/>
      <c r="K91" s="1405"/>
      <c r="L91" s="1405"/>
      <c r="M91" s="1406"/>
      <c r="N91" s="1700"/>
      <c r="O91" s="2186"/>
      <c r="P91" s="2186"/>
      <c r="Q91" s="2186"/>
      <c r="R91" s="2186"/>
      <c r="S91" s="131"/>
      <c r="T91" s="1407" t="str">
        <f t="shared" si="12"/>
        <v>24 (1424)</v>
      </c>
      <c r="U91" s="1408" t="str">
        <f t="shared" si="13"/>
        <v/>
      </c>
      <c r="V91" s="295"/>
      <c r="W91" s="1409"/>
      <c r="X91" s="1409"/>
      <c r="Y91" s="1665"/>
      <c r="AB91" s="1776" t="str">
        <f t="shared" si="14"/>
        <v>25 (1425)</v>
      </c>
      <c r="AC91" s="1777" t="str">
        <f t="shared" si="15"/>
        <v/>
      </c>
      <c r="AD91" s="1782"/>
      <c r="AE91" s="1782"/>
      <c r="AF91" s="1782"/>
      <c r="AG91" s="1782"/>
      <c r="AH91" s="1782"/>
      <c r="AI91" s="1755"/>
      <c r="AJ91" s="2202"/>
      <c r="AK91" s="2203"/>
      <c r="AL91" s="2202"/>
      <c r="AM91" s="2203"/>
      <c r="AN91" s="1755"/>
      <c r="AO91" s="1776" t="str">
        <f t="shared" si="16"/>
        <v>25 (1425)</v>
      </c>
      <c r="AP91" s="1777">
        <f t="shared" si="17"/>
        <v>100</v>
      </c>
      <c r="AQ91" s="1782"/>
      <c r="AR91" s="1782"/>
      <c r="AS91" s="1782"/>
      <c r="AT91" s="1747"/>
    </row>
    <row r="92" spans="1:46" s="24" customFormat="1" x14ac:dyDescent="0.2">
      <c r="A92" s="1700" t="s">
        <v>2956</v>
      </c>
      <c r="B92" s="1065"/>
      <c r="C92" s="1402"/>
      <c r="D92" s="1692"/>
      <c r="E92" s="1700"/>
      <c r="F92" s="1692"/>
      <c r="G92" s="1692"/>
      <c r="H92" s="1419"/>
      <c r="I92" s="1692"/>
      <c r="J92" s="1692"/>
      <c r="K92" s="1405"/>
      <c r="L92" s="1405"/>
      <c r="M92" s="1406"/>
      <c r="N92" s="1700"/>
      <c r="O92" s="2186"/>
      <c r="P92" s="2186"/>
      <c r="Q92" s="2186"/>
      <c r="R92" s="2186"/>
      <c r="S92" s="131"/>
      <c r="T92" s="1407" t="str">
        <f t="shared" si="12"/>
        <v>25 (1425)</v>
      </c>
      <c r="U92" s="1408" t="str">
        <f t="shared" si="13"/>
        <v/>
      </c>
      <c r="V92" s="295"/>
      <c r="W92" s="1409"/>
      <c r="X92" s="1409"/>
      <c r="Y92" s="1665"/>
      <c r="AB92" s="1776" t="str">
        <f t="shared" si="14"/>
        <v>(1426)</v>
      </c>
      <c r="AC92" s="1777">
        <f t="shared" si="15"/>
        <v>100</v>
      </c>
      <c r="AD92" s="1782"/>
      <c r="AE92" s="1782"/>
      <c r="AF92" s="1782"/>
      <c r="AG92" s="1782"/>
      <c r="AH92" s="1782"/>
      <c r="AI92" s="1755"/>
      <c r="AJ92" s="2202"/>
      <c r="AK92" s="2203"/>
      <c r="AL92" s="2202"/>
      <c r="AM92" s="2203"/>
      <c r="AN92" s="1755"/>
      <c r="AO92" s="1776" t="str">
        <f t="shared" si="16"/>
        <v>(1426)</v>
      </c>
      <c r="AP92" s="1777"/>
      <c r="AQ92" s="1782"/>
      <c r="AR92" s="1782"/>
      <c r="AS92" s="1782"/>
      <c r="AT92" s="1747"/>
    </row>
    <row r="93" spans="1:46" s="24" customFormat="1" x14ac:dyDescent="0.2">
      <c r="A93" s="425" t="s">
        <v>2957</v>
      </c>
      <c r="B93" s="1066">
        <v>100</v>
      </c>
      <c r="C93" s="1410"/>
      <c r="D93" s="1692"/>
      <c r="E93" s="1700"/>
      <c r="F93" s="1692"/>
      <c r="G93" s="1692"/>
      <c r="H93" s="1419"/>
      <c r="I93" s="1692"/>
      <c r="J93" s="1692"/>
      <c r="K93" s="1405"/>
      <c r="L93" s="1405"/>
      <c r="M93" s="1412"/>
      <c r="N93" s="1700"/>
      <c r="O93" s="2188"/>
      <c r="P93" s="2188"/>
      <c r="Q93" s="2188"/>
      <c r="R93" s="2188"/>
      <c r="S93" s="131"/>
      <c r="T93" s="1400"/>
      <c r="U93" s="1413">
        <f>$B93</f>
        <v>100</v>
      </c>
      <c r="V93" s="295"/>
      <c r="W93" s="1409"/>
      <c r="X93" s="1409"/>
      <c r="Y93" s="1665"/>
      <c r="AB93" s="1780" t="str">
        <f>$A$94</f>
        <v>(1400)</v>
      </c>
      <c r="AC93" s="1781" t="str">
        <f>$B94</f>
        <v>Global</v>
      </c>
      <c r="AD93" s="1782"/>
      <c r="AE93" s="1782"/>
      <c r="AF93" s="1782"/>
      <c r="AG93" s="1782"/>
      <c r="AH93" s="1782"/>
      <c r="AI93" s="1755"/>
      <c r="AJ93" s="2204"/>
      <c r="AK93" s="2205"/>
      <c r="AL93" s="2204"/>
      <c r="AM93" s="2205"/>
      <c r="AN93" s="1755"/>
      <c r="AO93" s="1780" t="str">
        <f>$A$94</f>
        <v>(1400)</v>
      </c>
      <c r="AP93" s="1781" t="str">
        <f>$B94</f>
        <v>Global</v>
      </c>
      <c r="AQ93" s="1782"/>
      <c r="AR93" s="1782"/>
      <c r="AS93" s="1782"/>
      <c r="AT93" s="1747"/>
    </row>
    <row r="94" spans="1:46" s="24" customFormat="1" x14ac:dyDescent="0.2">
      <c r="A94" s="132" t="s">
        <v>2958</v>
      </c>
      <c r="B94" s="905" t="s">
        <v>2959</v>
      </c>
      <c r="C94" s="906"/>
      <c r="D94" s="1693"/>
      <c r="E94" s="131"/>
      <c r="F94" s="908"/>
      <c r="G94" s="1693"/>
      <c r="H94" s="1420"/>
      <c r="I94" s="1693"/>
      <c r="J94" s="1693"/>
      <c r="K94" s="1416"/>
      <c r="L94" s="1416"/>
      <c r="M94" s="1417"/>
      <c r="N94" s="131"/>
      <c r="O94" s="2189"/>
      <c r="P94" s="2189"/>
      <c r="Q94" s="2189"/>
      <c r="R94" s="2189"/>
      <c r="S94" s="131"/>
      <c r="T94" s="1400"/>
      <c r="U94" s="906" t="str">
        <f>$B94</f>
        <v>Global</v>
      </c>
      <c r="V94" s="295"/>
      <c r="W94" s="1418"/>
      <c r="X94" s="1418"/>
      <c r="Y94" s="1665"/>
      <c r="AB94" s="1780">
        <f>$A$95</f>
        <v>0</v>
      </c>
      <c r="AC94" s="1783">
        <f>$B95</f>
        <v>0</v>
      </c>
      <c r="AD94" s="1782"/>
      <c r="AE94" s="1782"/>
      <c r="AF94" s="1782"/>
      <c r="AG94" s="1782"/>
      <c r="AH94" s="1782"/>
      <c r="AI94" s="1755"/>
      <c r="AJ94" s="2206"/>
      <c r="AK94" s="2207"/>
      <c r="AL94" s="2206"/>
      <c r="AM94" s="2207"/>
      <c r="AN94" s="1755"/>
      <c r="AO94" s="1780">
        <f>$A$95</f>
        <v>0</v>
      </c>
      <c r="AP94" s="1783">
        <f>$B95</f>
        <v>0</v>
      </c>
      <c r="AQ94" s="1782"/>
      <c r="AR94" s="1782"/>
      <c r="AS94" s="1782"/>
      <c r="AT94" s="1747"/>
    </row>
    <row r="95" spans="1:46" s="24" customFormat="1" ht="6" customHeight="1" x14ac:dyDescent="0.2">
      <c r="A95" s="131"/>
      <c r="B95" s="131"/>
      <c r="C95" s="131"/>
      <c r="D95" s="131"/>
      <c r="E95" s="131"/>
      <c r="F95" s="131"/>
      <c r="G95" s="131"/>
      <c r="H95" s="131"/>
      <c r="I95" s="131"/>
      <c r="J95" s="131"/>
      <c r="K95" s="131"/>
      <c r="L95" s="131"/>
      <c r="M95" s="131"/>
      <c r="N95" s="131"/>
      <c r="O95" s="131"/>
      <c r="P95" s="131"/>
      <c r="Q95" s="131"/>
      <c r="R95" s="131"/>
      <c r="S95" s="131"/>
      <c r="T95" s="1400"/>
      <c r="U95" s="1400"/>
      <c r="V95" s="131"/>
      <c r="W95" s="131"/>
      <c r="X95" s="131"/>
      <c r="Y95" s="1665"/>
      <c r="AB95" s="1772"/>
      <c r="AC95" s="1772"/>
      <c r="AD95" s="1755"/>
      <c r="AE95" s="1755"/>
      <c r="AF95" s="1755"/>
      <c r="AG95" s="1755"/>
      <c r="AH95" s="1755"/>
      <c r="AI95" s="1755"/>
      <c r="AJ95" s="1755"/>
      <c r="AK95" s="1755"/>
      <c r="AL95" s="1755"/>
      <c r="AM95" s="1755"/>
      <c r="AN95" s="1755"/>
      <c r="AO95" s="1772"/>
      <c r="AP95" s="1772"/>
      <c r="AQ95" s="1755"/>
      <c r="AR95" s="1755"/>
      <c r="AS95" s="1755"/>
      <c r="AT95" s="1747"/>
    </row>
    <row r="96" spans="1:46" s="24" customFormat="1" x14ac:dyDescent="0.2">
      <c r="A96" s="131"/>
      <c r="B96" s="138" t="s">
        <v>1787</v>
      </c>
      <c r="C96" s="131"/>
      <c r="D96" s="131"/>
      <c r="E96" s="131"/>
      <c r="F96" s="131"/>
      <c r="G96" s="131"/>
      <c r="H96" s="131"/>
      <c r="I96" s="131"/>
      <c r="J96" s="131"/>
      <c r="K96" s="1421"/>
      <c r="L96" s="1421"/>
      <c r="M96" s="131"/>
      <c r="N96" s="131"/>
      <c r="O96" s="131"/>
      <c r="P96" s="131"/>
      <c r="Q96" s="131"/>
      <c r="R96" s="131"/>
      <c r="S96" s="131"/>
      <c r="T96" s="1400"/>
      <c r="U96" s="1401" t="str">
        <f>$B96</f>
        <v>Dérivés hors cote (504)</v>
      </c>
      <c r="V96" s="131"/>
      <c r="W96" s="131"/>
      <c r="X96" s="131"/>
      <c r="Y96" s="1665"/>
      <c r="AB96" s="1772"/>
      <c r="AC96" s="1773">
        <f>$B97</f>
        <v>0</v>
      </c>
      <c r="AD96" s="1755"/>
      <c r="AE96" s="1755"/>
      <c r="AF96" s="1755"/>
      <c r="AG96" s="1755"/>
      <c r="AH96" s="1755"/>
      <c r="AI96" s="1755"/>
      <c r="AJ96" s="1755"/>
      <c r="AK96" s="1755"/>
      <c r="AL96" s="1755"/>
      <c r="AM96" s="1755"/>
      <c r="AN96" s="1755"/>
      <c r="AO96" s="1772"/>
      <c r="AP96" s="1773">
        <f>$B97</f>
        <v>0</v>
      </c>
      <c r="AQ96" s="1775"/>
      <c r="AR96" s="1775"/>
      <c r="AS96" s="1775"/>
      <c r="AT96" s="1747"/>
    </row>
    <row r="97" spans="1:46" s="24" customFormat="1" x14ac:dyDescent="0.2">
      <c r="A97" s="1700" t="s">
        <v>2932</v>
      </c>
      <c r="B97" s="1065"/>
      <c r="C97" s="1692"/>
      <c r="D97" s="1692"/>
      <c r="E97" s="1700"/>
      <c r="F97" s="1692"/>
      <c r="G97" s="902"/>
      <c r="H97" s="1403"/>
      <c r="I97" s="1692"/>
      <c r="J97" s="1422"/>
      <c r="K97" s="1693"/>
      <c r="L97" s="1422"/>
      <c r="M97" s="1406"/>
      <c r="N97" s="1700"/>
      <c r="O97" s="2186"/>
      <c r="P97" s="2186"/>
      <c r="Q97" s="2186"/>
      <c r="R97" s="2186"/>
      <c r="S97" s="131"/>
      <c r="T97" s="1407" t="str">
        <f t="shared" ref="T97:T121" si="18">$A97</f>
        <v>1 (1401)</v>
      </c>
      <c r="U97" s="1408" t="str">
        <f t="shared" ref="U97:U121" si="19">IF($B97="","",$B97)</f>
        <v/>
      </c>
      <c r="V97" s="295"/>
      <c r="W97" s="1409"/>
      <c r="X97" s="1409"/>
      <c r="Y97" s="1665"/>
      <c r="AB97" s="1776" t="str">
        <f t="shared" ref="AB97:AB121" si="20">$A98</f>
        <v>2 (1402)</v>
      </c>
      <c r="AC97" s="1777" t="str">
        <f t="shared" ref="AC97:AC121" si="21">IF($B98="","",$B98)</f>
        <v/>
      </c>
      <c r="AD97" s="1782"/>
      <c r="AE97" s="1782"/>
      <c r="AF97" s="1782"/>
      <c r="AG97" s="1782"/>
      <c r="AH97" s="1782"/>
      <c r="AI97" s="1755"/>
      <c r="AJ97" s="2202"/>
      <c r="AK97" s="2203"/>
      <c r="AL97" s="2202"/>
      <c r="AM97" s="2203"/>
      <c r="AN97" s="1755"/>
      <c r="AO97" s="1776" t="str">
        <f t="shared" ref="AO97:AO121" si="22">$A98</f>
        <v>2 (1402)</v>
      </c>
      <c r="AP97" s="1777" t="str">
        <f t="shared" ref="AP97:AP120" si="23">IF($B99="","",$B99)</f>
        <v/>
      </c>
      <c r="AQ97" s="1782"/>
      <c r="AR97" s="1782"/>
      <c r="AS97" s="1782"/>
      <c r="AT97" s="1747"/>
    </row>
    <row r="98" spans="1:46" s="24" customFormat="1" x14ac:dyDescent="0.2">
      <c r="A98" s="1700" t="s">
        <v>2933</v>
      </c>
      <c r="B98" s="1065"/>
      <c r="C98" s="1692"/>
      <c r="D98" s="1692"/>
      <c r="E98" s="1700"/>
      <c r="F98" s="1692"/>
      <c r="G98" s="902"/>
      <c r="H98" s="1403"/>
      <c r="I98" s="1692"/>
      <c r="J98" s="1422"/>
      <c r="K98" s="1693"/>
      <c r="L98" s="1422"/>
      <c r="M98" s="1406"/>
      <c r="N98" s="1700"/>
      <c r="O98" s="2186"/>
      <c r="P98" s="2186"/>
      <c r="Q98" s="2186"/>
      <c r="R98" s="2186"/>
      <c r="S98" s="131"/>
      <c r="T98" s="1407" t="str">
        <f t="shared" si="18"/>
        <v>2 (1402)</v>
      </c>
      <c r="U98" s="1408" t="str">
        <f t="shared" si="19"/>
        <v/>
      </c>
      <c r="V98" s="295"/>
      <c r="W98" s="1409"/>
      <c r="X98" s="1409"/>
      <c r="Y98" s="1665"/>
      <c r="AB98" s="1776" t="str">
        <f t="shared" si="20"/>
        <v>3 (1403)</v>
      </c>
      <c r="AC98" s="1777" t="str">
        <f t="shared" si="21"/>
        <v/>
      </c>
      <c r="AD98" s="1782"/>
      <c r="AE98" s="1782"/>
      <c r="AF98" s="1782"/>
      <c r="AG98" s="1782"/>
      <c r="AH98" s="1782"/>
      <c r="AI98" s="1755"/>
      <c r="AJ98" s="2202"/>
      <c r="AK98" s="2203"/>
      <c r="AL98" s="2202"/>
      <c r="AM98" s="2203"/>
      <c r="AN98" s="1755"/>
      <c r="AO98" s="1776" t="str">
        <f t="shared" si="22"/>
        <v>3 (1403)</v>
      </c>
      <c r="AP98" s="1777" t="str">
        <f t="shared" si="23"/>
        <v/>
      </c>
      <c r="AQ98" s="1782"/>
      <c r="AR98" s="1782"/>
      <c r="AS98" s="1782"/>
      <c r="AT98" s="1747"/>
    </row>
    <row r="99" spans="1:46" s="24" customFormat="1" x14ac:dyDescent="0.2">
      <c r="A99" s="1700" t="s">
        <v>2934</v>
      </c>
      <c r="B99" s="1065"/>
      <c r="C99" s="1692"/>
      <c r="D99" s="1692"/>
      <c r="E99" s="1700"/>
      <c r="F99" s="1692"/>
      <c r="G99" s="902"/>
      <c r="H99" s="1403"/>
      <c r="I99" s="1692"/>
      <c r="J99" s="1422"/>
      <c r="K99" s="1693"/>
      <c r="L99" s="1422"/>
      <c r="M99" s="1406"/>
      <c r="N99" s="1700"/>
      <c r="O99" s="2186"/>
      <c r="P99" s="2186"/>
      <c r="Q99" s="2186"/>
      <c r="R99" s="2186"/>
      <c r="S99" s="131"/>
      <c r="T99" s="1407" t="str">
        <f t="shared" si="18"/>
        <v>3 (1403)</v>
      </c>
      <c r="U99" s="1408" t="str">
        <f t="shared" si="19"/>
        <v/>
      </c>
      <c r="V99" s="295"/>
      <c r="W99" s="1409"/>
      <c r="X99" s="1409"/>
      <c r="Y99" s="1665"/>
      <c r="AB99" s="1776" t="str">
        <f t="shared" si="20"/>
        <v>4 (1404)</v>
      </c>
      <c r="AC99" s="1777" t="str">
        <f t="shared" si="21"/>
        <v/>
      </c>
      <c r="AD99" s="1782"/>
      <c r="AE99" s="1782"/>
      <c r="AF99" s="1782"/>
      <c r="AG99" s="1782"/>
      <c r="AH99" s="1782"/>
      <c r="AI99" s="1755"/>
      <c r="AJ99" s="2202"/>
      <c r="AK99" s="2203"/>
      <c r="AL99" s="2202"/>
      <c r="AM99" s="2203"/>
      <c r="AN99" s="1755"/>
      <c r="AO99" s="1776" t="str">
        <f t="shared" si="22"/>
        <v>4 (1404)</v>
      </c>
      <c r="AP99" s="1777" t="str">
        <f t="shared" si="23"/>
        <v/>
      </c>
      <c r="AQ99" s="1782"/>
      <c r="AR99" s="1782"/>
      <c r="AS99" s="1782"/>
      <c r="AT99" s="1747"/>
    </row>
    <row r="100" spans="1:46" s="24" customFormat="1" ht="12.75" hidden="1" customHeight="1" x14ac:dyDescent="0.2">
      <c r="A100" s="1700" t="s">
        <v>2935</v>
      </c>
      <c r="B100" s="1065"/>
      <c r="C100" s="1692"/>
      <c r="D100" s="1692"/>
      <c r="E100" s="1700"/>
      <c r="F100" s="1692"/>
      <c r="G100" s="902"/>
      <c r="H100" s="1403"/>
      <c r="I100" s="1692"/>
      <c r="J100" s="1422"/>
      <c r="K100" s="1693"/>
      <c r="L100" s="1422"/>
      <c r="M100" s="1406"/>
      <c r="N100" s="1700"/>
      <c r="O100" s="2186"/>
      <c r="P100" s="2186"/>
      <c r="Q100" s="2186"/>
      <c r="R100" s="2186"/>
      <c r="S100" s="131"/>
      <c r="T100" s="1407" t="str">
        <f t="shared" si="18"/>
        <v>4 (1404)</v>
      </c>
      <c r="U100" s="1408" t="str">
        <f t="shared" si="19"/>
        <v/>
      </c>
      <c r="V100" s="295"/>
      <c r="W100" s="1409"/>
      <c r="X100" s="1409"/>
      <c r="Y100" s="1665"/>
      <c r="AB100" s="1776" t="str">
        <f t="shared" si="20"/>
        <v>5 (1405)</v>
      </c>
      <c r="AC100" s="1777" t="str">
        <f t="shared" si="21"/>
        <v/>
      </c>
      <c r="AD100" s="1782"/>
      <c r="AE100" s="1782"/>
      <c r="AF100" s="1782"/>
      <c r="AG100" s="1782"/>
      <c r="AH100" s="1782"/>
      <c r="AI100" s="1755"/>
      <c r="AJ100" s="2202"/>
      <c r="AK100" s="2203"/>
      <c r="AL100" s="2202"/>
      <c r="AM100" s="2203"/>
      <c r="AN100" s="1755"/>
      <c r="AO100" s="1776" t="str">
        <f t="shared" si="22"/>
        <v>5 (1405)</v>
      </c>
      <c r="AP100" s="1777" t="str">
        <f t="shared" si="23"/>
        <v/>
      </c>
      <c r="AQ100" s="1782"/>
      <c r="AR100" s="1782"/>
      <c r="AS100" s="1782"/>
      <c r="AT100" s="1747"/>
    </row>
    <row r="101" spans="1:46" s="24" customFormat="1" ht="12.75" hidden="1" customHeight="1" x14ac:dyDescent="0.2">
      <c r="A101" s="1700" t="s">
        <v>2936</v>
      </c>
      <c r="B101" s="1065"/>
      <c r="C101" s="1692"/>
      <c r="D101" s="1692"/>
      <c r="E101" s="1700"/>
      <c r="F101" s="1692"/>
      <c r="G101" s="902"/>
      <c r="H101" s="1403"/>
      <c r="I101" s="1692"/>
      <c r="J101" s="1422"/>
      <c r="K101" s="1693"/>
      <c r="L101" s="1422"/>
      <c r="M101" s="1406"/>
      <c r="N101" s="1700"/>
      <c r="O101" s="2186"/>
      <c r="P101" s="2186"/>
      <c r="Q101" s="2186"/>
      <c r="R101" s="2186"/>
      <c r="S101" s="131"/>
      <c r="T101" s="1407" t="str">
        <f t="shared" si="18"/>
        <v>5 (1405)</v>
      </c>
      <c r="U101" s="1408" t="str">
        <f t="shared" si="19"/>
        <v/>
      </c>
      <c r="V101" s="295"/>
      <c r="W101" s="1409"/>
      <c r="X101" s="1409"/>
      <c r="Y101" s="1665"/>
      <c r="AB101" s="1776" t="str">
        <f t="shared" si="20"/>
        <v>6 (1406)</v>
      </c>
      <c r="AC101" s="1777" t="str">
        <f t="shared" si="21"/>
        <v/>
      </c>
      <c r="AD101" s="1782"/>
      <c r="AE101" s="1782"/>
      <c r="AF101" s="1782"/>
      <c r="AG101" s="1782"/>
      <c r="AH101" s="1782"/>
      <c r="AI101" s="1755"/>
      <c r="AJ101" s="2202"/>
      <c r="AK101" s="2203"/>
      <c r="AL101" s="2202"/>
      <c r="AM101" s="2203"/>
      <c r="AN101" s="1755"/>
      <c r="AO101" s="1776" t="str">
        <f t="shared" si="22"/>
        <v>6 (1406)</v>
      </c>
      <c r="AP101" s="1777" t="str">
        <f t="shared" si="23"/>
        <v/>
      </c>
      <c r="AQ101" s="1782"/>
      <c r="AR101" s="1782"/>
      <c r="AS101" s="1782"/>
      <c r="AT101" s="1747"/>
    </row>
    <row r="102" spans="1:46" s="24" customFormat="1" ht="12.75" hidden="1" customHeight="1" x14ac:dyDescent="0.2">
      <c r="A102" s="1700" t="s">
        <v>2937</v>
      </c>
      <c r="B102" s="1065"/>
      <c r="C102" s="1692"/>
      <c r="D102" s="1692"/>
      <c r="E102" s="1700"/>
      <c r="F102" s="1692"/>
      <c r="G102" s="902"/>
      <c r="H102" s="1403"/>
      <c r="I102" s="1692"/>
      <c r="J102" s="1422"/>
      <c r="K102" s="1693"/>
      <c r="L102" s="1422"/>
      <c r="M102" s="1406"/>
      <c r="N102" s="1700"/>
      <c r="O102" s="2186"/>
      <c r="P102" s="2186"/>
      <c r="Q102" s="2186"/>
      <c r="R102" s="2186"/>
      <c r="S102" s="131"/>
      <c r="T102" s="1407" t="str">
        <f t="shared" si="18"/>
        <v>6 (1406)</v>
      </c>
      <c r="U102" s="1408" t="str">
        <f t="shared" si="19"/>
        <v/>
      </c>
      <c r="V102" s="295"/>
      <c r="W102" s="1409"/>
      <c r="X102" s="1409"/>
      <c r="Y102" s="1665"/>
      <c r="AB102" s="1776" t="str">
        <f t="shared" si="20"/>
        <v>7 (1407)</v>
      </c>
      <c r="AC102" s="1777" t="str">
        <f t="shared" si="21"/>
        <v/>
      </c>
      <c r="AD102" s="1782"/>
      <c r="AE102" s="1782"/>
      <c r="AF102" s="1782"/>
      <c r="AG102" s="1782"/>
      <c r="AH102" s="1782"/>
      <c r="AI102" s="1755"/>
      <c r="AJ102" s="2202"/>
      <c r="AK102" s="2203"/>
      <c r="AL102" s="2202"/>
      <c r="AM102" s="2203"/>
      <c r="AN102" s="1755"/>
      <c r="AO102" s="1776" t="str">
        <f t="shared" si="22"/>
        <v>7 (1407)</v>
      </c>
      <c r="AP102" s="1777" t="str">
        <f t="shared" si="23"/>
        <v/>
      </c>
      <c r="AQ102" s="1782"/>
      <c r="AR102" s="1782"/>
      <c r="AS102" s="1782"/>
      <c r="AT102" s="1747"/>
    </row>
    <row r="103" spans="1:46" s="24" customFormat="1" ht="12.75" hidden="1" customHeight="1" x14ac:dyDescent="0.2">
      <c r="A103" s="1700" t="s">
        <v>2938</v>
      </c>
      <c r="B103" s="1065"/>
      <c r="C103" s="1692"/>
      <c r="D103" s="1692"/>
      <c r="E103" s="1700"/>
      <c r="F103" s="1692"/>
      <c r="G103" s="902"/>
      <c r="H103" s="1403"/>
      <c r="I103" s="1692"/>
      <c r="J103" s="1422"/>
      <c r="K103" s="1693"/>
      <c r="L103" s="1422"/>
      <c r="M103" s="1406"/>
      <c r="N103" s="1700"/>
      <c r="O103" s="2186"/>
      <c r="P103" s="2186"/>
      <c r="Q103" s="2186"/>
      <c r="R103" s="2186"/>
      <c r="S103" s="131"/>
      <c r="T103" s="1407" t="str">
        <f t="shared" si="18"/>
        <v>7 (1407)</v>
      </c>
      <c r="U103" s="1408" t="str">
        <f t="shared" si="19"/>
        <v/>
      </c>
      <c r="V103" s="295"/>
      <c r="W103" s="1409"/>
      <c r="X103" s="1409"/>
      <c r="Y103" s="1665"/>
      <c r="AB103" s="1776" t="str">
        <f t="shared" si="20"/>
        <v>8 (1408)</v>
      </c>
      <c r="AC103" s="1777" t="str">
        <f t="shared" si="21"/>
        <v/>
      </c>
      <c r="AD103" s="1782"/>
      <c r="AE103" s="1782"/>
      <c r="AF103" s="1782"/>
      <c r="AG103" s="1782"/>
      <c r="AH103" s="1782"/>
      <c r="AI103" s="1755"/>
      <c r="AJ103" s="2202"/>
      <c r="AK103" s="2203"/>
      <c r="AL103" s="2202"/>
      <c r="AM103" s="2203"/>
      <c r="AN103" s="1755"/>
      <c r="AO103" s="1776" t="str">
        <f t="shared" si="22"/>
        <v>8 (1408)</v>
      </c>
      <c r="AP103" s="1777" t="str">
        <f t="shared" si="23"/>
        <v/>
      </c>
      <c r="AQ103" s="1782"/>
      <c r="AR103" s="1782"/>
      <c r="AS103" s="1782"/>
      <c r="AT103" s="1747"/>
    </row>
    <row r="104" spans="1:46" s="24" customFormat="1" ht="12.75" hidden="1" customHeight="1" x14ac:dyDescent="0.2">
      <c r="A104" s="1700" t="s">
        <v>2939</v>
      </c>
      <c r="B104" s="1065"/>
      <c r="C104" s="1692"/>
      <c r="D104" s="1692"/>
      <c r="E104" s="1700"/>
      <c r="F104" s="1692"/>
      <c r="G104" s="902"/>
      <c r="H104" s="1403"/>
      <c r="I104" s="1692"/>
      <c r="J104" s="1422"/>
      <c r="K104" s="1693"/>
      <c r="L104" s="1422"/>
      <c r="M104" s="1406"/>
      <c r="N104" s="1700"/>
      <c r="O104" s="2186"/>
      <c r="P104" s="2186"/>
      <c r="Q104" s="2186"/>
      <c r="R104" s="2186"/>
      <c r="S104" s="131"/>
      <c r="T104" s="1407" t="str">
        <f t="shared" si="18"/>
        <v>8 (1408)</v>
      </c>
      <c r="U104" s="1408" t="str">
        <f t="shared" si="19"/>
        <v/>
      </c>
      <c r="V104" s="295"/>
      <c r="W104" s="1409"/>
      <c r="X104" s="1409"/>
      <c r="Y104" s="1665"/>
      <c r="AB104" s="1776" t="str">
        <f t="shared" si="20"/>
        <v>9 (1409)</v>
      </c>
      <c r="AC104" s="1777" t="str">
        <f t="shared" si="21"/>
        <v/>
      </c>
      <c r="AD104" s="1782"/>
      <c r="AE104" s="1782"/>
      <c r="AF104" s="1782"/>
      <c r="AG104" s="1782"/>
      <c r="AH104" s="1782"/>
      <c r="AI104" s="1755"/>
      <c r="AJ104" s="2202"/>
      <c r="AK104" s="2203"/>
      <c r="AL104" s="2202"/>
      <c r="AM104" s="2203"/>
      <c r="AN104" s="1755"/>
      <c r="AO104" s="1776" t="str">
        <f t="shared" si="22"/>
        <v>9 (1409)</v>
      </c>
      <c r="AP104" s="1777" t="str">
        <f t="shared" si="23"/>
        <v/>
      </c>
      <c r="AQ104" s="1782"/>
      <c r="AR104" s="1782"/>
      <c r="AS104" s="1782"/>
      <c r="AT104" s="1747"/>
    </row>
    <row r="105" spans="1:46" s="24" customFormat="1" ht="12.75" hidden="1" customHeight="1" x14ac:dyDescent="0.2">
      <c r="A105" s="1700" t="s">
        <v>2940</v>
      </c>
      <c r="B105" s="1065"/>
      <c r="C105" s="1692"/>
      <c r="D105" s="1692"/>
      <c r="E105" s="1700"/>
      <c r="F105" s="1692"/>
      <c r="G105" s="902"/>
      <c r="H105" s="1403"/>
      <c r="I105" s="1692"/>
      <c r="J105" s="1422"/>
      <c r="K105" s="1693"/>
      <c r="L105" s="1422"/>
      <c r="M105" s="1406"/>
      <c r="N105" s="1700"/>
      <c r="O105" s="2186"/>
      <c r="P105" s="2186"/>
      <c r="Q105" s="2186"/>
      <c r="R105" s="2186"/>
      <c r="S105" s="131"/>
      <c r="T105" s="1407" t="str">
        <f t="shared" si="18"/>
        <v>9 (1409)</v>
      </c>
      <c r="U105" s="1408" t="str">
        <f t="shared" si="19"/>
        <v/>
      </c>
      <c r="V105" s="295"/>
      <c r="W105" s="1409"/>
      <c r="X105" s="1409"/>
      <c r="Y105" s="1665"/>
      <c r="AB105" s="1776" t="str">
        <f t="shared" si="20"/>
        <v>10 (1410)</v>
      </c>
      <c r="AC105" s="1777" t="str">
        <f t="shared" si="21"/>
        <v/>
      </c>
      <c r="AD105" s="1782"/>
      <c r="AE105" s="1782"/>
      <c r="AF105" s="1782"/>
      <c r="AG105" s="1782"/>
      <c r="AH105" s="1782"/>
      <c r="AI105" s="1755"/>
      <c r="AJ105" s="2202"/>
      <c r="AK105" s="2203"/>
      <c r="AL105" s="2202"/>
      <c r="AM105" s="2203"/>
      <c r="AN105" s="1755"/>
      <c r="AO105" s="1776" t="str">
        <f t="shared" si="22"/>
        <v>10 (1410)</v>
      </c>
      <c r="AP105" s="1777" t="str">
        <f t="shared" si="23"/>
        <v/>
      </c>
      <c r="AQ105" s="1782"/>
      <c r="AR105" s="1782"/>
      <c r="AS105" s="1782"/>
      <c r="AT105" s="1747"/>
    </row>
    <row r="106" spans="1:46" s="24" customFormat="1" ht="12.75" hidden="1" customHeight="1" x14ac:dyDescent="0.2">
      <c r="A106" s="1700" t="s">
        <v>2941</v>
      </c>
      <c r="B106" s="1065"/>
      <c r="C106" s="1692"/>
      <c r="D106" s="1692"/>
      <c r="E106" s="1700"/>
      <c r="F106" s="1692"/>
      <c r="G106" s="902"/>
      <c r="H106" s="1403"/>
      <c r="I106" s="1692"/>
      <c r="J106" s="1422"/>
      <c r="K106" s="1693"/>
      <c r="L106" s="1422"/>
      <c r="M106" s="1406"/>
      <c r="N106" s="1700"/>
      <c r="O106" s="2186"/>
      <c r="P106" s="2186"/>
      <c r="Q106" s="2186"/>
      <c r="R106" s="2186"/>
      <c r="S106" s="131"/>
      <c r="T106" s="1407" t="str">
        <f t="shared" si="18"/>
        <v>10 (1410)</v>
      </c>
      <c r="U106" s="1408" t="str">
        <f t="shared" si="19"/>
        <v/>
      </c>
      <c r="V106" s="295"/>
      <c r="W106" s="1409"/>
      <c r="X106" s="1409"/>
      <c r="Y106" s="1665"/>
      <c r="AB106" s="1776" t="str">
        <f t="shared" si="20"/>
        <v>11 (1411)</v>
      </c>
      <c r="AC106" s="1777" t="str">
        <f t="shared" si="21"/>
        <v/>
      </c>
      <c r="AD106" s="1782"/>
      <c r="AE106" s="1782"/>
      <c r="AF106" s="1782"/>
      <c r="AG106" s="1782"/>
      <c r="AH106" s="1782"/>
      <c r="AI106" s="1755"/>
      <c r="AJ106" s="2202"/>
      <c r="AK106" s="2203"/>
      <c r="AL106" s="2202"/>
      <c r="AM106" s="2203"/>
      <c r="AN106" s="1755"/>
      <c r="AO106" s="1776" t="str">
        <f t="shared" si="22"/>
        <v>11 (1411)</v>
      </c>
      <c r="AP106" s="1777" t="str">
        <f t="shared" si="23"/>
        <v/>
      </c>
      <c r="AQ106" s="1782"/>
      <c r="AR106" s="1782"/>
      <c r="AS106" s="1782"/>
      <c r="AT106" s="1747"/>
    </row>
    <row r="107" spans="1:46" s="24" customFormat="1" ht="12.75" hidden="1" customHeight="1" x14ac:dyDescent="0.2">
      <c r="A107" s="1700" t="s">
        <v>2942</v>
      </c>
      <c r="B107" s="1065"/>
      <c r="C107" s="1692"/>
      <c r="D107" s="1692"/>
      <c r="E107" s="1700"/>
      <c r="F107" s="1692"/>
      <c r="G107" s="902"/>
      <c r="H107" s="1403"/>
      <c r="I107" s="1692"/>
      <c r="J107" s="1422"/>
      <c r="K107" s="1693"/>
      <c r="L107" s="1422"/>
      <c r="M107" s="1406"/>
      <c r="N107" s="1700"/>
      <c r="O107" s="2186"/>
      <c r="P107" s="2186"/>
      <c r="Q107" s="2186"/>
      <c r="R107" s="2186"/>
      <c r="S107" s="131"/>
      <c r="T107" s="1407" t="str">
        <f t="shared" si="18"/>
        <v>11 (1411)</v>
      </c>
      <c r="U107" s="1408" t="str">
        <f t="shared" si="19"/>
        <v/>
      </c>
      <c r="V107" s="295"/>
      <c r="W107" s="1409"/>
      <c r="X107" s="1409"/>
      <c r="Y107" s="1665"/>
      <c r="AB107" s="1776" t="str">
        <f t="shared" si="20"/>
        <v>12 (1412)</v>
      </c>
      <c r="AC107" s="1777" t="str">
        <f t="shared" si="21"/>
        <v/>
      </c>
      <c r="AD107" s="1782"/>
      <c r="AE107" s="1782"/>
      <c r="AF107" s="1782"/>
      <c r="AG107" s="1782"/>
      <c r="AH107" s="1782"/>
      <c r="AI107" s="1755"/>
      <c r="AJ107" s="2202"/>
      <c r="AK107" s="2203"/>
      <c r="AL107" s="2202"/>
      <c r="AM107" s="2203"/>
      <c r="AN107" s="1755"/>
      <c r="AO107" s="1776" t="str">
        <f t="shared" si="22"/>
        <v>12 (1412)</v>
      </c>
      <c r="AP107" s="1777" t="str">
        <f t="shared" si="23"/>
        <v/>
      </c>
      <c r="AQ107" s="1782"/>
      <c r="AR107" s="1782"/>
      <c r="AS107" s="1782"/>
      <c r="AT107" s="1747"/>
    </row>
    <row r="108" spans="1:46" s="24" customFormat="1" ht="12.75" hidden="1" customHeight="1" x14ac:dyDescent="0.2">
      <c r="A108" s="1700" t="s">
        <v>2943</v>
      </c>
      <c r="B108" s="1065"/>
      <c r="C108" s="1692"/>
      <c r="D108" s="1692"/>
      <c r="E108" s="1700"/>
      <c r="F108" s="1692"/>
      <c r="G108" s="902"/>
      <c r="H108" s="1403"/>
      <c r="I108" s="1692"/>
      <c r="J108" s="1422"/>
      <c r="K108" s="1693"/>
      <c r="L108" s="1422"/>
      <c r="M108" s="1406"/>
      <c r="N108" s="1700"/>
      <c r="O108" s="2186"/>
      <c r="P108" s="2186"/>
      <c r="Q108" s="2186"/>
      <c r="R108" s="2186"/>
      <c r="S108" s="131"/>
      <c r="T108" s="1407" t="str">
        <f t="shared" si="18"/>
        <v>12 (1412)</v>
      </c>
      <c r="U108" s="1408" t="str">
        <f t="shared" si="19"/>
        <v/>
      </c>
      <c r="V108" s="295"/>
      <c r="W108" s="1409"/>
      <c r="X108" s="1409"/>
      <c r="Y108" s="1665"/>
      <c r="AB108" s="1776" t="str">
        <f t="shared" si="20"/>
        <v>13 (1413)</v>
      </c>
      <c r="AC108" s="1777" t="str">
        <f t="shared" si="21"/>
        <v/>
      </c>
      <c r="AD108" s="1782"/>
      <c r="AE108" s="1782"/>
      <c r="AF108" s="1782"/>
      <c r="AG108" s="1782"/>
      <c r="AH108" s="1782"/>
      <c r="AI108" s="1755"/>
      <c r="AJ108" s="2202"/>
      <c r="AK108" s="2203"/>
      <c r="AL108" s="2202"/>
      <c r="AM108" s="2203"/>
      <c r="AN108" s="1755"/>
      <c r="AO108" s="1776" t="str">
        <f t="shared" si="22"/>
        <v>13 (1413)</v>
      </c>
      <c r="AP108" s="1777" t="str">
        <f t="shared" si="23"/>
        <v/>
      </c>
      <c r="AQ108" s="1782"/>
      <c r="AR108" s="1782"/>
      <c r="AS108" s="1782"/>
      <c r="AT108" s="1747"/>
    </row>
    <row r="109" spans="1:46" s="24" customFormat="1" ht="12.75" hidden="1" customHeight="1" x14ac:dyDescent="0.2">
      <c r="A109" s="1700" t="s">
        <v>2944</v>
      </c>
      <c r="B109" s="1065"/>
      <c r="C109" s="1692"/>
      <c r="D109" s="1692"/>
      <c r="E109" s="1700"/>
      <c r="F109" s="1692"/>
      <c r="G109" s="902"/>
      <c r="H109" s="1403"/>
      <c r="I109" s="1692"/>
      <c r="J109" s="1422"/>
      <c r="K109" s="1693"/>
      <c r="L109" s="1422"/>
      <c r="M109" s="1406"/>
      <c r="N109" s="1700"/>
      <c r="O109" s="2186"/>
      <c r="P109" s="2186"/>
      <c r="Q109" s="2186"/>
      <c r="R109" s="2186"/>
      <c r="S109" s="131"/>
      <c r="T109" s="1407" t="str">
        <f t="shared" si="18"/>
        <v>13 (1413)</v>
      </c>
      <c r="U109" s="1408" t="str">
        <f t="shared" si="19"/>
        <v/>
      </c>
      <c r="V109" s="295"/>
      <c r="W109" s="1409"/>
      <c r="X109" s="1409"/>
      <c r="Y109" s="1665"/>
      <c r="AB109" s="1776" t="str">
        <f t="shared" si="20"/>
        <v>14 (1414)</v>
      </c>
      <c r="AC109" s="1777" t="str">
        <f t="shared" si="21"/>
        <v/>
      </c>
      <c r="AD109" s="1782"/>
      <c r="AE109" s="1782"/>
      <c r="AF109" s="1782"/>
      <c r="AG109" s="1782"/>
      <c r="AH109" s="1782"/>
      <c r="AI109" s="1755"/>
      <c r="AJ109" s="2202"/>
      <c r="AK109" s="2203"/>
      <c r="AL109" s="2202"/>
      <c r="AM109" s="2203"/>
      <c r="AN109" s="1755"/>
      <c r="AO109" s="1776" t="str">
        <f t="shared" si="22"/>
        <v>14 (1414)</v>
      </c>
      <c r="AP109" s="1777" t="str">
        <f t="shared" si="23"/>
        <v/>
      </c>
      <c r="AQ109" s="1782"/>
      <c r="AR109" s="1782"/>
      <c r="AS109" s="1782"/>
      <c r="AT109" s="1747"/>
    </row>
    <row r="110" spans="1:46" s="24" customFormat="1" ht="12.75" hidden="1" customHeight="1" x14ac:dyDescent="0.2">
      <c r="A110" s="1700" t="s">
        <v>2945</v>
      </c>
      <c r="B110" s="1065"/>
      <c r="C110" s="1692"/>
      <c r="D110" s="1692"/>
      <c r="E110" s="1700"/>
      <c r="F110" s="1692"/>
      <c r="G110" s="902"/>
      <c r="H110" s="1403"/>
      <c r="I110" s="1692"/>
      <c r="J110" s="1422"/>
      <c r="K110" s="1693"/>
      <c r="L110" s="1422"/>
      <c r="M110" s="1406"/>
      <c r="N110" s="1700"/>
      <c r="O110" s="2186"/>
      <c r="P110" s="2186"/>
      <c r="Q110" s="2186"/>
      <c r="R110" s="2186"/>
      <c r="S110" s="131"/>
      <c r="T110" s="1407" t="str">
        <f t="shared" si="18"/>
        <v>14 (1414)</v>
      </c>
      <c r="U110" s="1408" t="str">
        <f t="shared" si="19"/>
        <v/>
      </c>
      <c r="V110" s="295"/>
      <c r="W110" s="1409"/>
      <c r="X110" s="1409"/>
      <c r="Y110" s="1665"/>
      <c r="AB110" s="1776" t="str">
        <f t="shared" si="20"/>
        <v>15 (1415)</v>
      </c>
      <c r="AC110" s="1777" t="str">
        <f t="shared" si="21"/>
        <v/>
      </c>
      <c r="AD110" s="1782"/>
      <c r="AE110" s="1782"/>
      <c r="AF110" s="1782"/>
      <c r="AG110" s="1782"/>
      <c r="AH110" s="1782"/>
      <c r="AI110" s="1755"/>
      <c r="AJ110" s="2202"/>
      <c r="AK110" s="2203"/>
      <c r="AL110" s="2202"/>
      <c r="AM110" s="2203"/>
      <c r="AN110" s="1755"/>
      <c r="AO110" s="1776" t="str">
        <f t="shared" si="22"/>
        <v>15 (1415)</v>
      </c>
      <c r="AP110" s="1777" t="str">
        <f t="shared" si="23"/>
        <v/>
      </c>
      <c r="AQ110" s="1782"/>
      <c r="AR110" s="1782"/>
      <c r="AS110" s="1782"/>
      <c r="AT110" s="1747"/>
    </row>
    <row r="111" spans="1:46" s="24" customFormat="1" ht="12.75" hidden="1" customHeight="1" x14ac:dyDescent="0.2">
      <c r="A111" s="1700" t="s">
        <v>2946</v>
      </c>
      <c r="B111" s="1065"/>
      <c r="C111" s="1692"/>
      <c r="D111" s="1692"/>
      <c r="E111" s="1700"/>
      <c r="F111" s="1692"/>
      <c r="G111" s="902"/>
      <c r="H111" s="1403"/>
      <c r="I111" s="1692"/>
      <c r="J111" s="1422"/>
      <c r="K111" s="1693"/>
      <c r="L111" s="1422"/>
      <c r="M111" s="1406"/>
      <c r="N111" s="1700"/>
      <c r="O111" s="2186"/>
      <c r="P111" s="2186"/>
      <c r="Q111" s="2186"/>
      <c r="R111" s="2186"/>
      <c r="S111" s="131"/>
      <c r="T111" s="1407" t="str">
        <f t="shared" si="18"/>
        <v>15 (1415)</v>
      </c>
      <c r="U111" s="1408" t="str">
        <f t="shared" si="19"/>
        <v/>
      </c>
      <c r="V111" s="295"/>
      <c r="W111" s="1409"/>
      <c r="X111" s="1409"/>
      <c r="Y111" s="1665"/>
      <c r="AB111" s="1776" t="str">
        <f t="shared" si="20"/>
        <v>16 (1416)</v>
      </c>
      <c r="AC111" s="1777" t="str">
        <f t="shared" si="21"/>
        <v/>
      </c>
      <c r="AD111" s="1782"/>
      <c r="AE111" s="1782"/>
      <c r="AF111" s="1782"/>
      <c r="AG111" s="1782"/>
      <c r="AH111" s="1782"/>
      <c r="AI111" s="1755"/>
      <c r="AJ111" s="2202"/>
      <c r="AK111" s="2203"/>
      <c r="AL111" s="2202"/>
      <c r="AM111" s="2203"/>
      <c r="AN111" s="1755"/>
      <c r="AO111" s="1776" t="str">
        <f t="shared" si="22"/>
        <v>16 (1416)</v>
      </c>
      <c r="AP111" s="1777" t="str">
        <f t="shared" si="23"/>
        <v/>
      </c>
      <c r="AQ111" s="1782"/>
      <c r="AR111" s="1782"/>
      <c r="AS111" s="1782"/>
      <c r="AT111" s="1747"/>
    </row>
    <row r="112" spans="1:46" s="24" customFormat="1" ht="12.75" hidden="1" customHeight="1" x14ac:dyDescent="0.2">
      <c r="A112" s="1700" t="s">
        <v>2947</v>
      </c>
      <c r="B112" s="1065"/>
      <c r="C112" s="1692"/>
      <c r="D112" s="1692"/>
      <c r="E112" s="1700"/>
      <c r="F112" s="1692"/>
      <c r="G112" s="902"/>
      <c r="H112" s="1403"/>
      <c r="I112" s="1692"/>
      <c r="J112" s="1422"/>
      <c r="K112" s="1693"/>
      <c r="L112" s="1422"/>
      <c r="M112" s="1406"/>
      <c r="N112" s="1700"/>
      <c r="O112" s="2186"/>
      <c r="P112" s="2186"/>
      <c r="Q112" s="2186"/>
      <c r="R112" s="2186"/>
      <c r="S112" s="131"/>
      <c r="T112" s="1407" t="str">
        <f t="shared" si="18"/>
        <v>16 (1416)</v>
      </c>
      <c r="U112" s="1408" t="str">
        <f t="shared" si="19"/>
        <v/>
      </c>
      <c r="V112" s="295"/>
      <c r="W112" s="1409"/>
      <c r="X112" s="1409"/>
      <c r="Y112" s="1665"/>
      <c r="AB112" s="1776" t="str">
        <f t="shared" si="20"/>
        <v>17 (1417)</v>
      </c>
      <c r="AC112" s="1777" t="str">
        <f t="shared" si="21"/>
        <v/>
      </c>
      <c r="AD112" s="1782"/>
      <c r="AE112" s="1782"/>
      <c r="AF112" s="1782"/>
      <c r="AG112" s="1782"/>
      <c r="AH112" s="1782"/>
      <c r="AI112" s="1755"/>
      <c r="AJ112" s="2202"/>
      <c r="AK112" s="2203"/>
      <c r="AL112" s="2202"/>
      <c r="AM112" s="2203"/>
      <c r="AN112" s="1755"/>
      <c r="AO112" s="1776" t="str">
        <f t="shared" si="22"/>
        <v>17 (1417)</v>
      </c>
      <c r="AP112" s="1777" t="str">
        <f t="shared" si="23"/>
        <v/>
      </c>
      <c r="AQ112" s="1782"/>
      <c r="AR112" s="1782"/>
      <c r="AS112" s="1782"/>
      <c r="AT112" s="1747"/>
    </row>
    <row r="113" spans="1:46" s="24" customFormat="1" ht="12.75" hidden="1" customHeight="1" x14ac:dyDescent="0.2">
      <c r="A113" s="1700" t="s">
        <v>2948</v>
      </c>
      <c r="B113" s="1065"/>
      <c r="C113" s="1692"/>
      <c r="D113" s="1692"/>
      <c r="E113" s="1700"/>
      <c r="F113" s="1692"/>
      <c r="G113" s="902"/>
      <c r="H113" s="1403"/>
      <c r="I113" s="1692"/>
      <c r="J113" s="1422"/>
      <c r="K113" s="1693"/>
      <c r="L113" s="1422"/>
      <c r="M113" s="1406"/>
      <c r="N113" s="1700"/>
      <c r="O113" s="2186"/>
      <c r="P113" s="2186"/>
      <c r="Q113" s="2186"/>
      <c r="R113" s="2186"/>
      <c r="S113" s="131"/>
      <c r="T113" s="1407" t="str">
        <f t="shared" si="18"/>
        <v>17 (1417)</v>
      </c>
      <c r="U113" s="1408" t="str">
        <f t="shared" si="19"/>
        <v/>
      </c>
      <c r="V113" s="295"/>
      <c r="W113" s="1409"/>
      <c r="X113" s="1409"/>
      <c r="Y113" s="1665"/>
      <c r="AB113" s="1776" t="str">
        <f t="shared" si="20"/>
        <v>18 (1418)</v>
      </c>
      <c r="AC113" s="1777" t="str">
        <f t="shared" si="21"/>
        <v/>
      </c>
      <c r="AD113" s="1782"/>
      <c r="AE113" s="1782"/>
      <c r="AF113" s="1782"/>
      <c r="AG113" s="1782"/>
      <c r="AH113" s="1782"/>
      <c r="AI113" s="1755"/>
      <c r="AJ113" s="2202"/>
      <c r="AK113" s="2203"/>
      <c r="AL113" s="2202"/>
      <c r="AM113" s="2203"/>
      <c r="AN113" s="1755"/>
      <c r="AO113" s="1776" t="str">
        <f t="shared" si="22"/>
        <v>18 (1418)</v>
      </c>
      <c r="AP113" s="1777" t="str">
        <f t="shared" si="23"/>
        <v/>
      </c>
      <c r="AQ113" s="1782"/>
      <c r="AR113" s="1782"/>
      <c r="AS113" s="1782"/>
      <c r="AT113" s="1747"/>
    </row>
    <row r="114" spans="1:46" s="24" customFormat="1" ht="12.75" hidden="1" customHeight="1" x14ac:dyDescent="0.2">
      <c r="A114" s="1700" t="s">
        <v>2949</v>
      </c>
      <c r="B114" s="1065"/>
      <c r="C114" s="1692"/>
      <c r="D114" s="1692"/>
      <c r="E114" s="1700"/>
      <c r="F114" s="1692"/>
      <c r="G114" s="902"/>
      <c r="H114" s="1403"/>
      <c r="I114" s="1692"/>
      <c r="J114" s="1422"/>
      <c r="K114" s="1693"/>
      <c r="L114" s="1422"/>
      <c r="M114" s="1406"/>
      <c r="N114" s="1700"/>
      <c r="O114" s="2186"/>
      <c r="P114" s="2186"/>
      <c r="Q114" s="2186"/>
      <c r="R114" s="2186"/>
      <c r="S114" s="131"/>
      <c r="T114" s="1407" t="str">
        <f t="shared" si="18"/>
        <v>18 (1418)</v>
      </c>
      <c r="U114" s="1408" t="str">
        <f t="shared" si="19"/>
        <v/>
      </c>
      <c r="V114" s="295"/>
      <c r="W114" s="1409"/>
      <c r="X114" s="1409"/>
      <c r="Y114" s="1665"/>
      <c r="AB114" s="1776" t="str">
        <f t="shared" si="20"/>
        <v>19 (1419)</v>
      </c>
      <c r="AC114" s="1777" t="str">
        <f t="shared" si="21"/>
        <v/>
      </c>
      <c r="AD114" s="1782"/>
      <c r="AE114" s="1782"/>
      <c r="AF114" s="1782"/>
      <c r="AG114" s="1782"/>
      <c r="AH114" s="1782"/>
      <c r="AI114" s="1755"/>
      <c r="AJ114" s="2202"/>
      <c r="AK114" s="2203"/>
      <c r="AL114" s="2202"/>
      <c r="AM114" s="2203"/>
      <c r="AN114" s="1755"/>
      <c r="AO114" s="1776" t="str">
        <f t="shared" si="22"/>
        <v>19 (1419)</v>
      </c>
      <c r="AP114" s="1777" t="str">
        <f t="shared" si="23"/>
        <v/>
      </c>
      <c r="AQ114" s="1782"/>
      <c r="AR114" s="1782"/>
      <c r="AS114" s="1782"/>
      <c r="AT114" s="1747"/>
    </row>
    <row r="115" spans="1:46" s="24" customFormat="1" ht="12.75" hidden="1" customHeight="1" x14ac:dyDescent="0.2">
      <c r="A115" s="1700" t="s">
        <v>2950</v>
      </c>
      <c r="B115" s="1065"/>
      <c r="C115" s="1692"/>
      <c r="D115" s="1692"/>
      <c r="E115" s="1700"/>
      <c r="F115" s="1692"/>
      <c r="G115" s="902"/>
      <c r="H115" s="1403"/>
      <c r="I115" s="1692"/>
      <c r="J115" s="1422"/>
      <c r="K115" s="1693"/>
      <c r="L115" s="1422"/>
      <c r="M115" s="1406"/>
      <c r="N115" s="1700"/>
      <c r="O115" s="2186"/>
      <c r="P115" s="2186"/>
      <c r="Q115" s="2186"/>
      <c r="R115" s="2186"/>
      <c r="S115" s="131"/>
      <c r="T115" s="1407" t="str">
        <f t="shared" si="18"/>
        <v>19 (1419)</v>
      </c>
      <c r="U115" s="1408" t="str">
        <f t="shared" si="19"/>
        <v/>
      </c>
      <c r="V115" s="295"/>
      <c r="W115" s="1409"/>
      <c r="X115" s="1409"/>
      <c r="Y115" s="1665"/>
      <c r="AB115" s="1776" t="str">
        <f t="shared" si="20"/>
        <v>20 (1420)</v>
      </c>
      <c r="AC115" s="1777" t="str">
        <f t="shared" si="21"/>
        <v/>
      </c>
      <c r="AD115" s="1782"/>
      <c r="AE115" s="1782"/>
      <c r="AF115" s="1782"/>
      <c r="AG115" s="1782"/>
      <c r="AH115" s="1782"/>
      <c r="AI115" s="1755"/>
      <c r="AJ115" s="2202"/>
      <c r="AK115" s="2203"/>
      <c r="AL115" s="2202"/>
      <c r="AM115" s="2203"/>
      <c r="AN115" s="1755"/>
      <c r="AO115" s="1776" t="str">
        <f t="shared" si="22"/>
        <v>20 (1420)</v>
      </c>
      <c r="AP115" s="1777" t="str">
        <f t="shared" si="23"/>
        <v/>
      </c>
      <c r="AQ115" s="1782"/>
      <c r="AR115" s="1782"/>
      <c r="AS115" s="1782"/>
      <c r="AT115" s="1747"/>
    </row>
    <row r="116" spans="1:46" s="24" customFormat="1" ht="12.75" hidden="1" customHeight="1" x14ac:dyDescent="0.2">
      <c r="A116" s="1700" t="s">
        <v>2951</v>
      </c>
      <c r="B116" s="1065"/>
      <c r="C116" s="1692"/>
      <c r="D116" s="1692"/>
      <c r="E116" s="1700"/>
      <c r="F116" s="1692"/>
      <c r="G116" s="902"/>
      <c r="H116" s="1403"/>
      <c r="I116" s="1692"/>
      <c r="J116" s="1422"/>
      <c r="K116" s="1693"/>
      <c r="L116" s="1422"/>
      <c r="M116" s="1406"/>
      <c r="N116" s="1700"/>
      <c r="O116" s="2186"/>
      <c r="P116" s="2186"/>
      <c r="Q116" s="2186"/>
      <c r="R116" s="2186"/>
      <c r="S116" s="131"/>
      <c r="T116" s="1407" t="str">
        <f t="shared" si="18"/>
        <v>20 (1420)</v>
      </c>
      <c r="U116" s="1408" t="str">
        <f t="shared" si="19"/>
        <v/>
      </c>
      <c r="V116" s="295"/>
      <c r="W116" s="1409"/>
      <c r="X116" s="1409"/>
      <c r="Y116" s="1665"/>
      <c r="AB116" s="1776" t="str">
        <f t="shared" si="20"/>
        <v>21 (1421)</v>
      </c>
      <c r="AC116" s="1777" t="str">
        <f t="shared" si="21"/>
        <v/>
      </c>
      <c r="AD116" s="1782"/>
      <c r="AE116" s="1782"/>
      <c r="AF116" s="1782"/>
      <c r="AG116" s="1782"/>
      <c r="AH116" s="1782"/>
      <c r="AI116" s="1755"/>
      <c r="AJ116" s="2202"/>
      <c r="AK116" s="2203"/>
      <c r="AL116" s="2202"/>
      <c r="AM116" s="2203"/>
      <c r="AN116" s="1755"/>
      <c r="AO116" s="1776" t="str">
        <f t="shared" si="22"/>
        <v>21 (1421)</v>
      </c>
      <c r="AP116" s="1777" t="str">
        <f t="shared" si="23"/>
        <v/>
      </c>
      <c r="AQ116" s="1782"/>
      <c r="AR116" s="1782"/>
      <c r="AS116" s="1782"/>
      <c r="AT116" s="1747"/>
    </row>
    <row r="117" spans="1:46" s="24" customFormat="1" ht="12.75" hidden="1" customHeight="1" x14ac:dyDescent="0.2">
      <c r="A117" s="1700" t="s">
        <v>2952</v>
      </c>
      <c r="B117" s="1065"/>
      <c r="C117" s="1692"/>
      <c r="D117" s="1692"/>
      <c r="E117" s="1700"/>
      <c r="F117" s="1692"/>
      <c r="G117" s="902"/>
      <c r="H117" s="1403"/>
      <c r="I117" s="1692"/>
      <c r="J117" s="1422"/>
      <c r="K117" s="1693"/>
      <c r="L117" s="1422"/>
      <c r="M117" s="1406"/>
      <c r="N117" s="1700"/>
      <c r="O117" s="2186"/>
      <c r="P117" s="2186"/>
      <c r="Q117" s="2186"/>
      <c r="R117" s="2186"/>
      <c r="S117" s="131"/>
      <c r="T117" s="1407" t="str">
        <f t="shared" si="18"/>
        <v>21 (1421)</v>
      </c>
      <c r="U117" s="1408" t="str">
        <f t="shared" si="19"/>
        <v/>
      </c>
      <c r="V117" s="295"/>
      <c r="W117" s="1409"/>
      <c r="X117" s="1409"/>
      <c r="Y117" s="1665"/>
      <c r="AB117" s="1776" t="str">
        <f t="shared" si="20"/>
        <v>22 (1422)</v>
      </c>
      <c r="AC117" s="1777" t="str">
        <f t="shared" si="21"/>
        <v/>
      </c>
      <c r="AD117" s="1782"/>
      <c r="AE117" s="1782"/>
      <c r="AF117" s="1782"/>
      <c r="AG117" s="1782"/>
      <c r="AH117" s="1782"/>
      <c r="AI117" s="1755"/>
      <c r="AJ117" s="2202"/>
      <c r="AK117" s="2203"/>
      <c r="AL117" s="2202"/>
      <c r="AM117" s="2203"/>
      <c r="AN117" s="1755"/>
      <c r="AO117" s="1776" t="str">
        <f t="shared" si="22"/>
        <v>22 (1422)</v>
      </c>
      <c r="AP117" s="1777" t="str">
        <f t="shared" si="23"/>
        <v/>
      </c>
      <c r="AQ117" s="1782"/>
      <c r="AR117" s="1782"/>
      <c r="AS117" s="1782"/>
      <c r="AT117" s="1747"/>
    </row>
    <row r="118" spans="1:46" s="24" customFormat="1" ht="12.75" hidden="1" customHeight="1" x14ac:dyDescent="0.2">
      <c r="A118" s="1700" t="s">
        <v>2953</v>
      </c>
      <c r="B118" s="1065"/>
      <c r="C118" s="1692"/>
      <c r="D118" s="1692"/>
      <c r="E118" s="1700"/>
      <c r="F118" s="1692"/>
      <c r="G118" s="902"/>
      <c r="H118" s="1403"/>
      <c r="I118" s="1692"/>
      <c r="J118" s="1422"/>
      <c r="K118" s="1693"/>
      <c r="L118" s="1422"/>
      <c r="M118" s="1406"/>
      <c r="N118" s="1700"/>
      <c r="O118" s="2186"/>
      <c r="P118" s="2186"/>
      <c r="Q118" s="2186"/>
      <c r="R118" s="2186"/>
      <c r="S118" s="131"/>
      <c r="T118" s="1407" t="str">
        <f t="shared" si="18"/>
        <v>22 (1422)</v>
      </c>
      <c r="U118" s="1408" t="str">
        <f t="shared" si="19"/>
        <v/>
      </c>
      <c r="V118" s="295"/>
      <c r="W118" s="1409"/>
      <c r="X118" s="1409"/>
      <c r="Y118" s="1665"/>
      <c r="AB118" s="1776" t="str">
        <f t="shared" si="20"/>
        <v>23 (1423)</v>
      </c>
      <c r="AC118" s="1777" t="str">
        <f t="shared" si="21"/>
        <v/>
      </c>
      <c r="AD118" s="1782"/>
      <c r="AE118" s="1782"/>
      <c r="AF118" s="1782"/>
      <c r="AG118" s="1782"/>
      <c r="AH118" s="1782"/>
      <c r="AI118" s="1755"/>
      <c r="AJ118" s="2202"/>
      <c r="AK118" s="2203"/>
      <c r="AL118" s="2202"/>
      <c r="AM118" s="2203"/>
      <c r="AN118" s="1755"/>
      <c r="AO118" s="1776" t="str">
        <f t="shared" si="22"/>
        <v>23 (1423)</v>
      </c>
      <c r="AP118" s="1777" t="str">
        <f t="shared" si="23"/>
        <v/>
      </c>
      <c r="AQ118" s="1782"/>
      <c r="AR118" s="1782"/>
      <c r="AS118" s="1782"/>
      <c r="AT118" s="1747"/>
    </row>
    <row r="119" spans="1:46" s="24" customFormat="1" ht="12.75" hidden="1" customHeight="1" x14ac:dyDescent="0.2">
      <c r="A119" s="1700" t="s">
        <v>2954</v>
      </c>
      <c r="B119" s="1065"/>
      <c r="C119" s="1692"/>
      <c r="D119" s="1692"/>
      <c r="E119" s="1700"/>
      <c r="F119" s="1692"/>
      <c r="G119" s="902"/>
      <c r="H119" s="1403"/>
      <c r="I119" s="1692"/>
      <c r="J119" s="1422"/>
      <c r="K119" s="1693"/>
      <c r="L119" s="1422"/>
      <c r="M119" s="1406"/>
      <c r="N119" s="1700"/>
      <c r="O119" s="2186"/>
      <c r="P119" s="2186"/>
      <c r="Q119" s="2186"/>
      <c r="R119" s="2186"/>
      <c r="S119" s="131"/>
      <c r="T119" s="1407" t="str">
        <f t="shared" si="18"/>
        <v>23 (1423)</v>
      </c>
      <c r="U119" s="1408" t="str">
        <f t="shared" si="19"/>
        <v/>
      </c>
      <c r="V119" s="295"/>
      <c r="W119" s="1409"/>
      <c r="X119" s="1409"/>
      <c r="Y119" s="1665"/>
      <c r="AB119" s="1776" t="str">
        <f t="shared" si="20"/>
        <v>24 (1424)</v>
      </c>
      <c r="AC119" s="1777" t="str">
        <f t="shared" si="21"/>
        <v/>
      </c>
      <c r="AD119" s="1782"/>
      <c r="AE119" s="1782"/>
      <c r="AF119" s="1782"/>
      <c r="AG119" s="1782"/>
      <c r="AH119" s="1782"/>
      <c r="AI119" s="1755"/>
      <c r="AJ119" s="2202"/>
      <c r="AK119" s="2203"/>
      <c r="AL119" s="2202"/>
      <c r="AM119" s="2203"/>
      <c r="AN119" s="1755"/>
      <c r="AO119" s="1776" t="str">
        <f t="shared" si="22"/>
        <v>24 (1424)</v>
      </c>
      <c r="AP119" s="1777" t="str">
        <f t="shared" si="23"/>
        <v/>
      </c>
      <c r="AQ119" s="1782"/>
      <c r="AR119" s="1782"/>
      <c r="AS119" s="1782"/>
      <c r="AT119" s="1747"/>
    </row>
    <row r="120" spans="1:46" s="24" customFormat="1" ht="12.75" hidden="1" customHeight="1" x14ac:dyDescent="0.2">
      <c r="A120" s="1700" t="s">
        <v>2955</v>
      </c>
      <c r="B120" s="1065"/>
      <c r="C120" s="1692"/>
      <c r="D120" s="1692"/>
      <c r="E120" s="1700"/>
      <c r="F120" s="1692"/>
      <c r="G120" s="902"/>
      <c r="H120" s="1403"/>
      <c r="I120" s="1692"/>
      <c r="J120" s="1422"/>
      <c r="K120" s="1693"/>
      <c r="L120" s="1422"/>
      <c r="M120" s="1406"/>
      <c r="N120" s="1700"/>
      <c r="O120" s="2186"/>
      <c r="P120" s="2186"/>
      <c r="Q120" s="2186"/>
      <c r="R120" s="2186"/>
      <c r="S120" s="131"/>
      <c r="T120" s="1407" t="str">
        <f t="shared" si="18"/>
        <v>24 (1424)</v>
      </c>
      <c r="U120" s="1408" t="str">
        <f t="shared" si="19"/>
        <v/>
      </c>
      <c r="V120" s="295"/>
      <c r="W120" s="1409"/>
      <c r="X120" s="1409"/>
      <c r="Y120" s="1665"/>
      <c r="AB120" s="1776" t="str">
        <f t="shared" si="20"/>
        <v>25 (1425)</v>
      </c>
      <c r="AC120" s="1777" t="str">
        <f t="shared" si="21"/>
        <v/>
      </c>
      <c r="AD120" s="1782"/>
      <c r="AE120" s="1782"/>
      <c r="AF120" s="1782"/>
      <c r="AG120" s="1782"/>
      <c r="AH120" s="1782"/>
      <c r="AI120" s="1755"/>
      <c r="AJ120" s="2202"/>
      <c r="AK120" s="2203"/>
      <c r="AL120" s="2202"/>
      <c r="AM120" s="2203"/>
      <c r="AN120" s="1755"/>
      <c r="AO120" s="1776" t="str">
        <f t="shared" si="22"/>
        <v>25 (1425)</v>
      </c>
      <c r="AP120" s="1777">
        <f t="shared" si="23"/>
        <v>100</v>
      </c>
      <c r="AQ120" s="1782"/>
      <c r="AR120" s="1782"/>
      <c r="AS120" s="1782"/>
      <c r="AT120" s="1747"/>
    </row>
    <row r="121" spans="1:46" s="24" customFormat="1" x14ac:dyDescent="0.2">
      <c r="A121" s="1700" t="s">
        <v>2956</v>
      </c>
      <c r="B121" s="1065"/>
      <c r="C121" s="1692"/>
      <c r="D121" s="1692"/>
      <c r="E121" s="1700"/>
      <c r="F121" s="1692"/>
      <c r="G121" s="902"/>
      <c r="H121" s="1403"/>
      <c r="I121" s="1692"/>
      <c r="J121" s="1422"/>
      <c r="K121" s="1693"/>
      <c r="L121" s="1422"/>
      <c r="M121" s="1406"/>
      <c r="N121" s="1700"/>
      <c r="O121" s="2186"/>
      <c r="P121" s="2186"/>
      <c r="Q121" s="2186"/>
      <c r="R121" s="2186"/>
      <c r="S121" s="131"/>
      <c r="T121" s="1407" t="str">
        <f t="shared" si="18"/>
        <v>25 (1425)</v>
      </c>
      <c r="U121" s="1408" t="str">
        <f t="shared" si="19"/>
        <v/>
      </c>
      <c r="V121" s="295"/>
      <c r="W121" s="1409"/>
      <c r="X121" s="1409"/>
      <c r="Y121" s="1665"/>
      <c r="AB121" s="1776" t="str">
        <f t="shared" si="20"/>
        <v>(1426)</v>
      </c>
      <c r="AC121" s="1777">
        <f t="shared" si="21"/>
        <v>100</v>
      </c>
      <c r="AD121" s="1782"/>
      <c r="AE121" s="1782"/>
      <c r="AF121" s="1782"/>
      <c r="AG121" s="1782"/>
      <c r="AH121" s="1782"/>
      <c r="AI121" s="1755"/>
      <c r="AJ121" s="2202"/>
      <c r="AK121" s="2203"/>
      <c r="AL121" s="2202"/>
      <c r="AM121" s="2203"/>
      <c r="AN121" s="1755"/>
      <c r="AO121" s="1776" t="str">
        <f t="shared" si="22"/>
        <v>(1426)</v>
      </c>
      <c r="AP121" s="1777"/>
      <c r="AQ121" s="1782"/>
      <c r="AR121" s="1782"/>
      <c r="AS121" s="1782"/>
      <c r="AT121" s="1747"/>
    </row>
    <row r="122" spans="1:46" s="24" customFormat="1" x14ac:dyDescent="0.2">
      <c r="A122" s="425" t="s">
        <v>2957</v>
      </c>
      <c r="B122" s="1066">
        <v>100</v>
      </c>
      <c r="C122" s="1692"/>
      <c r="D122" s="1692"/>
      <c r="E122" s="1700"/>
      <c r="F122" s="1692"/>
      <c r="G122" s="467"/>
      <c r="H122" s="1411"/>
      <c r="I122" s="1692"/>
      <c r="J122" s="1422"/>
      <c r="K122" s="1693"/>
      <c r="L122" s="1422"/>
      <c r="M122" s="1423"/>
      <c r="N122" s="1700"/>
      <c r="O122" s="2188"/>
      <c r="P122" s="2188"/>
      <c r="Q122" s="2188"/>
      <c r="R122" s="2188"/>
      <c r="S122" s="131"/>
      <c r="T122" s="1400"/>
      <c r="U122" s="1413">
        <f>$B122</f>
        <v>100</v>
      </c>
      <c r="V122" s="295"/>
      <c r="W122" s="1409"/>
      <c r="X122" s="1409"/>
      <c r="Y122" s="1665"/>
      <c r="AB122" s="1780" t="str">
        <f>$A$123</f>
        <v>(1400)</v>
      </c>
      <c r="AC122" s="1781" t="str">
        <f>$B123</f>
        <v>Global</v>
      </c>
      <c r="AD122" s="1782"/>
      <c r="AE122" s="1782"/>
      <c r="AF122" s="1782"/>
      <c r="AG122" s="1782"/>
      <c r="AH122" s="1782"/>
      <c r="AI122" s="1755"/>
      <c r="AJ122" s="2204"/>
      <c r="AK122" s="2205"/>
      <c r="AL122" s="2204"/>
      <c r="AM122" s="2205"/>
      <c r="AN122" s="1755"/>
      <c r="AO122" s="1780" t="str">
        <f>$A$123</f>
        <v>(1400)</v>
      </c>
      <c r="AP122" s="1781" t="str">
        <f>$B123</f>
        <v>Global</v>
      </c>
      <c r="AQ122" s="1782"/>
      <c r="AR122" s="1782"/>
      <c r="AS122" s="1782"/>
      <c r="AT122" s="1747"/>
    </row>
    <row r="123" spans="1:46" s="24" customFormat="1" x14ac:dyDescent="0.2">
      <c r="A123" s="132" t="s">
        <v>2958</v>
      </c>
      <c r="B123" s="905" t="s">
        <v>2959</v>
      </c>
      <c r="C123" s="1693"/>
      <c r="D123" s="1693"/>
      <c r="E123" s="131"/>
      <c r="F123" s="908"/>
      <c r="G123" s="1414"/>
      <c r="H123" s="1415"/>
      <c r="I123" s="1693"/>
      <c r="J123" s="1422"/>
      <c r="K123" s="1693"/>
      <c r="L123" s="1422"/>
      <c r="M123" s="1417"/>
      <c r="N123" s="131"/>
      <c r="O123" s="2189"/>
      <c r="P123" s="2189"/>
      <c r="Q123" s="2189"/>
      <c r="R123" s="2189"/>
      <c r="S123" s="131"/>
      <c r="T123" s="1400"/>
      <c r="U123" s="906" t="str">
        <f>$B123</f>
        <v>Global</v>
      </c>
      <c r="V123" s="295"/>
      <c r="W123" s="1418"/>
      <c r="X123" s="1418"/>
      <c r="Y123" s="1665"/>
      <c r="AB123" s="1780">
        <f>$A$124</f>
        <v>0</v>
      </c>
      <c r="AC123" s="1783">
        <f>$B124</f>
        <v>0</v>
      </c>
      <c r="AD123" s="1782"/>
      <c r="AE123" s="1782"/>
      <c r="AF123" s="1782"/>
      <c r="AG123" s="1782"/>
      <c r="AH123" s="1782"/>
      <c r="AI123" s="1755"/>
      <c r="AJ123" s="2206"/>
      <c r="AK123" s="2207"/>
      <c r="AL123" s="2206"/>
      <c r="AM123" s="2207"/>
      <c r="AN123" s="1755"/>
      <c r="AO123" s="1780">
        <f>$A$124</f>
        <v>0</v>
      </c>
      <c r="AP123" s="1783">
        <f>$B124</f>
        <v>0</v>
      </c>
      <c r="AQ123" s="1782"/>
      <c r="AR123" s="1782"/>
      <c r="AS123" s="1782"/>
      <c r="AT123" s="1747"/>
    </row>
    <row r="124" spans="1:46" s="24" customFormat="1" ht="6" customHeight="1" x14ac:dyDescent="0.2">
      <c r="A124" s="131"/>
      <c r="B124" s="131"/>
      <c r="C124" s="131"/>
      <c r="D124" s="131"/>
      <c r="E124" s="131"/>
      <c r="F124" s="131"/>
      <c r="G124" s="131"/>
      <c r="H124" s="131"/>
      <c r="I124" s="131"/>
      <c r="J124" s="131"/>
      <c r="K124" s="131"/>
      <c r="L124" s="131"/>
      <c r="M124" s="131"/>
      <c r="N124" s="131"/>
      <c r="O124" s="131"/>
      <c r="P124" s="131"/>
      <c r="Q124" s="131"/>
      <c r="R124" s="131"/>
      <c r="S124" s="131"/>
      <c r="T124" s="1400"/>
      <c r="U124" s="1400"/>
      <c r="V124" s="131"/>
      <c r="W124" s="131"/>
      <c r="X124" s="131"/>
      <c r="Y124" s="1665"/>
      <c r="AB124" s="1772"/>
      <c r="AC124" s="1772"/>
      <c r="AD124" s="1755"/>
      <c r="AE124" s="1755"/>
      <c r="AF124" s="1755"/>
      <c r="AG124" s="1755"/>
      <c r="AH124" s="1755"/>
      <c r="AI124" s="1755"/>
      <c r="AJ124" s="1755"/>
      <c r="AK124" s="1755"/>
      <c r="AL124" s="1755"/>
      <c r="AM124" s="1755"/>
      <c r="AN124" s="1755"/>
      <c r="AO124" s="1772"/>
      <c r="AP124" s="1772"/>
      <c r="AQ124" s="1755"/>
      <c r="AR124" s="1755"/>
      <c r="AS124" s="1755"/>
      <c r="AT124" s="1747"/>
    </row>
    <row r="125" spans="1:46" s="24" customFormat="1" x14ac:dyDescent="0.2">
      <c r="A125" s="131"/>
      <c r="B125" s="138" t="s">
        <v>1788</v>
      </c>
      <c r="C125" s="131"/>
      <c r="D125" s="131"/>
      <c r="E125" s="131"/>
      <c r="F125" s="131"/>
      <c r="G125" s="131"/>
      <c r="H125" s="131"/>
      <c r="I125" s="131"/>
      <c r="J125" s="131"/>
      <c r="K125" s="131"/>
      <c r="L125" s="131"/>
      <c r="M125" s="131"/>
      <c r="N125" s="131"/>
      <c r="O125" s="131"/>
      <c r="P125" s="131"/>
      <c r="Q125" s="131"/>
      <c r="R125" s="131"/>
      <c r="S125" s="131"/>
      <c r="T125" s="1400"/>
      <c r="U125" s="1401" t="str">
        <f>$B125</f>
        <v>Autres éléments hors bilan (505)</v>
      </c>
      <c r="V125" s="131"/>
      <c r="W125" s="131"/>
      <c r="X125" s="131"/>
      <c r="Y125" s="1665"/>
      <c r="AB125" s="1772"/>
      <c r="AC125" s="1773">
        <f>$B126</f>
        <v>0</v>
      </c>
      <c r="AD125" s="1755"/>
      <c r="AE125" s="1755"/>
      <c r="AF125" s="1755"/>
      <c r="AG125" s="1755"/>
      <c r="AH125" s="1755"/>
      <c r="AI125" s="1755"/>
      <c r="AJ125" s="1755"/>
      <c r="AK125" s="1755"/>
      <c r="AL125" s="1755"/>
      <c r="AM125" s="1755"/>
      <c r="AN125" s="1755"/>
      <c r="AO125" s="1772"/>
      <c r="AP125" s="1773">
        <f>$B126</f>
        <v>0</v>
      </c>
      <c r="AQ125" s="1775"/>
      <c r="AR125" s="1775"/>
      <c r="AS125" s="1775"/>
      <c r="AT125" s="1747"/>
    </row>
    <row r="126" spans="1:46" s="24" customFormat="1" x14ac:dyDescent="0.2">
      <c r="A126" s="1700" t="s">
        <v>2932</v>
      </c>
      <c r="B126" s="1065"/>
      <c r="C126" s="1692"/>
      <c r="D126" s="1692"/>
      <c r="E126" s="1700"/>
      <c r="F126" s="1692"/>
      <c r="G126" s="902"/>
      <c r="H126" s="1403"/>
      <c r="I126" s="1404"/>
      <c r="J126" s="1693"/>
      <c r="K126" s="1404"/>
      <c r="L126" s="1405"/>
      <c r="M126" s="1406"/>
      <c r="N126" s="1700"/>
      <c r="O126" s="2186"/>
      <c r="P126" s="2186"/>
      <c r="Q126" s="2186"/>
      <c r="R126" s="2186"/>
      <c r="S126" s="131"/>
      <c r="T126" s="1407" t="str">
        <f t="shared" ref="T126:T150" si="24">$A126</f>
        <v>1 (1401)</v>
      </c>
      <c r="U126" s="1408" t="str">
        <f t="shared" ref="U126:U150" si="25">IF($B126="","",$B126)</f>
        <v/>
      </c>
      <c r="V126" s="295"/>
      <c r="W126" s="1409"/>
      <c r="X126" s="1409"/>
      <c r="Y126" s="1665"/>
      <c r="AB126" s="1776" t="str">
        <f t="shared" ref="AB126:AB150" si="26">$A127</f>
        <v>2 (1402)</v>
      </c>
      <c r="AC126" s="1777" t="str">
        <f t="shared" ref="AC126:AC150" si="27">IF($B127="","",$B127)</f>
        <v/>
      </c>
      <c r="AD126" s="1778"/>
      <c r="AE126" s="1778"/>
      <c r="AF126" s="1778"/>
      <c r="AG126" s="1778"/>
      <c r="AH126" s="1779"/>
      <c r="AI126" s="1755"/>
      <c r="AJ126" s="2202"/>
      <c r="AK126" s="2203"/>
      <c r="AL126" s="2202"/>
      <c r="AM126" s="2203"/>
      <c r="AN126" s="1755"/>
      <c r="AO126" s="1776" t="str">
        <f t="shared" ref="AO126:AO150" si="28">$A127</f>
        <v>2 (1402)</v>
      </c>
      <c r="AP126" s="1777" t="str">
        <f t="shared" ref="AP126:AP149" si="29">IF($B128="","",$B128)</f>
        <v/>
      </c>
      <c r="AQ126" s="1778"/>
      <c r="AR126" s="1778"/>
      <c r="AS126" s="1778"/>
      <c r="AT126" s="1747"/>
    </row>
    <row r="127" spans="1:46" s="24" customFormat="1" x14ac:dyDescent="0.2">
      <c r="A127" s="1700" t="s">
        <v>2933</v>
      </c>
      <c r="B127" s="1065"/>
      <c r="C127" s="1692"/>
      <c r="D127" s="1692"/>
      <c r="E127" s="1700"/>
      <c r="F127" s="1692"/>
      <c r="G127" s="902"/>
      <c r="H127" s="1403"/>
      <c r="I127" s="1404"/>
      <c r="J127" s="1693"/>
      <c r="K127" s="1404"/>
      <c r="L127" s="1405"/>
      <c r="M127" s="1406"/>
      <c r="N127" s="1700"/>
      <c r="O127" s="2186"/>
      <c r="P127" s="2186"/>
      <c r="Q127" s="2186"/>
      <c r="R127" s="2186"/>
      <c r="S127" s="131"/>
      <c r="T127" s="1407" t="str">
        <f t="shared" si="24"/>
        <v>2 (1402)</v>
      </c>
      <c r="U127" s="1408" t="str">
        <f t="shared" si="25"/>
        <v/>
      </c>
      <c r="V127" s="295"/>
      <c r="W127" s="1409"/>
      <c r="X127" s="1409"/>
      <c r="Y127" s="1665"/>
      <c r="AB127" s="1776" t="str">
        <f t="shared" si="26"/>
        <v>3 (1403)</v>
      </c>
      <c r="AC127" s="1777" t="str">
        <f t="shared" si="27"/>
        <v/>
      </c>
      <c r="AD127" s="1778"/>
      <c r="AE127" s="1778"/>
      <c r="AF127" s="1778"/>
      <c r="AG127" s="1778"/>
      <c r="AH127" s="1779"/>
      <c r="AI127" s="1755"/>
      <c r="AJ127" s="2202"/>
      <c r="AK127" s="2203"/>
      <c r="AL127" s="2202"/>
      <c r="AM127" s="2203"/>
      <c r="AN127" s="1755"/>
      <c r="AO127" s="1776" t="str">
        <f t="shared" si="28"/>
        <v>3 (1403)</v>
      </c>
      <c r="AP127" s="1777" t="str">
        <f t="shared" si="29"/>
        <v/>
      </c>
      <c r="AQ127" s="1778"/>
      <c r="AR127" s="1778"/>
      <c r="AS127" s="1778"/>
      <c r="AT127" s="1747"/>
    </row>
    <row r="128" spans="1:46" s="24" customFormat="1" x14ac:dyDescent="0.2">
      <c r="A128" s="1700" t="s">
        <v>2934</v>
      </c>
      <c r="B128" s="1065"/>
      <c r="C128" s="1692"/>
      <c r="D128" s="1692"/>
      <c r="E128" s="1700"/>
      <c r="F128" s="1692"/>
      <c r="G128" s="902"/>
      <c r="H128" s="1403"/>
      <c r="I128" s="1404"/>
      <c r="J128" s="1693"/>
      <c r="K128" s="1404"/>
      <c r="L128" s="1405"/>
      <c r="M128" s="1406"/>
      <c r="N128" s="1700"/>
      <c r="O128" s="2186"/>
      <c r="P128" s="2186"/>
      <c r="Q128" s="2186"/>
      <c r="R128" s="2186"/>
      <c r="S128" s="131"/>
      <c r="T128" s="1407" t="str">
        <f t="shared" si="24"/>
        <v>3 (1403)</v>
      </c>
      <c r="U128" s="1408" t="str">
        <f t="shared" si="25"/>
        <v/>
      </c>
      <c r="V128" s="295"/>
      <c r="W128" s="1409"/>
      <c r="X128" s="1409"/>
      <c r="Y128" s="1665"/>
      <c r="AB128" s="1776" t="str">
        <f t="shared" si="26"/>
        <v>4 (1404)</v>
      </c>
      <c r="AC128" s="1777" t="str">
        <f t="shared" si="27"/>
        <v/>
      </c>
      <c r="AD128" s="1778"/>
      <c r="AE128" s="1778"/>
      <c r="AF128" s="1778"/>
      <c r="AG128" s="1778"/>
      <c r="AH128" s="1779"/>
      <c r="AI128" s="1755"/>
      <c r="AJ128" s="2202"/>
      <c r="AK128" s="2203"/>
      <c r="AL128" s="2202"/>
      <c r="AM128" s="2203"/>
      <c r="AN128" s="1755"/>
      <c r="AO128" s="1776" t="str">
        <f t="shared" si="28"/>
        <v>4 (1404)</v>
      </c>
      <c r="AP128" s="1777" t="str">
        <f t="shared" si="29"/>
        <v/>
      </c>
      <c r="AQ128" s="1778"/>
      <c r="AR128" s="1778"/>
      <c r="AS128" s="1778"/>
      <c r="AT128" s="1747"/>
    </row>
    <row r="129" spans="1:46" s="24" customFormat="1" ht="12.75" hidden="1" customHeight="1" x14ac:dyDescent="0.2">
      <c r="A129" s="1700" t="s">
        <v>2935</v>
      </c>
      <c r="B129" s="1065"/>
      <c r="C129" s="1692"/>
      <c r="D129" s="1692"/>
      <c r="E129" s="1700"/>
      <c r="F129" s="1692"/>
      <c r="G129" s="902"/>
      <c r="H129" s="1403"/>
      <c r="I129" s="1404"/>
      <c r="J129" s="1693"/>
      <c r="K129" s="1404"/>
      <c r="L129" s="1405"/>
      <c r="M129" s="1406"/>
      <c r="N129" s="1700"/>
      <c r="O129" s="2186"/>
      <c r="P129" s="2186"/>
      <c r="Q129" s="2186"/>
      <c r="R129" s="2186"/>
      <c r="S129" s="131"/>
      <c r="T129" s="1407" t="str">
        <f t="shared" si="24"/>
        <v>4 (1404)</v>
      </c>
      <c r="U129" s="1408" t="str">
        <f t="shared" si="25"/>
        <v/>
      </c>
      <c r="V129" s="295"/>
      <c r="W129" s="1409"/>
      <c r="X129" s="1409"/>
      <c r="Y129" s="1665"/>
      <c r="AB129" s="1776" t="str">
        <f t="shared" si="26"/>
        <v>5 (1405)</v>
      </c>
      <c r="AC129" s="1777" t="str">
        <f t="shared" si="27"/>
        <v/>
      </c>
      <c r="AD129" s="1778"/>
      <c r="AE129" s="1778"/>
      <c r="AF129" s="1778"/>
      <c r="AG129" s="1778"/>
      <c r="AH129" s="1779"/>
      <c r="AI129" s="1755"/>
      <c r="AJ129" s="2202"/>
      <c r="AK129" s="2203"/>
      <c r="AL129" s="2202"/>
      <c r="AM129" s="2203"/>
      <c r="AN129" s="1755"/>
      <c r="AO129" s="1776" t="str">
        <f t="shared" si="28"/>
        <v>5 (1405)</v>
      </c>
      <c r="AP129" s="1777" t="str">
        <f t="shared" si="29"/>
        <v/>
      </c>
      <c r="AQ129" s="1778"/>
      <c r="AR129" s="1778"/>
      <c r="AS129" s="1778"/>
      <c r="AT129" s="1747"/>
    </row>
    <row r="130" spans="1:46" s="24" customFormat="1" ht="12.75" hidden="1" customHeight="1" x14ac:dyDescent="0.2">
      <c r="A130" s="1700" t="s">
        <v>2936</v>
      </c>
      <c r="B130" s="1065"/>
      <c r="C130" s="1692"/>
      <c r="D130" s="1692"/>
      <c r="E130" s="1700"/>
      <c r="F130" s="1692"/>
      <c r="G130" s="902"/>
      <c r="H130" s="1403"/>
      <c r="I130" s="1404"/>
      <c r="J130" s="1693"/>
      <c r="K130" s="1404"/>
      <c r="L130" s="1405"/>
      <c r="M130" s="1406"/>
      <c r="N130" s="1700"/>
      <c r="O130" s="2186"/>
      <c r="P130" s="2186"/>
      <c r="Q130" s="2186"/>
      <c r="R130" s="2186"/>
      <c r="S130" s="131"/>
      <c r="T130" s="1407" t="str">
        <f t="shared" si="24"/>
        <v>5 (1405)</v>
      </c>
      <c r="U130" s="1408" t="str">
        <f t="shared" si="25"/>
        <v/>
      </c>
      <c r="V130" s="295"/>
      <c r="W130" s="1409"/>
      <c r="X130" s="1409"/>
      <c r="Y130" s="1665"/>
      <c r="AB130" s="1776" t="str">
        <f t="shared" si="26"/>
        <v>6 (1406)</v>
      </c>
      <c r="AC130" s="1777" t="str">
        <f t="shared" si="27"/>
        <v/>
      </c>
      <c r="AD130" s="1778"/>
      <c r="AE130" s="1778"/>
      <c r="AF130" s="1778"/>
      <c r="AG130" s="1778"/>
      <c r="AH130" s="1779"/>
      <c r="AI130" s="1755"/>
      <c r="AJ130" s="2202"/>
      <c r="AK130" s="2203"/>
      <c r="AL130" s="2202"/>
      <c r="AM130" s="2203"/>
      <c r="AN130" s="1755"/>
      <c r="AO130" s="1776" t="str">
        <f t="shared" si="28"/>
        <v>6 (1406)</v>
      </c>
      <c r="AP130" s="1777" t="str">
        <f t="shared" si="29"/>
        <v/>
      </c>
      <c r="AQ130" s="1778"/>
      <c r="AR130" s="1778"/>
      <c r="AS130" s="1778"/>
      <c r="AT130" s="1747"/>
    </row>
    <row r="131" spans="1:46" s="24" customFormat="1" ht="12.75" hidden="1" customHeight="1" x14ac:dyDescent="0.2">
      <c r="A131" s="1700" t="s">
        <v>2937</v>
      </c>
      <c r="B131" s="1065"/>
      <c r="C131" s="1692"/>
      <c r="D131" s="1692"/>
      <c r="E131" s="1700"/>
      <c r="F131" s="1692"/>
      <c r="G131" s="902"/>
      <c r="H131" s="1403"/>
      <c r="I131" s="1404"/>
      <c r="J131" s="1693"/>
      <c r="K131" s="1404"/>
      <c r="L131" s="1405"/>
      <c r="M131" s="1406"/>
      <c r="N131" s="1700"/>
      <c r="O131" s="2186"/>
      <c r="P131" s="2186"/>
      <c r="Q131" s="2186"/>
      <c r="R131" s="2186"/>
      <c r="S131" s="131"/>
      <c r="T131" s="1407" t="str">
        <f t="shared" si="24"/>
        <v>6 (1406)</v>
      </c>
      <c r="U131" s="1408" t="str">
        <f t="shared" si="25"/>
        <v/>
      </c>
      <c r="V131" s="295"/>
      <c r="W131" s="1409"/>
      <c r="X131" s="1409"/>
      <c r="Y131" s="1665"/>
      <c r="AB131" s="1776" t="str">
        <f t="shared" si="26"/>
        <v>7 (1407)</v>
      </c>
      <c r="AC131" s="1777" t="str">
        <f t="shared" si="27"/>
        <v/>
      </c>
      <c r="AD131" s="1778"/>
      <c r="AE131" s="1778"/>
      <c r="AF131" s="1778"/>
      <c r="AG131" s="1778"/>
      <c r="AH131" s="1779"/>
      <c r="AI131" s="1755"/>
      <c r="AJ131" s="2202"/>
      <c r="AK131" s="2203"/>
      <c r="AL131" s="2202"/>
      <c r="AM131" s="2203"/>
      <c r="AN131" s="1755"/>
      <c r="AO131" s="1776" t="str">
        <f t="shared" si="28"/>
        <v>7 (1407)</v>
      </c>
      <c r="AP131" s="1777" t="str">
        <f t="shared" si="29"/>
        <v/>
      </c>
      <c r="AQ131" s="1778"/>
      <c r="AR131" s="1778"/>
      <c r="AS131" s="1778"/>
      <c r="AT131" s="1747"/>
    </row>
    <row r="132" spans="1:46" s="24" customFormat="1" ht="12.75" hidden="1" customHeight="1" x14ac:dyDescent="0.2">
      <c r="A132" s="1700" t="s">
        <v>2938</v>
      </c>
      <c r="B132" s="1065"/>
      <c r="C132" s="1692"/>
      <c r="D132" s="1692"/>
      <c r="E132" s="1700"/>
      <c r="F132" s="1692"/>
      <c r="G132" s="902"/>
      <c r="H132" s="1403"/>
      <c r="I132" s="1404"/>
      <c r="J132" s="1693"/>
      <c r="K132" s="1404"/>
      <c r="L132" s="1405"/>
      <c r="M132" s="1406"/>
      <c r="N132" s="1700"/>
      <c r="O132" s="2186"/>
      <c r="P132" s="2186"/>
      <c r="Q132" s="2186"/>
      <c r="R132" s="2186"/>
      <c r="S132" s="131"/>
      <c r="T132" s="1407" t="str">
        <f t="shared" si="24"/>
        <v>7 (1407)</v>
      </c>
      <c r="U132" s="1408" t="str">
        <f t="shared" si="25"/>
        <v/>
      </c>
      <c r="V132" s="295"/>
      <c r="W132" s="1409"/>
      <c r="X132" s="1409"/>
      <c r="Y132" s="1665"/>
      <c r="AB132" s="1776" t="str">
        <f t="shared" si="26"/>
        <v>8 (1408)</v>
      </c>
      <c r="AC132" s="1777" t="str">
        <f t="shared" si="27"/>
        <v/>
      </c>
      <c r="AD132" s="1778"/>
      <c r="AE132" s="1778"/>
      <c r="AF132" s="1778"/>
      <c r="AG132" s="1778"/>
      <c r="AH132" s="1779"/>
      <c r="AI132" s="1755"/>
      <c r="AJ132" s="2202"/>
      <c r="AK132" s="2203"/>
      <c r="AL132" s="2202"/>
      <c r="AM132" s="2203"/>
      <c r="AN132" s="1755"/>
      <c r="AO132" s="1776" t="str">
        <f t="shared" si="28"/>
        <v>8 (1408)</v>
      </c>
      <c r="AP132" s="1777" t="str">
        <f t="shared" si="29"/>
        <v/>
      </c>
      <c r="AQ132" s="1778"/>
      <c r="AR132" s="1778"/>
      <c r="AS132" s="1778"/>
      <c r="AT132" s="1747"/>
    </row>
    <row r="133" spans="1:46" s="24" customFormat="1" ht="12.75" hidden="1" customHeight="1" x14ac:dyDescent="0.2">
      <c r="A133" s="1700" t="s">
        <v>2939</v>
      </c>
      <c r="B133" s="1065"/>
      <c r="C133" s="1692"/>
      <c r="D133" s="1692"/>
      <c r="E133" s="1700"/>
      <c r="F133" s="1692"/>
      <c r="G133" s="902"/>
      <c r="H133" s="1403"/>
      <c r="I133" s="1404"/>
      <c r="J133" s="1693"/>
      <c r="K133" s="1404"/>
      <c r="L133" s="1405"/>
      <c r="M133" s="1406"/>
      <c r="N133" s="1700"/>
      <c r="O133" s="2186"/>
      <c r="P133" s="2186"/>
      <c r="Q133" s="2186"/>
      <c r="R133" s="2186"/>
      <c r="S133" s="131"/>
      <c r="T133" s="1407" t="str">
        <f t="shared" si="24"/>
        <v>8 (1408)</v>
      </c>
      <c r="U133" s="1408" t="str">
        <f t="shared" si="25"/>
        <v/>
      </c>
      <c r="V133" s="295"/>
      <c r="W133" s="1409"/>
      <c r="X133" s="1409"/>
      <c r="Y133" s="1665"/>
      <c r="AB133" s="1776" t="str">
        <f t="shared" si="26"/>
        <v>9 (1409)</v>
      </c>
      <c r="AC133" s="1777" t="str">
        <f t="shared" si="27"/>
        <v/>
      </c>
      <c r="AD133" s="1778"/>
      <c r="AE133" s="1778"/>
      <c r="AF133" s="1778"/>
      <c r="AG133" s="1778"/>
      <c r="AH133" s="1779"/>
      <c r="AI133" s="1755"/>
      <c r="AJ133" s="2202"/>
      <c r="AK133" s="2203"/>
      <c r="AL133" s="2202"/>
      <c r="AM133" s="2203"/>
      <c r="AN133" s="1755"/>
      <c r="AO133" s="1776" t="str">
        <f t="shared" si="28"/>
        <v>9 (1409)</v>
      </c>
      <c r="AP133" s="1777" t="str">
        <f t="shared" si="29"/>
        <v/>
      </c>
      <c r="AQ133" s="1778"/>
      <c r="AR133" s="1778"/>
      <c r="AS133" s="1778"/>
      <c r="AT133" s="1747"/>
    </row>
    <row r="134" spans="1:46" s="24" customFormat="1" ht="12.75" hidden="1" customHeight="1" x14ac:dyDescent="0.2">
      <c r="A134" s="1700" t="s">
        <v>2940</v>
      </c>
      <c r="B134" s="1065"/>
      <c r="C134" s="1692"/>
      <c r="D134" s="1692"/>
      <c r="E134" s="1700"/>
      <c r="F134" s="1692"/>
      <c r="G134" s="902"/>
      <c r="H134" s="1403"/>
      <c r="I134" s="1404"/>
      <c r="J134" s="1693"/>
      <c r="K134" s="1404"/>
      <c r="L134" s="1405"/>
      <c r="M134" s="1406"/>
      <c r="N134" s="1700"/>
      <c r="O134" s="2186"/>
      <c r="P134" s="2186"/>
      <c r="Q134" s="2186"/>
      <c r="R134" s="2186"/>
      <c r="S134" s="131"/>
      <c r="T134" s="1407" t="str">
        <f t="shared" si="24"/>
        <v>9 (1409)</v>
      </c>
      <c r="U134" s="1408" t="str">
        <f t="shared" si="25"/>
        <v/>
      </c>
      <c r="V134" s="295"/>
      <c r="W134" s="1409"/>
      <c r="X134" s="1409"/>
      <c r="Y134" s="1665"/>
      <c r="AB134" s="1776" t="str">
        <f t="shared" si="26"/>
        <v>10 (1410)</v>
      </c>
      <c r="AC134" s="1777" t="str">
        <f t="shared" si="27"/>
        <v/>
      </c>
      <c r="AD134" s="1778"/>
      <c r="AE134" s="1778"/>
      <c r="AF134" s="1778"/>
      <c r="AG134" s="1778"/>
      <c r="AH134" s="1779"/>
      <c r="AI134" s="1755"/>
      <c r="AJ134" s="2202"/>
      <c r="AK134" s="2203"/>
      <c r="AL134" s="2202"/>
      <c r="AM134" s="2203"/>
      <c r="AN134" s="1755"/>
      <c r="AO134" s="1776" t="str">
        <f t="shared" si="28"/>
        <v>10 (1410)</v>
      </c>
      <c r="AP134" s="1777" t="str">
        <f t="shared" si="29"/>
        <v/>
      </c>
      <c r="AQ134" s="1778"/>
      <c r="AR134" s="1778"/>
      <c r="AS134" s="1778"/>
      <c r="AT134" s="1747"/>
    </row>
    <row r="135" spans="1:46" s="24" customFormat="1" ht="12.75" hidden="1" customHeight="1" x14ac:dyDescent="0.2">
      <c r="A135" s="1700" t="s">
        <v>2941</v>
      </c>
      <c r="B135" s="1065"/>
      <c r="C135" s="1692"/>
      <c r="D135" s="1692"/>
      <c r="E135" s="1700"/>
      <c r="F135" s="1692"/>
      <c r="G135" s="902"/>
      <c r="H135" s="1403"/>
      <c r="I135" s="1404"/>
      <c r="J135" s="1693"/>
      <c r="K135" s="1404"/>
      <c r="L135" s="1405"/>
      <c r="M135" s="1406"/>
      <c r="N135" s="1700"/>
      <c r="O135" s="2186"/>
      <c r="P135" s="2186"/>
      <c r="Q135" s="2186"/>
      <c r="R135" s="2186"/>
      <c r="S135" s="131"/>
      <c r="T135" s="1407" t="str">
        <f t="shared" si="24"/>
        <v>10 (1410)</v>
      </c>
      <c r="U135" s="1408" t="str">
        <f t="shared" si="25"/>
        <v/>
      </c>
      <c r="V135" s="295"/>
      <c r="W135" s="1409"/>
      <c r="X135" s="1409"/>
      <c r="Y135" s="1665"/>
      <c r="AB135" s="1776" t="str">
        <f t="shared" si="26"/>
        <v>11 (1411)</v>
      </c>
      <c r="AC135" s="1777" t="str">
        <f t="shared" si="27"/>
        <v/>
      </c>
      <c r="AD135" s="1778"/>
      <c r="AE135" s="1778"/>
      <c r="AF135" s="1778"/>
      <c r="AG135" s="1778"/>
      <c r="AH135" s="1779"/>
      <c r="AI135" s="1755"/>
      <c r="AJ135" s="2202"/>
      <c r="AK135" s="2203"/>
      <c r="AL135" s="2202"/>
      <c r="AM135" s="2203"/>
      <c r="AN135" s="1755"/>
      <c r="AO135" s="1776" t="str">
        <f t="shared" si="28"/>
        <v>11 (1411)</v>
      </c>
      <c r="AP135" s="1777" t="str">
        <f t="shared" si="29"/>
        <v/>
      </c>
      <c r="AQ135" s="1778"/>
      <c r="AR135" s="1778"/>
      <c r="AS135" s="1778"/>
      <c r="AT135" s="1747"/>
    </row>
    <row r="136" spans="1:46" s="24" customFormat="1" ht="12.75" hidden="1" customHeight="1" x14ac:dyDescent="0.2">
      <c r="A136" s="1700" t="s">
        <v>2942</v>
      </c>
      <c r="B136" s="1065"/>
      <c r="C136" s="1692"/>
      <c r="D136" s="1692"/>
      <c r="E136" s="1700"/>
      <c r="F136" s="1692"/>
      <c r="G136" s="902"/>
      <c r="H136" s="1403"/>
      <c r="I136" s="1404"/>
      <c r="J136" s="1693"/>
      <c r="K136" s="1404"/>
      <c r="L136" s="1405"/>
      <c r="M136" s="1406"/>
      <c r="N136" s="1700"/>
      <c r="O136" s="2186"/>
      <c r="P136" s="2186"/>
      <c r="Q136" s="2186"/>
      <c r="R136" s="2186"/>
      <c r="S136" s="131"/>
      <c r="T136" s="1407" t="str">
        <f t="shared" si="24"/>
        <v>11 (1411)</v>
      </c>
      <c r="U136" s="1408" t="str">
        <f t="shared" si="25"/>
        <v/>
      </c>
      <c r="V136" s="295"/>
      <c r="W136" s="1409"/>
      <c r="X136" s="1409"/>
      <c r="Y136" s="1665"/>
      <c r="AB136" s="1776" t="str">
        <f t="shared" si="26"/>
        <v>12 (1412)</v>
      </c>
      <c r="AC136" s="1777" t="str">
        <f t="shared" si="27"/>
        <v/>
      </c>
      <c r="AD136" s="1778"/>
      <c r="AE136" s="1778"/>
      <c r="AF136" s="1778"/>
      <c r="AG136" s="1778"/>
      <c r="AH136" s="1779"/>
      <c r="AI136" s="1755"/>
      <c r="AJ136" s="2202"/>
      <c r="AK136" s="2203"/>
      <c r="AL136" s="2202"/>
      <c r="AM136" s="2203"/>
      <c r="AN136" s="1755"/>
      <c r="AO136" s="1776" t="str">
        <f t="shared" si="28"/>
        <v>12 (1412)</v>
      </c>
      <c r="AP136" s="1777" t="str">
        <f t="shared" si="29"/>
        <v/>
      </c>
      <c r="AQ136" s="1778"/>
      <c r="AR136" s="1778"/>
      <c r="AS136" s="1778"/>
      <c r="AT136" s="1747"/>
    </row>
    <row r="137" spans="1:46" s="24" customFormat="1" ht="12.75" hidden="1" customHeight="1" x14ac:dyDescent="0.2">
      <c r="A137" s="1700" t="s">
        <v>2943</v>
      </c>
      <c r="B137" s="1065"/>
      <c r="C137" s="1692"/>
      <c r="D137" s="1692"/>
      <c r="E137" s="1700"/>
      <c r="F137" s="1692"/>
      <c r="G137" s="902"/>
      <c r="H137" s="1403"/>
      <c r="I137" s="1404"/>
      <c r="J137" s="1693"/>
      <c r="K137" s="1404"/>
      <c r="L137" s="1405"/>
      <c r="M137" s="1406"/>
      <c r="N137" s="1700"/>
      <c r="O137" s="2186"/>
      <c r="P137" s="2186"/>
      <c r="Q137" s="2186"/>
      <c r="R137" s="2186"/>
      <c r="S137" s="131"/>
      <c r="T137" s="1407" t="str">
        <f t="shared" si="24"/>
        <v>12 (1412)</v>
      </c>
      <c r="U137" s="1408" t="str">
        <f t="shared" si="25"/>
        <v/>
      </c>
      <c r="V137" s="295"/>
      <c r="W137" s="1409"/>
      <c r="X137" s="1409"/>
      <c r="Y137" s="1665"/>
      <c r="AB137" s="1776" t="str">
        <f t="shared" si="26"/>
        <v>13 (1413)</v>
      </c>
      <c r="AC137" s="1777" t="str">
        <f t="shared" si="27"/>
        <v/>
      </c>
      <c r="AD137" s="1778"/>
      <c r="AE137" s="1778"/>
      <c r="AF137" s="1778"/>
      <c r="AG137" s="1778"/>
      <c r="AH137" s="1779"/>
      <c r="AI137" s="1755"/>
      <c r="AJ137" s="2202"/>
      <c r="AK137" s="2203"/>
      <c r="AL137" s="2202"/>
      <c r="AM137" s="2203"/>
      <c r="AN137" s="1755"/>
      <c r="AO137" s="1776" t="str">
        <f t="shared" si="28"/>
        <v>13 (1413)</v>
      </c>
      <c r="AP137" s="1777" t="str">
        <f t="shared" si="29"/>
        <v/>
      </c>
      <c r="AQ137" s="1778"/>
      <c r="AR137" s="1778"/>
      <c r="AS137" s="1778"/>
      <c r="AT137" s="1747"/>
    </row>
    <row r="138" spans="1:46" s="24" customFormat="1" ht="12.75" hidden="1" customHeight="1" x14ac:dyDescent="0.2">
      <c r="A138" s="1700" t="s">
        <v>2944</v>
      </c>
      <c r="B138" s="1065"/>
      <c r="C138" s="1692"/>
      <c r="D138" s="1692"/>
      <c r="E138" s="1700"/>
      <c r="F138" s="1692"/>
      <c r="G138" s="902"/>
      <c r="H138" s="1403"/>
      <c r="I138" s="1404"/>
      <c r="J138" s="1693"/>
      <c r="K138" s="1404"/>
      <c r="L138" s="1405"/>
      <c r="M138" s="1406"/>
      <c r="N138" s="1700"/>
      <c r="O138" s="2186"/>
      <c r="P138" s="2186"/>
      <c r="Q138" s="2186"/>
      <c r="R138" s="2186"/>
      <c r="S138" s="131"/>
      <c r="T138" s="1407" t="str">
        <f t="shared" si="24"/>
        <v>13 (1413)</v>
      </c>
      <c r="U138" s="1408" t="str">
        <f t="shared" si="25"/>
        <v/>
      </c>
      <c r="V138" s="295"/>
      <c r="W138" s="1409"/>
      <c r="X138" s="1409"/>
      <c r="Y138" s="1665"/>
      <c r="AB138" s="1776" t="str">
        <f t="shared" si="26"/>
        <v>14 (1414)</v>
      </c>
      <c r="AC138" s="1777" t="str">
        <f t="shared" si="27"/>
        <v/>
      </c>
      <c r="AD138" s="1778"/>
      <c r="AE138" s="1778"/>
      <c r="AF138" s="1778"/>
      <c r="AG138" s="1778"/>
      <c r="AH138" s="1779"/>
      <c r="AI138" s="1755"/>
      <c r="AJ138" s="2202"/>
      <c r="AK138" s="2203"/>
      <c r="AL138" s="2202"/>
      <c r="AM138" s="2203"/>
      <c r="AN138" s="1755"/>
      <c r="AO138" s="1776" t="str">
        <f t="shared" si="28"/>
        <v>14 (1414)</v>
      </c>
      <c r="AP138" s="1777" t="str">
        <f t="shared" si="29"/>
        <v/>
      </c>
      <c r="AQ138" s="1778"/>
      <c r="AR138" s="1778"/>
      <c r="AS138" s="1778"/>
      <c r="AT138" s="1747"/>
    </row>
    <row r="139" spans="1:46" s="24" customFormat="1" ht="12.75" hidden="1" customHeight="1" x14ac:dyDescent="0.2">
      <c r="A139" s="1700" t="s">
        <v>2945</v>
      </c>
      <c r="B139" s="1065"/>
      <c r="C139" s="1692"/>
      <c r="D139" s="1692"/>
      <c r="E139" s="1700"/>
      <c r="F139" s="1692"/>
      <c r="G139" s="902"/>
      <c r="H139" s="1403"/>
      <c r="I139" s="1404"/>
      <c r="J139" s="1693"/>
      <c r="K139" s="1404"/>
      <c r="L139" s="1405"/>
      <c r="M139" s="1406"/>
      <c r="N139" s="1700"/>
      <c r="O139" s="2186"/>
      <c r="P139" s="2186"/>
      <c r="Q139" s="2186"/>
      <c r="R139" s="2186"/>
      <c r="S139" s="131"/>
      <c r="T139" s="1407" t="str">
        <f t="shared" si="24"/>
        <v>14 (1414)</v>
      </c>
      <c r="U139" s="1408" t="str">
        <f t="shared" si="25"/>
        <v/>
      </c>
      <c r="V139" s="295"/>
      <c r="W139" s="1409"/>
      <c r="X139" s="1409"/>
      <c r="Y139" s="1665"/>
      <c r="AB139" s="1776" t="str">
        <f t="shared" si="26"/>
        <v>15 (1415)</v>
      </c>
      <c r="AC139" s="1777" t="str">
        <f t="shared" si="27"/>
        <v/>
      </c>
      <c r="AD139" s="1778"/>
      <c r="AE139" s="1778"/>
      <c r="AF139" s="1778"/>
      <c r="AG139" s="1778"/>
      <c r="AH139" s="1779"/>
      <c r="AI139" s="1755"/>
      <c r="AJ139" s="2202"/>
      <c r="AK139" s="2203"/>
      <c r="AL139" s="2202"/>
      <c r="AM139" s="2203"/>
      <c r="AN139" s="1755"/>
      <c r="AO139" s="1776" t="str">
        <f t="shared" si="28"/>
        <v>15 (1415)</v>
      </c>
      <c r="AP139" s="1777" t="str">
        <f t="shared" si="29"/>
        <v/>
      </c>
      <c r="AQ139" s="1778"/>
      <c r="AR139" s="1778"/>
      <c r="AS139" s="1778"/>
      <c r="AT139" s="1747"/>
    </row>
    <row r="140" spans="1:46" s="24" customFormat="1" ht="12.75" hidden="1" customHeight="1" x14ac:dyDescent="0.2">
      <c r="A140" s="1700" t="s">
        <v>2946</v>
      </c>
      <c r="B140" s="1065"/>
      <c r="C140" s="1692"/>
      <c r="D140" s="1692"/>
      <c r="E140" s="1700"/>
      <c r="F140" s="1692"/>
      <c r="G140" s="902"/>
      <c r="H140" s="1403"/>
      <c r="I140" s="1404"/>
      <c r="J140" s="1693"/>
      <c r="K140" s="1404"/>
      <c r="L140" s="1405"/>
      <c r="M140" s="1406"/>
      <c r="N140" s="1700"/>
      <c r="O140" s="2186"/>
      <c r="P140" s="2186"/>
      <c r="Q140" s="2186"/>
      <c r="R140" s="2186"/>
      <c r="S140" s="131"/>
      <c r="T140" s="1407" t="str">
        <f t="shared" si="24"/>
        <v>15 (1415)</v>
      </c>
      <c r="U140" s="1408" t="str">
        <f t="shared" si="25"/>
        <v/>
      </c>
      <c r="V140" s="295"/>
      <c r="W140" s="1409"/>
      <c r="X140" s="1409"/>
      <c r="Y140" s="1665"/>
      <c r="AB140" s="1776" t="str">
        <f t="shared" si="26"/>
        <v>16 (1416)</v>
      </c>
      <c r="AC140" s="1777" t="str">
        <f t="shared" si="27"/>
        <v/>
      </c>
      <c r="AD140" s="1778"/>
      <c r="AE140" s="1778"/>
      <c r="AF140" s="1778"/>
      <c r="AG140" s="1778"/>
      <c r="AH140" s="1779"/>
      <c r="AI140" s="1755"/>
      <c r="AJ140" s="2202"/>
      <c r="AK140" s="2203"/>
      <c r="AL140" s="2202"/>
      <c r="AM140" s="2203"/>
      <c r="AN140" s="1755"/>
      <c r="AO140" s="1776" t="str">
        <f t="shared" si="28"/>
        <v>16 (1416)</v>
      </c>
      <c r="AP140" s="1777" t="str">
        <f t="shared" si="29"/>
        <v/>
      </c>
      <c r="AQ140" s="1778"/>
      <c r="AR140" s="1778"/>
      <c r="AS140" s="1778"/>
      <c r="AT140" s="1747"/>
    </row>
    <row r="141" spans="1:46" s="24" customFormat="1" ht="12.75" hidden="1" customHeight="1" x14ac:dyDescent="0.2">
      <c r="A141" s="1700" t="s">
        <v>2947</v>
      </c>
      <c r="B141" s="1065"/>
      <c r="C141" s="1692"/>
      <c r="D141" s="1692"/>
      <c r="E141" s="1700"/>
      <c r="F141" s="1692"/>
      <c r="G141" s="902"/>
      <c r="H141" s="1403"/>
      <c r="I141" s="1404"/>
      <c r="J141" s="1693"/>
      <c r="K141" s="1404"/>
      <c r="L141" s="1405"/>
      <c r="M141" s="1406"/>
      <c r="N141" s="1700"/>
      <c r="O141" s="2186"/>
      <c r="P141" s="2186"/>
      <c r="Q141" s="2186"/>
      <c r="R141" s="2186"/>
      <c r="S141" s="131"/>
      <c r="T141" s="1407" t="str">
        <f t="shared" si="24"/>
        <v>16 (1416)</v>
      </c>
      <c r="U141" s="1408" t="str">
        <f t="shared" si="25"/>
        <v/>
      </c>
      <c r="V141" s="295"/>
      <c r="W141" s="1409"/>
      <c r="X141" s="1409"/>
      <c r="Y141" s="1665"/>
      <c r="AB141" s="1776" t="str">
        <f t="shared" si="26"/>
        <v>17 (1417)</v>
      </c>
      <c r="AC141" s="1777" t="str">
        <f t="shared" si="27"/>
        <v/>
      </c>
      <c r="AD141" s="1778"/>
      <c r="AE141" s="1778"/>
      <c r="AF141" s="1778"/>
      <c r="AG141" s="1778"/>
      <c r="AH141" s="1779"/>
      <c r="AI141" s="1755"/>
      <c r="AJ141" s="2202"/>
      <c r="AK141" s="2203"/>
      <c r="AL141" s="2202"/>
      <c r="AM141" s="2203"/>
      <c r="AN141" s="1755"/>
      <c r="AO141" s="1776" t="str">
        <f t="shared" si="28"/>
        <v>17 (1417)</v>
      </c>
      <c r="AP141" s="1777" t="str">
        <f t="shared" si="29"/>
        <v/>
      </c>
      <c r="AQ141" s="1778"/>
      <c r="AR141" s="1778"/>
      <c r="AS141" s="1778"/>
      <c r="AT141" s="1747"/>
    </row>
    <row r="142" spans="1:46" s="24" customFormat="1" ht="12.75" hidden="1" customHeight="1" x14ac:dyDescent="0.2">
      <c r="A142" s="1700" t="s">
        <v>2948</v>
      </c>
      <c r="B142" s="1065"/>
      <c r="C142" s="1692"/>
      <c r="D142" s="1692"/>
      <c r="E142" s="1700"/>
      <c r="F142" s="1692"/>
      <c r="G142" s="902"/>
      <c r="H142" s="1403"/>
      <c r="I142" s="1404"/>
      <c r="J142" s="1693"/>
      <c r="K142" s="1404"/>
      <c r="L142" s="1405"/>
      <c r="M142" s="1406"/>
      <c r="N142" s="1700"/>
      <c r="O142" s="2186"/>
      <c r="P142" s="2186"/>
      <c r="Q142" s="2186"/>
      <c r="R142" s="2186"/>
      <c r="S142" s="131"/>
      <c r="T142" s="1407" t="str">
        <f t="shared" si="24"/>
        <v>17 (1417)</v>
      </c>
      <c r="U142" s="1408" t="str">
        <f t="shared" si="25"/>
        <v/>
      </c>
      <c r="V142" s="295"/>
      <c r="W142" s="1409"/>
      <c r="X142" s="1409"/>
      <c r="Y142" s="1665"/>
      <c r="AB142" s="1776" t="str">
        <f t="shared" si="26"/>
        <v>18 (1418)</v>
      </c>
      <c r="AC142" s="1777" t="str">
        <f t="shared" si="27"/>
        <v/>
      </c>
      <c r="AD142" s="1778"/>
      <c r="AE142" s="1778"/>
      <c r="AF142" s="1778"/>
      <c r="AG142" s="1778"/>
      <c r="AH142" s="1779"/>
      <c r="AI142" s="1755"/>
      <c r="AJ142" s="2202"/>
      <c r="AK142" s="2203"/>
      <c r="AL142" s="2202"/>
      <c r="AM142" s="2203"/>
      <c r="AN142" s="1755"/>
      <c r="AO142" s="1776" t="str">
        <f t="shared" si="28"/>
        <v>18 (1418)</v>
      </c>
      <c r="AP142" s="1777" t="str">
        <f t="shared" si="29"/>
        <v/>
      </c>
      <c r="AQ142" s="1778"/>
      <c r="AR142" s="1778"/>
      <c r="AS142" s="1778"/>
      <c r="AT142" s="1747"/>
    </row>
    <row r="143" spans="1:46" s="24" customFormat="1" ht="12.75" hidden="1" customHeight="1" x14ac:dyDescent="0.2">
      <c r="A143" s="1700" t="s">
        <v>2949</v>
      </c>
      <c r="B143" s="1065"/>
      <c r="C143" s="1692"/>
      <c r="D143" s="1692"/>
      <c r="E143" s="1700"/>
      <c r="F143" s="1692"/>
      <c r="G143" s="902"/>
      <c r="H143" s="1403"/>
      <c r="I143" s="1404"/>
      <c r="J143" s="1693"/>
      <c r="K143" s="1404"/>
      <c r="L143" s="1405"/>
      <c r="M143" s="1406"/>
      <c r="N143" s="1700"/>
      <c r="O143" s="2186"/>
      <c r="P143" s="2186"/>
      <c r="Q143" s="2186"/>
      <c r="R143" s="2186"/>
      <c r="S143" s="131"/>
      <c r="T143" s="1407" t="str">
        <f t="shared" si="24"/>
        <v>18 (1418)</v>
      </c>
      <c r="U143" s="1408" t="str">
        <f t="shared" si="25"/>
        <v/>
      </c>
      <c r="V143" s="295"/>
      <c r="W143" s="1409"/>
      <c r="X143" s="1409"/>
      <c r="Y143" s="1665"/>
      <c r="AB143" s="1776" t="str">
        <f t="shared" si="26"/>
        <v>19 (1419)</v>
      </c>
      <c r="AC143" s="1777" t="str">
        <f t="shared" si="27"/>
        <v/>
      </c>
      <c r="AD143" s="1778"/>
      <c r="AE143" s="1778"/>
      <c r="AF143" s="1778"/>
      <c r="AG143" s="1778"/>
      <c r="AH143" s="1779"/>
      <c r="AI143" s="1755"/>
      <c r="AJ143" s="2202"/>
      <c r="AK143" s="2203"/>
      <c r="AL143" s="2202"/>
      <c r="AM143" s="2203"/>
      <c r="AN143" s="1755"/>
      <c r="AO143" s="1776" t="str">
        <f t="shared" si="28"/>
        <v>19 (1419)</v>
      </c>
      <c r="AP143" s="1777" t="str">
        <f t="shared" si="29"/>
        <v/>
      </c>
      <c r="AQ143" s="1778"/>
      <c r="AR143" s="1778"/>
      <c r="AS143" s="1778"/>
      <c r="AT143" s="1747"/>
    </row>
    <row r="144" spans="1:46" s="24" customFormat="1" ht="12.75" hidden="1" customHeight="1" x14ac:dyDescent="0.2">
      <c r="A144" s="1700" t="s">
        <v>2950</v>
      </c>
      <c r="B144" s="1065"/>
      <c r="C144" s="1692"/>
      <c r="D144" s="1692"/>
      <c r="E144" s="1700"/>
      <c r="F144" s="1692"/>
      <c r="G144" s="902"/>
      <c r="H144" s="1403"/>
      <c r="I144" s="1404"/>
      <c r="J144" s="1693"/>
      <c r="K144" s="1404"/>
      <c r="L144" s="1405"/>
      <c r="M144" s="1406"/>
      <c r="N144" s="1700"/>
      <c r="O144" s="2186"/>
      <c r="P144" s="2186"/>
      <c r="Q144" s="2186"/>
      <c r="R144" s="2186"/>
      <c r="S144" s="131"/>
      <c r="T144" s="1407" t="str">
        <f t="shared" si="24"/>
        <v>19 (1419)</v>
      </c>
      <c r="U144" s="1408" t="str">
        <f t="shared" si="25"/>
        <v/>
      </c>
      <c r="V144" s="295"/>
      <c r="W144" s="1409"/>
      <c r="X144" s="1409"/>
      <c r="Y144" s="1665"/>
      <c r="AB144" s="1776" t="str">
        <f t="shared" si="26"/>
        <v>20 (1420)</v>
      </c>
      <c r="AC144" s="1777" t="str">
        <f t="shared" si="27"/>
        <v/>
      </c>
      <c r="AD144" s="1778"/>
      <c r="AE144" s="1778"/>
      <c r="AF144" s="1778"/>
      <c r="AG144" s="1778"/>
      <c r="AH144" s="1779"/>
      <c r="AI144" s="1755"/>
      <c r="AJ144" s="2202"/>
      <c r="AK144" s="2203"/>
      <c r="AL144" s="2202"/>
      <c r="AM144" s="2203"/>
      <c r="AN144" s="1755"/>
      <c r="AO144" s="1776" t="str">
        <f t="shared" si="28"/>
        <v>20 (1420)</v>
      </c>
      <c r="AP144" s="1777" t="str">
        <f t="shared" si="29"/>
        <v/>
      </c>
      <c r="AQ144" s="1778"/>
      <c r="AR144" s="1778"/>
      <c r="AS144" s="1778"/>
      <c r="AT144" s="1747"/>
    </row>
    <row r="145" spans="1:46" s="24" customFormat="1" ht="12.75" hidden="1" customHeight="1" x14ac:dyDescent="0.2">
      <c r="A145" s="1700" t="s">
        <v>2951</v>
      </c>
      <c r="B145" s="1065"/>
      <c r="C145" s="1692"/>
      <c r="D145" s="1692"/>
      <c r="E145" s="1700"/>
      <c r="F145" s="1692"/>
      <c r="G145" s="902"/>
      <c r="H145" s="1403"/>
      <c r="I145" s="1404"/>
      <c r="J145" s="1693"/>
      <c r="K145" s="1404"/>
      <c r="L145" s="1405"/>
      <c r="M145" s="1406"/>
      <c r="N145" s="1700"/>
      <c r="O145" s="2186"/>
      <c r="P145" s="2186"/>
      <c r="Q145" s="2186"/>
      <c r="R145" s="2186"/>
      <c r="S145" s="131"/>
      <c r="T145" s="1407" t="str">
        <f t="shared" si="24"/>
        <v>20 (1420)</v>
      </c>
      <c r="U145" s="1408" t="str">
        <f t="shared" si="25"/>
        <v/>
      </c>
      <c r="V145" s="295"/>
      <c r="W145" s="1409"/>
      <c r="X145" s="1409"/>
      <c r="Y145" s="1665"/>
      <c r="AB145" s="1776" t="str">
        <f t="shared" si="26"/>
        <v>21 (1421)</v>
      </c>
      <c r="AC145" s="1777" t="str">
        <f t="shared" si="27"/>
        <v/>
      </c>
      <c r="AD145" s="1778"/>
      <c r="AE145" s="1778"/>
      <c r="AF145" s="1778"/>
      <c r="AG145" s="1778"/>
      <c r="AH145" s="1779"/>
      <c r="AI145" s="1755"/>
      <c r="AJ145" s="2202"/>
      <c r="AK145" s="2203"/>
      <c r="AL145" s="2202"/>
      <c r="AM145" s="2203"/>
      <c r="AN145" s="1755"/>
      <c r="AO145" s="1776" t="str">
        <f t="shared" si="28"/>
        <v>21 (1421)</v>
      </c>
      <c r="AP145" s="1777" t="str">
        <f t="shared" si="29"/>
        <v/>
      </c>
      <c r="AQ145" s="1778"/>
      <c r="AR145" s="1778"/>
      <c r="AS145" s="1778"/>
      <c r="AT145" s="1747"/>
    </row>
    <row r="146" spans="1:46" s="24" customFormat="1" ht="12.75" hidden="1" customHeight="1" x14ac:dyDescent="0.2">
      <c r="A146" s="1700" t="s">
        <v>2952</v>
      </c>
      <c r="B146" s="1065"/>
      <c r="C146" s="1692"/>
      <c r="D146" s="1692"/>
      <c r="E146" s="1700"/>
      <c r="F146" s="1692"/>
      <c r="G146" s="902"/>
      <c r="H146" s="1403"/>
      <c r="I146" s="1404"/>
      <c r="J146" s="1693"/>
      <c r="K146" s="1404"/>
      <c r="L146" s="1405"/>
      <c r="M146" s="1406"/>
      <c r="N146" s="1700"/>
      <c r="O146" s="2186"/>
      <c r="P146" s="2186"/>
      <c r="Q146" s="2186"/>
      <c r="R146" s="2186"/>
      <c r="S146" s="131"/>
      <c r="T146" s="1407" t="str">
        <f t="shared" si="24"/>
        <v>21 (1421)</v>
      </c>
      <c r="U146" s="1408" t="str">
        <f t="shared" si="25"/>
        <v/>
      </c>
      <c r="V146" s="295"/>
      <c r="W146" s="1409"/>
      <c r="X146" s="1409"/>
      <c r="Y146" s="1665"/>
      <c r="AB146" s="1776" t="str">
        <f t="shared" si="26"/>
        <v>22 (1422)</v>
      </c>
      <c r="AC146" s="1777" t="str">
        <f t="shared" si="27"/>
        <v/>
      </c>
      <c r="AD146" s="1778"/>
      <c r="AE146" s="1778"/>
      <c r="AF146" s="1778"/>
      <c r="AG146" s="1778"/>
      <c r="AH146" s="1779"/>
      <c r="AI146" s="1755"/>
      <c r="AJ146" s="2202"/>
      <c r="AK146" s="2203"/>
      <c r="AL146" s="2202"/>
      <c r="AM146" s="2203"/>
      <c r="AN146" s="1755"/>
      <c r="AO146" s="1776" t="str">
        <f t="shared" si="28"/>
        <v>22 (1422)</v>
      </c>
      <c r="AP146" s="1777" t="str">
        <f t="shared" si="29"/>
        <v/>
      </c>
      <c r="AQ146" s="1778"/>
      <c r="AR146" s="1778"/>
      <c r="AS146" s="1778"/>
      <c r="AT146" s="1747"/>
    </row>
    <row r="147" spans="1:46" s="24" customFormat="1" ht="12.75" hidden="1" customHeight="1" x14ac:dyDescent="0.2">
      <c r="A147" s="1700" t="s">
        <v>2953</v>
      </c>
      <c r="B147" s="1065"/>
      <c r="C147" s="1692"/>
      <c r="D147" s="1692"/>
      <c r="E147" s="1700"/>
      <c r="F147" s="1692"/>
      <c r="G147" s="902"/>
      <c r="H147" s="1403"/>
      <c r="I147" s="1404"/>
      <c r="J147" s="1693"/>
      <c r="K147" s="1404"/>
      <c r="L147" s="1405"/>
      <c r="M147" s="1406"/>
      <c r="N147" s="1700"/>
      <c r="O147" s="2186"/>
      <c r="P147" s="2186"/>
      <c r="Q147" s="2186"/>
      <c r="R147" s="2186"/>
      <c r="S147" s="131"/>
      <c r="T147" s="1407" t="str">
        <f t="shared" si="24"/>
        <v>22 (1422)</v>
      </c>
      <c r="U147" s="1408" t="str">
        <f t="shared" si="25"/>
        <v/>
      </c>
      <c r="V147" s="295"/>
      <c r="W147" s="1409"/>
      <c r="X147" s="1409"/>
      <c r="Y147" s="1665"/>
      <c r="AB147" s="1776" t="str">
        <f t="shared" si="26"/>
        <v>23 (1423)</v>
      </c>
      <c r="AC147" s="1777" t="str">
        <f t="shared" si="27"/>
        <v/>
      </c>
      <c r="AD147" s="1778"/>
      <c r="AE147" s="1778"/>
      <c r="AF147" s="1778"/>
      <c r="AG147" s="1778"/>
      <c r="AH147" s="1779"/>
      <c r="AI147" s="1755"/>
      <c r="AJ147" s="2202"/>
      <c r="AK147" s="2203"/>
      <c r="AL147" s="2202"/>
      <c r="AM147" s="2203"/>
      <c r="AN147" s="1755"/>
      <c r="AO147" s="1776" t="str">
        <f t="shared" si="28"/>
        <v>23 (1423)</v>
      </c>
      <c r="AP147" s="1777" t="str">
        <f t="shared" si="29"/>
        <v/>
      </c>
      <c r="AQ147" s="1778"/>
      <c r="AR147" s="1778"/>
      <c r="AS147" s="1778"/>
      <c r="AT147" s="1747"/>
    </row>
    <row r="148" spans="1:46" s="24" customFormat="1" ht="12.75" hidden="1" customHeight="1" x14ac:dyDescent="0.2">
      <c r="A148" s="1700" t="s">
        <v>2954</v>
      </c>
      <c r="B148" s="1065"/>
      <c r="C148" s="1692"/>
      <c r="D148" s="1692"/>
      <c r="E148" s="1700"/>
      <c r="F148" s="1692"/>
      <c r="G148" s="902"/>
      <c r="H148" s="1403"/>
      <c r="I148" s="1404"/>
      <c r="J148" s="1693"/>
      <c r="K148" s="1404"/>
      <c r="L148" s="1405"/>
      <c r="M148" s="1406"/>
      <c r="N148" s="1700"/>
      <c r="O148" s="2186"/>
      <c r="P148" s="2186"/>
      <c r="Q148" s="2186"/>
      <c r="R148" s="2186"/>
      <c r="S148" s="131"/>
      <c r="T148" s="1407" t="str">
        <f t="shared" si="24"/>
        <v>23 (1423)</v>
      </c>
      <c r="U148" s="1408" t="str">
        <f t="shared" si="25"/>
        <v/>
      </c>
      <c r="V148" s="295"/>
      <c r="W148" s="1409"/>
      <c r="X148" s="1409"/>
      <c r="Y148" s="1665"/>
      <c r="AB148" s="1776" t="str">
        <f t="shared" si="26"/>
        <v>24 (1424)</v>
      </c>
      <c r="AC148" s="1777" t="str">
        <f t="shared" si="27"/>
        <v/>
      </c>
      <c r="AD148" s="1778"/>
      <c r="AE148" s="1778"/>
      <c r="AF148" s="1778"/>
      <c r="AG148" s="1778"/>
      <c r="AH148" s="1779"/>
      <c r="AI148" s="1755"/>
      <c r="AJ148" s="2202"/>
      <c r="AK148" s="2203"/>
      <c r="AL148" s="2202"/>
      <c r="AM148" s="2203"/>
      <c r="AN148" s="1755"/>
      <c r="AO148" s="1776" t="str">
        <f t="shared" si="28"/>
        <v>24 (1424)</v>
      </c>
      <c r="AP148" s="1777" t="str">
        <f t="shared" si="29"/>
        <v/>
      </c>
      <c r="AQ148" s="1778"/>
      <c r="AR148" s="1778"/>
      <c r="AS148" s="1778"/>
      <c r="AT148" s="1747"/>
    </row>
    <row r="149" spans="1:46" s="24" customFormat="1" ht="12.75" hidden="1" customHeight="1" x14ac:dyDescent="0.2">
      <c r="A149" s="1700" t="s">
        <v>2955</v>
      </c>
      <c r="B149" s="1065"/>
      <c r="C149" s="1692"/>
      <c r="D149" s="1692"/>
      <c r="E149" s="1700"/>
      <c r="F149" s="1692"/>
      <c r="G149" s="902"/>
      <c r="H149" s="1403"/>
      <c r="I149" s="1404"/>
      <c r="J149" s="1693"/>
      <c r="K149" s="1404"/>
      <c r="L149" s="1405"/>
      <c r="M149" s="1406"/>
      <c r="N149" s="1700"/>
      <c r="O149" s="2186"/>
      <c r="P149" s="2186"/>
      <c r="Q149" s="2186"/>
      <c r="R149" s="2186"/>
      <c r="S149" s="131"/>
      <c r="T149" s="1407" t="str">
        <f t="shared" si="24"/>
        <v>24 (1424)</v>
      </c>
      <c r="U149" s="1408" t="str">
        <f t="shared" si="25"/>
        <v/>
      </c>
      <c r="V149" s="295"/>
      <c r="W149" s="1409"/>
      <c r="X149" s="1409"/>
      <c r="Y149" s="1665"/>
      <c r="AB149" s="1776" t="str">
        <f t="shared" si="26"/>
        <v>25 (1425)</v>
      </c>
      <c r="AC149" s="1777" t="str">
        <f t="shared" si="27"/>
        <v/>
      </c>
      <c r="AD149" s="1778"/>
      <c r="AE149" s="1778"/>
      <c r="AF149" s="1778"/>
      <c r="AG149" s="1778"/>
      <c r="AH149" s="1779"/>
      <c r="AI149" s="1755"/>
      <c r="AJ149" s="2202"/>
      <c r="AK149" s="2203"/>
      <c r="AL149" s="2202"/>
      <c r="AM149" s="2203"/>
      <c r="AN149" s="1755"/>
      <c r="AO149" s="1776" t="str">
        <f t="shared" si="28"/>
        <v>25 (1425)</v>
      </c>
      <c r="AP149" s="1777">
        <f t="shared" si="29"/>
        <v>100</v>
      </c>
      <c r="AQ149" s="1778"/>
      <c r="AR149" s="1778"/>
      <c r="AS149" s="1778"/>
      <c r="AT149" s="1747"/>
    </row>
    <row r="150" spans="1:46" s="24" customFormat="1" x14ac:dyDescent="0.2">
      <c r="A150" s="1700" t="s">
        <v>2956</v>
      </c>
      <c r="B150" s="1065"/>
      <c r="C150" s="1692"/>
      <c r="D150" s="1692"/>
      <c r="E150" s="1700"/>
      <c r="F150" s="1692"/>
      <c r="G150" s="902"/>
      <c r="H150" s="1403"/>
      <c r="I150" s="1404"/>
      <c r="J150" s="1693"/>
      <c r="K150" s="1404"/>
      <c r="L150" s="1405"/>
      <c r="M150" s="1406"/>
      <c r="N150" s="1700"/>
      <c r="O150" s="2186"/>
      <c r="P150" s="2186"/>
      <c r="Q150" s="2186"/>
      <c r="R150" s="2186"/>
      <c r="S150" s="131"/>
      <c r="T150" s="1407" t="str">
        <f t="shared" si="24"/>
        <v>25 (1425)</v>
      </c>
      <c r="U150" s="1408" t="str">
        <f t="shared" si="25"/>
        <v/>
      </c>
      <c r="V150" s="295"/>
      <c r="W150" s="1409"/>
      <c r="X150" s="1409"/>
      <c r="Y150" s="1665"/>
      <c r="AB150" s="1776" t="str">
        <f t="shared" si="26"/>
        <v>(1426)</v>
      </c>
      <c r="AC150" s="1777">
        <f t="shared" si="27"/>
        <v>100</v>
      </c>
      <c r="AD150" s="1778"/>
      <c r="AE150" s="1778"/>
      <c r="AF150" s="1778"/>
      <c r="AG150" s="1778"/>
      <c r="AH150" s="1779"/>
      <c r="AI150" s="1755"/>
      <c r="AJ150" s="2202"/>
      <c r="AK150" s="2203"/>
      <c r="AL150" s="2202"/>
      <c r="AM150" s="2203"/>
      <c r="AN150" s="1755"/>
      <c r="AO150" s="1776" t="str">
        <f t="shared" si="28"/>
        <v>(1426)</v>
      </c>
      <c r="AP150" s="1777"/>
      <c r="AQ150" s="1778"/>
      <c r="AR150" s="1778"/>
      <c r="AS150" s="1778"/>
      <c r="AT150" s="1747"/>
    </row>
    <row r="151" spans="1:46" s="24" customFormat="1" x14ac:dyDescent="0.2">
      <c r="A151" s="425" t="s">
        <v>2957</v>
      </c>
      <c r="B151" s="1066">
        <v>100</v>
      </c>
      <c r="C151" s="1692"/>
      <c r="D151" s="1692"/>
      <c r="E151" s="1700"/>
      <c r="F151" s="1692"/>
      <c r="G151" s="467"/>
      <c r="H151" s="1411"/>
      <c r="I151" s="1404"/>
      <c r="J151" s="1693"/>
      <c r="K151" s="1404"/>
      <c r="L151" s="1405"/>
      <c r="M151" s="1412"/>
      <c r="N151" s="1700"/>
      <c r="O151" s="2188"/>
      <c r="P151" s="2188"/>
      <c r="Q151" s="2188"/>
      <c r="R151" s="2188"/>
      <c r="S151" s="131"/>
      <c r="T151" s="1400"/>
      <c r="U151" s="1413">
        <f>$B151</f>
        <v>100</v>
      </c>
      <c r="V151" s="295"/>
      <c r="W151" s="1409"/>
      <c r="X151" s="1409"/>
      <c r="Y151" s="1665"/>
      <c r="AB151" s="1780" t="str">
        <f>$A$152</f>
        <v>(1400)</v>
      </c>
      <c r="AC151" s="1781" t="str">
        <f>$B152</f>
        <v>Global</v>
      </c>
      <c r="AD151" s="1778"/>
      <c r="AE151" s="1778"/>
      <c r="AF151" s="1778"/>
      <c r="AG151" s="1778"/>
      <c r="AH151" s="1782"/>
      <c r="AI151" s="1755"/>
      <c r="AJ151" s="2204"/>
      <c r="AK151" s="2205"/>
      <c r="AL151" s="2204"/>
      <c r="AM151" s="2205"/>
      <c r="AN151" s="1755"/>
      <c r="AO151" s="1780" t="str">
        <f>$A$152</f>
        <v>(1400)</v>
      </c>
      <c r="AP151" s="1781"/>
      <c r="AQ151" s="1778"/>
      <c r="AR151" s="1778"/>
      <c r="AS151" s="1778"/>
      <c r="AT151" s="1747"/>
    </row>
    <row r="152" spans="1:46" s="24" customFormat="1" x14ac:dyDescent="0.2">
      <c r="A152" s="132" t="s">
        <v>2958</v>
      </c>
      <c r="B152" s="905" t="s">
        <v>2959</v>
      </c>
      <c r="C152" s="1693"/>
      <c r="D152" s="1693"/>
      <c r="E152" s="131"/>
      <c r="F152" s="908"/>
      <c r="G152" s="1414"/>
      <c r="H152" s="1415"/>
      <c r="I152" s="1404"/>
      <c r="J152" s="1693"/>
      <c r="K152" s="1404"/>
      <c r="L152" s="1416"/>
      <c r="M152" s="1417"/>
      <c r="N152" s="131"/>
      <c r="O152" s="2189"/>
      <c r="P152" s="2189"/>
      <c r="Q152" s="2189"/>
      <c r="R152" s="2189"/>
      <c r="S152" s="131"/>
      <c r="T152" s="1400"/>
      <c r="U152" s="906" t="str">
        <f>$B152</f>
        <v>Global</v>
      </c>
      <c r="V152" s="295"/>
      <c r="W152" s="1418"/>
      <c r="X152" s="1418"/>
      <c r="Y152" s="1665"/>
      <c r="AB152" s="1780">
        <f>$A$153</f>
        <v>0</v>
      </c>
      <c r="AC152" s="1783">
        <f>$B153</f>
        <v>0</v>
      </c>
      <c r="AD152" s="1778"/>
      <c r="AE152" s="885"/>
      <c r="AF152" s="1778"/>
      <c r="AG152" s="1784"/>
      <c r="AH152" s="1785"/>
      <c r="AI152" s="1755"/>
      <c r="AJ152" s="2206"/>
      <c r="AK152" s="2207"/>
      <c r="AL152" s="2206"/>
      <c r="AM152" s="2207"/>
      <c r="AN152" s="1755"/>
      <c r="AO152" s="1780">
        <f>$A$153</f>
        <v>0</v>
      </c>
      <c r="AP152" s="1783"/>
      <c r="AQ152" s="1778"/>
      <c r="AR152" s="1778"/>
      <c r="AS152" s="1778"/>
      <c r="AT152" s="1747"/>
    </row>
    <row r="153" spans="1:46" x14ac:dyDescent="0.2">
      <c r="A153" s="131"/>
      <c r="B153" s="92"/>
      <c r="C153" s="1424"/>
      <c r="D153" s="1424"/>
      <c r="E153" s="131"/>
      <c r="F153" s="1425"/>
      <c r="G153" s="1358"/>
      <c r="H153" s="1358"/>
      <c r="I153" s="1424"/>
      <c r="J153" s="1424"/>
      <c r="K153" s="1424"/>
      <c r="L153" s="1424"/>
      <c r="M153" s="1426"/>
      <c r="N153" s="131"/>
      <c r="O153" s="914"/>
      <c r="P153" s="914"/>
      <c r="Q153" s="914"/>
      <c r="R153" s="914"/>
      <c r="S153" s="131"/>
      <c r="T153" s="1427"/>
      <c r="U153" s="1427"/>
      <c r="V153" s="914"/>
      <c r="W153" s="914"/>
      <c r="X153" s="914"/>
      <c r="Y153" s="914"/>
      <c r="AB153" s="1084"/>
      <c r="AC153" s="1084"/>
      <c r="AD153" s="1755"/>
      <c r="AE153" s="1755"/>
      <c r="AF153" s="1755"/>
      <c r="AG153" s="1755"/>
      <c r="AH153" s="1788"/>
      <c r="AI153" s="1755"/>
      <c r="AJ153" s="1755"/>
      <c r="AK153" s="1755"/>
      <c r="AL153" s="1755"/>
      <c r="AM153" s="1755"/>
      <c r="AN153" s="1755"/>
      <c r="AO153" s="1084"/>
      <c r="AP153" s="1084"/>
      <c r="AQ153" s="1755"/>
      <c r="AR153" s="1755"/>
      <c r="AS153" s="1755"/>
      <c r="AT153" s="1747"/>
    </row>
    <row r="154" spans="1:46" x14ac:dyDescent="0.2">
      <c r="A154" s="131"/>
      <c r="B154" s="1356" t="s">
        <v>2960</v>
      </c>
      <c r="C154" s="1357"/>
      <c r="D154" s="1357"/>
      <c r="E154" s="131"/>
      <c r="F154" s="979"/>
      <c r="G154" s="1358"/>
      <c r="H154" s="1358"/>
      <c r="I154" s="1357"/>
      <c r="J154" s="1357"/>
      <c r="K154" s="1357"/>
      <c r="L154" s="1357"/>
      <c r="M154" s="1428"/>
      <c r="N154" s="131"/>
      <c r="O154" s="553"/>
      <c r="P154" s="553"/>
      <c r="Q154" s="553"/>
      <c r="R154" s="553"/>
      <c r="S154" s="131"/>
      <c r="T154" s="1429"/>
      <c r="U154" s="1429"/>
      <c r="V154" s="553"/>
      <c r="W154" s="553"/>
      <c r="X154" s="553"/>
      <c r="Y154" s="553"/>
      <c r="AB154" s="1084"/>
      <c r="AC154" s="1084"/>
      <c r="AD154" s="1755"/>
      <c r="AE154" s="1755"/>
      <c r="AF154" s="1755"/>
      <c r="AG154" s="1755"/>
      <c r="AH154" s="1788"/>
      <c r="AI154" s="1755"/>
      <c r="AJ154" s="1755"/>
      <c r="AK154" s="1755"/>
      <c r="AL154" s="1755"/>
      <c r="AM154" s="1755"/>
      <c r="AN154" s="1755"/>
      <c r="AO154" s="1084"/>
      <c r="AP154" s="1084"/>
      <c r="AQ154" s="1755"/>
      <c r="AR154" s="1755"/>
      <c r="AS154" s="1755"/>
      <c r="AT154" s="1747"/>
    </row>
    <row r="155" spans="1:46" x14ac:dyDescent="0.2">
      <c r="A155" s="132" t="s">
        <v>2958</v>
      </c>
      <c r="B155" s="1359" t="s">
        <v>2959</v>
      </c>
      <c r="C155" s="1360"/>
      <c r="D155" s="1360"/>
      <c r="E155" s="1361"/>
      <c r="F155" s="1360"/>
      <c r="G155" s="1430"/>
      <c r="H155" s="1431"/>
      <c r="I155" s="1432"/>
      <c r="J155" s="1432"/>
      <c r="K155" s="1432"/>
      <c r="L155" s="1432"/>
      <c r="M155" s="1432"/>
      <c r="N155" s="1700"/>
      <c r="O155" s="2186"/>
      <c r="P155" s="2186"/>
      <c r="Q155" s="2190"/>
      <c r="R155" s="2190"/>
      <c r="S155" s="131"/>
      <c r="T155" s="1429"/>
      <c r="U155" s="1429"/>
      <c r="V155" s="553"/>
      <c r="W155" s="553"/>
      <c r="X155" s="553"/>
      <c r="Y155" s="553"/>
      <c r="AB155" s="1084"/>
      <c r="AC155" s="1084"/>
      <c r="AD155" s="1755"/>
      <c r="AE155" s="1755"/>
      <c r="AF155" s="1755"/>
      <c r="AG155" s="1755"/>
      <c r="AH155" s="1788"/>
      <c r="AI155" s="1755"/>
      <c r="AJ155" s="1755"/>
      <c r="AK155" s="1755"/>
      <c r="AL155" s="1755"/>
      <c r="AM155" s="1755"/>
      <c r="AN155" s="1755"/>
      <c r="AO155" s="1084"/>
      <c r="AP155" s="1084"/>
      <c r="AQ155" s="1755"/>
      <c r="AR155" s="1755"/>
      <c r="AS155" s="1755"/>
      <c r="AT155" s="1747"/>
    </row>
    <row r="156" spans="1:46" x14ac:dyDescent="0.2">
      <c r="A156" s="132"/>
      <c r="B156" s="1433"/>
      <c r="C156" s="1361"/>
      <c r="D156" s="1361"/>
      <c r="E156" s="1361"/>
      <c r="F156" s="1361"/>
      <c r="G156" s="1434"/>
      <c r="H156" s="1434"/>
      <c r="I156" s="1435"/>
      <c r="J156" s="1435"/>
      <c r="K156" s="1435"/>
      <c r="L156" s="1435"/>
      <c r="M156" s="1435"/>
      <c r="N156" s="1700"/>
      <c r="O156" s="1717"/>
      <c r="P156" s="1717"/>
      <c r="Q156" s="1717"/>
      <c r="R156" s="1717"/>
      <c r="S156" s="131"/>
      <c r="T156" s="1429"/>
      <c r="U156" s="1429"/>
      <c r="V156" s="553"/>
      <c r="W156" s="553"/>
      <c r="X156" s="553"/>
      <c r="Y156" s="553"/>
      <c r="AB156" s="1084"/>
      <c r="AC156" s="1084"/>
      <c r="AD156" s="1755"/>
      <c r="AE156" s="1755"/>
      <c r="AF156" s="1755"/>
      <c r="AG156" s="1755"/>
      <c r="AH156" s="1788"/>
      <c r="AI156" s="1755"/>
      <c r="AJ156" s="1755"/>
      <c r="AK156" s="1755"/>
      <c r="AL156" s="1755"/>
      <c r="AM156" s="1755"/>
      <c r="AN156" s="1755"/>
      <c r="AO156" s="1084"/>
      <c r="AP156" s="1084"/>
      <c r="AQ156" s="1755"/>
      <c r="AR156" s="1755"/>
      <c r="AS156" s="1755"/>
      <c r="AT156" s="1747"/>
    </row>
    <row r="157" spans="1:46" x14ac:dyDescent="0.2">
      <c r="A157" s="131"/>
      <c r="B157" s="138" t="s">
        <v>746</v>
      </c>
      <c r="C157" s="1424"/>
      <c r="D157" s="1693"/>
      <c r="E157" s="131"/>
      <c r="F157" s="1425"/>
      <c r="G157" s="1358"/>
      <c r="H157" s="1358"/>
      <c r="I157" s="1424"/>
      <c r="J157" s="1424"/>
      <c r="K157" s="1424"/>
      <c r="L157" s="1424"/>
      <c r="M157" s="1426"/>
      <c r="N157" s="131"/>
      <c r="O157" s="2189"/>
      <c r="P157" s="2189"/>
      <c r="Q157" s="2189"/>
      <c r="R157" s="2189"/>
      <c r="S157" s="131"/>
      <c r="T157" s="1436"/>
      <c r="U157" s="1890" t="str">
        <f>$B157</f>
        <v>Total (500)</v>
      </c>
      <c r="V157" s="1741"/>
      <c r="W157" s="131"/>
      <c r="X157" s="1437"/>
      <c r="Y157" s="1437"/>
      <c r="AB157" s="1093"/>
      <c r="AC157" s="1773">
        <f>$B158</f>
        <v>0</v>
      </c>
      <c r="AD157" s="1778"/>
      <c r="AE157" s="1755"/>
      <c r="AF157" s="1755"/>
      <c r="AG157" s="1755"/>
      <c r="AH157" s="1788"/>
      <c r="AI157" s="1755"/>
      <c r="AJ157" s="2206"/>
      <c r="AK157" s="2207"/>
      <c r="AL157" s="2206"/>
      <c r="AM157" s="2207"/>
      <c r="AN157" s="1755"/>
      <c r="AO157" s="1093"/>
      <c r="AP157" s="1773">
        <f>$B158</f>
        <v>0</v>
      </c>
      <c r="AQ157" s="1778"/>
      <c r="AR157" s="1755"/>
      <c r="AS157" s="1755"/>
      <c r="AT157" s="1747"/>
    </row>
    <row r="158" spans="1:46"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row>
    <row r="159" spans="1:46" s="557" customFormat="1" ht="34.5" customHeight="1" x14ac:dyDescent="0.2">
      <c r="A159" s="1178">
        <v>1</v>
      </c>
      <c r="B159" s="2001" t="s">
        <v>2961</v>
      </c>
      <c r="C159" s="2080"/>
      <c r="D159" s="2080"/>
      <c r="E159" s="2080"/>
      <c r="F159" s="2080"/>
      <c r="G159" s="2080"/>
      <c r="H159" s="131"/>
      <c r="I159" s="1095">
        <v>4</v>
      </c>
      <c r="J159" s="2001" t="s">
        <v>2962</v>
      </c>
      <c r="K159" s="2176"/>
      <c r="L159" s="2176"/>
      <c r="M159" s="2176"/>
      <c r="N159" s="2176"/>
      <c r="O159" s="2176"/>
      <c r="P159" s="2176"/>
      <c r="Q159" s="2176"/>
      <c r="R159" s="2176"/>
      <c r="S159" s="1700"/>
      <c r="T159" s="131"/>
      <c r="U159" s="131"/>
      <c r="V159" s="131"/>
      <c r="W159" s="131"/>
      <c r="X159" s="131"/>
      <c r="Y159" s="131"/>
      <c r="Z159" s="1634"/>
      <c r="AA159" s="1634"/>
      <c r="AB159" s="1634"/>
      <c r="AC159" s="1634"/>
      <c r="AD159" s="1634"/>
      <c r="AE159" s="1634"/>
      <c r="AF159" s="1634"/>
      <c r="AG159" s="1634"/>
      <c r="AH159" s="1634"/>
      <c r="AI159" s="1634"/>
      <c r="AJ159" s="1634"/>
      <c r="AK159" s="1634"/>
      <c r="AL159" s="1634"/>
      <c r="AM159" s="1634"/>
      <c r="AN159" s="1634"/>
      <c r="AO159" s="1634"/>
      <c r="AP159" s="1634"/>
      <c r="AQ159" s="1634"/>
      <c r="AR159" s="1634"/>
      <c r="AS159" s="1634"/>
      <c r="AT159" s="645"/>
    </row>
    <row r="160" spans="1:46" s="557" customFormat="1" ht="33.75" customHeight="1" x14ac:dyDescent="0.2">
      <c r="A160" s="1178">
        <v>2</v>
      </c>
      <c r="B160" s="2001" t="s">
        <v>2990</v>
      </c>
      <c r="C160" s="2080"/>
      <c r="D160" s="2080"/>
      <c r="E160" s="2080"/>
      <c r="F160" s="2080"/>
      <c r="G160" s="2080"/>
      <c r="H160" s="131"/>
      <c r="I160" s="1095">
        <v>5</v>
      </c>
      <c r="J160" s="2001" t="s">
        <v>2964</v>
      </c>
      <c r="K160" s="2080"/>
      <c r="L160" s="2080"/>
      <c r="M160" s="2080"/>
      <c r="N160" s="2080"/>
      <c r="O160" s="2080"/>
      <c r="P160" s="2080"/>
      <c r="Q160" s="2080"/>
      <c r="R160" s="2080"/>
      <c r="S160" s="1700"/>
      <c r="T160" s="131"/>
      <c r="U160" s="131"/>
      <c r="V160" s="131"/>
      <c r="W160" s="131"/>
      <c r="X160" s="1437"/>
      <c r="Y160" s="1437"/>
      <c r="Z160" s="1634"/>
      <c r="AA160" s="1634"/>
      <c r="AB160" s="1634"/>
      <c r="AC160" s="1634"/>
      <c r="AD160" s="1634"/>
      <c r="AE160" s="1634"/>
      <c r="AF160" s="1634"/>
      <c r="AG160" s="1634"/>
      <c r="AH160" s="1634"/>
      <c r="AI160" s="1634"/>
      <c r="AJ160" s="1634"/>
      <c r="AK160" s="1634"/>
      <c r="AL160" s="1634"/>
      <c r="AM160" s="1634"/>
      <c r="AN160" s="1634"/>
      <c r="AO160" s="1634"/>
      <c r="AP160" s="1634"/>
      <c r="AQ160" s="1634"/>
      <c r="AR160" s="1634"/>
      <c r="AS160" s="1634"/>
      <c r="AT160" s="645"/>
    </row>
    <row r="161" spans="1:46" s="557" customFormat="1" ht="35.25" customHeight="1" x14ac:dyDescent="0.2">
      <c r="A161" s="1178">
        <v>3</v>
      </c>
      <c r="B161" s="2001" t="s">
        <v>2965</v>
      </c>
      <c r="C161" s="2080"/>
      <c r="D161" s="2080"/>
      <c r="E161" s="2080"/>
      <c r="F161" s="2080"/>
      <c r="G161" s="2080"/>
      <c r="H161" s="131"/>
      <c r="I161" s="1095">
        <v>6</v>
      </c>
      <c r="J161" s="2001" t="s">
        <v>2966</v>
      </c>
      <c r="K161" s="2080"/>
      <c r="L161" s="2080"/>
      <c r="M161" s="2080"/>
      <c r="N161" s="2080"/>
      <c r="O161" s="2080"/>
      <c r="P161" s="2080"/>
      <c r="Q161" s="2080"/>
      <c r="R161" s="2080"/>
      <c r="S161" s="1700"/>
      <c r="T161" s="131"/>
      <c r="U161" s="131"/>
      <c r="V161" s="131"/>
      <c r="W161" s="131"/>
      <c r="X161" s="131"/>
      <c r="Y161" s="131"/>
      <c r="Z161" s="1634"/>
      <c r="AA161" s="1634"/>
      <c r="AB161" s="1634"/>
      <c r="AC161" s="1634"/>
      <c r="AD161" s="1634"/>
      <c r="AE161" s="1634"/>
      <c r="AF161" s="1634"/>
      <c r="AG161" s="1634"/>
      <c r="AH161" s="1634"/>
      <c r="AI161" s="1634"/>
      <c r="AJ161" s="1634"/>
      <c r="AK161" s="1634"/>
      <c r="AL161" s="1634"/>
      <c r="AM161" s="1634"/>
      <c r="AN161" s="1634"/>
      <c r="AO161" s="1634"/>
      <c r="AP161" s="1634"/>
      <c r="AQ161" s="1634"/>
      <c r="AR161" s="1634"/>
      <c r="AS161" s="1634"/>
      <c r="AT161" s="645"/>
    </row>
    <row r="162" spans="1:46" s="557" customFormat="1" ht="11.25" customHeight="1" x14ac:dyDescent="0.2">
      <c r="A162" s="1634"/>
      <c r="B162" s="1252"/>
      <c r="C162" s="1252"/>
      <c r="D162" s="1252"/>
      <c r="E162" s="1252"/>
      <c r="F162" s="1252"/>
      <c r="G162" s="1252"/>
      <c r="H162" s="1634"/>
      <c r="I162" s="39"/>
      <c r="J162" s="1634"/>
      <c r="K162" s="1097"/>
      <c r="L162" s="1097"/>
      <c r="M162" s="1097"/>
      <c r="N162" s="1097"/>
      <c r="O162" s="1097"/>
      <c r="P162" s="1097"/>
      <c r="Q162" s="1097"/>
      <c r="R162" s="1097"/>
      <c r="S162" s="1634"/>
      <c r="T162" s="1"/>
      <c r="U162" s="1"/>
      <c r="V162" s="1"/>
      <c r="W162" s="1"/>
      <c r="X162" s="1"/>
      <c r="Y162" s="1"/>
      <c r="Z162" s="1634"/>
      <c r="AA162" s="1634"/>
      <c r="AB162" s="1634"/>
      <c r="AC162" s="1634"/>
      <c r="AD162" s="1634"/>
      <c r="AE162" s="1634"/>
      <c r="AF162" s="1634"/>
      <c r="AG162" s="1634"/>
      <c r="AH162" s="1634"/>
      <c r="AI162" s="1634"/>
      <c r="AJ162" s="1634"/>
      <c r="AK162" s="1634"/>
      <c r="AL162" s="1634"/>
      <c r="AM162" s="1634"/>
      <c r="AN162" s="1634"/>
      <c r="AO162" s="1634"/>
      <c r="AP162" s="1634"/>
      <c r="AQ162" s="1634"/>
      <c r="AR162" s="1634"/>
      <c r="AS162" s="1634"/>
      <c r="AT162" s="645"/>
    </row>
    <row r="163" spans="1:46" s="557" customFormat="1" ht="11.25" customHeight="1" x14ac:dyDescent="0.2">
      <c r="A163" s="1"/>
      <c r="B163" s="1252"/>
      <c r="C163" s="1252"/>
      <c r="D163" s="1252"/>
      <c r="E163" s="1252"/>
      <c r="F163" s="1252"/>
      <c r="G163" s="1252"/>
      <c r="H163" s="1634"/>
      <c r="I163" s="1634"/>
      <c r="J163" s="1634"/>
      <c r="K163" s="1634"/>
      <c r="L163" s="1634"/>
      <c r="M163" s="1634"/>
      <c r="N163" s="1634"/>
      <c r="O163" s="1634"/>
      <c r="P163" s="1634"/>
      <c r="Q163" s="1634"/>
      <c r="R163" s="1634"/>
      <c r="S163" s="1634"/>
      <c r="T163" s="1"/>
      <c r="U163" s="1"/>
      <c r="V163" s="1"/>
      <c r="W163" s="1"/>
      <c r="X163" s="1"/>
      <c r="Y163" s="1"/>
      <c r="Z163" s="1634"/>
      <c r="AA163" s="1634"/>
      <c r="AB163" s="1634"/>
      <c r="AC163" s="1634"/>
      <c r="AD163" s="1634"/>
      <c r="AE163" s="1634"/>
      <c r="AF163" s="1634"/>
      <c r="AG163" s="1634"/>
      <c r="AH163" s="1634"/>
      <c r="AI163" s="1634"/>
      <c r="AJ163" s="1634"/>
      <c r="AK163" s="1634"/>
      <c r="AL163" s="1634"/>
      <c r="AM163" s="1634"/>
      <c r="AN163" s="1634"/>
      <c r="AO163" s="1634"/>
      <c r="AP163" s="1634"/>
      <c r="AQ163" s="1634"/>
      <c r="AR163" s="1634"/>
      <c r="AS163" s="1634"/>
      <c r="AT163" s="645"/>
    </row>
    <row r="164" spans="1:46" ht="14.25" x14ac:dyDescent="0.2">
      <c r="A164" s="1098"/>
      <c r="AB164" s="1634"/>
      <c r="AC164" s="1634"/>
      <c r="AD164" s="1634"/>
      <c r="AE164" s="1634"/>
      <c r="AF164" s="1634"/>
      <c r="AG164" s="1634"/>
      <c r="AH164" s="1634"/>
      <c r="AI164" s="1634"/>
      <c r="AJ164" s="1634"/>
      <c r="AK164" s="1634"/>
      <c r="AL164" s="1634"/>
      <c r="AM164" s="1634"/>
      <c r="AN164" s="1634"/>
      <c r="AO164" s="1634"/>
      <c r="AP164" s="1634"/>
      <c r="AQ164" s="1634"/>
      <c r="AR164" s="1634"/>
      <c r="AS164" s="1634"/>
      <c r="AT164" s="645"/>
    </row>
    <row r="165" spans="1:46" x14ac:dyDescent="0.2">
      <c r="AB165" s="1634"/>
      <c r="AC165" s="1634"/>
      <c r="AD165" s="1634"/>
      <c r="AE165" s="1634"/>
      <c r="AF165" s="1634"/>
      <c r="AG165" s="1634"/>
      <c r="AH165" s="1634"/>
      <c r="AI165" s="1634"/>
      <c r="AJ165" s="1634"/>
      <c r="AK165" s="1634"/>
      <c r="AL165" s="1634"/>
      <c r="AM165" s="1634"/>
      <c r="AN165" s="1634"/>
      <c r="AO165" s="1634"/>
      <c r="AP165" s="1634"/>
      <c r="AQ165" s="1634"/>
      <c r="AR165" s="1634"/>
      <c r="AS165" s="1634"/>
      <c r="AT165" s="645"/>
    </row>
    <row r="166" spans="1:46" x14ac:dyDescent="0.2">
      <c r="AB166" s="1634"/>
      <c r="AC166" s="1634"/>
      <c r="AD166" s="1634"/>
      <c r="AE166" s="1634"/>
      <c r="AF166" s="1634"/>
      <c r="AG166" s="1634"/>
      <c r="AH166" s="1634"/>
      <c r="AI166" s="1634"/>
      <c r="AJ166" s="1634"/>
      <c r="AK166" s="1634"/>
      <c r="AL166" s="1634"/>
      <c r="AM166" s="1634"/>
      <c r="AN166" s="1634"/>
      <c r="AO166" s="1634"/>
      <c r="AP166" s="1634"/>
      <c r="AQ166" s="1634"/>
      <c r="AR166" s="1634"/>
      <c r="AS166" s="1634"/>
      <c r="AT166" s="645"/>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hyperlinks>
    <hyperlink ref="B2:E2" location="'Liste tableaux'!A1" display="Retour à la liste des tableaux" xr:uid="{E8028CD3-8979-4D2C-B0D3-CEE493D5862E}"/>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1" sqref="B1"/>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6.42578125" style="1" customWidth="1"/>
    <col min="20" max="20" width="6.5703125" style="131" customWidth="1"/>
    <col min="21" max="21" width="9" style="131" customWidth="1"/>
    <col min="22" max="22" width="11.42578125" style="131" customWidth="1"/>
    <col min="23" max="23" width="9.5703125" style="131" customWidth="1"/>
    <col min="24" max="24" width="9.42578125" style="131" customWidth="1"/>
    <col min="25" max="227" width="9.140625" style="1"/>
    <col min="228" max="228" width="7.140625" style="1" customWidth="1"/>
    <col min="229" max="229" width="9" style="1" customWidth="1"/>
    <col min="230" max="230" width="8.85546875" style="1" customWidth="1"/>
    <col min="231" max="231" width="9.140625" style="1"/>
    <col min="232" max="232" width="0.85546875" style="1" customWidth="1"/>
    <col min="233" max="234" width="10.42578125" style="1" customWidth="1"/>
    <col min="235" max="235" width="9.42578125" style="1" customWidth="1"/>
    <col min="236" max="236" width="0.85546875" style="1" customWidth="1"/>
    <col min="237" max="237" width="10.42578125" style="1" customWidth="1"/>
    <col min="238" max="238" width="9.42578125" style="1" customWidth="1"/>
    <col min="239" max="239" width="10.140625" style="1" customWidth="1"/>
    <col min="240" max="240" width="9.85546875" style="1" customWidth="1"/>
    <col min="241" max="241" width="8.5703125" style="1" customWidth="1"/>
    <col min="242" max="242" width="0.85546875" style="1" customWidth="1"/>
    <col min="243" max="246" width="5.5703125" style="1" customWidth="1"/>
    <col min="247" max="247" width="2.140625" style="1" customWidth="1"/>
    <col min="248" max="248" width="6.5703125" style="1" customWidth="1"/>
    <col min="249" max="249" width="9" style="1" customWidth="1"/>
    <col min="250" max="252" width="9.42578125" style="1" customWidth="1"/>
    <col min="253" max="253" width="0.85546875" style="1" customWidth="1"/>
    <col min="254" max="261" width="8.5703125" style="1" customWidth="1"/>
    <col min="262" max="483" width="9.140625" style="1"/>
    <col min="484" max="484" width="7.140625" style="1" customWidth="1"/>
    <col min="485" max="485" width="9" style="1" customWidth="1"/>
    <col min="486" max="486" width="8.85546875" style="1" customWidth="1"/>
    <col min="487" max="487" width="9.140625" style="1"/>
    <col min="488" max="488" width="0.85546875" style="1" customWidth="1"/>
    <col min="489" max="490" width="10.42578125" style="1" customWidth="1"/>
    <col min="491" max="491" width="9.42578125" style="1" customWidth="1"/>
    <col min="492" max="492" width="0.85546875" style="1" customWidth="1"/>
    <col min="493" max="493" width="10.42578125" style="1" customWidth="1"/>
    <col min="494" max="494" width="9.42578125" style="1" customWidth="1"/>
    <col min="495" max="495" width="10.140625" style="1" customWidth="1"/>
    <col min="496" max="496" width="9.85546875" style="1" customWidth="1"/>
    <col min="497" max="497" width="8.5703125" style="1" customWidth="1"/>
    <col min="498" max="498" width="0.85546875" style="1" customWidth="1"/>
    <col min="499" max="502" width="5.5703125" style="1" customWidth="1"/>
    <col min="503" max="503" width="2.140625" style="1" customWidth="1"/>
    <col min="504" max="504" width="6.5703125" style="1" customWidth="1"/>
    <col min="505" max="505" width="9" style="1" customWidth="1"/>
    <col min="506" max="508" width="9.42578125" style="1" customWidth="1"/>
    <col min="509" max="509" width="0.85546875" style="1" customWidth="1"/>
    <col min="510" max="517" width="8.5703125" style="1" customWidth="1"/>
    <col min="518" max="739" width="9.140625" style="1"/>
    <col min="740" max="740" width="7.140625" style="1" customWidth="1"/>
    <col min="741" max="741" width="9" style="1" customWidth="1"/>
    <col min="742" max="742" width="8.85546875" style="1" customWidth="1"/>
    <col min="743" max="743" width="9.140625" style="1"/>
    <col min="744" max="744" width="0.85546875" style="1" customWidth="1"/>
    <col min="745" max="746" width="10.42578125" style="1" customWidth="1"/>
    <col min="747" max="747" width="9.42578125" style="1" customWidth="1"/>
    <col min="748" max="748" width="0.85546875" style="1" customWidth="1"/>
    <col min="749" max="749" width="10.42578125" style="1" customWidth="1"/>
    <col min="750" max="750" width="9.42578125" style="1" customWidth="1"/>
    <col min="751" max="751" width="10.140625" style="1" customWidth="1"/>
    <col min="752" max="752" width="9.85546875" style="1" customWidth="1"/>
    <col min="753" max="753" width="8.5703125" style="1" customWidth="1"/>
    <col min="754" max="754" width="0.85546875" style="1" customWidth="1"/>
    <col min="755" max="758" width="5.5703125" style="1" customWidth="1"/>
    <col min="759" max="759" width="2.140625" style="1" customWidth="1"/>
    <col min="760" max="760" width="6.5703125" style="1" customWidth="1"/>
    <col min="761" max="761" width="9" style="1" customWidth="1"/>
    <col min="762" max="764" width="9.42578125" style="1" customWidth="1"/>
    <col min="765" max="765" width="0.85546875" style="1" customWidth="1"/>
    <col min="766" max="773" width="8.5703125" style="1" customWidth="1"/>
    <col min="774" max="995" width="9.140625" style="1"/>
    <col min="996" max="996" width="7.140625" style="1" customWidth="1"/>
    <col min="997" max="997" width="9" style="1" customWidth="1"/>
    <col min="998" max="998" width="8.85546875" style="1" customWidth="1"/>
    <col min="999" max="999" width="9.140625" style="1"/>
    <col min="1000" max="1000" width="0.85546875" style="1" customWidth="1"/>
    <col min="1001" max="1002" width="10.42578125" style="1" customWidth="1"/>
    <col min="1003" max="1003" width="9.42578125" style="1" customWidth="1"/>
    <col min="1004" max="1004" width="0.85546875" style="1" customWidth="1"/>
    <col min="1005" max="1005" width="10.42578125" style="1" customWidth="1"/>
    <col min="1006" max="1006" width="9.42578125" style="1" customWidth="1"/>
    <col min="1007" max="1007" width="10.140625" style="1" customWidth="1"/>
    <col min="1008" max="1008" width="9.85546875" style="1" customWidth="1"/>
    <col min="1009" max="1009" width="8.5703125" style="1" customWidth="1"/>
    <col min="1010" max="1010" width="0.85546875" style="1" customWidth="1"/>
    <col min="1011" max="1014" width="5.5703125" style="1" customWidth="1"/>
    <col min="1015" max="1015" width="2.140625" style="1" customWidth="1"/>
    <col min="1016" max="1016" width="6.5703125" style="1" customWidth="1"/>
    <col min="1017" max="1017" width="9" style="1" customWidth="1"/>
    <col min="1018" max="1020" width="9.42578125" style="1" customWidth="1"/>
    <col min="1021" max="1021" width="0.85546875" style="1" customWidth="1"/>
    <col min="1022" max="1029" width="8.5703125" style="1" customWidth="1"/>
    <col min="1030" max="1251" width="9.140625" style="1"/>
    <col min="1252" max="1252" width="7.140625" style="1" customWidth="1"/>
    <col min="1253" max="1253" width="9" style="1" customWidth="1"/>
    <col min="1254" max="1254" width="8.85546875" style="1" customWidth="1"/>
    <col min="1255" max="1255" width="9.140625" style="1"/>
    <col min="1256" max="1256" width="0.85546875" style="1" customWidth="1"/>
    <col min="1257" max="1258" width="10.42578125" style="1" customWidth="1"/>
    <col min="1259" max="1259" width="9.42578125" style="1" customWidth="1"/>
    <col min="1260" max="1260" width="0.85546875" style="1" customWidth="1"/>
    <col min="1261" max="1261" width="10.42578125" style="1" customWidth="1"/>
    <col min="1262" max="1262" width="9.42578125" style="1" customWidth="1"/>
    <col min="1263" max="1263" width="10.140625" style="1" customWidth="1"/>
    <col min="1264" max="1264" width="9.85546875" style="1" customWidth="1"/>
    <col min="1265" max="1265" width="8.5703125" style="1" customWidth="1"/>
    <col min="1266" max="1266" width="0.85546875" style="1" customWidth="1"/>
    <col min="1267" max="1270" width="5.5703125" style="1" customWidth="1"/>
    <col min="1271" max="1271" width="2.140625" style="1" customWidth="1"/>
    <col min="1272" max="1272" width="6.5703125" style="1" customWidth="1"/>
    <col min="1273" max="1273" width="9" style="1" customWidth="1"/>
    <col min="1274" max="1276" width="9.42578125" style="1" customWidth="1"/>
    <col min="1277" max="1277" width="0.85546875" style="1" customWidth="1"/>
    <col min="1278" max="1285" width="8.5703125" style="1" customWidth="1"/>
    <col min="1286" max="1507" width="9.140625" style="1"/>
    <col min="1508" max="1508" width="7.140625" style="1" customWidth="1"/>
    <col min="1509" max="1509" width="9" style="1" customWidth="1"/>
    <col min="1510" max="1510" width="8.85546875" style="1" customWidth="1"/>
    <col min="1511" max="1511" width="9.140625" style="1"/>
    <col min="1512" max="1512" width="0.85546875" style="1" customWidth="1"/>
    <col min="1513" max="1514" width="10.42578125" style="1" customWidth="1"/>
    <col min="1515" max="1515" width="9.42578125" style="1" customWidth="1"/>
    <col min="1516" max="1516" width="0.85546875" style="1" customWidth="1"/>
    <col min="1517" max="1517" width="10.42578125" style="1" customWidth="1"/>
    <col min="1518" max="1518" width="9.42578125" style="1" customWidth="1"/>
    <col min="1519" max="1519" width="10.140625" style="1" customWidth="1"/>
    <col min="1520" max="1520" width="9.85546875" style="1" customWidth="1"/>
    <col min="1521" max="1521" width="8.5703125" style="1" customWidth="1"/>
    <col min="1522" max="1522" width="0.85546875" style="1" customWidth="1"/>
    <col min="1523" max="1526" width="5.5703125" style="1" customWidth="1"/>
    <col min="1527" max="1527" width="2.140625" style="1" customWidth="1"/>
    <col min="1528" max="1528" width="6.5703125" style="1" customWidth="1"/>
    <col min="1529" max="1529" width="9" style="1" customWidth="1"/>
    <col min="1530" max="1532" width="9.42578125" style="1" customWidth="1"/>
    <col min="1533" max="1533" width="0.85546875" style="1" customWidth="1"/>
    <col min="1534" max="1541" width="8.5703125" style="1" customWidth="1"/>
    <col min="1542" max="1763" width="9.140625" style="1"/>
    <col min="1764" max="1764" width="7.140625" style="1" customWidth="1"/>
    <col min="1765" max="1765" width="9" style="1" customWidth="1"/>
    <col min="1766" max="1766" width="8.85546875" style="1" customWidth="1"/>
    <col min="1767" max="1767" width="9.140625" style="1"/>
    <col min="1768" max="1768" width="0.85546875" style="1" customWidth="1"/>
    <col min="1769" max="1770" width="10.42578125" style="1" customWidth="1"/>
    <col min="1771" max="1771" width="9.42578125" style="1" customWidth="1"/>
    <col min="1772" max="1772" width="0.85546875" style="1" customWidth="1"/>
    <col min="1773" max="1773" width="10.42578125" style="1" customWidth="1"/>
    <col min="1774" max="1774" width="9.42578125" style="1" customWidth="1"/>
    <col min="1775" max="1775" width="10.140625" style="1" customWidth="1"/>
    <col min="1776" max="1776" width="9.85546875" style="1" customWidth="1"/>
    <col min="1777" max="1777" width="8.5703125" style="1" customWidth="1"/>
    <col min="1778" max="1778" width="0.85546875" style="1" customWidth="1"/>
    <col min="1779" max="1782" width="5.5703125" style="1" customWidth="1"/>
    <col min="1783" max="1783" width="2.140625" style="1" customWidth="1"/>
    <col min="1784" max="1784" width="6.5703125" style="1" customWidth="1"/>
    <col min="1785" max="1785" width="9" style="1" customWidth="1"/>
    <col min="1786" max="1788" width="9.42578125" style="1" customWidth="1"/>
    <col min="1789" max="1789" width="0.85546875" style="1" customWidth="1"/>
    <col min="1790" max="1797" width="8.5703125" style="1" customWidth="1"/>
    <col min="1798" max="2019" width="9.140625" style="1"/>
    <col min="2020" max="2020" width="7.140625" style="1" customWidth="1"/>
    <col min="2021" max="2021" width="9" style="1" customWidth="1"/>
    <col min="2022" max="2022" width="8.85546875" style="1" customWidth="1"/>
    <col min="2023" max="2023" width="9.140625" style="1"/>
    <col min="2024" max="2024" width="0.85546875" style="1" customWidth="1"/>
    <col min="2025" max="2026" width="10.42578125" style="1" customWidth="1"/>
    <col min="2027" max="2027" width="9.42578125" style="1" customWidth="1"/>
    <col min="2028" max="2028" width="0.85546875" style="1" customWidth="1"/>
    <col min="2029" max="2029" width="10.42578125" style="1" customWidth="1"/>
    <col min="2030" max="2030" width="9.42578125" style="1" customWidth="1"/>
    <col min="2031" max="2031" width="10.140625" style="1" customWidth="1"/>
    <col min="2032" max="2032" width="9.85546875" style="1" customWidth="1"/>
    <col min="2033" max="2033" width="8.5703125" style="1" customWidth="1"/>
    <col min="2034" max="2034" width="0.85546875" style="1" customWidth="1"/>
    <col min="2035" max="2038" width="5.5703125" style="1" customWidth="1"/>
    <col min="2039" max="2039" width="2.140625" style="1" customWidth="1"/>
    <col min="2040" max="2040" width="6.5703125" style="1" customWidth="1"/>
    <col min="2041" max="2041" width="9" style="1" customWidth="1"/>
    <col min="2042" max="2044" width="9.42578125" style="1" customWidth="1"/>
    <col min="2045" max="2045" width="0.85546875" style="1" customWidth="1"/>
    <col min="2046" max="2053" width="8.5703125" style="1" customWidth="1"/>
    <col min="2054" max="2275" width="9.140625" style="1"/>
    <col min="2276" max="2276" width="7.140625" style="1" customWidth="1"/>
    <col min="2277" max="2277" width="9" style="1" customWidth="1"/>
    <col min="2278" max="2278" width="8.85546875" style="1" customWidth="1"/>
    <col min="2279" max="2279" width="9.140625" style="1"/>
    <col min="2280" max="2280" width="0.85546875" style="1" customWidth="1"/>
    <col min="2281" max="2282" width="10.42578125" style="1" customWidth="1"/>
    <col min="2283" max="2283" width="9.42578125" style="1" customWidth="1"/>
    <col min="2284" max="2284" width="0.85546875" style="1" customWidth="1"/>
    <col min="2285" max="2285" width="10.42578125" style="1" customWidth="1"/>
    <col min="2286" max="2286" width="9.42578125" style="1" customWidth="1"/>
    <col min="2287" max="2287" width="10.140625" style="1" customWidth="1"/>
    <col min="2288" max="2288" width="9.85546875" style="1" customWidth="1"/>
    <col min="2289" max="2289" width="8.5703125" style="1" customWidth="1"/>
    <col min="2290" max="2290" width="0.85546875" style="1" customWidth="1"/>
    <col min="2291" max="2294" width="5.5703125" style="1" customWidth="1"/>
    <col min="2295" max="2295" width="2.140625" style="1" customWidth="1"/>
    <col min="2296" max="2296" width="6.5703125" style="1" customWidth="1"/>
    <col min="2297" max="2297" width="9" style="1" customWidth="1"/>
    <col min="2298" max="2300" width="9.42578125" style="1" customWidth="1"/>
    <col min="2301" max="2301" width="0.85546875" style="1" customWidth="1"/>
    <col min="2302" max="2309" width="8.5703125" style="1" customWidth="1"/>
    <col min="2310" max="2531" width="9.140625" style="1"/>
    <col min="2532" max="2532" width="7.140625" style="1" customWidth="1"/>
    <col min="2533" max="2533" width="9" style="1" customWidth="1"/>
    <col min="2534" max="2534" width="8.85546875" style="1" customWidth="1"/>
    <col min="2535" max="2535" width="9.140625" style="1"/>
    <col min="2536" max="2536" width="0.85546875" style="1" customWidth="1"/>
    <col min="2537" max="2538" width="10.42578125" style="1" customWidth="1"/>
    <col min="2539" max="2539" width="9.42578125" style="1" customWidth="1"/>
    <col min="2540" max="2540" width="0.85546875" style="1" customWidth="1"/>
    <col min="2541" max="2541" width="10.42578125" style="1" customWidth="1"/>
    <col min="2542" max="2542" width="9.42578125" style="1" customWidth="1"/>
    <col min="2543" max="2543" width="10.140625" style="1" customWidth="1"/>
    <col min="2544" max="2544" width="9.85546875" style="1" customWidth="1"/>
    <col min="2545" max="2545" width="8.5703125" style="1" customWidth="1"/>
    <col min="2546" max="2546" width="0.85546875" style="1" customWidth="1"/>
    <col min="2547" max="2550" width="5.5703125" style="1" customWidth="1"/>
    <col min="2551" max="2551" width="2.140625" style="1" customWidth="1"/>
    <col min="2552" max="2552" width="6.5703125" style="1" customWidth="1"/>
    <col min="2553" max="2553" width="9" style="1" customWidth="1"/>
    <col min="2554" max="2556" width="9.42578125" style="1" customWidth="1"/>
    <col min="2557" max="2557" width="0.85546875" style="1" customWidth="1"/>
    <col min="2558" max="2565" width="8.5703125" style="1" customWidth="1"/>
    <col min="2566" max="2787" width="9.140625" style="1"/>
    <col min="2788" max="2788" width="7.140625" style="1" customWidth="1"/>
    <col min="2789" max="2789" width="9" style="1" customWidth="1"/>
    <col min="2790" max="2790" width="8.85546875" style="1" customWidth="1"/>
    <col min="2791" max="2791" width="9.140625" style="1"/>
    <col min="2792" max="2792" width="0.85546875" style="1" customWidth="1"/>
    <col min="2793" max="2794" width="10.42578125" style="1" customWidth="1"/>
    <col min="2795" max="2795" width="9.42578125" style="1" customWidth="1"/>
    <col min="2796" max="2796" width="0.85546875" style="1" customWidth="1"/>
    <col min="2797" max="2797" width="10.42578125" style="1" customWidth="1"/>
    <col min="2798" max="2798" width="9.42578125" style="1" customWidth="1"/>
    <col min="2799" max="2799" width="10.140625" style="1" customWidth="1"/>
    <col min="2800" max="2800" width="9.85546875" style="1" customWidth="1"/>
    <col min="2801" max="2801" width="8.5703125" style="1" customWidth="1"/>
    <col min="2802" max="2802" width="0.85546875" style="1" customWidth="1"/>
    <col min="2803" max="2806" width="5.5703125" style="1" customWidth="1"/>
    <col min="2807" max="2807" width="2.140625" style="1" customWidth="1"/>
    <col min="2808" max="2808" width="6.5703125" style="1" customWidth="1"/>
    <col min="2809" max="2809" width="9" style="1" customWidth="1"/>
    <col min="2810" max="2812" width="9.42578125" style="1" customWidth="1"/>
    <col min="2813" max="2813" width="0.85546875" style="1" customWidth="1"/>
    <col min="2814" max="2821" width="8.5703125" style="1" customWidth="1"/>
    <col min="2822" max="3043" width="9.140625" style="1"/>
    <col min="3044" max="3044" width="7.140625" style="1" customWidth="1"/>
    <col min="3045" max="3045" width="9" style="1" customWidth="1"/>
    <col min="3046" max="3046" width="8.85546875" style="1" customWidth="1"/>
    <col min="3047" max="3047" width="9.140625" style="1"/>
    <col min="3048" max="3048" width="0.85546875" style="1" customWidth="1"/>
    <col min="3049" max="3050" width="10.42578125" style="1" customWidth="1"/>
    <col min="3051" max="3051" width="9.42578125" style="1" customWidth="1"/>
    <col min="3052" max="3052" width="0.85546875" style="1" customWidth="1"/>
    <col min="3053" max="3053" width="10.42578125" style="1" customWidth="1"/>
    <col min="3054" max="3054" width="9.42578125" style="1" customWidth="1"/>
    <col min="3055" max="3055" width="10.140625" style="1" customWidth="1"/>
    <col min="3056" max="3056" width="9.85546875" style="1" customWidth="1"/>
    <col min="3057" max="3057" width="8.5703125" style="1" customWidth="1"/>
    <col min="3058" max="3058" width="0.85546875" style="1" customWidth="1"/>
    <col min="3059" max="3062" width="5.5703125" style="1" customWidth="1"/>
    <col min="3063" max="3063" width="2.140625" style="1" customWidth="1"/>
    <col min="3064" max="3064" width="6.5703125" style="1" customWidth="1"/>
    <col min="3065" max="3065" width="9" style="1" customWidth="1"/>
    <col min="3066" max="3068" width="9.42578125" style="1" customWidth="1"/>
    <col min="3069" max="3069" width="0.85546875" style="1" customWidth="1"/>
    <col min="3070" max="3077" width="8.5703125" style="1" customWidth="1"/>
    <col min="3078" max="3299" width="9.140625" style="1"/>
    <col min="3300" max="3300" width="7.140625" style="1" customWidth="1"/>
    <col min="3301" max="3301" width="9" style="1" customWidth="1"/>
    <col min="3302" max="3302" width="8.85546875" style="1" customWidth="1"/>
    <col min="3303" max="3303" width="9.140625" style="1"/>
    <col min="3304" max="3304" width="0.85546875" style="1" customWidth="1"/>
    <col min="3305" max="3306" width="10.42578125" style="1" customWidth="1"/>
    <col min="3307" max="3307" width="9.42578125" style="1" customWidth="1"/>
    <col min="3308" max="3308" width="0.85546875" style="1" customWidth="1"/>
    <col min="3309" max="3309" width="10.42578125" style="1" customWidth="1"/>
    <col min="3310" max="3310" width="9.42578125" style="1" customWidth="1"/>
    <col min="3311" max="3311" width="10.140625" style="1" customWidth="1"/>
    <col min="3312" max="3312" width="9.85546875" style="1" customWidth="1"/>
    <col min="3313" max="3313" width="8.5703125" style="1" customWidth="1"/>
    <col min="3314" max="3314" width="0.85546875" style="1" customWidth="1"/>
    <col min="3315" max="3318" width="5.5703125" style="1" customWidth="1"/>
    <col min="3319" max="3319" width="2.140625" style="1" customWidth="1"/>
    <col min="3320" max="3320" width="6.5703125" style="1" customWidth="1"/>
    <col min="3321" max="3321" width="9" style="1" customWidth="1"/>
    <col min="3322" max="3324" width="9.42578125" style="1" customWidth="1"/>
    <col min="3325" max="3325" width="0.85546875" style="1" customWidth="1"/>
    <col min="3326" max="3333" width="8.5703125" style="1" customWidth="1"/>
    <col min="3334" max="3555" width="9.140625" style="1"/>
    <col min="3556" max="3556" width="7.140625" style="1" customWidth="1"/>
    <col min="3557" max="3557" width="9" style="1" customWidth="1"/>
    <col min="3558" max="3558" width="8.85546875" style="1" customWidth="1"/>
    <col min="3559" max="3559" width="9.140625" style="1"/>
    <col min="3560" max="3560" width="0.85546875" style="1" customWidth="1"/>
    <col min="3561" max="3562" width="10.42578125" style="1" customWidth="1"/>
    <col min="3563" max="3563" width="9.42578125" style="1" customWidth="1"/>
    <col min="3564" max="3564" width="0.85546875" style="1" customWidth="1"/>
    <col min="3565" max="3565" width="10.42578125" style="1" customWidth="1"/>
    <col min="3566" max="3566" width="9.42578125" style="1" customWidth="1"/>
    <col min="3567" max="3567" width="10.140625" style="1" customWidth="1"/>
    <col min="3568" max="3568" width="9.85546875" style="1" customWidth="1"/>
    <col min="3569" max="3569" width="8.5703125" style="1" customWidth="1"/>
    <col min="3570" max="3570" width="0.85546875" style="1" customWidth="1"/>
    <col min="3571" max="3574" width="5.5703125" style="1" customWidth="1"/>
    <col min="3575" max="3575" width="2.140625" style="1" customWidth="1"/>
    <col min="3576" max="3576" width="6.5703125" style="1" customWidth="1"/>
    <col min="3577" max="3577" width="9" style="1" customWidth="1"/>
    <col min="3578" max="3580" width="9.42578125" style="1" customWidth="1"/>
    <col min="3581" max="3581" width="0.85546875" style="1" customWidth="1"/>
    <col min="3582" max="3589" width="8.5703125" style="1" customWidth="1"/>
    <col min="3590" max="3811" width="9.140625" style="1"/>
    <col min="3812" max="3812" width="7.140625" style="1" customWidth="1"/>
    <col min="3813" max="3813" width="9" style="1" customWidth="1"/>
    <col min="3814" max="3814" width="8.85546875" style="1" customWidth="1"/>
    <col min="3815" max="3815" width="9.140625" style="1"/>
    <col min="3816" max="3816" width="0.85546875" style="1" customWidth="1"/>
    <col min="3817" max="3818" width="10.42578125" style="1" customWidth="1"/>
    <col min="3819" max="3819" width="9.42578125" style="1" customWidth="1"/>
    <col min="3820" max="3820" width="0.85546875" style="1" customWidth="1"/>
    <col min="3821" max="3821" width="10.42578125" style="1" customWidth="1"/>
    <col min="3822" max="3822" width="9.42578125" style="1" customWidth="1"/>
    <col min="3823" max="3823" width="10.140625" style="1" customWidth="1"/>
    <col min="3824" max="3824" width="9.85546875" style="1" customWidth="1"/>
    <col min="3825" max="3825" width="8.5703125" style="1" customWidth="1"/>
    <col min="3826" max="3826" width="0.85546875" style="1" customWidth="1"/>
    <col min="3827" max="3830" width="5.5703125" style="1" customWidth="1"/>
    <col min="3831" max="3831" width="2.140625" style="1" customWidth="1"/>
    <col min="3832" max="3832" width="6.5703125" style="1" customWidth="1"/>
    <col min="3833" max="3833" width="9" style="1" customWidth="1"/>
    <col min="3834" max="3836" width="9.42578125" style="1" customWidth="1"/>
    <col min="3837" max="3837" width="0.85546875" style="1" customWidth="1"/>
    <col min="3838" max="3845" width="8.5703125" style="1" customWidth="1"/>
    <col min="3846" max="4067" width="9.140625" style="1"/>
    <col min="4068" max="4068" width="7.140625" style="1" customWidth="1"/>
    <col min="4069" max="4069" width="9" style="1" customWidth="1"/>
    <col min="4070" max="4070" width="8.85546875" style="1" customWidth="1"/>
    <col min="4071" max="4071" width="9.140625" style="1"/>
    <col min="4072" max="4072" width="0.85546875" style="1" customWidth="1"/>
    <col min="4073" max="4074" width="10.42578125" style="1" customWidth="1"/>
    <col min="4075" max="4075" width="9.42578125" style="1" customWidth="1"/>
    <col min="4076" max="4076" width="0.85546875" style="1" customWidth="1"/>
    <col min="4077" max="4077" width="10.42578125" style="1" customWidth="1"/>
    <col min="4078" max="4078" width="9.42578125" style="1" customWidth="1"/>
    <col min="4079" max="4079" width="10.140625" style="1" customWidth="1"/>
    <col min="4080" max="4080" width="9.85546875" style="1" customWidth="1"/>
    <col min="4081" max="4081" width="8.5703125" style="1" customWidth="1"/>
    <col min="4082" max="4082" width="0.85546875" style="1" customWidth="1"/>
    <col min="4083" max="4086" width="5.5703125" style="1" customWidth="1"/>
    <col min="4087" max="4087" width="2.140625" style="1" customWidth="1"/>
    <col min="4088" max="4088" width="6.5703125" style="1" customWidth="1"/>
    <col min="4089" max="4089" width="9" style="1" customWidth="1"/>
    <col min="4090" max="4092" width="9.42578125" style="1" customWidth="1"/>
    <col min="4093" max="4093" width="0.85546875" style="1" customWidth="1"/>
    <col min="4094" max="4101" width="8.5703125" style="1" customWidth="1"/>
    <col min="4102" max="4323" width="9.140625" style="1"/>
    <col min="4324" max="4324" width="7.140625" style="1" customWidth="1"/>
    <col min="4325" max="4325" width="9" style="1" customWidth="1"/>
    <col min="4326" max="4326" width="8.85546875" style="1" customWidth="1"/>
    <col min="4327" max="4327" width="9.140625" style="1"/>
    <col min="4328" max="4328" width="0.85546875" style="1" customWidth="1"/>
    <col min="4329" max="4330" width="10.42578125" style="1" customWidth="1"/>
    <col min="4331" max="4331" width="9.42578125" style="1" customWidth="1"/>
    <col min="4332" max="4332" width="0.85546875" style="1" customWidth="1"/>
    <col min="4333" max="4333" width="10.42578125" style="1" customWidth="1"/>
    <col min="4334" max="4334" width="9.42578125" style="1" customWidth="1"/>
    <col min="4335" max="4335" width="10.140625" style="1" customWidth="1"/>
    <col min="4336" max="4336" width="9.85546875" style="1" customWidth="1"/>
    <col min="4337" max="4337" width="8.5703125" style="1" customWidth="1"/>
    <col min="4338" max="4338" width="0.85546875" style="1" customWidth="1"/>
    <col min="4339" max="4342" width="5.5703125" style="1" customWidth="1"/>
    <col min="4343" max="4343" width="2.140625" style="1" customWidth="1"/>
    <col min="4344" max="4344" width="6.5703125" style="1" customWidth="1"/>
    <col min="4345" max="4345" width="9" style="1" customWidth="1"/>
    <col min="4346" max="4348" width="9.42578125" style="1" customWidth="1"/>
    <col min="4349" max="4349" width="0.85546875" style="1" customWidth="1"/>
    <col min="4350" max="4357" width="8.5703125" style="1" customWidth="1"/>
    <col min="4358" max="4579" width="9.140625" style="1"/>
    <col min="4580" max="4580" width="7.140625" style="1" customWidth="1"/>
    <col min="4581" max="4581" width="9" style="1" customWidth="1"/>
    <col min="4582" max="4582" width="8.85546875" style="1" customWidth="1"/>
    <col min="4583" max="4583" width="9.140625" style="1"/>
    <col min="4584" max="4584" width="0.85546875" style="1" customWidth="1"/>
    <col min="4585" max="4586" width="10.42578125" style="1" customWidth="1"/>
    <col min="4587" max="4587" width="9.42578125" style="1" customWidth="1"/>
    <col min="4588" max="4588" width="0.85546875" style="1" customWidth="1"/>
    <col min="4589" max="4589" width="10.42578125" style="1" customWidth="1"/>
    <col min="4590" max="4590" width="9.42578125" style="1" customWidth="1"/>
    <col min="4591" max="4591" width="10.140625" style="1" customWidth="1"/>
    <col min="4592" max="4592" width="9.85546875" style="1" customWidth="1"/>
    <col min="4593" max="4593" width="8.5703125" style="1" customWidth="1"/>
    <col min="4594" max="4594" width="0.85546875" style="1" customWidth="1"/>
    <col min="4595" max="4598" width="5.5703125" style="1" customWidth="1"/>
    <col min="4599" max="4599" width="2.140625" style="1" customWidth="1"/>
    <col min="4600" max="4600" width="6.5703125" style="1" customWidth="1"/>
    <col min="4601" max="4601" width="9" style="1" customWidth="1"/>
    <col min="4602" max="4604" width="9.42578125" style="1" customWidth="1"/>
    <col min="4605" max="4605" width="0.85546875" style="1" customWidth="1"/>
    <col min="4606" max="4613" width="8.5703125" style="1" customWidth="1"/>
    <col min="4614" max="4835" width="9.140625" style="1"/>
    <col min="4836" max="4836" width="7.140625" style="1" customWidth="1"/>
    <col min="4837" max="4837" width="9" style="1" customWidth="1"/>
    <col min="4838" max="4838" width="8.85546875" style="1" customWidth="1"/>
    <col min="4839" max="4839" width="9.140625" style="1"/>
    <col min="4840" max="4840" width="0.85546875" style="1" customWidth="1"/>
    <col min="4841" max="4842" width="10.42578125" style="1" customWidth="1"/>
    <col min="4843" max="4843" width="9.42578125" style="1" customWidth="1"/>
    <col min="4844" max="4844" width="0.85546875" style="1" customWidth="1"/>
    <col min="4845" max="4845" width="10.42578125" style="1" customWidth="1"/>
    <col min="4846" max="4846" width="9.42578125" style="1" customWidth="1"/>
    <col min="4847" max="4847" width="10.140625" style="1" customWidth="1"/>
    <col min="4848" max="4848" width="9.85546875" style="1" customWidth="1"/>
    <col min="4849" max="4849" width="8.5703125" style="1" customWidth="1"/>
    <col min="4850" max="4850" width="0.85546875" style="1" customWidth="1"/>
    <col min="4851" max="4854" width="5.5703125" style="1" customWidth="1"/>
    <col min="4855" max="4855" width="2.140625" style="1" customWidth="1"/>
    <col min="4856" max="4856" width="6.5703125" style="1" customWidth="1"/>
    <col min="4857" max="4857" width="9" style="1" customWidth="1"/>
    <col min="4858" max="4860" width="9.42578125" style="1" customWidth="1"/>
    <col min="4861" max="4861" width="0.85546875" style="1" customWidth="1"/>
    <col min="4862" max="4869" width="8.5703125" style="1" customWidth="1"/>
    <col min="4870" max="5091" width="9.140625" style="1"/>
    <col min="5092" max="5092" width="7.140625" style="1" customWidth="1"/>
    <col min="5093" max="5093" width="9" style="1" customWidth="1"/>
    <col min="5094" max="5094" width="8.85546875" style="1" customWidth="1"/>
    <col min="5095" max="5095" width="9.140625" style="1"/>
    <col min="5096" max="5096" width="0.85546875" style="1" customWidth="1"/>
    <col min="5097" max="5098" width="10.42578125" style="1" customWidth="1"/>
    <col min="5099" max="5099" width="9.42578125" style="1" customWidth="1"/>
    <col min="5100" max="5100" width="0.85546875" style="1" customWidth="1"/>
    <col min="5101" max="5101" width="10.42578125" style="1" customWidth="1"/>
    <col min="5102" max="5102" width="9.42578125" style="1" customWidth="1"/>
    <col min="5103" max="5103" width="10.140625" style="1" customWidth="1"/>
    <col min="5104" max="5104" width="9.85546875" style="1" customWidth="1"/>
    <col min="5105" max="5105" width="8.5703125" style="1" customWidth="1"/>
    <col min="5106" max="5106" width="0.85546875" style="1" customWidth="1"/>
    <col min="5107" max="5110" width="5.5703125" style="1" customWidth="1"/>
    <col min="5111" max="5111" width="2.140625" style="1" customWidth="1"/>
    <col min="5112" max="5112" width="6.5703125" style="1" customWidth="1"/>
    <col min="5113" max="5113" width="9" style="1" customWidth="1"/>
    <col min="5114" max="5116" width="9.42578125" style="1" customWidth="1"/>
    <col min="5117" max="5117" width="0.85546875" style="1" customWidth="1"/>
    <col min="5118" max="5125" width="8.5703125" style="1" customWidth="1"/>
    <col min="5126" max="5347" width="9.140625" style="1"/>
    <col min="5348" max="5348" width="7.140625" style="1" customWidth="1"/>
    <col min="5349" max="5349" width="9" style="1" customWidth="1"/>
    <col min="5350" max="5350" width="8.85546875" style="1" customWidth="1"/>
    <col min="5351" max="5351" width="9.140625" style="1"/>
    <col min="5352" max="5352" width="0.85546875" style="1" customWidth="1"/>
    <col min="5353" max="5354" width="10.42578125" style="1" customWidth="1"/>
    <col min="5355" max="5355" width="9.42578125" style="1" customWidth="1"/>
    <col min="5356" max="5356" width="0.85546875" style="1" customWidth="1"/>
    <col min="5357" max="5357" width="10.42578125" style="1" customWidth="1"/>
    <col min="5358" max="5358" width="9.42578125" style="1" customWidth="1"/>
    <col min="5359" max="5359" width="10.140625" style="1" customWidth="1"/>
    <col min="5360" max="5360" width="9.85546875" style="1" customWidth="1"/>
    <col min="5361" max="5361" width="8.5703125" style="1" customWidth="1"/>
    <col min="5362" max="5362" width="0.85546875" style="1" customWidth="1"/>
    <col min="5363" max="5366" width="5.5703125" style="1" customWidth="1"/>
    <col min="5367" max="5367" width="2.140625" style="1" customWidth="1"/>
    <col min="5368" max="5368" width="6.5703125" style="1" customWidth="1"/>
    <col min="5369" max="5369" width="9" style="1" customWidth="1"/>
    <col min="5370" max="5372" width="9.42578125" style="1" customWidth="1"/>
    <col min="5373" max="5373" width="0.85546875" style="1" customWidth="1"/>
    <col min="5374" max="5381" width="8.5703125" style="1" customWidth="1"/>
    <col min="5382" max="5603" width="9.140625" style="1"/>
    <col min="5604" max="5604" width="7.140625" style="1" customWidth="1"/>
    <col min="5605" max="5605" width="9" style="1" customWidth="1"/>
    <col min="5606" max="5606" width="8.85546875" style="1" customWidth="1"/>
    <col min="5607" max="5607" width="9.140625" style="1"/>
    <col min="5608" max="5608" width="0.85546875" style="1" customWidth="1"/>
    <col min="5609" max="5610" width="10.42578125" style="1" customWidth="1"/>
    <col min="5611" max="5611" width="9.42578125" style="1" customWidth="1"/>
    <col min="5612" max="5612" width="0.85546875" style="1" customWidth="1"/>
    <col min="5613" max="5613" width="10.42578125" style="1" customWidth="1"/>
    <col min="5614" max="5614" width="9.42578125" style="1" customWidth="1"/>
    <col min="5615" max="5615" width="10.140625" style="1" customWidth="1"/>
    <col min="5616" max="5616" width="9.85546875" style="1" customWidth="1"/>
    <col min="5617" max="5617" width="8.5703125" style="1" customWidth="1"/>
    <col min="5618" max="5618" width="0.85546875" style="1" customWidth="1"/>
    <col min="5619" max="5622" width="5.5703125" style="1" customWidth="1"/>
    <col min="5623" max="5623" width="2.140625" style="1" customWidth="1"/>
    <col min="5624" max="5624" width="6.5703125" style="1" customWidth="1"/>
    <col min="5625" max="5625" width="9" style="1" customWidth="1"/>
    <col min="5626" max="5628" width="9.42578125" style="1" customWidth="1"/>
    <col min="5629" max="5629" width="0.85546875" style="1" customWidth="1"/>
    <col min="5630" max="5637" width="8.5703125" style="1" customWidth="1"/>
    <col min="5638" max="5859" width="9.140625" style="1"/>
    <col min="5860" max="5860" width="7.140625" style="1" customWidth="1"/>
    <col min="5861" max="5861" width="9" style="1" customWidth="1"/>
    <col min="5862" max="5862" width="8.85546875" style="1" customWidth="1"/>
    <col min="5863" max="5863" width="9.140625" style="1"/>
    <col min="5864" max="5864" width="0.85546875" style="1" customWidth="1"/>
    <col min="5865" max="5866" width="10.42578125" style="1" customWidth="1"/>
    <col min="5867" max="5867" width="9.42578125" style="1" customWidth="1"/>
    <col min="5868" max="5868" width="0.85546875" style="1" customWidth="1"/>
    <col min="5869" max="5869" width="10.42578125" style="1" customWidth="1"/>
    <col min="5870" max="5870" width="9.42578125" style="1" customWidth="1"/>
    <col min="5871" max="5871" width="10.140625" style="1" customWidth="1"/>
    <col min="5872" max="5872" width="9.85546875" style="1" customWidth="1"/>
    <col min="5873" max="5873" width="8.5703125" style="1" customWidth="1"/>
    <col min="5874" max="5874" width="0.85546875" style="1" customWidth="1"/>
    <col min="5875" max="5878" width="5.5703125" style="1" customWidth="1"/>
    <col min="5879" max="5879" width="2.140625" style="1" customWidth="1"/>
    <col min="5880" max="5880" width="6.5703125" style="1" customWidth="1"/>
    <col min="5881" max="5881" width="9" style="1" customWidth="1"/>
    <col min="5882" max="5884" width="9.42578125" style="1" customWidth="1"/>
    <col min="5885" max="5885" width="0.85546875" style="1" customWidth="1"/>
    <col min="5886" max="5893" width="8.5703125" style="1" customWidth="1"/>
    <col min="5894" max="6115" width="9.140625" style="1"/>
    <col min="6116" max="6116" width="7.140625" style="1" customWidth="1"/>
    <col min="6117" max="6117" width="9" style="1" customWidth="1"/>
    <col min="6118" max="6118" width="8.85546875" style="1" customWidth="1"/>
    <col min="6119" max="6119" width="9.140625" style="1"/>
    <col min="6120" max="6120" width="0.85546875" style="1" customWidth="1"/>
    <col min="6121" max="6122" width="10.42578125" style="1" customWidth="1"/>
    <col min="6123" max="6123" width="9.42578125" style="1" customWidth="1"/>
    <col min="6124" max="6124" width="0.85546875" style="1" customWidth="1"/>
    <col min="6125" max="6125" width="10.42578125" style="1" customWidth="1"/>
    <col min="6126" max="6126" width="9.42578125" style="1" customWidth="1"/>
    <col min="6127" max="6127" width="10.140625" style="1" customWidth="1"/>
    <col min="6128" max="6128" width="9.85546875" style="1" customWidth="1"/>
    <col min="6129" max="6129" width="8.5703125" style="1" customWidth="1"/>
    <col min="6130" max="6130" width="0.85546875" style="1" customWidth="1"/>
    <col min="6131" max="6134" width="5.5703125" style="1" customWidth="1"/>
    <col min="6135" max="6135" width="2.140625" style="1" customWidth="1"/>
    <col min="6136" max="6136" width="6.5703125" style="1" customWidth="1"/>
    <col min="6137" max="6137" width="9" style="1" customWidth="1"/>
    <col min="6138" max="6140" width="9.42578125" style="1" customWidth="1"/>
    <col min="6141" max="6141" width="0.85546875" style="1" customWidth="1"/>
    <col min="6142" max="6149" width="8.5703125" style="1" customWidth="1"/>
    <col min="6150" max="6371" width="9.140625" style="1"/>
    <col min="6372" max="6372" width="7.140625" style="1" customWidth="1"/>
    <col min="6373" max="6373" width="9" style="1" customWidth="1"/>
    <col min="6374" max="6374" width="8.85546875" style="1" customWidth="1"/>
    <col min="6375" max="6375" width="9.140625" style="1"/>
    <col min="6376" max="6376" width="0.85546875" style="1" customWidth="1"/>
    <col min="6377" max="6378" width="10.42578125" style="1" customWidth="1"/>
    <col min="6379" max="6379" width="9.42578125" style="1" customWidth="1"/>
    <col min="6380" max="6380" width="0.85546875" style="1" customWidth="1"/>
    <col min="6381" max="6381" width="10.42578125" style="1" customWidth="1"/>
    <col min="6382" max="6382" width="9.42578125" style="1" customWidth="1"/>
    <col min="6383" max="6383" width="10.140625" style="1" customWidth="1"/>
    <col min="6384" max="6384" width="9.85546875" style="1" customWidth="1"/>
    <col min="6385" max="6385" width="8.5703125" style="1" customWidth="1"/>
    <col min="6386" max="6386" width="0.85546875" style="1" customWidth="1"/>
    <col min="6387" max="6390" width="5.5703125" style="1" customWidth="1"/>
    <col min="6391" max="6391" width="2.140625" style="1" customWidth="1"/>
    <col min="6392" max="6392" width="6.5703125" style="1" customWidth="1"/>
    <col min="6393" max="6393" width="9" style="1" customWidth="1"/>
    <col min="6394" max="6396" width="9.42578125" style="1" customWidth="1"/>
    <col min="6397" max="6397" width="0.85546875" style="1" customWidth="1"/>
    <col min="6398" max="6405" width="8.5703125" style="1" customWidth="1"/>
    <col min="6406" max="6627" width="9.140625" style="1"/>
    <col min="6628" max="6628" width="7.140625" style="1" customWidth="1"/>
    <col min="6629" max="6629" width="9" style="1" customWidth="1"/>
    <col min="6630" max="6630" width="8.85546875" style="1" customWidth="1"/>
    <col min="6631" max="6631" width="9.140625" style="1"/>
    <col min="6632" max="6632" width="0.85546875" style="1" customWidth="1"/>
    <col min="6633" max="6634" width="10.42578125" style="1" customWidth="1"/>
    <col min="6635" max="6635" width="9.42578125" style="1" customWidth="1"/>
    <col min="6636" max="6636" width="0.85546875" style="1" customWidth="1"/>
    <col min="6637" max="6637" width="10.42578125" style="1" customWidth="1"/>
    <col min="6638" max="6638" width="9.42578125" style="1" customWidth="1"/>
    <col min="6639" max="6639" width="10.140625" style="1" customWidth="1"/>
    <col min="6640" max="6640" width="9.85546875" style="1" customWidth="1"/>
    <col min="6641" max="6641" width="8.5703125" style="1" customWidth="1"/>
    <col min="6642" max="6642" width="0.85546875" style="1" customWidth="1"/>
    <col min="6643" max="6646" width="5.5703125" style="1" customWidth="1"/>
    <col min="6647" max="6647" width="2.140625" style="1" customWidth="1"/>
    <col min="6648" max="6648" width="6.5703125" style="1" customWidth="1"/>
    <col min="6649" max="6649" width="9" style="1" customWidth="1"/>
    <col min="6650" max="6652" width="9.42578125" style="1" customWidth="1"/>
    <col min="6653" max="6653" width="0.85546875" style="1" customWidth="1"/>
    <col min="6654" max="6661" width="8.5703125" style="1" customWidth="1"/>
    <col min="6662" max="6883" width="9.140625" style="1"/>
    <col min="6884" max="6884" width="7.140625" style="1" customWidth="1"/>
    <col min="6885" max="6885" width="9" style="1" customWidth="1"/>
    <col min="6886" max="6886" width="8.85546875" style="1" customWidth="1"/>
    <col min="6887" max="6887" width="9.140625" style="1"/>
    <col min="6888" max="6888" width="0.85546875" style="1" customWidth="1"/>
    <col min="6889" max="6890" width="10.42578125" style="1" customWidth="1"/>
    <col min="6891" max="6891" width="9.42578125" style="1" customWidth="1"/>
    <col min="6892" max="6892" width="0.85546875" style="1" customWidth="1"/>
    <col min="6893" max="6893" width="10.42578125" style="1" customWidth="1"/>
    <col min="6894" max="6894" width="9.42578125" style="1" customWidth="1"/>
    <col min="6895" max="6895" width="10.140625" style="1" customWidth="1"/>
    <col min="6896" max="6896" width="9.85546875" style="1" customWidth="1"/>
    <col min="6897" max="6897" width="8.5703125" style="1" customWidth="1"/>
    <col min="6898" max="6898" width="0.85546875" style="1" customWidth="1"/>
    <col min="6899" max="6902" width="5.5703125" style="1" customWidth="1"/>
    <col min="6903" max="6903" width="2.140625" style="1" customWidth="1"/>
    <col min="6904" max="6904" width="6.5703125" style="1" customWidth="1"/>
    <col min="6905" max="6905" width="9" style="1" customWidth="1"/>
    <col min="6906" max="6908" width="9.42578125" style="1" customWidth="1"/>
    <col min="6909" max="6909" width="0.85546875" style="1" customWidth="1"/>
    <col min="6910" max="6917" width="8.5703125" style="1" customWidth="1"/>
    <col min="6918" max="7139" width="9.140625" style="1"/>
    <col min="7140" max="7140" width="7.140625" style="1" customWidth="1"/>
    <col min="7141" max="7141" width="9" style="1" customWidth="1"/>
    <col min="7142" max="7142" width="8.85546875" style="1" customWidth="1"/>
    <col min="7143" max="7143" width="9.140625" style="1"/>
    <col min="7144" max="7144" width="0.85546875" style="1" customWidth="1"/>
    <col min="7145" max="7146" width="10.42578125" style="1" customWidth="1"/>
    <col min="7147" max="7147" width="9.42578125" style="1" customWidth="1"/>
    <col min="7148" max="7148" width="0.85546875" style="1" customWidth="1"/>
    <col min="7149" max="7149" width="10.42578125" style="1" customWidth="1"/>
    <col min="7150" max="7150" width="9.42578125" style="1" customWidth="1"/>
    <col min="7151" max="7151" width="10.140625" style="1" customWidth="1"/>
    <col min="7152" max="7152" width="9.85546875" style="1" customWidth="1"/>
    <col min="7153" max="7153" width="8.5703125" style="1" customWidth="1"/>
    <col min="7154" max="7154" width="0.85546875" style="1" customWidth="1"/>
    <col min="7155" max="7158" width="5.5703125" style="1" customWidth="1"/>
    <col min="7159" max="7159" width="2.140625" style="1" customWidth="1"/>
    <col min="7160" max="7160" width="6.5703125" style="1" customWidth="1"/>
    <col min="7161" max="7161" width="9" style="1" customWidth="1"/>
    <col min="7162" max="7164" width="9.42578125" style="1" customWidth="1"/>
    <col min="7165" max="7165" width="0.85546875" style="1" customWidth="1"/>
    <col min="7166" max="7173" width="8.5703125" style="1" customWidth="1"/>
    <col min="7174" max="7395" width="9.140625" style="1"/>
    <col min="7396" max="7396" width="7.140625" style="1" customWidth="1"/>
    <col min="7397" max="7397" width="9" style="1" customWidth="1"/>
    <col min="7398" max="7398" width="8.85546875" style="1" customWidth="1"/>
    <col min="7399" max="7399" width="9.140625" style="1"/>
    <col min="7400" max="7400" width="0.85546875" style="1" customWidth="1"/>
    <col min="7401" max="7402" width="10.42578125" style="1" customWidth="1"/>
    <col min="7403" max="7403" width="9.42578125" style="1" customWidth="1"/>
    <col min="7404" max="7404" width="0.85546875" style="1" customWidth="1"/>
    <col min="7405" max="7405" width="10.42578125" style="1" customWidth="1"/>
    <col min="7406" max="7406" width="9.42578125" style="1" customWidth="1"/>
    <col min="7407" max="7407" width="10.140625" style="1" customWidth="1"/>
    <col min="7408" max="7408" width="9.85546875" style="1" customWidth="1"/>
    <col min="7409" max="7409" width="8.5703125" style="1" customWidth="1"/>
    <col min="7410" max="7410" width="0.85546875" style="1" customWidth="1"/>
    <col min="7411" max="7414" width="5.5703125" style="1" customWidth="1"/>
    <col min="7415" max="7415" width="2.140625" style="1" customWidth="1"/>
    <col min="7416" max="7416" width="6.5703125" style="1" customWidth="1"/>
    <col min="7417" max="7417" width="9" style="1" customWidth="1"/>
    <col min="7418" max="7420" width="9.42578125" style="1" customWidth="1"/>
    <col min="7421" max="7421" width="0.85546875" style="1" customWidth="1"/>
    <col min="7422" max="7429" width="8.5703125" style="1" customWidth="1"/>
    <col min="7430" max="7651" width="9.140625" style="1"/>
    <col min="7652" max="7652" width="7.140625" style="1" customWidth="1"/>
    <col min="7653" max="7653" width="9" style="1" customWidth="1"/>
    <col min="7654" max="7654" width="8.85546875" style="1" customWidth="1"/>
    <col min="7655" max="7655" width="9.140625" style="1"/>
    <col min="7656" max="7656" width="0.85546875" style="1" customWidth="1"/>
    <col min="7657" max="7658" width="10.42578125" style="1" customWidth="1"/>
    <col min="7659" max="7659" width="9.42578125" style="1" customWidth="1"/>
    <col min="7660" max="7660" width="0.85546875" style="1" customWidth="1"/>
    <col min="7661" max="7661" width="10.42578125" style="1" customWidth="1"/>
    <col min="7662" max="7662" width="9.42578125" style="1" customWidth="1"/>
    <col min="7663" max="7663" width="10.140625" style="1" customWidth="1"/>
    <col min="7664" max="7664" width="9.85546875" style="1" customWidth="1"/>
    <col min="7665" max="7665" width="8.5703125" style="1" customWidth="1"/>
    <col min="7666" max="7666" width="0.85546875" style="1" customWidth="1"/>
    <col min="7667" max="7670" width="5.5703125" style="1" customWidth="1"/>
    <col min="7671" max="7671" width="2.140625" style="1" customWidth="1"/>
    <col min="7672" max="7672" width="6.5703125" style="1" customWidth="1"/>
    <col min="7673" max="7673" width="9" style="1" customWidth="1"/>
    <col min="7674" max="7676" width="9.42578125" style="1" customWidth="1"/>
    <col min="7677" max="7677" width="0.85546875" style="1" customWidth="1"/>
    <col min="7678" max="7685" width="8.5703125" style="1" customWidth="1"/>
    <col min="7686" max="7907" width="9.140625" style="1"/>
    <col min="7908" max="7908" width="7.140625" style="1" customWidth="1"/>
    <col min="7909" max="7909" width="9" style="1" customWidth="1"/>
    <col min="7910" max="7910" width="8.85546875" style="1" customWidth="1"/>
    <col min="7911" max="7911" width="9.140625" style="1"/>
    <col min="7912" max="7912" width="0.85546875" style="1" customWidth="1"/>
    <col min="7913" max="7914" width="10.42578125" style="1" customWidth="1"/>
    <col min="7915" max="7915" width="9.42578125" style="1" customWidth="1"/>
    <col min="7916" max="7916" width="0.85546875" style="1" customWidth="1"/>
    <col min="7917" max="7917" width="10.42578125" style="1" customWidth="1"/>
    <col min="7918" max="7918" width="9.42578125" style="1" customWidth="1"/>
    <col min="7919" max="7919" width="10.140625" style="1" customWidth="1"/>
    <col min="7920" max="7920" width="9.85546875" style="1" customWidth="1"/>
    <col min="7921" max="7921" width="8.5703125" style="1" customWidth="1"/>
    <col min="7922" max="7922" width="0.85546875" style="1" customWidth="1"/>
    <col min="7923" max="7926" width="5.5703125" style="1" customWidth="1"/>
    <col min="7927" max="7927" width="2.140625" style="1" customWidth="1"/>
    <col min="7928" max="7928" width="6.5703125" style="1" customWidth="1"/>
    <col min="7929" max="7929" width="9" style="1" customWidth="1"/>
    <col min="7930" max="7932" width="9.42578125" style="1" customWidth="1"/>
    <col min="7933" max="7933" width="0.85546875" style="1" customWidth="1"/>
    <col min="7934" max="7941" width="8.5703125" style="1" customWidth="1"/>
    <col min="7942" max="8163" width="9.140625" style="1"/>
    <col min="8164" max="8164" width="7.140625" style="1" customWidth="1"/>
    <col min="8165" max="8165" width="9" style="1" customWidth="1"/>
    <col min="8166" max="8166" width="8.85546875" style="1" customWidth="1"/>
    <col min="8167" max="8167" width="9.140625" style="1"/>
    <col min="8168" max="8168" width="0.85546875" style="1" customWidth="1"/>
    <col min="8169" max="8170" width="10.42578125" style="1" customWidth="1"/>
    <col min="8171" max="8171" width="9.42578125" style="1" customWidth="1"/>
    <col min="8172" max="8172" width="0.85546875" style="1" customWidth="1"/>
    <col min="8173" max="8173" width="10.42578125" style="1" customWidth="1"/>
    <col min="8174" max="8174" width="9.42578125" style="1" customWidth="1"/>
    <col min="8175" max="8175" width="10.140625" style="1" customWidth="1"/>
    <col min="8176" max="8176" width="9.85546875" style="1" customWidth="1"/>
    <col min="8177" max="8177" width="8.5703125" style="1" customWidth="1"/>
    <col min="8178" max="8178" width="0.85546875" style="1" customWidth="1"/>
    <col min="8179" max="8182" width="5.5703125" style="1" customWidth="1"/>
    <col min="8183" max="8183" width="2.140625" style="1" customWidth="1"/>
    <col min="8184" max="8184" width="6.5703125" style="1" customWidth="1"/>
    <col min="8185" max="8185" width="9" style="1" customWidth="1"/>
    <col min="8186" max="8188" width="9.42578125" style="1" customWidth="1"/>
    <col min="8189" max="8189" width="0.85546875" style="1" customWidth="1"/>
    <col min="8190" max="8197" width="8.5703125" style="1" customWidth="1"/>
    <col min="8198" max="8419" width="9.140625" style="1"/>
    <col min="8420" max="8420" width="7.140625" style="1" customWidth="1"/>
    <col min="8421" max="8421" width="9" style="1" customWidth="1"/>
    <col min="8422" max="8422" width="8.85546875" style="1" customWidth="1"/>
    <col min="8423" max="8423" width="9.140625" style="1"/>
    <col min="8424" max="8424" width="0.85546875" style="1" customWidth="1"/>
    <col min="8425" max="8426" width="10.42578125" style="1" customWidth="1"/>
    <col min="8427" max="8427" width="9.42578125" style="1" customWidth="1"/>
    <col min="8428" max="8428" width="0.85546875" style="1" customWidth="1"/>
    <col min="8429" max="8429" width="10.42578125" style="1" customWidth="1"/>
    <col min="8430" max="8430" width="9.42578125" style="1" customWidth="1"/>
    <col min="8431" max="8431" width="10.140625" style="1" customWidth="1"/>
    <col min="8432" max="8432" width="9.85546875" style="1" customWidth="1"/>
    <col min="8433" max="8433" width="8.5703125" style="1" customWidth="1"/>
    <col min="8434" max="8434" width="0.85546875" style="1" customWidth="1"/>
    <col min="8435" max="8438" width="5.5703125" style="1" customWidth="1"/>
    <col min="8439" max="8439" width="2.140625" style="1" customWidth="1"/>
    <col min="8440" max="8440" width="6.5703125" style="1" customWidth="1"/>
    <col min="8441" max="8441" width="9" style="1" customWidth="1"/>
    <col min="8442" max="8444" width="9.42578125" style="1" customWidth="1"/>
    <col min="8445" max="8445" width="0.85546875" style="1" customWidth="1"/>
    <col min="8446" max="8453" width="8.5703125" style="1" customWidth="1"/>
    <col min="8454" max="8675" width="9.140625" style="1"/>
    <col min="8676" max="8676" width="7.140625" style="1" customWidth="1"/>
    <col min="8677" max="8677" width="9" style="1" customWidth="1"/>
    <col min="8678" max="8678" width="8.85546875" style="1" customWidth="1"/>
    <col min="8679" max="8679" width="9.140625" style="1"/>
    <col min="8680" max="8680" width="0.85546875" style="1" customWidth="1"/>
    <col min="8681" max="8682" width="10.42578125" style="1" customWidth="1"/>
    <col min="8683" max="8683" width="9.42578125" style="1" customWidth="1"/>
    <col min="8684" max="8684" width="0.85546875" style="1" customWidth="1"/>
    <col min="8685" max="8685" width="10.42578125" style="1" customWidth="1"/>
    <col min="8686" max="8686" width="9.42578125" style="1" customWidth="1"/>
    <col min="8687" max="8687" width="10.140625" style="1" customWidth="1"/>
    <col min="8688" max="8688" width="9.85546875" style="1" customWidth="1"/>
    <col min="8689" max="8689" width="8.5703125" style="1" customWidth="1"/>
    <col min="8690" max="8690" width="0.85546875" style="1" customWidth="1"/>
    <col min="8691" max="8694" width="5.5703125" style="1" customWidth="1"/>
    <col min="8695" max="8695" width="2.140625" style="1" customWidth="1"/>
    <col min="8696" max="8696" width="6.5703125" style="1" customWidth="1"/>
    <col min="8697" max="8697" width="9" style="1" customWidth="1"/>
    <col min="8698" max="8700" width="9.42578125" style="1" customWidth="1"/>
    <col min="8701" max="8701" width="0.85546875" style="1" customWidth="1"/>
    <col min="8702" max="8709" width="8.5703125" style="1" customWidth="1"/>
    <col min="8710" max="8931" width="9.140625" style="1"/>
    <col min="8932" max="8932" width="7.140625" style="1" customWidth="1"/>
    <col min="8933" max="8933" width="9" style="1" customWidth="1"/>
    <col min="8934" max="8934" width="8.85546875" style="1" customWidth="1"/>
    <col min="8935" max="8935" width="9.140625" style="1"/>
    <col min="8936" max="8936" width="0.85546875" style="1" customWidth="1"/>
    <col min="8937" max="8938" width="10.42578125" style="1" customWidth="1"/>
    <col min="8939" max="8939" width="9.42578125" style="1" customWidth="1"/>
    <col min="8940" max="8940" width="0.85546875" style="1" customWidth="1"/>
    <col min="8941" max="8941" width="10.42578125" style="1" customWidth="1"/>
    <col min="8942" max="8942" width="9.42578125" style="1" customWidth="1"/>
    <col min="8943" max="8943" width="10.140625" style="1" customWidth="1"/>
    <col min="8944" max="8944" width="9.85546875" style="1" customWidth="1"/>
    <col min="8945" max="8945" width="8.5703125" style="1" customWidth="1"/>
    <col min="8946" max="8946" width="0.85546875" style="1" customWidth="1"/>
    <col min="8947" max="8950" width="5.5703125" style="1" customWidth="1"/>
    <col min="8951" max="8951" width="2.140625" style="1" customWidth="1"/>
    <col min="8952" max="8952" width="6.5703125" style="1" customWidth="1"/>
    <col min="8953" max="8953" width="9" style="1" customWidth="1"/>
    <col min="8954" max="8956" width="9.42578125" style="1" customWidth="1"/>
    <col min="8957" max="8957" width="0.85546875" style="1" customWidth="1"/>
    <col min="8958" max="8965" width="8.5703125" style="1" customWidth="1"/>
    <col min="8966" max="9187" width="9.140625" style="1"/>
    <col min="9188" max="9188" width="7.140625" style="1" customWidth="1"/>
    <col min="9189" max="9189" width="9" style="1" customWidth="1"/>
    <col min="9190" max="9190" width="8.85546875" style="1" customWidth="1"/>
    <col min="9191" max="9191" width="9.140625" style="1"/>
    <col min="9192" max="9192" width="0.85546875" style="1" customWidth="1"/>
    <col min="9193" max="9194" width="10.42578125" style="1" customWidth="1"/>
    <col min="9195" max="9195" width="9.42578125" style="1" customWidth="1"/>
    <col min="9196" max="9196" width="0.85546875" style="1" customWidth="1"/>
    <col min="9197" max="9197" width="10.42578125" style="1" customWidth="1"/>
    <col min="9198" max="9198" width="9.42578125" style="1" customWidth="1"/>
    <col min="9199" max="9199" width="10.140625" style="1" customWidth="1"/>
    <col min="9200" max="9200" width="9.85546875" style="1" customWidth="1"/>
    <col min="9201" max="9201" width="8.5703125" style="1" customWidth="1"/>
    <col min="9202" max="9202" width="0.85546875" style="1" customWidth="1"/>
    <col min="9203" max="9206" width="5.5703125" style="1" customWidth="1"/>
    <col min="9207" max="9207" width="2.140625" style="1" customWidth="1"/>
    <col min="9208" max="9208" width="6.5703125" style="1" customWidth="1"/>
    <col min="9209" max="9209" width="9" style="1" customWidth="1"/>
    <col min="9210" max="9212" width="9.42578125" style="1" customWidth="1"/>
    <col min="9213" max="9213" width="0.85546875" style="1" customWidth="1"/>
    <col min="9214" max="9221" width="8.5703125" style="1" customWidth="1"/>
    <col min="9222" max="9443" width="9.140625" style="1"/>
    <col min="9444" max="9444" width="7.140625" style="1" customWidth="1"/>
    <col min="9445" max="9445" width="9" style="1" customWidth="1"/>
    <col min="9446" max="9446" width="8.85546875" style="1" customWidth="1"/>
    <col min="9447" max="9447" width="9.140625" style="1"/>
    <col min="9448" max="9448" width="0.85546875" style="1" customWidth="1"/>
    <col min="9449" max="9450" width="10.42578125" style="1" customWidth="1"/>
    <col min="9451" max="9451" width="9.42578125" style="1" customWidth="1"/>
    <col min="9452" max="9452" width="0.85546875" style="1" customWidth="1"/>
    <col min="9453" max="9453" width="10.42578125" style="1" customWidth="1"/>
    <col min="9454" max="9454" width="9.42578125" style="1" customWidth="1"/>
    <col min="9455" max="9455" width="10.140625" style="1" customWidth="1"/>
    <col min="9456" max="9456" width="9.85546875" style="1" customWidth="1"/>
    <col min="9457" max="9457" width="8.5703125" style="1" customWidth="1"/>
    <col min="9458" max="9458" width="0.85546875" style="1" customWidth="1"/>
    <col min="9459" max="9462" width="5.5703125" style="1" customWidth="1"/>
    <col min="9463" max="9463" width="2.140625" style="1" customWidth="1"/>
    <col min="9464" max="9464" width="6.5703125" style="1" customWidth="1"/>
    <col min="9465" max="9465" width="9" style="1" customWidth="1"/>
    <col min="9466" max="9468" width="9.42578125" style="1" customWidth="1"/>
    <col min="9469" max="9469" width="0.85546875" style="1" customWidth="1"/>
    <col min="9470" max="9477" width="8.5703125" style="1" customWidth="1"/>
    <col min="9478" max="9699" width="9.140625" style="1"/>
    <col min="9700" max="9700" width="7.140625" style="1" customWidth="1"/>
    <col min="9701" max="9701" width="9" style="1" customWidth="1"/>
    <col min="9702" max="9702" width="8.85546875" style="1" customWidth="1"/>
    <col min="9703" max="9703" width="9.140625" style="1"/>
    <col min="9704" max="9704" width="0.85546875" style="1" customWidth="1"/>
    <col min="9705" max="9706" width="10.42578125" style="1" customWidth="1"/>
    <col min="9707" max="9707" width="9.42578125" style="1" customWidth="1"/>
    <col min="9708" max="9708" width="0.85546875" style="1" customWidth="1"/>
    <col min="9709" max="9709" width="10.42578125" style="1" customWidth="1"/>
    <col min="9710" max="9710" width="9.42578125" style="1" customWidth="1"/>
    <col min="9711" max="9711" width="10.140625" style="1" customWidth="1"/>
    <col min="9712" max="9712" width="9.85546875" style="1" customWidth="1"/>
    <col min="9713" max="9713" width="8.5703125" style="1" customWidth="1"/>
    <col min="9714" max="9714" width="0.85546875" style="1" customWidth="1"/>
    <col min="9715" max="9718" width="5.5703125" style="1" customWidth="1"/>
    <col min="9719" max="9719" width="2.140625" style="1" customWidth="1"/>
    <col min="9720" max="9720" width="6.5703125" style="1" customWidth="1"/>
    <col min="9721" max="9721" width="9" style="1" customWidth="1"/>
    <col min="9722" max="9724" width="9.42578125" style="1" customWidth="1"/>
    <col min="9725" max="9725" width="0.85546875" style="1" customWidth="1"/>
    <col min="9726" max="9733" width="8.5703125" style="1" customWidth="1"/>
    <col min="9734" max="9955" width="9.140625" style="1"/>
    <col min="9956" max="9956" width="7.140625" style="1" customWidth="1"/>
    <col min="9957" max="9957" width="9" style="1" customWidth="1"/>
    <col min="9958" max="9958" width="8.85546875" style="1" customWidth="1"/>
    <col min="9959" max="9959" width="9.140625" style="1"/>
    <col min="9960" max="9960" width="0.85546875" style="1" customWidth="1"/>
    <col min="9961" max="9962" width="10.42578125" style="1" customWidth="1"/>
    <col min="9963" max="9963" width="9.42578125" style="1" customWidth="1"/>
    <col min="9964" max="9964" width="0.85546875" style="1" customWidth="1"/>
    <col min="9965" max="9965" width="10.42578125" style="1" customWidth="1"/>
    <col min="9966" max="9966" width="9.42578125" style="1" customWidth="1"/>
    <col min="9967" max="9967" width="10.140625" style="1" customWidth="1"/>
    <col min="9968" max="9968" width="9.85546875" style="1" customWidth="1"/>
    <col min="9969" max="9969" width="8.5703125" style="1" customWidth="1"/>
    <col min="9970" max="9970" width="0.85546875" style="1" customWidth="1"/>
    <col min="9971" max="9974" width="5.5703125" style="1" customWidth="1"/>
    <col min="9975" max="9975" width="2.140625" style="1" customWidth="1"/>
    <col min="9976" max="9976" width="6.5703125" style="1" customWidth="1"/>
    <col min="9977" max="9977" width="9" style="1" customWidth="1"/>
    <col min="9978" max="9980" width="9.42578125" style="1" customWidth="1"/>
    <col min="9981" max="9981" width="0.85546875" style="1" customWidth="1"/>
    <col min="9982" max="9989" width="8.5703125" style="1" customWidth="1"/>
    <col min="9990" max="10211" width="9.140625" style="1"/>
    <col min="10212" max="10212" width="7.140625" style="1" customWidth="1"/>
    <col min="10213" max="10213" width="9" style="1" customWidth="1"/>
    <col min="10214" max="10214" width="8.85546875" style="1" customWidth="1"/>
    <col min="10215" max="10215" width="9.140625" style="1"/>
    <col min="10216" max="10216" width="0.85546875" style="1" customWidth="1"/>
    <col min="10217" max="10218" width="10.42578125" style="1" customWidth="1"/>
    <col min="10219" max="10219" width="9.42578125" style="1" customWidth="1"/>
    <col min="10220" max="10220" width="0.85546875" style="1" customWidth="1"/>
    <col min="10221" max="10221" width="10.42578125" style="1" customWidth="1"/>
    <col min="10222" max="10222" width="9.42578125" style="1" customWidth="1"/>
    <col min="10223" max="10223" width="10.140625" style="1" customWidth="1"/>
    <col min="10224" max="10224" width="9.85546875" style="1" customWidth="1"/>
    <col min="10225" max="10225" width="8.5703125" style="1" customWidth="1"/>
    <col min="10226" max="10226" width="0.85546875" style="1" customWidth="1"/>
    <col min="10227" max="10230" width="5.5703125" style="1" customWidth="1"/>
    <col min="10231" max="10231" width="2.140625" style="1" customWidth="1"/>
    <col min="10232" max="10232" width="6.5703125" style="1" customWidth="1"/>
    <col min="10233" max="10233" width="9" style="1" customWidth="1"/>
    <col min="10234" max="10236" width="9.42578125" style="1" customWidth="1"/>
    <col min="10237" max="10237" width="0.85546875" style="1" customWidth="1"/>
    <col min="10238" max="10245" width="8.5703125" style="1" customWidth="1"/>
    <col min="10246" max="10467" width="9.140625" style="1"/>
    <col min="10468" max="10468" width="7.140625" style="1" customWidth="1"/>
    <col min="10469" max="10469" width="9" style="1" customWidth="1"/>
    <col min="10470" max="10470" width="8.85546875" style="1" customWidth="1"/>
    <col min="10471" max="10471" width="9.140625" style="1"/>
    <col min="10472" max="10472" width="0.85546875" style="1" customWidth="1"/>
    <col min="10473" max="10474" width="10.42578125" style="1" customWidth="1"/>
    <col min="10475" max="10475" width="9.42578125" style="1" customWidth="1"/>
    <col min="10476" max="10476" width="0.85546875" style="1" customWidth="1"/>
    <col min="10477" max="10477" width="10.42578125" style="1" customWidth="1"/>
    <col min="10478" max="10478" width="9.42578125" style="1" customWidth="1"/>
    <col min="10479" max="10479" width="10.140625" style="1" customWidth="1"/>
    <col min="10480" max="10480" width="9.85546875" style="1" customWidth="1"/>
    <col min="10481" max="10481" width="8.5703125" style="1" customWidth="1"/>
    <col min="10482" max="10482" width="0.85546875" style="1" customWidth="1"/>
    <col min="10483" max="10486" width="5.5703125" style="1" customWidth="1"/>
    <col min="10487" max="10487" width="2.140625" style="1" customWidth="1"/>
    <col min="10488" max="10488" width="6.5703125" style="1" customWidth="1"/>
    <col min="10489" max="10489" width="9" style="1" customWidth="1"/>
    <col min="10490" max="10492" width="9.42578125" style="1" customWidth="1"/>
    <col min="10493" max="10493" width="0.85546875" style="1" customWidth="1"/>
    <col min="10494" max="10501" width="8.5703125" style="1" customWidth="1"/>
    <col min="10502" max="10723" width="9.140625" style="1"/>
    <col min="10724" max="10724" width="7.140625" style="1" customWidth="1"/>
    <col min="10725" max="10725" width="9" style="1" customWidth="1"/>
    <col min="10726" max="10726" width="8.85546875" style="1" customWidth="1"/>
    <col min="10727" max="10727" width="9.140625" style="1"/>
    <col min="10728" max="10728" width="0.85546875" style="1" customWidth="1"/>
    <col min="10729" max="10730" width="10.42578125" style="1" customWidth="1"/>
    <col min="10731" max="10731" width="9.42578125" style="1" customWidth="1"/>
    <col min="10732" max="10732" width="0.85546875" style="1" customWidth="1"/>
    <col min="10733" max="10733" width="10.42578125" style="1" customWidth="1"/>
    <col min="10734" max="10734" width="9.42578125" style="1" customWidth="1"/>
    <col min="10735" max="10735" width="10.140625" style="1" customWidth="1"/>
    <col min="10736" max="10736" width="9.85546875" style="1" customWidth="1"/>
    <col min="10737" max="10737" width="8.5703125" style="1" customWidth="1"/>
    <col min="10738" max="10738" width="0.85546875" style="1" customWidth="1"/>
    <col min="10739" max="10742" width="5.5703125" style="1" customWidth="1"/>
    <col min="10743" max="10743" width="2.140625" style="1" customWidth="1"/>
    <col min="10744" max="10744" width="6.5703125" style="1" customWidth="1"/>
    <col min="10745" max="10745" width="9" style="1" customWidth="1"/>
    <col min="10746" max="10748" width="9.42578125" style="1" customWidth="1"/>
    <col min="10749" max="10749" width="0.85546875" style="1" customWidth="1"/>
    <col min="10750" max="10757" width="8.5703125" style="1" customWidth="1"/>
    <col min="10758" max="10979" width="9.140625" style="1"/>
    <col min="10980" max="10980" width="7.140625" style="1" customWidth="1"/>
    <col min="10981" max="10981" width="9" style="1" customWidth="1"/>
    <col min="10982" max="10982" width="8.85546875" style="1" customWidth="1"/>
    <col min="10983" max="10983" width="9.140625" style="1"/>
    <col min="10984" max="10984" width="0.85546875" style="1" customWidth="1"/>
    <col min="10985" max="10986" width="10.42578125" style="1" customWidth="1"/>
    <col min="10987" max="10987" width="9.42578125" style="1" customWidth="1"/>
    <col min="10988" max="10988" width="0.85546875" style="1" customWidth="1"/>
    <col min="10989" max="10989" width="10.42578125" style="1" customWidth="1"/>
    <col min="10990" max="10990" width="9.42578125" style="1" customWidth="1"/>
    <col min="10991" max="10991" width="10.140625" style="1" customWidth="1"/>
    <col min="10992" max="10992" width="9.85546875" style="1" customWidth="1"/>
    <col min="10993" max="10993" width="8.5703125" style="1" customWidth="1"/>
    <col min="10994" max="10994" width="0.85546875" style="1" customWidth="1"/>
    <col min="10995" max="10998" width="5.5703125" style="1" customWidth="1"/>
    <col min="10999" max="10999" width="2.140625" style="1" customWidth="1"/>
    <col min="11000" max="11000" width="6.5703125" style="1" customWidth="1"/>
    <col min="11001" max="11001" width="9" style="1" customWidth="1"/>
    <col min="11002" max="11004" width="9.42578125" style="1" customWidth="1"/>
    <col min="11005" max="11005" width="0.85546875" style="1" customWidth="1"/>
    <col min="11006" max="11013" width="8.5703125" style="1" customWidth="1"/>
    <col min="11014" max="11235" width="9.140625" style="1"/>
    <col min="11236" max="11236" width="7.140625" style="1" customWidth="1"/>
    <col min="11237" max="11237" width="9" style="1" customWidth="1"/>
    <col min="11238" max="11238" width="8.85546875" style="1" customWidth="1"/>
    <col min="11239" max="11239" width="9.140625" style="1"/>
    <col min="11240" max="11240" width="0.85546875" style="1" customWidth="1"/>
    <col min="11241" max="11242" width="10.42578125" style="1" customWidth="1"/>
    <col min="11243" max="11243" width="9.42578125" style="1" customWidth="1"/>
    <col min="11244" max="11244" width="0.85546875" style="1" customWidth="1"/>
    <col min="11245" max="11245" width="10.42578125" style="1" customWidth="1"/>
    <col min="11246" max="11246" width="9.42578125" style="1" customWidth="1"/>
    <col min="11247" max="11247" width="10.140625" style="1" customWidth="1"/>
    <col min="11248" max="11248" width="9.85546875" style="1" customWidth="1"/>
    <col min="11249" max="11249" width="8.5703125" style="1" customWidth="1"/>
    <col min="11250" max="11250" width="0.85546875" style="1" customWidth="1"/>
    <col min="11251" max="11254" width="5.5703125" style="1" customWidth="1"/>
    <col min="11255" max="11255" width="2.140625" style="1" customWidth="1"/>
    <col min="11256" max="11256" width="6.5703125" style="1" customWidth="1"/>
    <col min="11257" max="11257" width="9" style="1" customWidth="1"/>
    <col min="11258" max="11260" width="9.42578125" style="1" customWidth="1"/>
    <col min="11261" max="11261" width="0.85546875" style="1" customWidth="1"/>
    <col min="11262" max="11269" width="8.5703125" style="1" customWidth="1"/>
    <col min="11270" max="11491" width="9.140625" style="1"/>
    <col min="11492" max="11492" width="7.140625" style="1" customWidth="1"/>
    <col min="11493" max="11493" width="9" style="1" customWidth="1"/>
    <col min="11494" max="11494" width="8.85546875" style="1" customWidth="1"/>
    <col min="11495" max="11495" width="9.140625" style="1"/>
    <col min="11496" max="11496" width="0.85546875" style="1" customWidth="1"/>
    <col min="11497" max="11498" width="10.42578125" style="1" customWidth="1"/>
    <col min="11499" max="11499" width="9.42578125" style="1" customWidth="1"/>
    <col min="11500" max="11500" width="0.85546875" style="1" customWidth="1"/>
    <col min="11501" max="11501" width="10.42578125" style="1" customWidth="1"/>
    <col min="11502" max="11502" width="9.42578125" style="1" customWidth="1"/>
    <col min="11503" max="11503" width="10.140625" style="1" customWidth="1"/>
    <col min="11504" max="11504" width="9.85546875" style="1" customWidth="1"/>
    <col min="11505" max="11505" width="8.5703125" style="1" customWidth="1"/>
    <col min="11506" max="11506" width="0.85546875" style="1" customWidth="1"/>
    <col min="11507" max="11510" width="5.5703125" style="1" customWidth="1"/>
    <col min="11511" max="11511" width="2.140625" style="1" customWidth="1"/>
    <col min="11512" max="11512" width="6.5703125" style="1" customWidth="1"/>
    <col min="11513" max="11513" width="9" style="1" customWidth="1"/>
    <col min="11514" max="11516" width="9.42578125" style="1" customWidth="1"/>
    <col min="11517" max="11517" width="0.85546875" style="1" customWidth="1"/>
    <col min="11518" max="11525" width="8.5703125" style="1" customWidth="1"/>
    <col min="11526" max="11747" width="9.140625" style="1"/>
    <col min="11748" max="11748" width="7.140625" style="1" customWidth="1"/>
    <col min="11749" max="11749" width="9" style="1" customWidth="1"/>
    <col min="11750" max="11750" width="8.85546875" style="1" customWidth="1"/>
    <col min="11751" max="11751" width="9.140625" style="1"/>
    <col min="11752" max="11752" width="0.85546875" style="1" customWidth="1"/>
    <col min="11753" max="11754" width="10.42578125" style="1" customWidth="1"/>
    <col min="11755" max="11755" width="9.42578125" style="1" customWidth="1"/>
    <col min="11756" max="11756" width="0.85546875" style="1" customWidth="1"/>
    <col min="11757" max="11757" width="10.42578125" style="1" customWidth="1"/>
    <col min="11758" max="11758" width="9.42578125" style="1" customWidth="1"/>
    <col min="11759" max="11759" width="10.140625" style="1" customWidth="1"/>
    <col min="11760" max="11760" width="9.85546875" style="1" customWidth="1"/>
    <col min="11761" max="11761" width="8.5703125" style="1" customWidth="1"/>
    <col min="11762" max="11762" width="0.85546875" style="1" customWidth="1"/>
    <col min="11763" max="11766" width="5.5703125" style="1" customWidth="1"/>
    <col min="11767" max="11767" width="2.140625" style="1" customWidth="1"/>
    <col min="11768" max="11768" width="6.5703125" style="1" customWidth="1"/>
    <col min="11769" max="11769" width="9" style="1" customWidth="1"/>
    <col min="11770" max="11772" width="9.42578125" style="1" customWidth="1"/>
    <col min="11773" max="11773" width="0.85546875" style="1" customWidth="1"/>
    <col min="11774" max="11781" width="8.5703125" style="1" customWidth="1"/>
    <col min="11782" max="12003" width="9.140625" style="1"/>
    <col min="12004" max="12004" width="7.140625" style="1" customWidth="1"/>
    <col min="12005" max="12005" width="9" style="1" customWidth="1"/>
    <col min="12006" max="12006" width="8.85546875" style="1" customWidth="1"/>
    <col min="12007" max="12007" width="9.140625" style="1"/>
    <col min="12008" max="12008" width="0.85546875" style="1" customWidth="1"/>
    <col min="12009" max="12010" width="10.42578125" style="1" customWidth="1"/>
    <col min="12011" max="12011" width="9.42578125" style="1" customWidth="1"/>
    <col min="12012" max="12012" width="0.85546875" style="1" customWidth="1"/>
    <col min="12013" max="12013" width="10.42578125" style="1" customWidth="1"/>
    <col min="12014" max="12014" width="9.42578125" style="1" customWidth="1"/>
    <col min="12015" max="12015" width="10.140625" style="1" customWidth="1"/>
    <col min="12016" max="12016" width="9.85546875" style="1" customWidth="1"/>
    <col min="12017" max="12017" width="8.5703125" style="1" customWidth="1"/>
    <col min="12018" max="12018" width="0.85546875" style="1" customWidth="1"/>
    <col min="12019" max="12022" width="5.5703125" style="1" customWidth="1"/>
    <col min="12023" max="12023" width="2.140625" style="1" customWidth="1"/>
    <col min="12024" max="12024" width="6.5703125" style="1" customWidth="1"/>
    <col min="12025" max="12025" width="9" style="1" customWidth="1"/>
    <col min="12026" max="12028" width="9.42578125" style="1" customWidth="1"/>
    <col min="12029" max="12029" width="0.85546875" style="1" customWidth="1"/>
    <col min="12030" max="12037" width="8.5703125" style="1" customWidth="1"/>
    <col min="12038" max="12259" width="9.140625" style="1"/>
    <col min="12260" max="12260" width="7.140625" style="1" customWidth="1"/>
    <col min="12261" max="12261" width="9" style="1" customWidth="1"/>
    <col min="12262" max="12262" width="8.85546875" style="1" customWidth="1"/>
    <col min="12263" max="12263" width="9.140625" style="1"/>
    <col min="12264" max="12264" width="0.85546875" style="1" customWidth="1"/>
    <col min="12265" max="12266" width="10.42578125" style="1" customWidth="1"/>
    <col min="12267" max="12267" width="9.42578125" style="1" customWidth="1"/>
    <col min="12268" max="12268" width="0.85546875" style="1" customWidth="1"/>
    <col min="12269" max="12269" width="10.42578125" style="1" customWidth="1"/>
    <col min="12270" max="12270" width="9.42578125" style="1" customWidth="1"/>
    <col min="12271" max="12271" width="10.140625" style="1" customWidth="1"/>
    <col min="12272" max="12272" width="9.85546875" style="1" customWidth="1"/>
    <col min="12273" max="12273" width="8.5703125" style="1" customWidth="1"/>
    <col min="12274" max="12274" width="0.85546875" style="1" customWidth="1"/>
    <col min="12275" max="12278" width="5.5703125" style="1" customWidth="1"/>
    <col min="12279" max="12279" width="2.140625" style="1" customWidth="1"/>
    <col min="12280" max="12280" width="6.5703125" style="1" customWidth="1"/>
    <col min="12281" max="12281" width="9" style="1" customWidth="1"/>
    <col min="12282" max="12284" width="9.42578125" style="1" customWidth="1"/>
    <col min="12285" max="12285" width="0.85546875" style="1" customWidth="1"/>
    <col min="12286" max="12293" width="8.5703125" style="1" customWidth="1"/>
    <col min="12294" max="12515" width="9.140625" style="1"/>
    <col min="12516" max="12516" width="7.140625" style="1" customWidth="1"/>
    <col min="12517" max="12517" width="9" style="1" customWidth="1"/>
    <col min="12518" max="12518" width="8.85546875" style="1" customWidth="1"/>
    <col min="12519" max="12519" width="9.140625" style="1"/>
    <col min="12520" max="12520" width="0.85546875" style="1" customWidth="1"/>
    <col min="12521" max="12522" width="10.42578125" style="1" customWidth="1"/>
    <col min="12523" max="12523" width="9.42578125" style="1" customWidth="1"/>
    <col min="12524" max="12524" width="0.85546875" style="1" customWidth="1"/>
    <col min="12525" max="12525" width="10.42578125" style="1" customWidth="1"/>
    <col min="12526" max="12526" width="9.42578125" style="1" customWidth="1"/>
    <col min="12527" max="12527" width="10.140625" style="1" customWidth="1"/>
    <col min="12528" max="12528" width="9.85546875" style="1" customWidth="1"/>
    <col min="12529" max="12529" width="8.5703125" style="1" customWidth="1"/>
    <col min="12530" max="12530" width="0.85546875" style="1" customWidth="1"/>
    <col min="12531" max="12534" width="5.5703125" style="1" customWidth="1"/>
    <col min="12535" max="12535" width="2.140625" style="1" customWidth="1"/>
    <col min="12536" max="12536" width="6.5703125" style="1" customWidth="1"/>
    <col min="12537" max="12537" width="9" style="1" customWidth="1"/>
    <col min="12538" max="12540" width="9.42578125" style="1" customWidth="1"/>
    <col min="12541" max="12541" width="0.85546875" style="1" customWidth="1"/>
    <col min="12542" max="12549" width="8.5703125" style="1" customWidth="1"/>
    <col min="12550" max="12771" width="9.140625" style="1"/>
    <col min="12772" max="12772" width="7.140625" style="1" customWidth="1"/>
    <col min="12773" max="12773" width="9" style="1" customWidth="1"/>
    <col min="12774" max="12774" width="8.85546875" style="1" customWidth="1"/>
    <col min="12775" max="12775" width="9.140625" style="1"/>
    <col min="12776" max="12776" width="0.85546875" style="1" customWidth="1"/>
    <col min="12777" max="12778" width="10.42578125" style="1" customWidth="1"/>
    <col min="12779" max="12779" width="9.42578125" style="1" customWidth="1"/>
    <col min="12780" max="12780" width="0.85546875" style="1" customWidth="1"/>
    <col min="12781" max="12781" width="10.42578125" style="1" customWidth="1"/>
    <col min="12782" max="12782" width="9.42578125" style="1" customWidth="1"/>
    <col min="12783" max="12783" width="10.140625" style="1" customWidth="1"/>
    <col min="12784" max="12784" width="9.85546875" style="1" customWidth="1"/>
    <col min="12785" max="12785" width="8.5703125" style="1" customWidth="1"/>
    <col min="12786" max="12786" width="0.85546875" style="1" customWidth="1"/>
    <col min="12787" max="12790" width="5.5703125" style="1" customWidth="1"/>
    <col min="12791" max="12791" width="2.140625" style="1" customWidth="1"/>
    <col min="12792" max="12792" width="6.5703125" style="1" customWidth="1"/>
    <col min="12793" max="12793" width="9" style="1" customWidth="1"/>
    <col min="12794" max="12796" width="9.42578125" style="1" customWidth="1"/>
    <col min="12797" max="12797" width="0.85546875" style="1" customWidth="1"/>
    <col min="12798" max="12805" width="8.5703125" style="1" customWidth="1"/>
    <col min="12806" max="13027" width="9.140625" style="1"/>
    <col min="13028" max="13028" width="7.140625" style="1" customWidth="1"/>
    <col min="13029" max="13029" width="9" style="1" customWidth="1"/>
    <col min="13030" max="13030" width="8.85546875" style="1" customWidth="1"/>
    <col min="13031" max="13031" width="9.140625" style="1"/>
    <col min="13032" max="13032" width="0.85546875" style="1" customWidth="1"/>
    <col min="13033" max="13034" width="10.42578125" style="1" customWidth="1"/>
    <col min="13035" max="13035" width="9.42578125" style="1" customWidth="1"/>
    <col min="13036" max="13036" width="0.85546875" style="1" customWidth="1"/>
    <col min="13037" max="13037" width="10.42578125" style="1" customWidth="1"/>
    <col min="13038" max="13038" width="9.42578125" style="1" customWidth="1"/>
    <col min="13039" max="13039" width="10.140625" style="1" customWidth="1"/>
    <col min="13040" max="13040" width="9.85546875" style="1" customWidth="1"/>
    <col min="13041" max="13041" width="8.5703125" style="1" customWidth="1"/>
    <col min="13042" max="13042" width="0.85546875" style="1" customWidth="1"/>
    <col min="13043" max="13046" width="5.5703125" style="1" customWidth="1"/>
    <col min="13047" max="13047" width="2.140625" style="1" customWidth="1"/>
    <col min="13048" max="13048" width="6.5703125" style="1" customWidth="1"/>
    <col min="13049" max="13049" width="9" style="1" customWidth="1"/>
    <col min="13050" max="13052" width="9.42578125" style="1" customWidth="1"/>
    <col min="13053" max="13053" width="0.85546875" style="1" customWidth="1"/>
    <col min="13054" max="13061" width="8.5703125" style="1" customWidth="1"/>
    <col min="13062" max="13283" width="9.140625" style="1"/>
    <col min="13284" max="13284" width="7.140625" style="1" customWidth="1"/>
    <col min="13285" max="13285" width="9" style="1" customWidth="1"/>
    <col min="13286" max="13286" width="8.85546875" style="1" customWidth="1"/>
    <col min="13287" max="13287" width="9.140625" style="1"/>
    <col min="13288" max="13288" width="0.85546875" style="1" customWidth="1"/>
    <col min="13289" max="13290" width="10.42578125" style="1" customWidth="1"/>
    <col min="13291" max="13291" width="9.42578125" style="1" customWidth="1"/>
    <col min="13292" max="13292" width="0.85546875" style="1" customWidth="1"/>
    <col min="13293" max="13293" width="10.42578125" style="1" customWidth="1"/>
    <col min="13294" max="13294" width="9.42578125" style="1" customWidth="1"/>
    <col min="13295" max="13295" width="10.140625" style="1" customWidth="1"/>
    <col min="13296" max="13296" width="9.85546875" style="1" customWidth="1"/>
    <col min="13297" max="13297" width="8.5703125" style="1" customWidth="1"/>
    <col min="13298" max="13298" width="0.85546875" style="1" customWidth="1"/>
    <col min="13299" max="13302" width="5.5703125" style="1" customWidth="1"/>
    <col min="13303" max="13303" width="2.140625" style="1" customWidth="1"/>
    <col min="13304" max="13304" width="6.5703125" style="1" customWidth="1"/>
    <col min="13305" max="13305" width="9" style="1" customWidth="1"/>
    <col min="13306" max="13308" width="9.42578125" style="1" customWidth="1"/>
    <col min="13309" max="13309" width="0.85546875" style="1" customWidth="1"/>
    <col min="13310" max="13317" width="8.5703125" style="1" customWidth="1"/>
    <col min="13318" max="13539" width="9.140625" style="1"/>
    <col min="13540" max="13540" width="7.140625" style="1" customWidth="1"/>
    <col min="13541" max="13541" width="9" style="1" customWidth="1"/>
    <col min="13542" max="13542" width="8.85546875" style="1" customWidth="1"/>
    <col min="13543" max="13543" width="9.140625" style="1"/>
    <col min="13544" max="13544" width="0.85546875" style="1" customWidth="1"/>
    <col min="13545" max="13546" width="10.42578125" style="1" customWidth="1"/>
    <col min="13547" max="13547" width="9.42578125" style="1" customWidth="1"/>
    <col min="13548" max="13548" width="0.85546875" style="1" customWidth="1"/>
    <col min="13549" max="13549" width="10.42578125" style="1" customWidth="1"/>
    <col min="13550" max="13550" width="9.42578125" style="1" customWidth="1"/>
    <col min="13551" max="13551" width="10.140625" style="1" customWidth="1"/>
    <col min="13552" max="13552" width="9.85546875" style="1" customWidth="1"/>
    <col min="13553" max="13553" width="8.5703125" style="1" customWidth="1"/>
    <col min="13554" max="13554" width="0.85546875" style="1" customWidth="1"/>
    <col min="13555" max="13558" width="5.5703125" style="1" customWidth="1"/>
    <col min="13559" max="13559" width="2.140625" style="1" customWidth="1"/>
    <col min="13560" max="13560" width="6.5703125" style="1" customWidth="1"/>
    <col min="13561" max="13561" width="9" style="1" customWidth="1"/>
    <col min="13562" max="13564" width="9.42578125" style="1" customWidth="1"/>
    <col min="13565" max="13565" width="0.85546875" style="1" customWidth="1"/>
    <col min="13566" max="13573" width="8.5703125" style="1" customWidth="1"/>
    <col min="13574" max="13795" width="9.140625" style="1"/>
    <col min="13796" max="13796" width="7.140625" style="1" customWidth="1"/>
    <col min="13797" max="13797" width="9" style="1" customWidth="1"/>
    <col min="13798" max="13798" width="8.85546875" style="1" customWidth="1"/>
    <col min="13799" max="13799" width="9.140625" style="1"/>
    <col min="13800" max="13800" width="0.85546875" style="1" customWidth="1"/>
    <col min="13801" max="13802" width="10.42578125" style="1" customWidth="1"/>
    <col min="13803" max="13803" width="9.42578125" style="1" customWidth="1"/>
    <col min="13804" max="13804" width="0.85546875" style="1" customWidth="1"/>
    <col min="13805" max="13805" width="10.42578125" style="1" customWidth="1"/>
    <col min="13806" max="13806" width="9.42578125" style="1" customWidth="1"/>
    <col min="13807" max="13807" width="10.140625" style="1" customWidth="1"/>
    <col min="13808" max="13808" width="9.85546875" style="1" customWidth="1"/>
    <col min="13809" max="13809" width="8.5703125" style="1" customWidth="1"/>
    <col min="13810" max="13810" width="0.85546875" style="1" customWidth="1"/>
    <col min="13811" max="13814" width="5.5703125" style="1" customWidth="1"/>
    <col min="13815" max="13815" width="2.140625" style="1" customWidth="1"/>
    <col min="13816" max="13816" width="6.5703125" style="1" customWidth="1"/>
    <col min="13817" max="13817" width="9" style="1" customWidth="1"/>
    <col min="13818" max="13820" width="9.42578125" style="1" customWidth="1"/>
    <col min="13821" max="13821" width="0.85546875" style="1" customWidth="1"/>
    <col min="13822" max="13829" width="8.5703125" style="1" customWidth="1"/>
    <col min="13830" max="14051" width="9.140625" style="1"/>
    <col min="14052" max="14052" width="7.140625" style="1" customWidth="1"/>
    <col min="14053" max="14053" width="9" style="1" customWidth="1"/>
    <col min="14054" max="14054" width="8.85546875" style="1" customWidth="1"/>
    <col min="14055" max="14055" width="9.140625" style="1"/>
    <col min="14056" max="14056" width="0.85546875" style="1" customWidth="1"/>
    <col min="14057" max="14058" width="10.42578125" style="1" customWidth="1"/>
    <col min="14059" max="14059" width="9.42578125" style="1" customWidth="1"/>
    <col min="14060" max="14060" width="0.85546875" style="1" customWidth="1"/>
    <col min="14061" max="14061" width="10.42578125" style="1" customWidth="1"/>
    <col min="14062" max="14062" width="9.42578125" style="1" customWidth="1"/>
    <col min="14063" max="14063" width="10.140625" style="1" customWidth="1"/>
    <col min="14064" max="14064" width="9.85546875" style="1" customWidth="1"/>
    <col min="14065" max="14065" width="8.5703125" style="1" customWidth="1"/>
    <col min="14066" max="14066" width="0.85546875" style="1" customWidth="1"/>
    <col min="14067" max="14070" width="5.5703125" style="1" customWidth="1"/>
    <col min="14071" max="14071" width="2.140625" style="1" customWidth="1"/>
    <col min="14072" max="14072" width="6.5703125" style="1" customWidth="1"/>
    <col min="14073" max="14073" width="9" style="1" customWidth="1"/>
    <col min="14074" max="14076" width="9.42578125" style="1" customWidth="1"/>
    <col min="14077" max="14077" width="0.85546875" style="1" customWidth="1"/>
    <col min="14078" max="14085" width="8.5703125" style="1" customWidth="1"/>
    <col min="14086" max="14307" width="9.140625" style="1"/>
    <col min="14308" max="14308" width="7.140625" style="1" customWidth="1"/>
    <col min="14309" max="14309" width="9" style="1" customWidth="1"/>
    <col min="14310" max="14310" width="8.85546875" style="1" customWidth="1"/>
    <col min="14311" max="14311" width="9.140625" style="1"/>
    <col min="14312" max="14312" width="0.85546875" style="1" customWidth="1"/>
    <col min="14313" max="14314" width="10.42578125" style="1" customWidth="1"/>
    <col min="14315" max="14315" width="9.42578125" style="1" customWidth="1"/>
    <col min="14316" max="14316" width="0.85546875" style="1" customWidth="1"/>
    <col min="14317" max="14317" width="10.42578125" style="1" customWidth="1"/>
    <col min="14318" max="14318" width="9.42578125" style="1" customWidth="1"/>
    <col min="14319" max="14319" width="10.140625" style="1" customWidth="1"/>
    <col min="14320" max="14320" width="9.85546875" style="1" customWidth="1"/>
    <col min="14321" max="14321" width="8.5703125" style="1" customWidth="1"/>
    <col min="14322" max="14322" width="0.85546875" style="1" customWidth="1"/>
    <col min="14323" max="14326" width="5.5703125" style="1" customWidth="1"/>
    <col min="14327" max="14327" width="2.140625" style="1" customWidth="1"/>
    <col min="14328" max="14328" width="6.5703125" style="1" customWidth="1"/>
    <col min="14329" max="14329" width="9" style="1" customWidth="1"/>
    <col min="14330" max="14332" width="9.42578125" style="1" customWidth="1"/>
    <col min="14333" max="14333" width="0.85546875" style="1" customWidth="1"/>
    <col min="14334" max="14341" width="8.5703125" style="1" customWidth="1"/>
    <col min="14342" max="14563" width="9.140625" style="1"/>
    <col min="14564" max="14564" width="7.140625" style="1" customWidth="1"/>
    <col min="14565" max="14565" width="9" style="1" customWidth="1"/>
    <col min="14566" max="14566" width="8.85546875" style="1" customWidth="1"/>
    <col min="14567" max="14567" width="9.140625" style="1"/>
    <col min="14568" max="14568" width="0.85546875" style="1" customWidth="1"/>
    <col min="14569" max="14570" width="10.42578125" style="1" customWidth="1"/>
    <col min="14571" max="14571" width="9.42578125" style="1" customWidth="1"/>
    <col min="14572" max="14572" width="0.85546875" style="1" customWidth="1"/>
    <col min="14573" max="14573" width="10.42578125" style="1" customWidth="1"/>
    <col min="14574" max="14574" width="9.42578125" style="1" customWidth="1"/>
    <col min="14575" max="14575" width="10.140625" style="1" customWidth="1"/>
    <col min="14576" max="14576" width="9.85546875" style="1" customWidth="1"/>
    <col min="14577" max="14577" width="8.5703125" style="1" customWidth="1"/>
    <col min="14578" max="14578" width="0.85546875" style="1" customWidth="1"/>
    <col min="14579" max="14582" width="5.5703125" style="1" customWidth="1"/>
    <col min="14583" max="14583" width="2.140625" style="1" customWidth="1"/>
    <col min="14584" max="14584" width="6.5703125" style="1" customWidth="1"/>
    <col min="14585" max="14585" width="9" style="1" customWidth="1"/>
    <col min="14586" max="14588" width="9.42578125" style="1" customWidth="1"/>
    <col min="14589" max="14589" width="0.85546875" style="1" customWidth="1"/>
    <col min="14590" max="14597" width="8.5703125" style="1" customWidth="1"/>
    <col min="14598" max="14819" width="9.140625" style="1"/>
    <col min="14820" max="14820" width="7.140625" style="1" customWidth="1"/>
    <col min="14821" max="14821" width="9" style="1" customWidth="1"/>
    <col min="14822" max="14822" width="8.85546875" style="1" customWidth="1"/>
    <col min="14823" max="14823" width="9.140625" style="1"/>
    <col min="14824" max="14824" width="0.85546875" style="1" customWidth="1"/>
    <col min="14825" max="14826" width="10.42578125" style="1" customWidth="1"/>
    <col min="14827" max="14827" width="9.42578125" style="1" customWidth="1"/>
    <col min="14828" max="14828" width="0.85546875" style="1" customWidth="1"/>
    <col min="14829" max="14829" width="10.42578125" style="1" customWidth="1"/>
    <col min="14830" max="14830" width="9.42578125" style="1" customWidth="1"/>
    <col min="14831" max="14831" width="10.140625" style="1" customWidth="1"/>
    <col min="14832" max="14832" width="9.85546875" style="1" customWidth="1"/>
    <col min="14833" max="14833" width="8.5703125" style="1" customWidth="1"/>
    <col min="14834" max="14834" width="0.85546875" style="1" customWidth="1"/>
    <col min="14835" max="14838" width="5.5703125" style="1" customWidth="1"/>
    <col min="14839" max="14839" width="2.140625" style="1" customWidth="1"/>
    <col min="14840" max="14840" width="6.5703125" style="1" customWidth="1"/>
    <col min="14841" max="14841" width="9" style="1" customWidth="1"/>
    <col min="14842" max="14844" width="9.42578125" style="1" customWidth="1"/>
    <col min="14845" max="14845" width="0.85546875" style="1" customWidth="1"/>
    <col min="14846" max="14853" width="8.5703125" style="1" customWidth="1"/>
    <col min="14854" max="15075" width="9.140625" style="1"/>
    <col min="15076" max="15076" width="7.140625" style="1" customWidth="1"/>
    <col min="15077" max="15077" width="9" style="1" customWidth="1"/>
    <col min="15078" max="15078" width="8.85546875" style="1" customWidth="1"/>
    <col min="15079" max="15079" width="9.140625" style="1"/>
    <col min="15080" max="15080" width="0.85546875" style="1" customWidth="1"/>
    <col min="15081" max="15082" width="10.42578125" style="1" customWidth="1"/>
    <col min="15083" max="15083" width="9.42578125" style="1" customWidth="1"/>
    <col min="15084" max="15084" width="0.85546875" style="1" customWidth="1"/>
    <col min="15085" max="15085" width="10.42578125" style="1" customWidth="1"/>
    <col min="15086" max="15086" width="9.42578125" style="1" customWidth="1"/>
    <col min="15087" max="15087" width="10.140625" style="1" customWidth="1"/>
    <col min="15088" max="15088" width="9.85546875" style="1" customWidth="1"/>
    <col min="15089" max="15089" width="8.5703125" style="1" customWidth="1"/>
    <col min="15090" max="15090" width="0.85546875" style="1" customWidth="1"/>
    <col min="15091" max="15094" width="5.5703125" style="1" customWidth="1"/>
    <col min="15095" max="15095" width="2.140625" style="1" customWidth="1"/>
    <col min="15096" max="15096" width="6.5703125" style="1" customWidth="1"/>
    <col min="15097" max="15097" width="9" style="1" customWidth="1"/>
    <col min="15098" max="15100" width="9.42578125" style="1" customWidth="1"/>
    <col min="15101" max="15101" width="0.85546875" style="1" customWidth="1"/>
    <col min="15102" max="15109" width="8.5703125" style="1" customWidth="1"/>
    <col min="15110" max="15331" width="9.140625" style="1"/>
    <col min="15332" max="15332" width="7.140625" style="1" customWidth="1"/>
    <col min="15333" max="15333" width="9" style="1" customWidth="1"/>
    <col min="15334" max="15334" width="8.85546875" style="1" customWidth="1"/>
    <col min="15335" max="15335" width="9.140625" style="1"/>
    <col min="15336" max="15336" width="0.85546875" style="1" customWidth="1"/>
    <col min="15337" max="15338" width="10.42578125" style="1" customWidth="1"/>
    <col min="15339" max="15339" width="9.42578125" style="1" customWidth="1"/>
    <col min="15340" max="15340" width="0.85546875" style="1" customWidth="1"/>
    <col min="15341" max="15341" width="10.42578125" style="1" customWidth="1"/>
    <col min="15342" max="15342" width="9.42578125" style="1" customWidth="1"/>
    <col min="15343" max="15343" width="10.140625" style="1" customWidth="1"/>
    <col min="15344" max="15344" width="9.85546875" style="1" customWidth="1"/>
    <col min="15345" max="15345" width="8.5703125" style="1" customWidth="1"/>
    <col min="15346" max="15346" width="0.85546875" style="1" customWidth="1"/>
    <col min="15347" max="15350" width="5.5703125" style="1" customWidth="1"/>
    <col min="15351" max="15351" width="2.140625" style="1" customWidth="1"/>
    <col min="15352" max="15352" width="6.5703125" style="1" customWidth="1"/>
    <col min="15353" max="15353" width="9" style="1" customWidth="1"/>
    <col min="15354" max="15356" width="9.42578125" style="1" customWidth="1"/>
    <col min="15357" max="15357" width="0.85546875" style="1" customWidth="1"/>
    <col min="15358" max="15365" width="8.5703125" style="1" customWidth="1"/>
    <col min="15366" max="15587" width="9.140625" style="1"/>
    <col min="15588" max="15588" width="7.140625" style="1" customWidth="1"/>
    <col min="15589" max="15589" width="9" style="1" customWidth="1"/>
    <col min="15590" max="15590" width="8.85546875" style="1" customWidth="1"/>
    <col min="15591" max="15591" width="9.140625" style="1"/>
    <col min="15592" max="15592" width="0.85546875" style="1" customWidth="1"/>
    <col min="15593" max="15594" width="10.42578125" style="1" customWidth="1"/>
    <col min="15595" max="15595" width="9.42578125" style="1" customWidth="1"/>
    <col min="15596" max="15596" width="0.85546875" style="1" customWidth="1"/>
    <col min="15597" max="15597" width="10.42578125" style="1" customWidth="1"/>
    <col min="15598" max="15598" width="9.42578125" style="1" customWidth="1"/>
    <col min="15599" max="15599" width="10.140625" style="1" customWidth="1"/>
    <col min="15600" max="15600" width="9.85546875" style="1" customWidth="1"/>
    <col min="15601" max="15601" width="8.5703125" style="1" customWidth="1"/>
    <col min="15602" max="15602" width="0.85546875" style="1" customWidth="1"/>
    <col min="15603" max="15606" width="5.5703125" style="1" customWidth="1"/>
    <col min="15607" max="15607" width="2.140625" style="1" customWidth="1"/>
    <col min="15608" max="15608" width="6.5703125" style="1" customWidth="1"/>
    <col min="15609" max="15609" width="9" style="1" customWidth="1"/>
    <col min="15610" max="15612" width="9.42578125" style="1" customWidth="1"/>
    <col min="15613" max="15613" width="0.85546875" style="1" customWidth="1"/>
    <col min="15614" max="15621" width="8.5703125" style="1" customWidth="1"/>
    <col min="15622" max="15843" width="9.140625" style="1"/>
    <col min="15844" max="15844" width="7.140625" style="1" customWidth="1"/>
    <col min="15845" max="15845" width="9" style="1" customWidth="1"/>
    <col min="15846" max="15846" width="8.85546875" style="1" customWidth="1"/>
    <col min="15847" max="15847" width="9.140625" style="1"/>
    <col min="15848" max="15848" width="0.85546875" style="1" customWidth="1"/>
    <col min="15849" max="15850" width="10.42578125" style="1" customWidth="1"/>
    <col min="15851" max="15851" width="9.42578125" style="1" customWidth="1"/>
    <col min="15852" max="15852" width="0.85546875" style="1" customWidth="1"/>
    <col min="15853" max="15853" width="10.42578125" style="1" customWidth="1"/>
    <col min="15854" max="15854" width="9.42578125" style="1" customWidth="1"/>
    <col min="15855" max="15855" width="10.140625" style="1" customWidth="1"/>
    <col min="15856" max="15856" width="9.85546875" style="1" customWidth="1"/>
    <col min="15857" max="15857" width="8.5703125" style="1" customWidth="1"/>
    <col min="15858" max="15858" width="0.85546875" style="1" customWidth="1"/>
    <col min="15859" max="15862" width="5.5703125" style="1" customWidth="1"/>
    <col min="15863" max="15863" width="2.140625" style="1" customWidth="1"/>
    <col min="15864" max="15864" width="6.5703125" style="1" customWidth="1"/>
    <col min="15865" max="15865" width="9" style="1" customWidth="1"/>
    <col min="15866" max="15868" width="9.42578125" style="1" customWidth="1"/>
    <col min="15869" max="15869" width="0.85546875" style="1" customWidth="1"/>
    <col min="15870" max="15877" width="8.5703125" style="1" customWidth="1"/>
    <col min="15878" max="16099" width="9.140625" style="1"/>
    <col min="16100" max="16100" width="7.140625" style="1" customWidth="1"/>
    <col min="16101" max="16101" width="9" style="1" customWidth="1"/>
    <col min="16102" max="16102" width="8.85546875" style="1" customWidth="1"/>
    <col min="16103" max="16103" width="9.140625" style="1"/>
    <col min="16104" max="16104" width="0.85546875" style="1" customWidth="1"/>
    <col min="16105" max="16106" width="10.42578125" style="1" customWidth="1"/>
    <col min="16107" max="16107" width="9.42578125" style="1" customWidth="1"/>
    <col min="16108" max="16108" width="0.85546875" style="1" customWidth="1"/>
    <col min="16109" max="16109" width="10.42578125" style="1" customWidth="1"/>
    <col min="16110" max="16110" width="9.42578125" style="1" customWidth="1"/>
    <col min="16111" max="16111" width="10.140625" style="1" customWidth="1"/>
    <col min="16112" max="16112" width="9.85546875" style="1" customWidth="1"/>
    <col min="16113" max="16113" width="8.5703125" style="1" customWidth="1"/>
    <col min="16114" max="16114" width="0.85546875" style="1" customWidth="1"/>
    <col min="16115" max="16118" width="5.5703125" style="1" customWidth="1"/>
    <col min="16119" max="16119" width="2.140625" style="1" customWidth="1"/>
    <col min="16120" max="16120" width="6.5703125" style="1" customWidth="1"/>
    <col min="16121" max="16121" width="9" style="1" customWidth="1"/>
    <col min="16122" max="16124" width="9.42578125" style="1" customWidth="1"/>
    <col min="16125" max="16125" width="0.85546875" style="1" customWidth="1"/>
    <col min="16126" max="16133" width="8.5703125" style="1" customWidth="1"/>
    <col min="16134" max="16384" width="9.140625" style="1"/>
  </cols>
  <sheetData>
    <row r="1" spans="1:24" ht="15.75" x14ac:dyDescent="0.25">
      <c r="B1" s="378" t="s">
        <v>2991</v>
      </c>
      <c r="C1" s="33"/>
      <c r="D1" s="33"/>
      <c r="T1" s="378" t="s">
        <v>2991</v>
      </c>
    </row>
    <row r="2" spans="1:24" ht="12.75" customHeight="1" x14ac:dyDescent="0.25">
      <c r="A2" s="35">
        <v>26</v>
      </c>
      <c r="B2" s="2144" t="s">
        <v>94</v>
      </c>
      <c r="C2" s="2145"/>
      <c r="D2" s="2145"/>
      <c r="E2" s="2146"/>
      <c r="T2" s="1438" t="s">
        <v>2992</v>
      </c>
      <c r="U2" s="1438"/>
      <c r="V2" s="1438"/>
      <c r="W2" s="1438"/>
      <c r="X2" s="1438"/>
    </row>
    <row r="3" spans="1:24" ht="15" customHeight="1" x14ac:dyDescent="0.2">
      <c r="A3" s="131"/>
      <c r="B3" s="661" t="s">
        <v>2377</v>
      </c>
      <c r="C3" s="661"/>
      <c r="D3" s="131"/>
      <c r="E3" s="131"/>
      <c r="F3" s="131"/>
      <c r="G3" s="131"/>
      <c r="H3" s="131"/>
      <c r="I3" s="131"/>
      <c r="J3" s="131"/>
      <c r="K3" s="131"/>
      <c r="L3" s="131"/>
      <c r="M3" s="131"/>
      <c r="N3" s="131"/>
      <c r="O3" s="131"/>
      <c r="P3" s="131"/>
      <c r="Q3" s="131"/>
      <c r="R3" s="131"/>
      <c r="T3" s="1438" t="str">
        <f>$B3</f>
        <v>Pour le portefeuille bancaire – Expositions sur les banques multilatérales de développement (121)</v>
      </c>
      <c r="U3" s="1438"/>
      <c r="V3" s="1438"/>
      <c r="W3" s="1438"/>
      <c r="X3" s="1438"/>
    </row>
    <row r="4" spans="1:24" ht="12.75" customHeight="1" x14ac:dyDescent="0.2">
      <c r="A4" s="131"/>
      <c r="B4" s="261" t="s">
        <v>2910</v>
      </c>
      <c r="C4" s="661"/>
      <c r="D4" s="131"/>
      <c r="E4" s="131"/>
      <c r="F4" s="131"/>
      <c r="G4" s="131"/>
      <c r="H4" s="131"/>
      <c r="I4" s="131"/>
      <c r="J4" s="131"/>
      <c r="K4" s="131"/>
      <c r="L4" s="131"/>
      <c r="M4" s="131"/>
      <c r="N4" s="131"/>
      <c r="O4" s="131"/>
      <c r="P4" s="131"/>
      <c r="Q4" s="131"/>
      <c r="R4" s="131"/>
      <c r="T4" s="261" t="str">
        <f>$B4</f>
        <v>Dollars, en milliers, Type d’enregistrement 010</v>
      </c>
      <c r="U4" s="1395"/>
      <c r="V4" s="896"/>
      <c r="W4" s="896"/>
      <c r="X4" s="896"/>
    </row>
    <row r="5" spans="1:24" ht="23.25" customHeight="1" x14ac:dyDescent="0.2">
      <c r="A5" s="131"/>
      <c r="B5" s="2179" t="s">
        <v>2349</v>
      </c>
      <c r="C5" s="2180"/>
      <c r="D5" s="2181"/>
      <c r="E5" s="897"/>
      <c r="F5" s="2179" t="s">
        <v>2350</v>
      </c>
      <c r="G5" s="2209"/>
      <c r="H5" s="896"/>
      <c r="I5" s="2069" t="s">
        <v>2800</v>
      </c>
      <c r="J5" s="2003"/>
      <c r="K5" s="2003"/>
      <c r="L5" s="2003"/>
      <c r="M5" s="2004"/>
      <c r="N5" s="897"/>
      <c r="O5" s="897"/>
      <c r="P5" s="897"/>
      <c r="Q5" s="897"/>
      <c r="R5" s="897"/>
      <c r="T5" s="2183" t="s">
        <v>2911</v>
      </c>
      <c r="U5" s="2183"/>
      <c r="V5" s="1026"/>
      <c r="W5" s="1396"/>
      <c r="X5" s="1396"/>
    </row>
    <row r="6" spans="1:24" ht="22.5" customHeight="1" x14ac:dyDescent="0.2">
      <c r="A6" s="131"/>
      <c r="B6" s="1116"/>
      <c r="C6" s="1117"/>
      <c r="D6" s="1704"/>
      <c r="E6" s="897"/>
      <c r="F6" s="1117"/>
      <c r="G6" s="1704"/>
      <c r="H6" s="896"/>
      <c r="I6" s="2105" t="s">
        <v>2912</v>
      </c>
      <c r="J6" s="2185"/>
      <c r="K6" s="2105" t="s">
        <v>2913</v>
      </c>
      <c r="L6" s="2185"/>
      <c r="M6" s="2005" t="s">
        <v>2914</v>
      </c>
      <c r="N6" s="897"/>
      <c r="O6" s="897"/>
      <c r="P6" s="897"/>
      <c r="Q6" s="897"/>
      <c r="R6" s="897"/>
      <c r="T6" s="2184"/>
      <c r="U6" s="2184"/>
      <c r="V6" s="1026"/>
      <c r="W6" s="2105" t="s">
        <v>2971</v>
      </c>
      <c r="X6" s="2149"/>
    </row>
    <row r="7" spans="1:24" ht="93.75" customHeight="1" x14ac:dyDescent="0.2">
      <c r="A7" s="1666" t="s">
        <v>2915</v>
      </c>
      <c r="B7" s="1666" t="s">
        <v>2916</v>
      </c>
      <c r="C7" s="1666" t="s">
        <v>2352</v>
      </c>
      <c r="D7" s="1666" t="s">
        <v>2973</v>
      </c>
      <c r="E7" s="188"/>
      <c r="F7" s="664" t="s">
        <v>2355</v>
      </c>
      <c r="G7" s="1666" t="s">
        <v>2974</v>
      </c>
      <c r="H7" s="1191"/>
      <c r="I7" s="1666" t="s">
        <v>2920</v>
      </c>
      <c r="J7" s="1666" t="s">
        <v>2921</v>
      </c>
      <c r="K7" s="1666" t="s">
        <v>2922</v>
      </c>
      <c r="L7" s="1666" t="s">
        <v>2923</v>
      </c>
      <c r="M7" s="2187"/>
      <c r="N7" s="188"/>
      <c r="O7" s="2002" t="s">
        <v>2359</v>
      </c>
      <c r="P7" s="2149"/>
      <c r="Q7" s="2002" t="s">
        <v>2925</v>
      </c>
      <c r="R7" s="2149"/>
      <c r="T7" s="1200" t="str">
        <f>$A7</f>
        <v>Fourchette de probabilité de défaut (PD)</v>
      </c>
      <c r="U7" s="1200" t="str">
        <f>$B7</f>
        <v>PD estimative (%) (M3)</v>
      </c>
      <c r="V7" s="1660" t="s">
        <v>2926</v>
      </c>
      <c r="W7" s="1660" t="s">
        <v>2927</v>
      </c>
      <c r="X7" s="1660" t="s">
        <v>2928</v>
      </c>
    </row>
    <row r="8" spans="1:24" s="876" customFormat="1" x14ac:dyDescent="0.2">
      <c r="A8" s="1026"/>
      <c r="B8" s="1703" t="s">
        <v>244</v>
      </c>
      <c r="C8" s="1703"/>
      <c r="D8" s="1703" t="s">
        <v>245</v>
      </c>
      <c r="E8" s="1703"/>
      <c r="F8" s="1703" t="s">
        <v>246</v>
      </c>
      <c r="G8" s="1703" t="s">
        <v>2929</v>
      </c>
      <c r="H8" s="1440"/>
      <c r="I8" s="1703" t="s">
        <v>402</v>
      </c>
      <c r="J8" s="1703" t="s">
        <v>249</v>
      </c>
      <c r="K8" s="1703"/>
      <c r="L8" s="1703"/>
      <c r="M8" s="1703"/>
      <c r="N8" s="1703"/>
      <c r="O8" s="1703"/>
      <c r="P8" s="1703"/>
      <c r="Q8" s="1703"/>
      <c r="R8" s="1703"/>
      <c r="T8" s="1398"/>
      <c r="U8" s="1399" t="s">
        <v>2930</v>
      </c>
      <c r="V8" s="1703"/>
      <c r="W8" s="131"/>
      <c r="X8" s="1703"/>
    </row>
    <row r="9" spans="1:24" ht="12.75" customHeight="1" x14ac:dyDescent="0.2">
      <c r="A9" s="131"/>
      <c r="B9" s="138" t="s">
        <v>1784</v>
      </c>
      <c r="C9" s="131"/>
      <c r="D9" s="669"/>
      <c r="E9" s="669"/>
      <c r="F9" s="669"/>
      <c r="G9" s="669"/>
      <c r="H9" s="669"/>
      <c r="I9" s="2178" t="s">
        <v>2993</v>
      </c>
      <c r="J9" s="2178"/>
      <c r="K9" s="669"/>
      <c r="L9" s="669"/>
      <c r="M9" s="669"/>
      <c r="N9" s="669"/>
      <c r="O9" s="669"/>
      <c r="P9" s="669"/>
      <c r="Q9" s="131"/>
      <c r="R9" s="131"/>
      <c r="T9" s="1400"/>
      <c r="U9" s="1401" t="str">
        <f>$B9</f>
        <v>Engagements utilisés (501)</v>
      </c>
    </row>
    <row r="10" spans="1:24" s="24" customFormat="1" ht="12.75" customHeight="1" x14ac:dyDescent="0.2">
      <c r="A10" s="1700" t="s">
        <v>2932</v>
      </c>
      <c r="B10" s="1065"/>
      <c r="C10" s="1402"/>
      <c r="D10" s="1692"/>
      <c r="E10" s="1700"/>
      <c r="F10" s="1692"/>
      <c r="G10" s="902"/>
      <c r="H10" s="1403"/>
      <c r="I10" s="1404"/>
      <c r="J10" s="1693"/>
      <c r="K10" s="1404"/>
      <c r="L10" s="1405"/>
      <c r="M10" s="1406"/>
      <c r="N10" s="1700"/>
      <c r="O10" s="2186"/>
      <c r="P10" s="2186"/>
      <c r="Q10" s="2186"/>
      <c r="R10" s="2186"/>
      <c r="T10" s="1407" t="str">
        <f t="shared" ref="T10:T34" si="0">$A10</f>
        <v>1 (1401)</v>
      </c>
      <c r="U10" s="1408" t="str">
        <f t="shared" ref="U10:U34" si="1">IF($B10="","",$B10)</f>
        <v/>
      </c>
      <c r="V10" s="295"/>
      <c r="W10" s="1409"/>
      <c r="X10" s="1409"/>
    </row>
    <row r="11" spans="1:24" s="24" customFormat="1" x14ac:dyDescent="0.2">
      <c r="A11" s="1700" t="s">
        <v>2933</v>
      </c>
      <c r="B11" s="1065"/>
      <c r="C11" s="1402"/>
      <c r="D11" s="1692"/>
      <c r="E11" s="1700"/>
      <c r="F11" s="1692"/>
      <c r="G11" s="902"/>
      <c r="H11" s="1403"/>
      <c r="I11" s="1404"/>
      <c r="J11" s="1693"/>
      <c r="K11" s="1404"/>
      <c r="L11" s="1405"/>
      <c r="M11" s="1406"/>
      <c r="N11" s="1700"/>
      <c r="O11" s="2186"/>
      <c r="P11" s="2186"/>
      <c r="Q11" s="2186"/>
      <c r="R11" s="2186"/>
      <c r="T11" s="1407" t="str">
        <f t="shared" si="0"/>
        <v>2 (1402)</v>
      </c>
      <c r="U11" s="1408" t="str">
        <f t="shared" si="1"/>
        <v/>
      </c>
      <c r="V11" s="295"/>
      <c r="W11" s="1409"/>
      <c r="X11" s="1409"/>
    </row>
    <row r="12" spans="1:24" s="24" customFormat="1" x14ac:dyDescent="0.2">
      <c r="A12" s="1700" t="s">
        <v>2934</v>
      </c>
      <c r="B12" s="1065"/>
      <c r="C12" s="1402"/>
      <c r="D12" s="1692"/>
      <c r="E12" s="1700"/>
      <c r="F12" s="1692"/>
      <c r="G12" s="902"/>
      <c r="H12" s="1403"/>
      <c r="I12" s="1404"/>
      <c r="J12" s="1693"/>
      <c r="K12" s="1404"/>
      <c r="L12" s="1405"/>
      <c r="M12" s="1406"/>
      <c r="N12" s="1700"/>
      <c r="O12" s="2186"/>
      <c r="P12" s="2186"/>
      <c r="Q12" s="2186"/>
      <c r="R12" s="2186"/>
      <c r="T12" s="1407" t="str">
        <f t="shared" si="0"/>
        <v>3 (1403)</v>
      </c>
      <c r="U12" s="1408" t="str">
        <f t="shared" si="1"/>
        <v/>
      </c>
      <c r="V12" s="295"/>
      <c r="W12" s="1409"/>
      <c r="X12" s="1409"/>
    </row>
    <row r="13" spans="1:24" s="24" customFormat="1" ht="12.75" hidden="1" customHeight="1" x14ac:dyDescent="0.2">
      <c r="A13" s="1700" t="s">
        <v>2935</v>
      </c>
      <c r="B13" s="1065"/>
      <c r="C13" s="1402"/>
      <c r="D13" s="1692"/>
      <c r="E13" s="1700"/>
      <c r="F13" s="1692"/>
      <c r="G13" s="902"/>
      <c r="H13" s="1403"/>
      <c r="I13" s="1404"/>
      <c r="J13" s="1693"/>
      <c r="K13" s="1404"/>
      <c r="L13" s="1405"/>
      <c r="M13" s="1406"/>
      <c r="N13" s="1700"/>
      <c r="O13" s="2186"/>
      <c r="P13" s="2186"/>
      <c r="Q13" s="2186"/>
      <c r="R13" s="2186"/>
      <c r="T13" s="1407" t="str">
        <f t="shared" si="0"/>
        <v>4 (1404)</v>
      </c>
      <c r="U13" s="1408" t="str">
        <f t="shared" si="1"/>
        <v/>
      </c>
      <c r="V13" s="295"/>
      <c r="W13" s="1409"/>
      <c r="X13" s="1409"/>
    </row>
    <row r="14" spans="1:24" s="24" customFormat="1" ht="12.75" hidden="1" customHeight="1" x14ac:dyDescent="0.2">
      <c r="A14" s="1700" t="s">
        <v>2936</v>
      </c>
      <c r="B14" s="1065"/>
      <c r="C14" s="1402"/>
      <c r="D14" s="1692"/>
      <c r="E14" s="1700"/>
      <c r="F14" s="1692"/>
      <c r="G14" s="902"/>
      <c r="H14" s="1403"/>
      <c r="I14" s="1404"/>
      <c r="J14" s="1693"/>
      <c r="K14" s="1404"/>
      <c r="L14" s="1405"/>
      <c r="M14" s="1406"/>
      <c r="N14" s="1700"/>
      <c r="O14" s="2186"/>
      <c r="P14" s="2186"/>
      <c r="Q14" s="2186"/>
      <c r="R14" s="2186"/>
      <c r="T14" s="1407" t="str">
        <f t="shared" si="0"/>
        <v>5 (1405)</v>
      </c>
      <c r="U14" s="1408" t="str">
        <f t="shared" si="1"/>
        <v/>
      </c>
      <c r="V14" s="295"/>
      <c r="W14" s="1409"/>
      <c r="X14" s="1409"/>
    </row>
    <row r="15" spans="1:24" s="24" customFormat="1" ht="12.75" hidden="1" customHeight="1" x14ac:dyDescent="0.2">
      <c r="A15" s="1700" t="s">
        <v>2937</v>
      </c>
      <c r="B15" s="1065"/>
      <c r="C15" s="1402"/>
      <c r="D15" s="1692"/>
      <c r="E15" s="1700"/>
      <c r="F15" s="1692"/>
      <c r="G15" s="902"/>
      <c r="H15" s="1403"/>
      <c r="I15" s="1404"/>
      <c r="J15" s="1693"/>
      <c r="K15" s="1404"/>
      <c r="L15" s="1405"/>
      <c r="M15" s="1406"/>
      <c r="N15" s="1700"/>
      <c r="O15" s="2186"/>
      <c r="P15" s="2186"/>
      <c r="Q15" s="2186"/>
      <c r="R15" s="2186"/>
      <c r="T15" s="1407" t="str">
        <f t="shared" si="0"/>
        <v>6 (1406)</v>
      </c>
      <c r="U15" s="1408" t="str">
        <f t="shared" si="1"/>
        <v/>
      </c>
      <c r="V15" s="295"/>
      <c r="W15" s="1409"/>
      <c r="X15" s="1409"/>
    </row>
    <row r="16" spans="1:24" s="24" customFormat="1" ht="12.75" hidden="1" customHeight="1" x14ac:dyDescent="0.2">
      <c r="A16" s="1700" t="s">
        <v>2938</v>
      </c>
      <c r="B16" s="1065"/>
      <c r="C16" s="1402"/>
      <c r="D16" s="1692"/>
      <c r="E16" s="1700"/>
      <c r="F16" s="1692"/>
      <c r="G16" s="902"/>
      <c r="H16" s="1403"/>
      <c r="I16" s="1404"/>
      <c r="J16" s="1693"/>
      <c r="K16" s="1404"/>
      <c r="L16" s="1405"/>
      <c r="M16" s="1406"/>
      <c r="N16" s="1700"/>
      <c r="O16" s="2186"/>
      <c r="P16" s="2186"/>
      <c r="Q16" s="2186"/>
      <c r="R16" s="2186"/>
      <c r="T16" s="1407" t="str">
        <f t="shared" si="0"/>
        <v>7 (1407)</v>
      </c>
      <c r="U16" s="1408" t="str">
        <f t="shared" si="1"/>
        <v/>
      </c>
      <c r="V16" s="295"/>
      <c r="W16" s="1409"/>
      <c r="X16" s="1409"/>
    </row>
    <row r="17" spans="1:24" s="24" customFormat="1" ht="12.75" hidden="1" customHeight="1" x14ac:dyDescent="0.2">
      <c r="A17" s="1700" t="s">
        <v>2939</v>
      </c>
      <c r="B17" s="1065"/>
      <c r="C17" s="1402"/>
      <c r="D17" s="1692"/>
      <c r="E17" s="1700"/>
      <c r="F17" s="1692"/>
      <c r="G17" s="902"/>
      <c r="H17" s="1403"/>
      <c r="I17" s="1404"/>
      <c r="J17" s="1693"/>
      <c r="K17" s="1404"/>
      <c r="L17" s="1405"/>
      <c r="M17" s="1406"/>
      <c r="N17" s="1700"/>
      <c r="O17" s="2186"/>
      <c r="P17" s="2186"/>
      <c r="Q17" s="2186"/>
      <c r="R17" s="2186"/>
      <c r="T17" s="1407" t="str">
        <f t="shared" si="0"/>
        <v>8 (1408)</v>
      </c>
      <c r="U17" s="1408" t="str">
        <f t="shared" si="1"/>
        <v/>
      </c>
      <c r="V17" s="295"/>
      <c r="W17" s="1409"/>
      <c r="X17" s="1409"/>
    </row>
    <row r="18" spans="1:24" s="24" customFormat="1" ht="12.75" hidden="1" customHeight="1" x14ac:dyDescent="0.2">
      <c r="A18" s="1700" t="s">
        <v>2940</v>
      </c>
      <c r="B18" s="1065"/>
      <c r="C18" s="1402"/>
      <c r="D18" s="1692"/>
      <c r="E18" s="1700"/>
      <c r="F18" s="1692"/>
      <c r="G18" s="902"/>
      <c r="H18" s="1403"/>
      <c r="I18" s="1404"/>
      <c r="J18" s="1693"/>
      <c r="K18" s="1404"/>
      <c r="L18" s="1405"/>
      <c r="M18" s="1406"/>
      <c r="N18" s="1700"/>
      <c r="O18" s="2186"/>
      <c r="P18" s="2186"/>
      <c r="Q18" s="2186"/>
      <c r="R18" s="2186"/>
      <c r="T18" s="1407" t="str">
        <f t="shared" si="0"/>
        <v>9 (1409)</v>
      </c>
      <c r="U18" s="1408" t="str">
        <f t="shared" si="1"/>
        <v/>
      </c>
      <c r="V18" s="295"/>
      <c r="W18" s="1409"/>
      <c r="X18" s="1409"/>
    </row>
    <row r="19" spans="1:24" s="24" customFormat="1" ht="12.75" hidden="1" customHeight="1" x14ac:dyDescent="0.2">
      <c r="A19" s="1700" t="s">
        <v>2941</v>
      </c>
      <c r="B19" s="1065"/>
      <c r="C19" s="1402"/>
      <c r="D19" s="1692"/>
      <c r="E19" s="1700"/>
      <c r="F19" s="1692"/>
      <c r="G19" s="902"/>
      <c r="H19" s="1403"/>
      <c r="I19" s="1404"/>
      <c r="J19" s="1693"/>
      <c r="K19" s="1404"/>
      <c r="L19" s="1405"/>
      <c r="M19" s="1406"/>
      <c r="N19" s="1700"/>
      <c r="O19" s="2186"/>
      <c r="P19" s="2186"/>
      <c r="Q19" s="2186"/>
      <c r="R19" s="2186"/>
      <c r="T19" s="1407" t="str">
        <f t="shared" si="0"/>
        <v>10 (1410)</v>
      </c>
      <c r="U19" s="1408" t="str">
        <f t="shared" si="1"/>
        <v/>
      </c>
      <c r="V19" s="295"/>
      <c r="W19" s="1409"/>
      <c r="X19" s="1409"/>
    </row>
    <row r="20" spans="1:24" s="24" customFormat="1" ht="12.75" hidden="1" customHeight="1" x14ac:dyDescent="0.2">
      <c r="A20" s="1700" t="s">
        <v>2942</v>
      </c>
      <c r="B20" s="1065"/>
      <c r="C20" s="1402"/>
      <c r="D20" s="1692"/>
      <c r="E20" s="1700"/>
      <c r="F20" s="1692"/>
      <c r="G20" s="902"/>
      <c r="H20" s="1403"/>
      <c r="I20" s="1404"/>
      <c r="J20" s="1693"/>
      <c r="K20" s="1404"/>
      <c r="L20" s="1405"/>
      <c r="M20" s="1406"/>
      <c r="N20" s="1700"/>
      <c r="O20" s="2186"/>
      <c r="P20" s="2186"/>
      <c r="Q20" s="2186"/>
      <c r="R20" s="2186"/>
      <c r="T20" s="1407" t="str">
        <f t="shared" si="0"/>
        <v>11 (1411)</v>
      </c>
      <c r="U20" s="1408" t="str">
        <f t="shared" si="1"/>
        <v/>
      </c>
      <c r="V20" s="295"/>
      <c r="W20" s="1409"/>
      <c r="X20" s="1409"/>
    </row>
    <row r="21" spans="1:24" s="24" customFormat="1" ht="12.75" hidden="1" customHeight="1" x14ac:dyDescent="0.2">
      <c r="A21" s="1700" t="s">
        <v>2943</v>
      </c>
      <c r="B21" s="1065"/>
      <c r="C21" s="1402"/>
      <c r="D21" s="1692"/>
      <c r="E21" s="1700"/>
      <c r="F21" s="1692"/>
      <c r="G21" s="902"/>
      <c r="H21" s="1403"/>
      <c r="I21" s="1404"/>
      <c r="J21" s="1693"/>
      <c r="K21" s="1404"/>
      <c r="L21" s="1405"/>
      <c r="M21" s="1406"/>
      <c r="N21" s="1700"/>
      <c r="O21" s="2186"/>
      <c r="P21" s="2186"/>
      <c r="Q21" s="2186"/>
      <c r="R21" s="2186"/>
      <c r="T21" s="1407" t="str">
        <f t="shared" si="0"/>
        <v>12 (1412)</v>
      </c>
      <c r="U21" s="1408" t="str">
        <f t="shared" si="1"/>
        <v/>
      </c>
      <c r="V21" s="295"/>
      <c r="W21" s="1409"/>
      <c r="X21" s="1409"/>
    </row>
    <row r="22" spans="1:24" s="24" customFormat="1" ht="12.75" hidden="1" customHeight="1" x14ac:dyDescent="0.2">
      <c r="A22" s="1700" t="s">
        <v>2944</v>
      </c>
      <c r="B22" s="1065"/>
      <c r="C22" s="1402"/>
      <c r="D22" s="1692"/>
      <c r="E22" s="1700"/>
      <c r="F22" s="1692"/>
      <c r="G22" s="902"/>
      <c r="H22" s="1403"/>
      <c r="I22" s="1404"/>
      <c r="J22" s="1693"/>
      <c r="K22" s="1404"/>
      <c r="L22" s="1405"/>
      <c r="M22" s="1406"/>
      <c r="N22" s="1700"/>
      <c r="O22" s="2186"/>
      <c r="P22" s="2186"/>
      <c r="Q22" s="2186"/>
      <c r="R22" s="2186"/>
      <c r="T22" s="1407" t="str">
        <f t="shared" si="0"/>
        <v>13 (1413)</v>
      </c>
      <c r="U22" s="1408" t="str">
        <f t="shared" si="1"/>
        <v/>
      </c>
      <c r="V22" s="295"/>
      <c r="W22" s="1409"/>
      <c r="X22" s="1409"/>
    </row>
    <row r="23" spans="1:24" s="24" customFormat="1" ht="12.75" hidden="1" customHeight="1" x14ac:dyDescent="0.2">
      <c r="A23" s="1700" t="s">
        <v>2945</v>
      </c>
      <c r="B23" s="1065"/>
      <c r="C23" s="1402"/>
      <c r="D23" s="1692"/>
      <c r="E23" s="1700"/>
      <c r="F23" s="1692"/>
      <c r="G23" s="902"/>
      <c r="H23" s="1403"/>
      <c r="I23" s="1404"/>
      <c r="J23" s="1693"/>
      <c r="K23" s="1404"/>
      <c r="L23" s="1405"/>
      <c r="M23" s="1406"/>
      <c r="N23" s="1700"/>
      <c r="O23" s="2186"/>
      <c r="P23" s="2186"/>
      <c r="Q23" s="2186"/>
      <c r="R23" s="2186"/>
      <c r="T23" s="1407" t="str">
        <f t="shared" si="0"/>
        <v>14 (1414)</v>
      </c>
      <c r="U23" s="1408" t="str">
        <f t="shared" si="1"/>
        <v/>
      </c>
      <c r="V23" s="295"/>
      <c r="W23" s="1409"/>
      <c r="X23" s="1409"/>
    </row>
    <row r="24" spans="1:24" s="24" customFormat="1" ht="12.75" hidden="1" customHeight="1" x14ac:dyDescent="0.2">
      <c r="A24" s="1700" t="s">
        <v>2946</v>
      </c>
      <c r="B24" s="1065"/>
      <c r="C24" s="1402"/>
      <c r="D24" s="1692"/>
      <c r="E24" s="1700"/>
      <c r="F24" s="1692"/>
      <c r="G24" s="902"/>
      <c r="H24" s="1403"/>
      <c r="I24" s="1404"/>
      <c r="J24" s="1693"/>
      <c r="K24" s="1404"/>
      <c r="L24" s="1405"/>
      <c r="M24" s="1406"/>
      <c r="N24" s="1700"/>
      <c r="O24" s="2186"/>
      <c r="P24" s="2186"/>
      <c r="Q24" s="2186"/>
      <c r="R24" s="2186"/>
      <c r="T24" s="1407" t="str">
        <f t="shared" si="0"/>
        <v>15 (1415)</v>
      </c>
      <c r="U24" s="1408" t="str">
        <f t="shared" si="1"/>
        <v/>
      </c>
      <c r="V24" s="295"/>
      <c r="W24" s="1409"/>
      <c r="X24" s="1409"/>
    </row>
    <row r="25" spans="1:24" s="24" customFormat="1" ht="12.75" hidden="1" customHeight="1" x14ac:dyDescent="0.2">
      <c r="A25" s="1700" t="s">
        <v>2947</v>
      </c>
      <c r="B25" s="1065"/>
      <c r="C25" s="1402"/>
      <c r="D25" s="1692"/>
      <c r="E25" s="1700"/>
      <c r="F25" s="1692"/>
      <c r="G25" s="902"/>
      <c r="H25" s="1403"/>
      <c r="I25" s="1404"/>
      <c r="J25" s="1693"/>
      <c r="K25" s="1404"/>
      <c r="L25" s="1405"/>
      <c r="M25" s="1406"/>
      <c r="N25" s="1700"/>
      <c r="O25" s="2186"/>
      <c r="P25" s="2186"/>
      <c r="Q25" s="2186"/>
      <c r="R25" s="2186"/>
      <c r="T25" s="1407" t="str">
        <f t="shared" si="0"/>
        <v>16 (1416)</v>
      </c>
      <c r="U25" s="1408" t="str">
        <f t="shared" si="1"/>
        <v/>
      </c>
      <c r="V25" s="295"/>
      <c r="W25" s="1409"/>
      <c r="X25" s="1409"/>
    </row>
    <row r="26" spans="1:24" s="24" customFormat="1" ht="12.75" hidden="1" customHeight="1" x14ac:dyDescent="0.2">
      <c r="A26" s="1700" t="s">
        <v>2948</v>
      </c>
      <c r="B26" s="1065"/>
      <c r="C26" s="1402"/>
      <c r="D26" s="1692"/>
      <c r="E26" s="1700"/>
      <c r="F26" s="1692"/>
      <c r="G26" s="902"/>
      <c r="H26" s="1403"/>
      <c r="I26" s="1404"/>
      <c r="J26" s="1693"/>
      <c r="K26" s="1404"/>
      <c r="L26" s="1405"/>
      <c r="M26" s="1406"/>
      <c r="N26" s="1700"/>
      <c r="O26" s="2186"/>
      <c r="P26" s="2186"/>
      <c r="Q26" s="2186"/>
      <c r="R26" s="2186"/>
      <c r="T26" s="1407" t="str">
        <f t="shared" si="0"/>
        <v>17 (1417)</v>
      </c>
      <c r="U26" s="1408" t="str">
        <f t="shared" si="1"/>
        <v/>
      </c>
      <c r="V26" s="295"/>
      <c r="W26" s="1409"/>
      <c r="X26" s="1409"/>
    </row>
    <row r="27" spans="1:24" s="24" customFormat="1" ht="12.75" hidden="1" customHeight="1" x14ac:dyDescent="0.2">
      <c r="A27" s="1700" t="s">
        <v>2949</v>
      </c>
      <c r="B27" s="1065"/>
      <c r="C27" s="1402"/>
      <c r="D27" s="1692"/>
      <c r="E27" s="1700"/>
      <c r="F27" s="1692"/>
      <c r="G27" s="902"/>
      <c r="H27" s="1403"/>
      <c r="I27" s="1404"/>
      <c r="J27" s="1693"/>
      <c r="K27" s="1404"/>
      <c r="L27" s="1405"/>
      <c r="M27" s="1406"/>
      <c r="N27" s="1700"/>
      <c r="O27" s="2186"/>
      <c r="P27" s="2186"/>
      <c r="Q27" s="2186"/>
      <c r="R27" s="2186"/>
      <c r="T27" s="1407" t="str">
        <f t="shared" si="0"/>
        <v>18 (1418)</v>
      </c>
      <c r="U27" s="1408" t="str">
        <f t="shared" si="1"/>
        <v/>
      </c>
      <c r="V27" s="295"/>
      <c r="W27" s="1409"/>
      <c r="X27" s="1409"/>
    </row>
    <row r="28" spans="1:24" s="24" customFormat="1" ht="12.75" hidden="1" customHeight="1" x14ac:dyDescent="0.2">
      <c r="A28" s="1700" t="s">
        <v>2950</v>
      </c>
      <c r="B28" s="1065"/>
      <c r="C28" s="1402"/>
      <c r="D28" s="1692"/>
      <c r="E28" s="1700"/>
      <c r="F28" s="1692"/>
      <c r="G28" s="902"/>
      <c r="H28" s="1403"/>
      <c r="I28" s="1404"/>
      <c r="J28" s="1693"/>
      <c r="K28" s="1404"/>
      <c r="L28" s="1405"/>
      <c r="M28" s="1406"/>
      <c r="N28" s="1700"/>
      <c r="O28" s="2186"/>
      <c r="P28" s="2186"/>
      <c r="Q28" s="2186"/>
      <c r="R28" s="2186"/>
      <c r="T28" s="1407" t="str">
        <f t="shared" si="0"/>
        <v>19 (1419)</v>
      </c>
      <c r="U28" s="1408" t="str">
        <f t="shared" si="1"/>
        <v/>
      </c>
      <c r="V28" s="295"/>
      <c r="W28" s="1409"/>
      <c r="X28" s="1409"/>
    </row>
    <row r="29" spans="1:24" s="24" customFormat="1" ht="12.75" hidden="1" customHeight="1" x14ac:dyDescent="0.2">
      <c r="A29" s="1700" t="s">
        <v>2951</v>
      </c>
      <c r="B29" s="1065"/>
      <c r="C29" s="1402"/>
      <c r="D29" s="1692"/>
      <c r="E29" s="1700"/>
      <c r="F29" s="1692"/>
      <c r="G29" s="902"/>
      <c r="H29" s="1403"/>
      <c r="I29" s="1404"/>
      <c r="J29" s="1693"/>
      <c r="K29" s="1404"/>
      <c r="L29" s="1405"/>
      <c r="M29" s="1406"/>
      <c r="N29" s="1700"/>
      <c r="O29" s="2186"/>
      <c r="P29" s="2186"/>
      <c r="Q29" s="2186"/>
      <c r="R29" s="2186"/>
      <c r="T29" s="1407" t="str">
        <f t="shared" si="0"/>
        <v>20 (1420)</v>
      </c>
      <c r="U29" s="1408" t="str">
        <f t="shared" si="1"/>
        <v/>
      </c>
      <c r="V29" s="295"/>
      <c r="W29" s="1409"/>
      <c r="X29" s="1409"/>
    </row>
    <row r="30" spans="1:24" s="24" customFormat="1" ht="12.75" hidden="1" customHeight="1" x14ac:dyDescent="0.2">
      <c r="A30" s="1700" t="s">
        <v>2952</v>
      </c>
      <c r="B30" s="1065"/>
      <c r="C30" s="1402"/>
      <c r="D30" s="1692"/>
      <c r="E30" s="1700"/>
      <c r="F30" s="1692"/>
      <c r="G30" s="902"/>
      <c r="H30" s="1403"/>
      <c r="I30" s="1404"/>
      <c r="J30" s="1693"/>
      <c r="K30" s="1404"/>
      <c r="L30" s="1405"/>
      <c r="M30" s="1406"/>
      <c r="N30" s="1700"/>
      <c r="O30" s="2186"/>
      <c r="P30" s="2186"/>
      <c r="Q30" s="2186"/>
      <c r="R30" s="2186"/>
      <c r="T30" s="1407" t="str">
        <f t="shared" si="0"/>
        <v>21 (1421)</v>
      </c>
      <c r="U30" s="1408" t="str">
        <f t="shared" si="1"/>
        <v/>
      </c>
      <c r="V30" s="295"/>
      <c r="W30" s="1409"/>
      <c r="X30" s="1409"/>
    </row>
    <row r="31" spans="1:24" s="24" customFormat="1" ht="12.75" hidden="1" customHeight="1" x14ac:dyDescent="0.2">
      <c r="A31" s="1700" t="s">
        <v>2953</v>
      </c>
      <c r="B31" s="1065"/>
      <c r="C31" s="1402"/>
      <c r="D31" s="1692"/>
      <c r="E31" s="1700"/>
      <c r="F31" s="1692"/>
      <c r="G31" s="902"/>
      <c r="H31" s="1403"/>
      <c r="I31" s="1404"/>
      <c r="J31" s="1693"/>
      <c r="K31" s="1404"/>
      <c r="L31" s="1405"/>
      <c r="M31" s="1406"/>
      <c r="N31" s="1700"/>
      <c r="O31" s="2186"/>
      <c r="P31" s="2186"/>
      <c r="Q31" s="2186"/>
      <c r="R31" s="2186"/>
      <c r="T31" s="1407" t="str">
        <f t="shared" si="0"/>
        <v>22 (1422)</v>
      </c>
      <c r="U31" s="1408" t="str">
        <f t="shared" si="1"/>
        <v/>
      </c>
      <c r="V31" s="295"/>
      <c r="W31" s="1409"/>
      <c r="X31" s="1409"/>
    </row>
    <row r="32" spans="1:24" s="24" customFormat="1" ht="12.75" hidden="1" customHeight="1" x14ac:dyDescent="0.2">
      <c r="A32" s="1700" t="s">
        <v>2954</v>
      </c>
      <c r="B32" s="1065"/>
      <c r="C32" s="1402"/>
      <c r="D32" s="1692"/>
      <c r="E32" s="1700"/>
      <c r="F32" s="1692"/>
      <c r="G32" s="902"/>
      <c r="H32" s="1403"/>
      <c r="I32" s="1404"/>
      <c r="J32" s="1693"/>
      <c r="K32" s="1404"/>
      <c r="L32" s="1405"/>
      <c r="M32" s="1406"/>
      <c r="N32" s="1700"/>
      <c r="O32" s="2186"/>
      <c r="P32" s="2186"/>
      <c r="Q32" s="2186"/>
      <c r="R32" s="2186"/>
      <c r="T32" s="1407" t="str">
        <f t="shared" si="0"/>
        <v>23 (1423)</v>
      </c>
      <c r="U32" s="1408" t="str">
        <f t="shared" si="1"/>
        <v/>
      </c>
      <c r="V32" s="295"/>
      <c r="W32" s="1409"/>
      <c r="X32" s="1409"/>
    </row>
    <row r="33" spans="1:24" s="24" customFormat="1" ht="12.75" hidden="1" customHeight="1" x14ac:dyDescent="0.2">
      <c r="A33" s="1700" t="s">
        <v>2955</v>
      </c>
      <c r="B33" s="1065"/>
      <c r="C33" s="1402"/>
      <c r="D33" s="1692"/>
      <c r="E33" s="1700"/>
      <c r="F33" s="1692"/>
      <c r="G33" s="902"/>
      <c r="H33" s="1403"/>
      <c r="I33" s="1404"/>
      <c r="J33" s="1693"/>
      <c r="K33" s="1404"/>
      <c r="L33" s="1405"/>
      <c r="M33" s="1406"/>
      <c r="N33" s="1700"/>
      <c r="O33" s="2186"/>
      <c r="P33" s="2186"/>
      <c r="Q33" s="2186"/>
      <c r="R33" s="2186"/>
      <c r="T33" s="1407" t="str">
        <f t="shared" si="0"/>
        <v>24 (1424)</v>
      </c>
      <c r="U33" s="1408" t="str">
        <f t="shared" si="1"/>
        <v/>
      </c>
      <c r="V33" s="295"/>
      <c r="W33" s="1409"/>
      <c r="X33" s="1409"/>
    </row>
    <row r="34" spans="1:24" s="24" customFormat="1" x14ac:dyDescent="0.2">
      <c r="A34" s="1700" t="s">
        <v>2956</v>
      </c>
      <c r="B34" s="1065"/>
      <c r="C34" s="1402"/>
      <c r="D34" s="1692"/>
      <c r="E34" s="1700"/>
      <c r="F34" s="1692"/>
      <c r="G34" s="902"/>
      <c r="H34" s="1403"/>
      <c r="I34" s="1404"/>
      <c r="J34" s="1693"/>
      <c r="K34" s="1404"/>
      <c r="L34" s="1405"/>
      <c r="M34" s="1406"/>
      <c r="N34" s="1700"/>
      <c r="O34" s="2186"/>
      <c r="P34" s="2186"/>
      <c r="Q34" s="2186"/>
      <c r="R34" s="2186"/>
      <c r="T34" s="1407" t="str">
        <f t="shared" si="0"/>
        <v>25 (1425)</v>
      </c>
      <c r="U34" s="1408" t="str">
        <f t="shared" si="1"/>
        <v/>
      </c>
      <c r="V34" s="295"/>
      <c r="W34" s="1409"/>
      <c r="X34" s="1409"/>
    </row>
    <row r="35" spans="1:24" s="24" customFormat="1" x14ac:dyDescent="0.2">
      <c r="A35" s="425" t="s">
        <v>2957</v>
      </c>
      <c r="B35" s="1066">
        <v>100</v>
      </c>
      <c r="C35" s="1410"/>
      <c r="D35" s="1692"/>
      <c r="E35" s="1700"/>
      <c r="F35" s="1692"/>
      <c r="G35" s="467"/>
      <c r="H35" s="1411"/>
      <c r="I35" s="1404"/>
      <c r="J35" s="1693"/>
      <c r="K35" s="1404"/>
      <c r="L35" s="1405"/>
      <c r="M35" s="1412"/>
      <c r="N35" s="1700"/>
      <c r="O35" s="2188"/>
      <c r="P35" s="2188"/>
      <c r="Q35" s="2188"/>
      <c r="R35" s="2188"/>
      <c r="T35" s="1400"/>
      <c r="U35" s="1413">
        <f>$B35</f>
        <v>100</v>
      </c>
      <c r="V35" s="295"/>
      <c r="W35" s="1409"/>
      <c r="X35" s="1409"/>
    </row>
    <row r="36" spans="1:24" s="24" customFormat="1" x14ac:dyDescent="0.2">
      <c r="A36" s="132" t="s">
        <v>2958</v>
      </c>
      <c r="B36" s="905" t="s">
        <v>2959</v>
      </c>
      <c r="C36" s="906"/>
      <c r="D36" s="1693"/>
      <c r="E36" s="131"/>
      <c r="F36" s="908"/>
      <c r="G36" s="1414"/>
      <c r="H36" s="1415"/>
      <c r="I36" s="1404"/>
      <c r="J36" s="1693"/>
      <c r="K36" s="1404"/>
      <c r="L36" s="1416"/>
      <c r="M36" s="1417"/>
      <c r="N36" s="131"/>
      <c r="O36" s="2189"/>
      <c r="P36" s="2189"/>
      <c r="Q36" s="2189"/>
      <c r="R36" s="2189"/>
      <c r="T36" s="1400"/>
      <c r="U36" s="906" t="str">
        <f>$B36</f>
        <v>Global</v>
      </c>
      <c r="V36" s="295"/>
      <c r="W36" s="1418"/>
      <c r="X36" s="1418"/>
    </row>
    <row r="37" spans="1:24" ht="6" customHeight="1" x14ac:dyDescent="0.2">
      <c r="A37" s="131"/>
      <c r="B37" s="131"/>
      <c r="C37" s="131"/>
      <c r="D37" s="131"/>
      <c r="E37" s="131"/>
      <c r="F37" s="131"/>
      <c r="G37" s="131"/>
      <c r="H37" s="131"/>
      <c r="I37" s="131"/>
      <c r="J37" s="131"/>
      <c r="K37" s="131"/>
      <c r="L37" s="131"/>
      <c r="M37" s="131"/>
      <c r="N37" s="131"/>
      <c r="O37" s="131"/>
      <c r="P37" s="131"/>
      <c r="Q37" s="131"/>
      <c r="R37" s="131"/>
      <c r="T37" s="1400"/>
      <c r="U37" s="1400"/>
    </row>
    <row r="38" spans="1:24" x14ac:dyDescent="0.2">
      <c r="A38" s="131"/>
      <c r="B38" s="138" t="s">
        <v>1785</v>
      </c>
      <c r="C38" s="131"/>
      <c r="D38" s="131"/>
      <c r="E38" s="131"/>
      <c r="F38" s="131"/>
      <c r="G38" s="131"/>
      <c r="H38" s="131"/>
      <c r="I38" s="131"/>
      <c r="J38" s="131"/>
      <c r="K38" s="131"/>
      <c r="L38" s="131"/>
      <c r="M38" s="131"/>
      <c r="N38" s="131"/>
      <c r="O38" s="131"/>
      <c r="P38" s="131"/>
      <c r="Q38" s="131"/>
      <c r="R38" s="131"/>
      <c r="T38" s="1400"/>
      <c r="U38" s="1401" t="str">
        <f>$B38</f>
        <v>Engagements inutilisés (502)</v>
      </c>
    </row>
    <row r="39" spans="1:24" s="24" customFormat="1" x14ac:dyDescent="0.2">
      <c r="A39" s="1700" t="s">
        <v>2932</v>
      </c>
      <c r="B39" s="1065"/>
      <c r="C39" s="1692"/>
      <c r="D39" s="1692"/>
      <c r="E39" s="1700"/>
      <c r="F39" s="1692"/>
      <c r="G39" s="902"/>
      <c r="H39" s="1403"/>
      <c r="I39" s="1404"/>
      <c r="J39" s="1693"/>
      <c r="K39" s="1404"/>
      <c r="L39" s="1405"/>
      <c r="M39" s="1406"/>
      <c r="N39" s="1700"/>
      <c r="O39" s="2186"/>
      <c r="P39" s="2186"/>
      <c r="Q39" s="2186"/>
      <c r="R39" s="2186"/>
      <c r="T39" s="1407" t="str">
        <f t="shared" ref="T39:T63" si="2">$A39</f>
        <v>1 (1401)</v>
      </c>
      <c r="U39" s="1408" t="str">
        <f t="shared" ref="U39:U63" si="3">IF($B39="","",$B39)</f>
        <v/>
      </c>
      <c r="V39" s="295"/>
      <c r="W39" s="1409"/>
      <c r="X39" s="1409"/>
    </row>
    <row r="40" spans="1:24" s="24" customFormat="1" x14ac:dyDescent="0.2">
      <c r="A40" s="1700" t="s">
        <v>2933</v>
      </c>
      <c r="B40" s="1065"/>
      <c r="C40" s="1692"/>
      <c r="D40" s="1692"/>
      <c r="E40" s="1700"/>
      <c r="F40" s="1692"/>
      <c r="G40" s="902"/>
      <c r="H40" s="1403"/>
      <c r="I40" s="1404"/>
      <c r="J40" s="1693"/>
      <c r="K40" s="1404"/>
      <c r="L40" s="1405"/>
      <c r="M40" s="1406"/>
      <c r="N40" s="1700"/>
      <c r="O40" s="2186"/>
      <c r="P40" s="2186"/>
      <c r="Q40" s="2186"/>
      <c r="R40" s="2186"/>
      <c r="T40" s="1407" t="str">
        <f t="shared" si="2"/>
        <v>2 (1402)</v>
      </c>
      <c r="U40" s="1408" t="str">
        <f t="shared" si="3"/>
        <v/>
      </c>
      <c r="V40" s="295"/>
      <c r="W40" s="1409"/>
      <c r="X40" s="1409"/>
    </row>
    <row r="41" spans="1:24" s="24" customFormat="1" x14ac:dyDescent="0.2">
      <c r="A41" s="1700" t="s">
        <v>2934</v>
      </c>
      <c r="B41" s="1065"/>
      <c r="C41" s="1692"/>
      <c r="D41" s="1692"/>
      <c r="E41" s="1700"/>
      <c r="F41" s="1692"/>
      <c r="G41" s="902"/>
      <c r="H41" s="1403"/>
      <c r="I41" s="1404"/>
      <c r="J41" s="1693"/>
      <c r="K41" s="1404"/>
      <c r="L41" s="1405"/>
      <c r="M41" s="1406"/>
      <c r="N41" s="1700"/>
      <c r="O41" s="2186"/>
      <c r="P41" s="2186"/>
      <c r="Q41" s="2186"/>
      <c r="R41" s="2186"/>
      <c r="T41" s="1407" t="str">
        <f t="shared" si="2"/>
        <v>3 (1403)</v>
      </c>
      <c r="U41" s="1408" t="str">
        <f t="shared" si="3"/>
        <v/>
      </c>
      <c r="V41" s="295"/>
      <c r="W41" s="1409"/>
      <c r="X41" s="1409"/>
    </row>
    <row r="42" spans="1:24" s="24" customFormat="1" ht="12.75" hidden="1" customHeight="1" x14ac:dyDescent="0.2">
      <c r="A42" s="1700" t="s">
        <v>2935</v>
      </c>
      <c r="B42" s="1065"/>
      <c r="C42" s="1692"/>
      <c r="D42" s="1692"/>
      <c r="E42" s="1700"/>
      <c r="F42" s="1692"/>
      <c r="G42" s="902"/>
      <c r="H42" s="1403"/>
      <c r="I42" s="1404"/>
      <c r="J42" s="1693"/>
      <c r="K42" s="1404"/>
      <c r="L42" s="1405"/>
      <c r="M42" s="1406"/>
      <c r="N42" s="1700"/>
      <c r="O42" s="2186"/>
      <c r="P42" s="2186"/>
      <c r="Q42" s="2186"/>
      <c r="R42" s="2186"/>
      <c r="T42" s="1407" t="str">
        <f t="shared" si="2"/>
        <v>4 (1404)</v>
      </c>
      <c r="U42" s="1408" t="str">
        <f t="shared" si="3"/>
        <v/>
      </c>
      <c r="V42" s="295"/>
      <c r="W42" s="1409"/>
      <c r="X42" s="1409"/>
    </row>
    <row r="43" spans="1:24" s="24" customFormat="1" ht="12.75" hidden="1" customHeight="1" x14ac:dyDescent="0.2">
      <c r="A43" s="1700" t="s">
        <v>2936</v>
      </c>
      <c r="B43" s="1065"/>
      <c r="C43" s="1692"/>
      <c r="D43" s="1692"/>
      <c r="E43" s="1700"/>
      <c r="F43" s="1692"/>
      <c r="G43" s="902"/>
      <c r="H43" s="1403"/>
      <c r="I43" s="1404"/>
      <c r="J43" s="1693"/>
      <c r="K43" s="1404"/>
      <c r="L43" s="1405"/>
      <c r="M43" s="1406"/>
      <c r="N43" s="1700"/>
      <c r="O43" s="2186"/>
      <c r="P43" s="2186"/>
      <c r="Q43" s="2186"/>
      <c r="R43" s="2186"/>
      <c r="T43" s="1407" t="str">
        <f t="shared" si="2"/>
        <v>5 (1405)</v>
      </c>
      <c r="U43" s="1408" t="str">
        <f t="shared" si="3"/>
        <v/>
      </c>
      <c r="V43" s="295"/>
      <c r="W43" s="1409"/>
      <c r="X43" s="1409"/>
    </row>
    <row r="44" spans="1:24" s="24" customFormat="1" ht="12.75" hidden="1" customHeight="1" x14ac:dyDescent="0.2">
      <c r="A44" s="1700" t="s">
        <v>2937</v>
      </c>
      <c r="B44" s="1065"/>
      <c r="C44" s="1692"/>
      <c r="D44" s="1692"/>
      <c r="E44" s="1700"/>
      <c r="F44" s="1692"/>
      <c r="G44" s="902"/>
      <c r="H44" s="1403"/>
      <c r="I44" s="1404"/>
      <c r="J44" s="1693"/>
      <c r="K44" s="1404"/>
      <c r="L44" s="1405"/>
      <c r="M44" s="1406"/>
      <c r="N44" s="1700"/>
      <c r="O44" s="2186"/>
      <c r="P44" s="2186"/>
      <c r="Q44" s="2186"/>
      <c r="R44" s="2186"/>
      <c r="T44" s="1407" t="str">
        <f t="shared" si="2"/>
        <v>6 (1406)</v>
      </c>
      <c r="U44" s="1408" t="str">
        <f t="shared" si="3"/>
        <v/>
      </c>
      <c r="V44" s="295"/>
      <c r="W44" s="1409"/>
      <c r="X44" s="1409"/>
    </row>
    <row r="45" spans="1:24" s="24" customFormat="1" ht="12.75" hidden="1" customHeight="1" x14ac:dyDescent="0.2">
      <c r="A45" s="1700" t="s">
        <v>2938</v>
      </c>
      <c r="B45" s="1065"/>
      <c r="C45" s="1692"/>
      <c r="D45" s="1692"/>
      <c r="E45" s="1700"/>
      <c r="F45" s="1692"/>
      <c r="G45" s="902"/>
      <c r="H45" s="1403"/>
      <c r="I45" s="1404"/>
      <c r="J45" s="1693"/>
      <c r="K45" s="1404"/>
      <c r="L45" s="1405"/>
      <c r="M45" s="1406"/>
      <c r="N45" s="1700"/>
      <c r="O45" s="2186"/>
      <c r="P45" s="2186"/>
      <c r="Q45" s="2186"/>
      <c r="R45" s="2186"/>
      <c r="T45" s="1407" t="str">
        <f t="shared" si="2"/>
        <v>7 (1407)</v>
      </c>
      <c r="U45" s="1408" t="str">
        <f t="shared" si="3"/>
        <v/>
      </c>
      <c r="V45" s="295"/>
      <c r="W45" s="1409"/>
      <c r="X45" s="1409"/>
    </row>
    <row r="46" spans="1:24" s="24" customFormat="1" ht="12.75" hidden="1" customHeight="1" x14ac:dyDescent="0.2">
      <c r="A46" s="1700" t="s">
        <v>2939</v>
      </c>
      <c r="B46" s="1065"/>
      <c r="C46" s="1692"/>
      <c r="D46" s="1692"/>
      <c r="E46" s="1700"/>
      <c r="F46" s="1692"/>
      <c r="G46" s="902"/>
      <c r="H46" s="1403"/>
      <c r="I46" s="1404"/>
      <c r="J46" s="1693"/>
      <c r="K46" s="1404"/>
      <c r="L46" s="1405"/>
      <c r="M46" s="1406"/>
      <c r="N46" s="1700"/>
      <c r="O46" s="2186"/>
      <c r="P46" s="2186"/>
      <c r="Q46" s="2186"/>
      <c r="R46" s="2186"/>
      <c r="T46" s="1407" t="str">
        <f t="shared" si="2"/>
        <v>8 (1408)</v>
      </c>
      <c r="U46" s="1408" t="str">
        <f t="shared" si="3"/>
        <v/>
      </c>
      <c r="V46" s="295"/>
      <c r="W46" s="1409"/>
      <c r="X46" s="1409"/>
    </row>
    <row r="47" spans="1:24" s="24" customFormat="1" ht="12.75" hidden="1" customHeight="1" x14ac:dyDescent="0.2">
      <c r="A47" s="1700" t="s">
        <v>2940</v>
      </c>
      <c r="B47" s="1065"/>
      <c r="C47" s="1692"/>
      <c r="D47" s="1692"/>
      <c r="E47" s="1700"/>
      <c r="F47" s="1692"/>
      <c r="G47" s="902"/>
      <c r="H47" s="1403"/>
      <c r="I47" s="1404"/>
      <c r="J47" s="1693"/>
      <c r="K47" s="1404"/>
      <c r="L47" s="1405"/>
      <c r="M47" s="1406"/>
      <c r="N47" s="1700"/>
      <c r="O47" s="2186"/>
      <c r="P47" s="2186"/>
      <c r="Q47" s="2186"/>
      <c r="R47" s="2186"/>
      <c r="T47" s="1407" t="str">
        <f t="shared" si="2"/>
        <v>9 (1409)</v>
      </c>
      <c r="U47" s="1408" t="str">
        <f t="shared" si="3"/>
        <v/>
      </c>
      <c r="V47" s="295"/>
      <c r="W47" s="1409"/>
      <c r="X47" s="1409"/>
    </row>
    <row r="48" spans="1:24" s="24" customFormat="1" ht="12.75" hidden="1" customHeight="1" x14ac:dyDescent="0.2">
      <c r="A48" s="1700" t="s">
        <v>2941</v>
      </c>
      <c r="B48" s="1065"/>
      <c r="C48" s="1692"/>
      <c r="D48" s="1692"/>
      <c r="E48" s="1700"/>
      <c r="F48" s="1692"/>
      <c r="G48" s="902"/>
      <c r="H48" s="1403"/>
      <c r="I48" s="1404"/>
      <c r="J48" s="1693"/>
      <c r="K48" s="1404"/>
      <c r="L48" s="1405"/>
      <c r="M48" s="1406"/>
      <c r="N48" s="1700"/>
      <c r="O48" s="2186"/>
      <c r="P48" s="2186"/>
      <c r="Q48" s="2186"/>
      <c r="R48" s="2186"/>
      <c r="T48" s="1407" t="str">
        <f t="shared" si="2"/>
        <v>10 (1410)</v>
      </c>
      <c r="U48" s="1408" t="str">
        <f t="shared" si="3"/>
        <v/>
      </c>
      <c r="V48" s="295"/>
      <c r="W48" s="1409"/>
      <c r="X48" s="1409"/>
    </row>
    <row r="49" spans="1:24" s="24" customFormat="1" ht="12.75" hidden="1" customHeight="1" x14ac:dyDescent="0.2">
      <c r="A49" s="1700" t="s">
        <v>2942</v>
      </c>
      <c r="B49" s="1065"/>
      <c r="C49" s="1692"/>
      <c r="D49" s="1692"/>
      <c r="E49" s="1700"/>
      <c r="F49" s="1692"/>
      <c r="G49" s="902"/>
      <c r="H49" s="1403"/>
      <c r="I49" s="1404"/>
      <c r="J49" s="1693"/>
      <c r="K49" s="1404"/>
      <c r="L49" s="1405"/>
      <c r="M49" s="1406"/>
      <c r="N49" s="1700"/>
      <c r="O49" s="2186"/>
      <c r="P49" s="2186"/>
      <c r="Q49" s="2186"/>
      <c r="R49" s="2186"/>
      <c r="T49" s="1407" t="str">
        <f t="shared" si="2"/>
        <v>11 (1411)</v>
      </c>
      <c r="U49" s="1408" t="str">
        <f t="shared" si="3"/>
        <v/>
      </c>
      <c r="V49" s="295"/>
      <c r="W49" s="1409"/>
      <c r="X49" s="1409"/>
    </row>
    <row r="50" spans="1:24" s="24" customFormat="1" ht="12.75" hidden="1" customHeight="1" x14ac:dyDescent="0.2">
      <c r="A50" s="1700" t="s">
        <v>2943</v>
      </c>
      <c r="B50" s="1065"/>
      <c r="C50" s="1692"/>
      <c r="D50" s="1692"/>
      <c r="E50" s="1700"/>
      <c r="F50" s="1692"/>
      <c r="G50" s="902"/>
      <c r="H50" s="1403"/>
      <c r="I50" s="1404"/>
      <c r="J50" s="1693"/>
      <c r="K50" s="1404"/>
      <c r="L50" s="1405"/>
      <c r="M50" s="1406"/>
      <c r="N50" s="1700"/>
      <c r="O50" s="2186"/>
      <c r="P50" s="2186"/>
      <c r="Q50" s="2186"/>
      <c r="R50" s="2186"/>
      <c r="T50" s="1407" t="str">
        <f t="shared" si="2"/>
        <v>12 (1412)</v>
      </c>
      <c r="U50" s="1408" t="str">
        <f t="shared" si="3"/>
        <v/>
      </c>
      <c r="V50" s="295"/>
      <c r="W50" s="1409"/>
      <c r="X50" s="1409"/>
    </row>
    <row r="51" spans="1:24" s="24" customFormat="1" ht="12.75" hidden="1" customHeight="1" x14ac:dyDescent="0.2">
      <c r="A51" s="1700" t="s">
        <v>2944</v>
      </c>
      <c r="B51" s="1065"/>
      <c r="C51" s="1692"/>
      <c r="D51" s="1692"/>
      <c r="E51" s="1700"/>
      <c r="F51" s="1692"/>
      <c r="G51" s="902"/>
      <c r="H51" s="1403"/>
      <c r="I51" s="1404"/>
      <c r="J51" s="1693"/>
      <c r="K51" s="1404"/>
      <c r="L51" s="1405"/>
      <c r="M51" s="1406"/>
      <c r="N51" s="1700"/>
      <c r="O51" s="2186"/>
      <c r="P51" s="2186"/>
      <c r="Q51" s="2186"/>
      <c r="R51" s="2186"/>
      <c r="T51" s="1407" t="str">
        <f t="shared" si="2"/>
        <v>13 (1413)</v>
      </c>
      <c r="U51" s="1408" t="str">
        <f t="shared" si="3"/>
        <v/>
      </c>
      <c r="V51" s="295"/>
      <c r="W51" s="1409"/>
      <c r="X51" s="1409"/>
    </row>
    <row r="52" spans="1:24" s="24" customFormat="1" ht="12.75" hidden="1" customHeight="1" x14ac:dyDescent="0.2">
      <c r="A52" s="1700" t="s">
        <v>2945</v>
      </c>
      <c r="B52" s="1065"/>
      <c r="C52" s="1692"/>
      <c r="D52" s="1692"/>
      <c r="E52" s="1700"/>
      <c r="F52" s="1692"/>
      <c r="G52" s="902"/>
      <c r="H52" s="1403"/>
      <c r="I52" s="1404"/>
      <c r="J52" s="1693"/>
      <c r="K52" s="1404"/>
      <c r="L52" s="1405"/>
      <c r="M52" s="1406"/>
      <c r="N52" s="1700"/>
      <c r="O52" s="2186"/>
      <c r="P52" s="2186"/>
      <c r="Q52" s="2186"/>
      <c r="R52" s="2186"/>
      <c r="T52" s="1407" t="str">
        <f t="shared" si="2"/>
        <v>14 (1414)</v>
      </c>
      <c r="U52" s="1408" t="str">
        <f t="shared" si="3"/>
        <v/>
      </c>
      <c r="V52" s="295"/>
      <c r="W52" s="1409"/>
      <c r="X52" s="1409"/>
    </row>
    <row r="53" spans="1:24" s="24" customFormat="1" ht="12.75" hidden="1" customHeight="1" x14ac:dyDescent="0.2">
      <c r="A53" s="1700" t="s">
        <v>2946</v>
      </c>
      <c r="B53" s="1065"/>
      <c r="C53" s="1692"/>
      <c r="D53" s="1692"/>
      <c r="E53" s="1700"/>
      <c r="F53" s="1692"/>
      <c r="G53" s="902"/>
      <c r="H53" s="1403"/>
      <c r="I53" s="1404"/>
      <c r="J53" s="1693"/>
      <c r="K53" s="1404"/>
      <c r="L53" s="1405"/>
      <c r="M53" s="1406"/>
      <c r="N53" s="1700"/>
      <c r="O53" s="2186"/>
      <c r="P53" s="2186"/>
      <c r="Q53" s="2186"/>
      <c r="R53" s="2186"/>
      <c r="T53" s="1407" t="str">
        <f t="shared" si="2"/>
        <v>15 (1415)</v>
      </c>
      <c r="U53" s="1408" t="str">
        <f t="shared" si="3"/>
        <v/>
      </c>
      <c r="V53" s="295"/>
      <c r="W53" s="1409"/>
      <c r="X53" s="1409"/>
    </row>
    <row r="54" spans="1:24" s="24" customFormat="1" ht="12.75" hidden="1" customHeight="1" x14ac:dyDescent="0.2">
      <c r="A54" s="1700" t="s">
        <v>2947</v>
      </c>
      <c r="B54" s="1065"/>
      <c r="C54" s="1692"/>
      <c r="D54" s="1692"/>
      <c r="E54" s="1700"/>
      <c r="F54" s="1692"/>
      <c r="G54" s="902"/>
      <c r="H54" s="1403"/>
      <c r="I54" s="1404"/>
      <c r="J54" s="1693"/>
      <c r="K54" s="1404"/>
      <c r="L54" s="1405"/>
      <c r="M54" s="1406"/>
      <c r="N54" s="1700"/>
      <c r="O54" s="2186"/>
      <c r="P54" s="2186"/>
      <c r="Q54" s="2186"/>
      <c r="R54" s="2186"/>
      <c r="T54" s="1407" t="str">
        <f t="shared" si="2"/>
        <v>16 (1416)</v>
      </c>
      <c r="U54" s="1408" t="str">
        <f t="shared" si="3"/>
        <v/>
      </c>
      <c r="V54" s="295"/>
      <c r="W54" s="1409"/>
      <c r="X54" s="1409"/>
    </row>
    <row r="55" spans="1:24" s="24" customFormat="1" ht="12.75" hidden="1" customHeight="1" x14ac:dyDescent="0.2">
      <c r="A55" s="1700" t="s">
        <v>2948</v>
      </c>
      <c r="B55" s="1065"/>
      <c r="C55" s="1692"/>
      <c r="D55" s="1692"/>
      <c r="E55" s="1700"/>
      <c r="F55" s="1692"/>
      <c r="G55" s="902"/>
      <c r="H55" s="1403"/>
      <c r="I55" s="1404"/>
      <c r="J55" s="1693"/>
      <c r="K55" s="1404"/>
      <c r="L55" s="1405"/>
      <c r="M55" s="1406"/>
      <c r="N55" s="1700"/>
      <c r="O55" s="2186"/>
      <c r="P55" s="2186"/>
      <c r="Q55" s="2186"/>
      <c r="R55" s="2186"/>
      <c r="T55" s="1407" t="str">
        <f t="shared" si="2"/>
        <v>17 (1417)</v>
      </c>
      <c r="U55" s="1408" t="str">
        <f t="shared" si="3"/>
        <v/>
      </c>
      <c r="V55" s="295"/>
      <c r="W55" s="1409"/>
      <c r="X55" s="1409"/>
    </row>
    <row r="56" spans="1:24" s="24" customFormat="1" ht="12.75" hidden="1" customHeight="1" x14ac:dyDescent="0.2">
      <c r="A56" s="1700" t="s">
        <v>2949</v>
      </c>
      <c r="B56" s="1065"/>
      <c r="C56" s="1692"/>
      <c r="D56" s="1692"/>
      <c r="E56" s="1700"/>
      <c r="F56" s="1692"/>
      <c r="G56" s="902"/>
      <c r="H56" s="1403"/>
      <c r="I56" s="1404"/>
      <c r="J56" s="1693"/>
      <c r="K56" s="1404"/>
      <c r="L56" s="1405"/>
      <c r="M56" s="1406"/>
      <c r="N56" s="1700"/>
      <c r="O56" s="2186"/>
      <c r="P56" s="2186"/>
      <c r="Q56" s="2186"/>
      <c r="R56" s="2186"/>
      <c r="T56" s="1407" t="str">
        <f t="shared" si="2"/>
        <v>18 (1418)</v>
      </c>
      <c r="U56" s="1408" t="str">
        <f t="shared" si="3"/>
        <v/>
      </c>
      <c r="V56" s="295"/>
      <c r="W56" s="1409"/>
      <c r="X56" s="1409"/>
    </row>
    <row r="57" spans="1:24" s="24" customFormat="1" ht="12.75" hidden="1" customHeight="1" x14ac:dyDescent="0.2">
      <c r="A57" s="1700" t="s">
        <v>2950</v>
      </c>
      <c r="B57" s="1065"/>
      <c r="C57" s="1692"/>
      <c r="D57" s="1692"/>
      <c r="E57" s="1700"/>
      <c r="F57" s="1692"/>
      <c r="G57" s="902"/>
      <c r="H57" s="1403"/>
      <c r="I57" s="1404"/>
      <c r="J57" s="1693"/>
      <c r="K57" s="1404"/>
      <c r="L57" s="1405"/>
      <c r="M57" s="1406"/>
      <c r="N57" s="1700"/>
      <c r="O57" s="2186"/>
      <c r="P57" s="2186"/>
      <c r="Q57" s="2186"/>
      <c r="R57" s="2186"/>
      <c r="T57" s="1407" t="str">
        <f t="shared" si="2"/>
        <v>19 (1419)</v>
      </c>
      <c r="U57" s="1408" t="str">
        <f t="shared" si="3"/>
        <v/>
      </c>
      <c r="V57" s="295"/>
      <c r="W57" s="1409"/>
      <c r="X57" s="1409"/>
    </row>
    <row r="58" spans="1:24" s="24" customFormat="1" ht="12.75" hidden="1" customHeight="1" x14ac:dyDescent="0.2">
      <c r="A58" s="1700" t="s">
        <v>2951</v>
      </c>
      <c r="B58" s="1065"/>
      <c r="C58" s="1692"/>
      <c r="D58" s="1692"/>
      <c r="E58" s="1700"/>
      <c r="F58" s="1692"/>
      <c r="G58" s="902"/>
      <c r="H58" s="1403"/>
      <c r="I58" s="1404"/>
      <c r="J58" s="1693"/>
      <c r="K58" s="1404"/>
      <c r="L58" s="1405"/>
      <c r="M58" s="1406"/>
      <c r="N58" s="1700"/>
      <c r="O58" s="2186"/>
      <c r="P58" s="2186"/>
      <c r="Q58" s="2186"/>
      <c r="R58" s="2186"/>
      <c r="T58" s="1407" t="str">
        <f t="shared" si="2"/>
        <v>20 (1420)</v>
      </c>
      <c r="U58" s="1408" t="str">
        <f t="shared" si="3"/>
        <v/>
      </c>
      <c r="V58" s="295"/>
      <c r="W58" s="1409"/>
      <c r="X58" s="1409"/>
    </row>
    <row r="59" spans="1:24" s="24" customFormat="1" ht="12.75" hidden="1" customHeight="1" x14ac:dyDescent="0.2">
      <c r="A59" s="1700" t="s">
        <v>2952</v>
      </c>
      <c r="B59" s="1065"/>
      <c r="C59" s="1692"/>
      <c r="D59" s="1692"/>
      <c r="E59" s="1700"/>
      <c r="F59" s="1692"/>
      <c r="G59" s="902"/>
      <c r="H59" s="1403"/>
      <c r="I59" s="1404"/>
      <c r="J59" s="1693"/>
      <c r="K59" s="1404"/>
      <c r="L59" s="1405"/>
      <c r="M59" s="1406"/>
      <c r="N59" s="1700"/>
      <c r="O59" s="2186"/>
      <c r="P59" s="2186"/>
      <c r="Q59" s="2186"/>
      <c r="R59" s="2186"/>
      <c r="T59" s="1407" t="str">
        <f t="shared" si="2"/>
        <v>21 (1421)</v>
      </c>
      <c r="U59" s="1408" t="str">
        <f t="shared" si="3"/>
        <v/>
      </c>
      <c r="V59" s="295"/>
      <c r="W59" s="1409"/>
      <c r="X59" s="1409"/>
    </row>
    <row r="60" spans="1:24" s="24" customFormat="1" ht="12.75" hidden="1" customHeight="1" x14ac:dyDescent="0.2">
      <c r="A60" s="1700" t="s">
        <v>2953</v>
      </c>
      <c r="B60" s="1065"/>
      <c r="C60" s="1692"/>
      <c r="D60" s="1692"/>
      <c r="E60" s="1700"/>
      <c r="F60" s="1692"/>
      <c r="G60" s="902"/>
      <c r="H60" s="1403"/>
      <c r="I60" s="1404"/>
      <c r="J60" s="1693"/>
      <c r="K60" s="1404"/>
      <c r="L60" s="1405"/>
      <c r="M60" s="1406"/>
      <c r="N60" s="1700"/>
      <c r="O60" s="2186"/>
      <c r="P60" s="2186"/>
      <c r="Q60" s="2186"/>
      <c r="R60" s="2186"/>
      <c r="T60" s="1407" t="str">
        <f t="shared" si="2"/>
        <v>22 (1422)</v>
      </c>
      <c r="U60" s="1408" t="str">
        <f t="shared" si="3"/>
        <v/>
      </c>
      <c r="V60" s="295"/>
      <c r="W60" s="1409"/>
      <c r="X60" s="1409"/>
    </row>
    <row r="61" spans="1:24" s="24" customFormat="1" ht="12.75" hidden="1" customHeight="1" x14ac:dyDescent="0.2">
      <c r="A61" s="1700" t="s">
        <v>2954</v>
      </c>
      <c r="B61" s="1065"/>
      <c r="C61" s="1692"/>
      <c r="D61" s="1692"/>
      <c r="E61" s="1700"/>
      <c r="F61" s="1692"/>
      <c r="G61" s="902"/>
      <c r="H61" s="1403"/>
      <c r="I61" s="1404"/>
      <c r="J61" s="1693"/>
      <c r="K61" s="1404"/>
      <c r="L61" s="1405"/>
      <c r="M61" s="1406"/>
      <c r="N61" s="1700"/>
      <c r="O61" s="2186"/>
      <c r="P61" s="2186"/>
      <c r="Q61" s="2186"/>
      <c r="R61" s="2186"/>
      <c r="T61" s="1407" t="str">
        <f t="shared" si="2"/>
        <v>23 (1423)</v>
      </c>
      <c r="U61" s="1408" t="str">
        <f t="shared" si="3"/>
        <v/>
      </c>
      <c r="V61" s="295"/>
      <c r="W61" s="1409"/>
      <c r="X61" s="1409"/>
    </row>
    <row r="62" spans="1:24" s="24" customFormat="1" ht="12.75" hidden="1" customHeight="1" x14ac:dyDescent="0.2">
      <c r="A62" s="1700" t="s">
        <v>2955</v>
      </c>
      <c r="B62" s="1065"/>
      <c r="C62" s="1692"/>
      <c r="D62" s="1692"/>
      <c r="E62" s="1700"/>
      <c r="F62" s="1692"/>
      <c r="G62" s="902"/>
      <c r="H62" s="1403"/>
      <c r="I62" s="1404"/>
      <c r="J62" s="1693"/>
      <c r="K62" s="1404"/>
      <c r="L62" s="1405"/>
      <c r="M62" s="1406"/>
      <c r="N62" s="1700"/>
      <c r="O62" s="2186"/>
      <c r="P62" s="2186"/>
      <c r="Q62" s="2186"/>
      <c r="R62" s="2186"/>
      <c r="T62" s="1407" t="str">
        <f t="shared" si="2"/>
        <v>24 (1424)</v>
      </c>
      <c r="U62" s="1408" t="str">
        <f t="shared" si="3"/>
        <v/>
      </c>
      <c r="V62" s="295"/>
      <c r="W62" s="1409"/>
      <c r="X62" s="1409"/>
    </row>
    <row r="63" spans="1:24" s="24" customFormat="1" x14ac:dyDescent="0.2">
      <c r="A63" s="1700" t="s">
        <v>2956</v>
      </c>
      <c r="B63" s="1065"/>
      <c r="C63" s="1692"/>
      <c r="D63" s="1692"/>
      <c r="E63" s="1700"/>
      <c r="F63" s="1692"/>
      <c r="G63" s="902"/>
      <c r="H63" s="1403"/>
      <c r="I63" s="1404"/>
      <c r="J63" s="1693"/>
      <c r="K63" s="1404"/>
      <c r="L63" s="1405"/>
      <c r="M63" s="1406"/>
      <c r="N63" s="1700"/>
      <c r="O63" s="2186"/>
      <c r="P63" s="2186"/>
      <c r="Q63" s="2186"/>
      <c r="R63" s="2186"/>
      <c r="T63" s="1407" t="str">
        <f t="shared" si="2"/>
        <v>25 (1425)</v>
      </c>
      <c r="U63" s="1408" t="str">
        <f t="shared" si="3"/>
        <v/>
      </c>
      <c r="V63" s="295"/>
      <c r="W63" s="1409"/>
      <c r="X63" s="1409"/>
    </row>
    <row r="64" spans="1:24" s="24" customFormat="1" x14ac:dyDescent="0.2">
      <c r="A64" s="425" t="s">
        <v>2957</v>
      </c>
      <c r="B64" s="1066">
        <v>100</v>
      </c>
      <c r="C64" s="1692"/>
      <c r="D64" s="1692"/>
      <c r="E64" s="1700"/>
      <c r="F64" s="1692"/>
      <c r="G64" s="467"/>
      <c r="H64" s="1411"/>
      <c r="I64" s="1404"/>
      <c r="J64" s="1693"/>
      <c r="K64" s="1404"/>
      <c r="L64" s="1405"/>
      <c r="M64" s="1412"/>
      <c r="N64" s="1700"/>
      <c r="O64" s="2188"/>
      <c r="P64" s="2188"/>
      <c r="Q64" s="2188"/>
      <c r="R64" s="2188"/>
      <c r="T64" s="1400"/>
      <c r="U64" s="1413">
        <f>$B64</f>
        <v>100</v>
      </c>
      <c r="V64" s="295"/>
      <c r="W64" s="1409"/>
      <c r="X64" s="1409"/>
    </row>
    <row r="65" spans="1:24" s="24" customFormat="1" ht="12.75" customHeight="1" x14ac:dyDescent="0.2">
      <c r="A65" s="132" t="s">
        <v>2958</v>
      </c>
      <c r="B65" s="905" t="s">
        <v>2959</v>
      </c>
      <c r="C65" s="1693"/>
      <c r="D65" s="1693"/>
      <c r="E65" s="131"/>
      <c r="F65" s="908"/>
      <c r="G65" s="1414"/>
      <c r="H65" s="1415"/>
      <c r="I65" s="1404"/>
      <c r="J65" s="1693"/>
      <c r="K65" s="1404"/>
      <c r="L65" s="1416"/>
      <c r="M65" s="1417"/>
      <c r="N65" s="131"/>
      <c r="O65" s="2189"/>
      <c r="P65" s="2189"/>
      <c r="Q65" s="2189"/>
      <c r="R65" s="2189"/>
      <c r="T65" s="1400"/>
      <c r="U65" s="906" t="str">
        <f>$B65</f>
        <v>Global</v>
      </c>
      <c r="V65" s="295"/>
      <c r="W65" s="1418"/>
      <c r="X65" s="1418"/>
    </row>
    <row r="66" spans="1:24" ht="6" customHeight="1" x14ac:dyDescent="0.2">
      <c r="A66" s="131"/>
      <c r="B66" s="131"/>
      <c r="C66" s="131"/>
      <c r="D66" s="131"/>
      <c r="E66" s="131"/>
      <c r="F66" s="131"/>
      <c r="G66" s="131"/>
      <c r="H66" s="131"/>
      <c r="I66" s="131"/>
      <c r="J66" s="131"/>
      <c r="K66" s="131"/>
      <c r="L66" s="131"/>
      <c r="M66" s="131"/>
      <c r="N66" s="131"/>
      <c r="O66" s="131"/>
      <c r="P66" s="131"/>
      <c r="Q66" s="131"/>
      <c r="R66" s="131"/>
      <c r="T66" s="1400"/>
      <c r="U66" s="1400"/>
    </row>
    <row r="67" spans="1:24" x14ac:dyDescent="0.2">
      <c r="A67" s="131"/>
      <c r="B67" s="138" t="s">
        <v>1786</v>
      </c>
      <c r="C67" s="131"/>
      <c r="D67" s="131"/>
      <c r="E67" s="131"/>
      <c r="F67" s="131"/>
      <c r="G67" s="131"/>
      <c r="H67" s="131"/>
      <c r="I67" s="131"/>
      <c r="J67" s="131"/>
      <c r="K67" s="131"/>
      <c r="L67" s="131"/>
      <c r="M67" s="131"/>
      <c r="N67" s="131"/>
      <c r="O67" s="131"/>
      <c r="P67" s="131"/>
      <c r="Q67" s="131"/>
      <c r="R67" s="131"/>
      <c r="T67" s="1400"/>
      <c r="U67" s="1401" t="str">
        <f>$B67</f>
        <v>Transactions assimilables à des pensions (503)</v>
      </c>
    </row>
    <row r="68" spans="1:24" s="24" customFormat="1" x14ac:dyDescent="0.2">
      <c r="A68" s="1700" t="s">
        <v>2932</v>
      </c>
      <c r="B68" s="1065"/>
      <c r="C68" s="1402"/>
      <c r="D68" s="1692"/>
      <c r="E68" s="1700"/>
      <c r="F68" s="1692"/>
      <c r="G68" s="1692"/>
      <c r="H68" s="1419"/>
      <c r="I68" s="1692"/>
      <c r="J68" s="1692"/>
      <c r="K68" s="1405"/>
      <c r="L68" s="1405"/>
      <c r="M68" s="1406"/>
      <c r="N68" s="1700"/>
      <c r="O68" s="2186"/>
      <c r="P68" s="2186"/>
      <c r="Q68" s="2186"/>
      <c r="R68" s="2186"/>
      <c r="T68" s="1407" t="str">
        <f t="shared" ref="T68:T92" si="4">$A68</f>
        <v>1 (1401)</v>
      </c>
      <c r="U68" s="1408" t="str">
        <f t="shared" ref="U68:U92" si="5">IF($B68="","",$B68)</f>
        <v/>
      </c>
      <c r="V68" s="295"/>
      <c r="W68" s="1409"/>
      <c r="X68" s="1409"/>
    </row>
    <row r="69" spans="1:24" s="24" customFormat="1" x14ac:dyDescent="0.2">
      <c r="A69" s="1700" t="s">
        <v>2933</v>
      </c>
      <c r="B69" s="1065"/>
      <c r="C69" s="1402"/>
      <c r="D69" s="1692"/>
      <c r="E69" s="1700"/>
      <c r="F69" s="1692"/>
      <c r="G69" s="1692"/>
      <c r="H69" s="1419"/>
      <c r="I69" s="1692"/>
      <c r="J69" s="1692"/>
      <c r="K69" s="1405"/>
      <c r="L69" s="1405"/>
      <c r="M69" s="1406"/>
      <c r="N69" s="1700"/>
      <c r="O69" s="2186"/>
      <c r="P69" s="2186"/>
      <c r="Q69" s="2186"/>
      <c r="R69" s="2186"/>
      <c r="T69" s="1407" t="str">
        <f t="shared" si="4"/>
        <v>2 (1402)</v>
      </c>
      <c r="U69" s="1408" t="str">
        <f t="shared" si="5"/>
        <v/>
      </c>
      <c r="V69" s="295"/>
      <c r="W69" s="1409"/>
      <c r="X69" s="1409"/>
    </row>
    <row r="70" spans="1:24" s="24" customFormat="1" x14ac:dyDescent="0.2">
      <c r="A70" s="1700" t="s">
        <v>2934</v>
      </c>
      <c r="B70" s="1065"/>
      <c r="C70" s="1402"/>
      <c r="D70" s="1692"/>
      <c r="E70" s="1700"/>
      <c r="F70" s="1692"/>
      <c r="G70" s="1692"/>
      <c r="H70" s="1419"/>
      <c r="I70" s="1692"/>
      <c r="J70" s="1692"/>
      <c r="K70" s="1405"/>
      <c r="L70" s="1405"/>
      <c r="M70" s="1406"/>
      <c r="N70" s="1700"/>
      <c r="O70" s="2186"/>
      <c r="P70" s="2186"/>
      <c r="Q70" s="2186"/>
      <c r="R70" s="2186"/>
      <c r="T70" s="1407" t="str">
        <f t="shared" si="4"/>
        <v>3 (1403)</v>
      </c>
      <c r="U70" s="1408" t="str">
        <f t="shared" si="5"/>
        <v/>
      </c>
      <c r="V70" s="295"/>
      <c r="W70" s="1409"/>
      <c r="X70" s="1409"/>
    </row>
    <row r="71" spans="1:24" s="24" customFormat="1" ht="12.75" hidden="1" customHeight="1" x14ac:dyDescent="0.2">
      <c r="A71" s="1700" t="s">
        <v>2935</v>
      </c>
      <c r="B71" s="1065"/>
      <c r="C71" s="1402"/>
      <c r="D71" s="1692"/>
      <c r="E71" s="1700"/>
      <c r="F71" s="1692"/>
      <c r="G71" s="1692"/>
      <c r="H71" s="1419"/>
      <c r="I71" s="1692"/>
      <c r="J71" s="1692"/>
      <c r="K71" s="1405"/>
      <c r="L71" s="1405"/>
      <c r="M71" s="1406"/>
      <c r="N71" s="1700"/>
      <c r="O71" s="2186"/>
      <c r="P71" s="2186"/>
      <c r="Q71" s="2186"/>
      <c r="R71" s="2186"/>
      <c r="T71" s="1407" t="str">
        <f t="shared" si="4"/>
        <v>4 (1404)</v>
      </c>
      <c r="U71" s="1408" t="str">
        <f t="shared" si="5"/>
        <v/>
      </c>
      <c r="V71" s="295"/>
      <c r="W71" s="1409"/>
      <c r="X71" s="1409"/>
    </row>
    <row r="72" spans="1:24" s="24" customFormat="1" ht="12.75" hidden="1" customHeight="1" x14ac:dyDescent="0.2">
      <c r="A72" s="1700" t="s">
        <v>2936</v>
      </c>
      <c r="B72" s="1065"/>
      <c r="C72" s="1402"/>
      <c r="D72" s="1692"/>
      <c r="E72" s="1700"/>
      <c r="F72" s="1692"/>
      <c r="G72" s="1692"/>
      <c r="H72" s="1419"/>
      <c r="I72" s="1692"/>
      <c r="J72" s="1692"/>
      <c r="K72" s="1405"/>
      <c r="L72" s="1405"/>
      <c r="M72" s="1406"/>
      <c r="N72" s="1700"/>
      <c r="O72" s="2186"/>
      <c r="P72" s="2186"/>
      <c r="Q72" s="2186"/>
      <c r="R72" s="2186"/>
      <c r="T72" s="1407" t="str">
        <f t="shared" si="4"/>
        <v>5 (1405)</v>
      </c>
      <c r="U72" s="1408" t="str">
        <f t="shared" si="5"/>
        <v/>
      </c>
      <c r="V72" s="295"/>
      <c r="W72" s="1409"/>
      <c r="X72" s="1409"/>
    </row>
    <row r="73" spans="1:24" s="24" customFormat="1" ht="12.75" hidden="1" customHeight="1" x14ac:dyDescent="0.2">
      <c r="A73" s="1700" t="s">
        <v>2937</v>
      </c>
      <c r="B73" s="1065"/>
      <c r="C73" s="1402"/>
      <c r="D73" s="1692"/>
      <c r="E73" s="1700"/>
      <c r="F73" s="1692"/>
      <c r="G73" s="1692"/>
      <c r="H73" s="1419"/>
      <c r="I73" s="1692"/>
      <c r="J73" s="1692"/>
      <c r="K73" s="1405"/>
      <c r="L73" s="1405"/>
      <c r="M73" s="1406"/>
      <c r="N73" s="1700"/>
      <c r="O73" s="2186"/>
      <c r="P73" s="2186"/>
      <c r="Q73" s="2186"/>
      <c r="R73" s="2186"/>
      <c r="T73" s="1407" t="str">
        <f t="shared" si="4"/>
        <v>6 (1406)</v>
      </c>
      <c r="U73" s="1408" t="str">
        <f t="shared" si="5"/>
        <v/>
      </c>
      <c r="V73" s="295"/>
      <c r="W73" s="1409"/>
      <c r="X73" s="1409"/>
    </row>
    <row r="74" spans="1:24" s="24" customFormat="1" ht="12.75" hidden="1" customHeight="1" x14ac:dyDescent="0.2">
      <c r="A74" s="1700" t="s">
        <v>2938</v>
      </c>
      <c r="B74" s="1065"/>
      <c r="C74" s="1402"/>
      <c r="D74" s="1692"/>
      <c r="E74" s="1700"/>
      <c r="F74" s="1692"/>
      <c r="G74" s="1692"/>
      <c r="H74" s="1419"/>
      <c r="I74" s="1692"/>
      <c r="J74" s="1692"/>
      <c r="K74" s="1405"/>
      <c r="L74" s="1405"/>
      <c r="M74" s="1406"/>
      <c r="N74" s="1700"/>
      <c r="O74" s="2186"/>
      <c r="P74" s="2186"/>
      <c r="Q74" s="2186"/>
      <c r="R74" s="2186"/>
      <c r="T74" s="1407" t="str">
        <f t="shared" si="4"/>
        <v>7 (1407)</v>
      </c>
      <c r="U74" s="1408" t="str">
        <f t="shared" si="5"/>
        <v/>
      </c>
      <c r="V74" s="295"/>
      <c r="W74" s="1409"/>
      <c r="X74" s="1409"/>
    </row>
    <row r="75" spans="1:24" s="24" customFormat="1" ht="12.75" hidden="1" customHeight="1" x14ac:dyDescent="0.2">
      <c r="A75" s="1700" t="s">
        <v>2939</v>
      </c>
      <c r="B75" s="1065"/>
      <c r="C75" s="1402"/>
      <c r="D75" s="1692"/>
      <c r="E75" s="1700"/>
      <c r="F75" s="1692"/>
      <c r="G75" s="1692"/>
      <c r="H75" s="1419"/>
      <c r="I75" s="1692"/>
      <c r="J75" s="1692"/>
      <c r="K75" s="1405"/>
      <c r="L75" s="1405"/>
      <c r="M75" s="1406"/>
      <c r="N75" s="1700"/>
      <c r="O75" s="2186"/>
      <c r="P75" s="2186"/>
      <c r="Q75" s="2186"/>
      <c r="R75" s="2186"/>
      <c r="T75" s="1407" t="str">
        <f t="shared" si="4"/>
        <v>8 (1408)</v>
      </c>
      <c r="U75" s="1408" t="str">
        <f t="shared" si="5"/>
        <v/>
      </c>
      <c r="V75" s="295"/>
      <c r="W75" s="1409"/>
      <c r="X75" s="1409"/>
    </row>
    <row r="76" spans="1:24" s="24" customFormat="1" ht="12.75" hidden="1" customHeight="1" x14ac:dyDescent="0.2">
      <c r="A76" s="1700" t="s">
        <v>2940</v>
      </c>
      <c r="B76" s="1065"/>
      <c r="C76" s="1402"/>
      <c r="D76" s="1692"/>
      <c r="E76" s="1700"/>
      <c r="F76" s="1692"/>
      <c r="G76" s="1692"/>
      <c r="H76" s="1419"/>
      <c r="I76" s="1692"/>
      <c r="J76" s="1692"/>
      <c r="K76" s="1405"/>
      <c r="L76" s="1405"/>
      <c r="M76" s="1406"/>
      <c r="N76" s="1700"/>
      <c r="O76" s="2186"/>
      <c r="P76" s="2186"/>
      <c r="Q76" s="2186"/>
      <c r="R76" s="2186"/>
      <c r="T76" s="1407" t="str">
        <f t="shared" si="4"/>
        <v>9 (1409)</v>
      </c>
      <c r="U76" s="1408" t="str">
        <f t="shared" si="5"/>
        <v/>
      </c>
      <c r="V76" s="295"/>
      <c r="W76" s="1409"/>
      <c r="X76" s="1409"/>
    </row>
    <row r="77" spans="1:24" s="24" customFormat="1" ht="12.75" hidden="1" customHeight="1" x14ac:dyDescent="0.2">
      <c r="A77" s="1700" t="s">
        <v>2941</v>
      </c>
      <c r="B77" s="1065"/>
      <c r="C77" s="1402"/>
      <c r="D77" s="1692"/>
      <c r="E77" s="1700"/>
      <c r="F77" s="1692"/>
      <c r="G77" s="1692"/>
      <c r="H77" s="1419"/>
      <c r="I77" s="1692"/>
      <c r="J77" s="1692"/>
      <c r="K77" s="1405"/>
      <c r="L77" s="1405"/>
      <c r="M77" s="1406"/>
      <c r="N77" s="1700"/>
      <c r="O77" s="2186"/>
      <c r="P77" s="2186"/>
      <c r="Q77" s="2186"/>
      <c r="R77" s="2186"/>
      <c r="T77" s="1407" t="str">
        <f t="shared" si="4"/>
        <v>10 (1410)</v>
      </c>
      <c r="U77" s="1408" t="str">
        <f t="shared" si="5"/>
        <v/>
      </c>
      <c r="V77" s="295"/>
      <c r="W77" s="1409"/>
      <c r="X77" s="1409"/>
    </row>
    <row r="78" spans="1:24" s="24" customFormat="1" ht="12.75" hidden="1" customHeight="1" x14ac:dyDescent="0.2">
      <c r="A78" s="1700" t="s">
        <v>2942</v>
      </c>
      <c r="B78" s="1065"/>
      <c r="C78" s="1402"/>
      <c r="D78" s="1692"/>
      <c r="E78" s="1700"/>
      <c r="F78" s="1692"/>
      <c r="G78" s="1692"/>
      <c r="H78" s="1419"/>
      <c r="I78" s="1692"/>
      <c r="J78" s="1692"/>
      <c r="K78" s="1405"/>
      <c r="L78" s="1405"/>
      <c r="M78" s="1406"/>
      <c r="N78" s="1700"/>
      <c r="O78" s="2186"/>
      <c r="P78" s="2186"/>
      <c r="Q78" s="2186"/>
      <c r="R78" s="2186"/>
      <c r="T78" s="1407" t="str">
        <f t="shared" si="4"/>
        <v>11 (1411)</v>
      </c>
      <c r="U78" s="1408" t="str">
        <f t="shared" si="5"/>
        <v/>
      </c>
      <c r="V78" s="295"/>
      <c r="W78" s="1409"/>
      <c r="X78" s="1409"/>
    </row>
    <row r="79" spans="1:24" s="24" customFormat="1" ht="12.75" hidden="1" customHeight="1" x14ac:dyDescent="0.2">
      <c r="A79" s="1700" t="s">
        <v>2943</v>
      </c>
      <c r="B79" s="1065"/>
      <c r="C79" s="1402"/>
      <c r="D79" s="1692"/>
      <c r="E79" s="1700"/>
      <c r="F79" s="1692"/>
      <c r="G79" s="1692"/>
      <c r="H79" s="1419"/>
      <c r="I79" s="1692"/>
      <c r="J79" s="1692"/>
      <c r="K79" s="1405"/>
      <c r="L79" s="1405"/>
      <c r="M79" s="1406"/>
      <c r="N79" s="1700"/>
      <c r="O79" s="2186"/>
      <c r="P79" s="2186"/>
      <c r="Q79" s="2186"/>
      <c r="R79" s="2186"/>
      <c r="T79" s="1407" t="str">
        <f t="shared" si="4"/>
        <v>12 (1412)</v>
      </c>
      <c r="U79" s="1408" t="str">
        <f t="shared" si="5"/>
        <v/>
      </c>
      <c r="V79" s="295"/>
      <c r="W79" s="1409"/>
      <c r="X79" s="1409"/>
    </row>
    <row r="80" spans="1:24" s="24" customFormat="1" ht="12.75" hidden="1" customHeight="1" x14ac:dyDescent="0.2">
      <c r="A80" s="1700" t="s">
        <v>2944</v>
      </c>
      <c r="B80" s="1065"/>
      <c r="C80" s="1402"/>
      <c r="D80" s="1692"/>
      <c r="E80" s="1700"/>
      <c r="F80" s="1692"/>
      <c r="G80" s="1692"/>
      <c r="H80" s="1419"/>
      <c r="I80" s="1692"/>
      <c r="J80" s="1692"/>
      <c r="K80" s="1405"/>
      <c r="L80" s="1405"/>
      <c r="M80" s="1406"/>
      <c r="N80" s="1700"/>
      <c r="O80" s="2186"/>
      <c r="P80" s="2186"/>
      <c r="Q80" s="2186"/>
      <c r="R80" s="2186"/>
      <c r="T80" s="1407" t="str">
        <f t="shared" si="4"/>
        <v>13 (1413)</v>
      </c>
      <c r="U80" s="1408" t="str">
        <f t="shared" si="5"/>
        <v/>
      </c>
      <c r="V80" s="295"/>
      <c r="W80" s="1409"/>
      <c r="X80" s="1409"/>
    </row>
    <row r="81" spans="1:24" s="24" customFormat="1" ht="12.75" hidden="1" customHeight="1" x14ac:dyDescent="0.2">
      <c r="A81" s="1700" t="s">
        <v>2945</v>
      </c>
      <c r="B81" s="1065"/>
      <c r="C81" s="1402"/>
      <c r="D81" s="1692"/>
      <c r="E81" s="1700"/>
      <c r="F81" s="1692"/>
      <c r="G81" s="1692"/>
      <c r="H81" s="1419"/>
      <c r="I81" s="1692"/>
      <c r="J81" s="1692"/>
      <c r="K81" s="1405"/>
      <c r="L81" s="1405"/>
      <c r="M81" s="1406"/>
      <c r="N81" s="1700"/>
      <c r="O81" s="2186"/>
      <c r="P81" s="2186"/>
      <c r="Q81" s="2186"/>
      <c r="R81" s="2186"/>
      <c r="T81" s="1407" t="str">
        <f t="shared" si="4"/>
        <v>14 (1414)</v>
      </c>
      <c r="U81" s="1408" t="str">
        <f t="shared" si="5"/>
        <v/>
      </c>
      <c r="V81" s="295"/>
      <c r="W81" s="1409"/>
      <c r="X81" s="1409"/>
    </row>
    <row r="82" spans="1:24" s="24" customFormat="1" ht="12.75" hidden="1" customHeight="1" x14ac:dyDescent="0.2">
      <c r="A82" s="1700" t="s">
        <v>2946</v>
      </c>
      <c r="B82" s="1065"/>
      <c r="C82" s="1402"/>
      <c r="D82" s="1692"/>
      <c r="E82" s="1700"/>
      <c r="F82" s="1692"/>
      <c r="G82" s="1692"/>
      <c r="H82" s="1419"/>
      <c r="I82" s="1692"/>
      <c r="J82" s="1692"/>
      <c r="K82" s="1405"/>
      <c r="L82" s="1405"/>
      <c r="M82" s="1406"/>
      <c r="N82" s="1700"/>
      <c r="O82" s="2186"/>
      <c r="P82" s="2186"/>
      <c r="Q82" s="2186"/>
      <c r="R82" s="2186"/>
      <c r="T82" s="1407" t="str">
        <f t="shared" si="4"/>
        <v>15 (1415)</v>
      </c>
      <c r="U82" s="1408" t="str">
        <f t="shared" si="5"/>
        <v/>
      </c>
      <c r="V82" s="295"/>
      <c r="W82" s="1409"/>
      <c r="X82" s="1409"/>
    </row>
    <row r="83" spans="1:24" s="24" customFormat="1" ht="12.75" hidden="1" customHeight="1" x14ac:dyDescent="0.2">
      <c r="A83" s="1700" t="s">
        <v>2947</v>
      </c>
      <c r="B83" s="1065"/>
      <c r="C83" s="1402"/>
      <c r="D83" s="1692"/>
      <c r="E83" s="1700"/>
      <c r="F83" s="1692"/>
      <c r="G83" s="1692"/>
      <c r="H83" s="1419"/>
      <c r="I83" s="1692"/>
      <c r="J83" s="1692"/>
      <c r="K83" s="1405"/>
      <c r="L83" s="1405"/>
      <c r="M83" s="1406"/>
      <c r="N83" s="1700"/>
      <c r="O83" s="2186"/>
      <c r="P83" s="2186"/>
      <c r="Q83" s="2186"/>
      <c r="R83" s="2186"/>
      <c r="T83" s="1407" t="str">
        <f t="shared" si="4"/>
        <v>16 (1416)</v>
      </c>
      <c r="U83" s="1408" t="str">
        <f t="shared" si="5"/>
        <v/>
      </c>
      <c r="V83" s="295"/>
      <c r="W83" s="1409"/>
      <c r="X83" s="1409"/>
    </row>
    <row r="84" spans="1:24" s="24" customFormat="1" ht="12.75" hidden="1" customHeight="1" x14ac:dyDescent="0.2">
      <c r="A84" s="1700" t="s">
        <v>2948</v>
      </c>
      <c r="B84" s="1065"/>
      <c r="C84" s="1402"/>
      <c r="D84" s="1692"/>
      <c r="E84" s="1700"/>
      <c r="F84" s="1692"/>
      <c r="G84" s="1692"/>
      <c r="H84" s="1419"/>
      <c r="I84" s="1692"/>
      <c r="J84" s="1692"/>
      <c r="K84" s="1405"/>
      <c r="L84" s="1405"/>
      <c r="M84" s="1406"/>
      <c r="N84" s="1700"/>
      <c r="O84" s="2186"/>
      <c r="P84" s="2186"/>
      <c r="Q84" s="2186"/>
      <c r="R84" s="2186"/>
      <c r="T84" s="1407" t="str">
        <f t="shared" si="4"/>
        <v>17 (1417)</v>
      </c>
      <c r="U84" s="1408" t="str">
        <f t="shared" si="5"/>
        <v/>
      </c>
      <c r="V84" s="295"/>
      <c r="W84" s="1409"/>
      <c r="X84" s="1409"/>
    </row>
    <row r="85" spans="1:24" s="24" customFormat="1" ht="12.75" hidden="1" customHeight="1" x14ac:dyDescent="0.2">
      <c r="A85" s="1700" t="s">
        <v>2949</v>
      </c>
      <c r="B85" s="1065"/>
      <c r="C85" s="1402"/>
      <c r="D85" s="1692"/>
      <c r="E85" s="1700"/>
      <c r="F85" s="1692"/>
      <c r="G85" s="1692"/>
      <c r="H85" s="1419"/>
      <c r="I85" s="1692"/>
      <c r="J85" s="1692"/>
      <c r="K85" s="1405"/>
      <c r="L85" s="1405"/>
      <c r="M85" s="1406"/>
      <c r="N85" s="1700"/>
      <c r="O85" s="2186"/>
      <c r="P85" s="2186"/>
      <c r="Q85" s="2186"/>
      <c r="R85" s="2186"/>
      <c r="T85" s="1407" t="str">
        <f t="shared" si="4"/>
        <v>18 (1418)</v>
      </c>
      <c r="U85" s="1408" t="str">
        <f t="shared" si="5"/>
        <v/>
      </c>
      <c r="V85" s="295"/>
      <c r="W85" s="1409"/>
      <c r="X85" s="1409"/>
    </row>
    <row r="86" spans="1:24" s="24" customFormat="1" ht="12.75" hidden="1" customHeight="1" x14ac:dyDescent="0.2">
      <c r="A86" s="1700" t="s">
        <v>2950</v>
      </c>
      <c r="B86" s="1065"/>
      <c r="C86" s="1402"/>
      <c r="D86" s="1692"/>
      <c r="E86" s="1700"/>
      <c r="F86" s="1692"/>
      <c r="G86" s="1692"/>
      <c r="H86" s="1419"/>
      <c r="I86" s="1692"/>
      <c r="J86" s="1692"/>
      <c r="K86" s="1405"/>
      <c r="L86" s="1405"/>
      <c r="M86" s="1406"/>
      <c r="N86" s="1700"/>
      <c r="O86" s="2186"/>
      <c r="P86" s="2186"/>
      <c r="Q86" s="2186"/>
      <c r="R86" s="2186"/>
      <c r="T86" s="1407" t="str">
        <f t="shared" si="4"/>
        <v>19 (1419)</v>
      </c>
      <c r="U86" s="1408" t="str">
        <f t="shared" si="5"/>
        <v/>
      </c>
      <c r="V86" s="295"/>
      <c r="W86" s="1409"/>
      <c r="X86" s="1409"/>
    </row>
    <row r="87" spans="1:24" s="24" customFormat="1" ht="12.75" hidden="1" customHeight="1" x14ac:dyDescent="0.2">
      <c r="A87" s="1700" t="s">
        <v>2951</v>
      </c>
      <c r="B87" s="1065"/>
      <c r="C87" s="1402"/>
      <c r="D87" s="1692"/>
      <c r="E87" s="1700"/>
      <c r="F87" s="1692"/>
      <c r="G87" s="1692"/>
      <c r="H87" s="1419"/>
      <c r="I87" s="1692"/>
      <c r="J87" s="1692"/>
      <c r="K87" s="1405"/>
      <c r="L87" s="1405"/>
      <c r="M87" s="1406"/>
      <c r="N87" s="1700"/>
      <c r="O87" s="2186"/>
      <c r="P87" s="2186"/>
      <c r="Q87" s="2186"/>
      <c r="R87" s="2186"/>
      <c r="T87" s="1407" t="str">
        <f t="shared" si="4"/>
        <v>20 (1420)</v>
      </c>
      <c r="U87" s="1408" t="str">
        <f t="shared" si="5"/>
        <v/>
      </c>
      <c r="V87" s="295"/>
      <c r="W87" s="1409"/>
      <c r="X87" s="1409"/>
    </row>
    <row r="88" spans="1:24" s="24" customFormat="1" ht="12.75" hidden="1" customHeight="1" x14ac:dyDescent="0.2">
      <c r="A88" s="1700" t="s">
        <v>2952</v>
      </c>
      <c r="B88" s="1065"/>
      <c r="C88" s="1402"/>
      <c r="D88" s="1692"/>
      <c r="E88" s="1700"/>
      <c r="F88" s="1692"/>
      <c r="G88" s="1692"/>
      <c r="H88" s="1419"/>
      <c r="I88" s="1692"/>
      <c r="J88" s="1692"/>
      <c r="K88" s="1405"/>
      <c r="L88" s="1405"/>
      <c r="M88" s="1406"/>
      <c r="N88" s="1700"/>
      <c r="O88" s="2186"/>
      <c r="P88" s="2186"/>
      <c r="Q88" s="2186"/>
      <c r="R88" s="2186"/>
      <c r="T88" s="1407" t="str">
        <f t="shared" si="4"/>
        <v>21 (1421)</v>
      </c>
      <c r="U88" s="1408" t="str">
        <f t="shared" si="5"/>
        <v/>
      </c>
      <c r="V88" s="295"/>
      <c r="W88" s="1409"/>
      <c r="X88" s="1409"/>
    </row>
    <row r="89" spans="1:24" s="24" customFormat="1" ht="12.75" hidden="1" customHeight="1" x14ac:dyDescent="0.2">
      <c r="A89" s="1700" t="s">
        <v>2953</v>
      </c>
      <c r="B89" s="1065"/>
      <c r="C89" s="1402"/>
      <c r="D89" s="1692"/>
      <c r="E89" s="1700"/>
      <c r="F89" s="1692"/>
      <c r="G89" s="1692"/>
      <c r="H89" s="1419"/>
      <c r="I89" s="1692"/>
      <c r="J89" s="1692"/>
      <c r="K89" s="1405"/>
      <c r="L89" s="1405"/>
      <c r="M89" s="1406"/>
      <c r="N89" s="1700"/>
      <c r="O89" s="2186"/>
      <c r="P89" s="2186"/>
      <c r="Q89" s="2186"/>
      <c r="R89" s="2186"/>
      <c r="T89" s="1407" t="str">
        <f t="shared" si="4"/>
        <v>22 (1422)</v>
      </c>
      <c r="U89" s="1408" t="str">
        <f t="shared" si="5"/>
        <v/>
      </c>
      <c r="V89" s="295"/>
      <c r="W89" s="1409"/>
      <c r="X89" s="1409"/>
    </row>
    <row r="90" spans="1:24" s="24" customFormat="1" ht="12.75" hidden="1" customHeight="1" x14ac:dyDescent="0.2">
      <c r="A90" s="1700" t="s">
        <v>2954</v>
      </c>
      <c r="B90" s="1065"/>
      <c r="C90" s="1402"/>
      <c r="D90" s="1692"/>
      <c r="E90" s="1700"/>
      <c r="F90" s="1692"/>
      <c r="G90" s="1692"/>
      <c r="H90" s="1419"/>
      <c r="I90" s="1692"/>
      <c r="J90" s="1692"/>
      <c r="K90" s="1405"/>
      <c r="L90" s="1405"/>
      <c r="M90" s="1406"/>
      <c r="N90" s="1700"/>
      <c r="O90" s="2186"/>
      <c r="P90" s="2186"/>
      <c r="Q90" s="2186"/>
      <c r="R90" s="2186"/>
      <c r="T90" s="1407" t="str">
        <f t="shared" si="4"/>
        <v>23 (1423)</v>
      </c>
      <c r="U90" s="1408" t="str">
        <f t="shared" si="5"/>
        <v/>
      </c>
      <c r="V90" s="295"/>
      <c r="W90" s="1409"/>
      <c r="X90" s="1409"/>
    </row>
    <row r="91" spans="1:24" s="24" customFormat="1" ht="12.75" hidden="1" customHeight="1" x14ac:dyDescent="0.2">
      <c r="A91" s="1700" t="s">
        <v>2955</v>
      </c>
      <c r="B91" s="1065"/>
      <c r="C91" s="1402"/>
      <c r="D91" s="1692"/>
      <c r="E91" s="1700"/>
      <c r="F91" s="1692"/>
      <c r="G91" s="1692"/>
      <c r="H91" s="1419"/>
      <c r="I91" s="1692"/>
      <c r="J91" s="1692"/>
      <c r="K91" s="1405"/>
      <c r="L91" s="1405"/>
      <c r="M91" s="1406"/>
      <c r="N91" s="1700"/>
      <c r="O91" s="2186"/>
      <c r="P91" s="2186"/>
      <c r="Q91" s="2186"/>
      <c r="R91" s="2186"/>
      <c r="T91" s="1407" t="str">
        <f t="shared" si="4"/>
        <v>24 (1424)</v>
      </c>
      <c r="U91" s="1408" t="str">
        <f t="shared" si="5"/>
        <v/>
      </c>
      <c r="V91" s="295"/>
      <c r="W91" s="1409"/>
      <c r="X91" s="1409"/>
    </row>
    <row r="92" spans="1:24" s="24" customFormat="1" x14ac:dyDescent="0.2">
      <c r="A92" s="1700" t="s">
        <v>2956</v>
      </c>
      <c r="B92" s="1065"/>
      <c r="C92" s="1402"/>
      <c r="D92" s="1692"/>
      <c r="E92" s="1700"/>
      <c r="F92" s="1692"/>
      <c r="G92" s="1692"/>
      <c r="H92" s="1419"/>
      <c r="I92" s="1692"/>
      <c r="J92" s="1692"/>
      <c r="K92" s="1405"/>
      <c r="L92" s="1405"/>
      <c r="M92" s="1406"/>
      <c r="N92" s="1700"/>
      <c r="O92" s="2186"/>
      <c r="P92" s="2186"/>
      <c r="Q92" s="2186"/>
      <c r="R92" s="2186"/>
      <c r="T92" s="1407" t="str">
        <f t="shared" si="4"/>
        <v>25 (1425)</v>
      </c>
      <c r="U92" s="1408" t="str">
        <f t="shared" si="5"/>
        <v/>
      </c>
      <c r="V92" s="295"/>
      <c r="W92" s="1409"/>
      <c r="X92" s="1409"/>
    </row>
    <row r="93" spans="1:24" s="24" customFormat="1" x14ac:dyDescent="0.2">
      <c r="A93" s="425" t="s">
        <v>2957</v>
      </c>
      <c r="B93" s="1066">
        <v>100</v>
      </c>
      <c r="C93" s="1410"/>
      <c r="D93" s="1692"/>
      <c r="E93" s="1700"/>
      <c r="F93" s="1692"/>
      <c r="G93" s="1692"/>
      <c r="H93" s="1419"/>
      <c r="I93" s="1692"/>
      <c r="J93" s="1692"/>
      <c r="K93" s="1405"/>
      <c r="L93" s="1405"/>
      <c r="M93" s="1412"/>
      <c r="N93" s="1700"/>
      <c r="O93" s="2188"/>
      <c r="P93" s="2188"/>
      <c r="Q93" s="2188"/>
      <c r="R93" s="2188"/>
      <c r="T93" s="1400"/>
      <c r="U93" s="1413">
        <f>$B93</f>
        <v>100</v>
      </c>
      <c r="V93" s="295"/>
      <c r="W93" s="1409"/>
      <c r="X93" s="1409"/>
    </row>
    <row r="94" spans="1:24" s="24" customFormat="1" x14ac:dyDescent="0.2">
      <c r="A94" s="132" t="s">
        <v>2958</v>
      </c>
      <c r="B94" s="905" t="s">
        <v>2959</v>
      </c>
      <c r="C94" s="906"/>
      <c r="D94" s="1693"/>
      <c r="E94" s="131"/>
      <c r="F94" s="908"/>
      <c r="G94" s="1693"/>
      <c r="H94" s="1420"/>
      <c r="I94" s="1693"/>
      <c r="J94" s="1693"/>
      <c r="K94" s="1416"/>
      <c r="L94" s="1416"/>
      <c r="M94" s="1417"/>
      <c r="N94" s="131"/>
      <c r="O94" s="2189"/>
      <c r="P94" s="2189"/>
      <c r="Q94" s="2189"/>
      <c r="R94" s="2189"/>
      <c r="T94" s="1400"/>
      <c r="U94" s="906" t="str">
        <f>$B94</f>
        <v>Global</v>
      </c>
      <c r="V94" s="295"/>
      <c r="W94" s="1418"/>
      <c r="X94" s="1418"/>
    </row>
    <row r="95" spans="1:24" s="24" customFormat="1" ht="6" customHeight="1" x14ac:dyDescent="0.2">
      <c r="A95" s="131"/>
      <c r="B95" s="131"/>
      <c r="C95" s="131"/>
      <c r="D95" s="131"/>
      <c r="E95" s="131"/>
      <c r="F95" s="131"/>
      <c r="G95" s="131"/>
      <c r="H95" s="131"/>
      <c r="I95" s="131"/>
      <c r="J95" s="131"/>
      <c r="K95" s="131"/>
      <c r="L95" s="131"/>
      <c r="M95" s="131"/>
      <c r="N95" s="131"/>
      <c r="O95" s="131"/>
      <c r="P95" s="131"/>
      <c r="Q95" s="131"/>
      <c r="R95" s="131"/>
      <c r="T95" s="1400"/>
      <c r="U95" s="1400"/>
      <c r="V95" s="131"/>
      <c r="W95" s="131"/>
      <c r="X95" s="131"/>
    </row>
    <row r="96" spans="1:24" s="24" customFormat="1" x14ac:dyDescent="0.2">
      <c r="A96" s="131"/>
      <c r="B96" s="138" t="s">
        <v>1787</v>
      </c>
      <c r="C96" s="131"/>
      <c r="D96" s="131"/>
      <c r="E96" s="131"/>
      <c r="F96" s="131"/>
      <c r="G96" s="131"/>
      <c r="H96" s="131"/>
      <c r="I96" s="131"/>
      <c r="J96" s="131"/>
      <c r="K96" s="1421"/>
      <c r="L96" s="1421"/>
      <c r="M96" s="131"/>
      <c r="N96" s="131"/>
      <c r="O96" s="131"/>
      <c r="P96" s="131"/>
      <c r="Q96" s="131"/>
      <c r="R96" s="131"/>
      <c r="T96" s="1400"/>
      <c r="U96" s="1401" t="str">
        <f>$B96</f>
        <v>Dérivés hors cote (504)</v>
      </c>
      <c r="V96" s="131"/>
      <c r="W96" s="131"/>
      <c r="X96" s="131"/>
    </row>
    <row r="97" spans="1:24" s="24" customFormat="1" x14ac:dyDescent="0.2">
      <c r="A97" s="1700" t="s">
        <v>2932</v>
      </c>
      <c r="B97" s="1065"/>
      <c r="C97" s="1692"/>
      <c r="D97" s="1692"/>
      <c r="E97" s="1700"/>
      <c r="F97" s="1692"/>
      <c r="G97" s="902"/>
      <c r="H97" s="1403"/>
      <c r="I97" s="1692"/>
      <c r="J97" s="1422"/>
      <c r="K97" s="1693"/>
      <c r="L97" s="1422"/>
      <c r="M97" s="1406"/>
      <c r="N97" s="1700"/>
      <c r="O97" s="2186"/>
      <c r="P97" s="2186"/>
      <c r="Q97" s="2186"/>
      <c r="R97" s="2186"/>
      <c r="T97" s="1407" t="str">
        <f t="shared" ref="T97:T121" si="6">$A97</f>
        <v>1 (1401)</v>
      </c>
      <c r="U97" s="1408" t="str">
        <f t="shared" ref="U97:U121" si="7">IF($B97="","",$B97)</f>
        <v/>
      </c>
      <c r="V97" s="295"/>
      <c r="W97" s="1409"/>
      <c r="X97" s="1409"/>
    </row>
    <row r="98" spans="1:24" s="24" customFormat="1" x14ac:dyDescent="0.2">
      <c r="A98" s="1700" t="s">
        <v>2933</v>
      </c>
      <c r="B98" s="1065"/>
      <c r="C98" s="1692"/>
      <c r="D98" s="1692"/>
      <c r="E98" s="1700"/>
      <c r="F98" s="1692"/>
      <c r="G98" s="902"/>
      <c r="H98" s="1403"/>
      <c r="I98" s="1692"/>
      <c r="J98" s="1422"/>
      <c r="K98" s="1693"/>
      <c r="L98" s="1422"/>
      <c r="M98" s="1406"/>
      <c r="N98" s="1700"/>
      <c r="O98" s="2186"/>
      <c r="P98" s="2186"/>
      <c r="Q98" s="2186"/>
      <c r="R98" s="2186"/>
      <c r="T98" s="1407" t="str">
        <f t="shared" si="6"/>
        <v>2 (1402)</v>
      </c>
      <c r="U98" s="1408" t="str">
        <f t="shared" si="7"/>
        <v/>
      </c>
      <c r="V98" s="295"/>
      <c r="W98" s="1409"/>
      <c r="X98" s="1409"/>
    </row>
    <row r="99" spans="1:24" s="24" customFormat="1" x14ac:dyDescent="0.2">
      <c r="A99" s="1700" t="s">
        <v>2934</v>
      </c>
      <c r="B99" s="1065"/>
      <c r="C99" s="1692"/>
      <c r="D99" s="1692"/>
      <c r="E99" s="1700"/>
      <c r="F99" s="1692"/>
      <c r="G99" s="902"/>
      <c r="H99" s="1403"/>
      <c r="I99" s="1692"/>
      <c r="J99" s="1422"/>
      <c r="K99" s="1693"/>
      <c r="L99" s="1422"/>
      <c r="M99" s="1406"/>
      <c r="N99" s="1700"/>
      <c r="O99" s="2186"/>
      <c r="P99" s="2186"/>
      <c r="Q99" s="2186"/>
      <c r="R99" s="2186"/>
      <c r="T99" s="1407" t="str">
        <f t="shared" si="6"/>
        <v>3 (1403)</v>
      </c>
      <c r="U99" s="1408" t="str">
        <f t="shared" si="7"/>
        <v/>
      </c>
      <c r="V99" s="295"/>
      <c r="W99" s="1409"/>
      <c r="X99" s="1409"/>
    </row>
    <row r="100" spans="1:24" s="24" customFormat="1" ht="12.75" hidden="1" customHeight="1" x14ac:dyDescent="0.2">
      <c r="A100" s="1700" t="s">
        <v>2935</v>
      </c>
      <c r="B100" s="1065"/>
      <c r="C100" s="1692"/>
      <c r="D100" s="1692"/>
      <c r="E100" s="1700"/>
      <c r="F100" s="1692"/>
      <c r="G100" s="902"/>
      <c r="H100" s="1403"/>
      <c r="I100" s="1692"/>
      <c r="J100" s="1422"/>
      <c r="K100" s="1693"/>
      <c r="L100" s="1422"/>
      <c r="M100" s="1406"/>
      <c r="N100" s="1700"/>
      <c r="O100" s="2186"/>
      <c r="P100" s="2186"/>
      <c r="Q100" s="2186"/>
      <c r="R100" s="2186"/>
      <c r="T100" s="1407" t="str">
        <f t="shared" si="6"/>
        <v>4 (1404)</v>
      </c>
      <c r="U100" s="1408" t="str">
        <f t="shared" si="7"/>
        <v/>
      </c>
      <c r="V100" s="295"/>
      <c r="W100" s="1409"/>
      <c r="X100" s="1409"/>
    </row>
    <row r="101" spans="1:24" s="24" customFormat="1" ht="12.75" hidden="1" customHeight="1" x14ac:dyDescent="0.2">
      <c r="A101" s="1700" t="s">
        <v>2936</v>
      </c>
      <c r="B101" s="1065"/>
      <c r="C101" s="1692"/>
      <c r="D101" s="1692"/>
      <c r="E101" s="1700"/>
      <c r="F101" s="1692"/>
      <c r="G101" s="902"/>
      <c r="H101" s="1403"/>
      <c r="I101" s="1692"/>
      <c r="J101" s="1422"/>
      <c r="K101" s="1693"/>
      <c r="L101" s="1422"/>
      <c r="M101" s="1406"/>
      <c r="N101" s="1700"/>
      <c r="O101" s="2186"/>
      <c r="P101" s="2186"/>
      <c r="Q101" s="2186"/>
      <c r="R101" s="2186"/>
      <c r="T101" s="1407" t="str">
        <f t="shared" si="6"/>
        <v>5 (1405)</v>
      </c>
      <c r="U101" s="1408" t="str">
        <f t="shared" si="7"/>
        <v/>
      </c>
      <c r="V101" s="295"/>
      <c r="W101" s="1409"/>
      <c r="X101" s="1409"/>
    </row>
    <row r="102" spans="1:24" s="24" customFormat="1" ht="12.75" hidden="1" customHeight="1" x14ac:dyDescent="0.2">
      <c r="A102" s="1700" t="s">
        <v>2937</v>
      </c>
      <c r="B102" s="1065"/>
      <c r="C102" s="1692"/>
      <c r="D102" s="1692"/>
      <c r="E102" s="1700"/>
      <c r="F102" s="1692"/>
      <c r="G102" s="902"/>
      <c r="H102" s="1403"/>
      <c r="I102" s="1692"/>
      <c r="J102" s="1422"/>
      <c r="K102" s="1693"/>
      <c r="L102" s="1422"/>
      <c r="M102" s="1406"/>
      <c r="N102" s="1700"/>
      <c r="O102" s="2186"/>
      <c r="P102" s="2186"/>
      <c r="Q102" s="2186"/>
      <c r="R102" s="2186"/>
      <c r="T102" s="1407" t="str">
        <f t="shared" si="6"/>
        <v>6 (1406)</v>
      </c>
      <c r="U102" s="1408" t="str">
        <f t="shared" si="7"/>
        <v/>
      </c>
      <c r="V102" s="295"/>
      <c r="W102" s="1409"/>
      <c r="X102" s="1409"/>
    </row>
    <row r="103" spans="1:24" s="24" customFormat="1" ht="12.75" hidden="1" customHeight="1" x14ac:dyDescent="0.2">
      <c r="A103" s="1700" t="s">
        <v>2938</v>
      </c>
      <c r="B103" s="1065"/>
      <c r="C103" s="1692"/>
      <c r="D103" s="1692"/>
      <c r="E103" s="1700"/>
      <c r="F103" s="1692"/>
      <c r="G103" s="902"/>
      <c r="H103" s="1403"/>
      <c r="I103" s="1692"/>
      <c r="J103" s="1422"/>
      <c r="K103" s="1693"/>
      <c r="L103" s="1422"/>
      <c r="M103" s="1406"/>
      <c r="N103" s="1700"/>
      <c r="O103" s="2186"/>
      <c r="P103" s="2186"/>
      <c r="Q103" s="2186"/>
      <c r="R103" s="2186"/>
      <c r="T103" s="1407" t="str">
        <f t="shared" si="6"/>
        <v>7 (1407)</v>
      </c>
      <c r="U103" s="1408" t="str">
        <f t="shared" si="7"/>
        <v/>
      </c>
      <c r="V103" s="295"/>
      <c r="W103" s="1409"/>
      <c r="X103" s="1409"/>
    </row>
    <row r="104" spans="1:24" s="24" customFormat="1" ht="12.75" hidden="1" customHeight="1" x14ac:dyDescent="0.2">
      <c r="A104" s="1700" t="s">
        <v>2939</v>
      </c>
      <c r="B104" s="1065"/>
      <c r="C104" s="1692"/>
      <c r="D104" s="1692"/>
      <c r="E104" s="1700"/>
      <c r="F104" s="1692"/>
      <c r="G104" s="902"/>
      <c r="H104" s="1403"/>
      <c r="I104" s="1692"/>
      <c r="J104" s="1422"/>
      <c r="K104" s="1693"/>
      <c r="L104" s="1422"/>
      <c r="M104" s="1406"/>
      <c r="N104" s="1700"/>
      <c r="O104" s="2186"/>
      <c r="P104" s="2186"/>
      <c r="Q104" s="2186"/>
      <c r="R104" s="2186"/>
      <c r="T104" s="1407" t="str">
        <f t="shared" si="6"/>
        <v>8 (1408)</v>
      </c>
      <c r="U104" s="1408" t="str">
        <f t="shared" si="7"/>
        <v/>
      </c>
      <c r="V104" s="295"/>
      <c r="W104" s="1409"/>
      <c r="X104" s="1409"/>
    </row>
    <row r="105" spans="1:24" s="24" customFormat="1" ht="12.75" hidden="1" customHeight="1" x14ac:dyDescent="0.2">
      <c r="A105" s="1700" t="s">
        <v>2940</v>
      </c>
      <c r="B105" s="1065"/>
      <c r="C105" s="1692"/>
      <c r="D105" s="1692"/>
      <c r="E105" s="1700"/>
      <c r="F105" s="1692"/>
      <c r="G105" s="902"/>
      <c r="H105" s="1403"/>
      <c r="I105" s="1692"/>
      <c r="J105" s="1422"/>
      <c r="K105" s="1693"/>
      <c r="L105" s="1422"/>
      <c r="M105" s="1406"/>
      <c r="N105" s="1700"/>
      <c r="O105" s="2186"/>
      <c r="P105" s="2186"/>
      <c r="Q105" s="2186"/>
      <c r="R105" s="2186"/>
      <c r="T105" s="1407" t="str">
        <f t="shared" si="6"/>
        <v>9 (1409)</v>
      </c>
      <c r="U105" s="1408" t="str">
        <f t="shared" si="7"/>
        <v/>
      </c>
      <c r="V105" s="295"/>
      <c r="W105" s="1409"/>
      <c r="X105" s="1409"/>
    </row>
    <row r="106" spans="1:24" s="24" customFormat="1" ht="12.75" hidden="1" customHeight="1" x14ac:dyDescent="0.2">
      <c r="A106" s="1700" t="s">
        <v>2941</v>
      </c>
      <c r="B106" s="1065"/>
      <c r="C106" s="1692"/>
      <c r="D106" s="1692"/>
      <c r="E106" s="1700"/>
      <c r="F106" s="1692"/>
      <c r="G106" s="902"/>
      <c r="H106" s="1403"/>
      <c r="I106" s="1692"/>
      <c r="J106" s="1422"/>
      <c r="K106" s="1693"/>
      <c r="L106" s="1422"/>
      <c r="M106" s="1406"/>
      <c r="N106" s="1700"/>
      <c r="O106" s="2186"/>
      <c r="P106" s="2186"/>
      <c r="Q106" s="2186"/>
      <c r="R106" s="2186"/>
      <c r="T106" s="1407" t="str">
        <f t="shared" si="6"/>
        <v>10 (1410)</v>
      </c>
      <c r="U106" s="1408" t="str">
        <f t="shared" si="7"/>
        <v/>
      </c>
      <c r="V106" s="295"/>
      <c r="W106" s="1409"/>
      <c r="X106" s="1409"/>
    </row>
    <row r="107" spans="1:24" s="24" customFormat="1" ht="12.75" hidden="1" customHeight="1" x14ac:dyDescent="0.2">
      <c r="A107" s="1700" t="s">
        <v>2942</v>
      </c>
      <c r="B107" s="1065"/>
      <c r="C107" s="1692"/>
      <c r="D107" s="1692"/>
      <c r="E107" s="1700"/>
      <c r="F107" s="1692"/>
      <c r="G107" s="902"/>
      <c r="H107" s="1403"/>
      <c r="I107" s="1692"/>
      <c r="J107" s="1422"/>
      <c r="K107" s="1693"/>
      <c r="L107" s="1422"/>
      <c r="M107" s="1406"/>
      <c r="N107" s="1700"/>
      <c r="O107" s="2186"/>
      <c r="P107" s="2186"/>
      <c r="Q107" s="2186"/>
      <c r="R107" s="2186"/>
      <c r="T107" s="1407" t="str">
        <f t="shared" si="6"/>
        <v>11 (1411)</v>
      </c>
      <c r="U107" s="1408" t="str">
        <f t="shared" si="7"/>
        <v/>
      </c>
      <c r="V107" s="295"/>
      <c r="W107" s="1409"/>
      <c r="X107" s="1409"/>
    </row>
    <row r="108" spans="1:24" s="24" customFormat="1" ht="12.75" hidden="1" customHeight="1" x14ac:dyDescent="0.2">
      <c r="A108" s="1700" t="s">
        <v>2943</v>
      </c>
      <c r="B108" s="1065"/>
      <c r="C108" s="1692"/>
      <c r="D108" s="1692"/>
      <c r="E108" s="1700"/>
      <c r="F108" s="1692"/>
      <c r="G108" s="902"/>
      <c r="H108" s="1403"/>
      <c r="I108" s="1692"/>
      <c r="J108" s="1422"/>
      <c r="K108" s="1693"/>
      <c r="L108" s="1422"/>
      <c r="M108" s="1406"/>
      <c r="N108" s="1700"/>
      <c r="O108" s="2186"/>
      <c r="P108" s="2186"/>
      <c r="Q108" s="2186"/>
      <c r="R108" s="2186"/>
      <c r="T108" s="1407" t="str">
        <f t="shared" si="6"/>
        <v>12 (1412)</v>
      </c>
      <c r="U108" s="1408" t="str">
        <f t="shared" si="7"/>
        <v/>
      </c>
      <c r="V108" s="295"/>
      <c r="W108" s="1409"/>
      <c r="X108" s="1409"/>
    </row>
    <row r="109" spans="1:24" s="24" customFormat="1" ht="12.75" hidden="1" customHeight="1" x14ac:dyDescent="0.2">
      <c r="A109" s="1700" t="s">
        <v>2944</v>
      </c>
      <c r="B109" s="1065"/>
      <c r="C109" s="1692"/>
      <c r="D109" s="1692"/>
      <c r="E109" s="1700"/>
      <c r="F109" s="1692"/>
      <c r="G109" s="902"/>
      <c r="H109" s="1403"/>
      <c r="I109" s="1692"/>
      <c r="J109" s="1422"/>
      <c r="K109" s="1693"/>
      <c r="L109" s="1422"/>
      <c r="M109" s="1406"/>
      <c r="N109" s="1700"/>
      <c r="O109" s="2186"/>
      <c r="P109" s="2186"/>
      <c r="Q109" s="2186"/>
      <c r="R109" s="2186"/>
      <c r="T109" s="1407" t="str">
        <f t="shared" si="6"/>
        <v>13 (1413)</v>
      </c>
      <c r="U109" s="1408" t="str">
        <f t="shared" si="7"/>
        <v/>
      </c>
      <c r="V109" s="295"/>
      <c r="W109" s="1409"/>
      <c r="X109" s="1409"/>
    </row>
    <row r="110" spans="1:24" s="24" customFormat="1" ht="12.75" hidden="1" customHeight="1" x14ac:dyDescent="0.2">
      <c r="A110" s="1700" t="s">
        <v>2945</v>
      </c>
      <c r="B110" s="1065"/>
      <c r="C110" s="1692"/>
      <c r="D110" s="1692"/>
      <c r="E110" s="1700"/>
      <c r="F110" s="1692"/>
      <c r="G110" s="902"/>
      <c r="H110" s="1403"/>
      <c r="I110" s="1692"/>
      <c r="J110" s="1422"/>
      <c r="K110" s="1693"/>
      <c r="L110" s="1422"/>
      <c r="M110" s="1406"/>
      <c r="N110" s="1700"/>
      <c r="O110" s="2186"/>
      <c r="P110" s="2186"/>
      <c r="Q110" s="2186"/>
      <c r="R110" s="2186"/>
      <c r="T110" s="1407" t="str">
        <f t="shared" si="6"/>
        <v>14 (1414)</v>
      </c>
      <c r="U110" s="1408" t="str">
        <f t="shared" si="7"/>
        <v/>
      </c>
      <c r="V110" s="295"/>
      <c r="W110" s="1409"/>
      <c r="X110" s="1409"/>
    </row>
    <row r="111" spans="1:24" s="24" customFormat="1" ht="12.75" hidden="1" customHeight="1" x14ac:dyDescent="0.2">
      <c r="A111" s="1700" t="s">
        <v>2946</v>
      </c>
      <c r="B111" s="1065"/>
      <c r="C111" s="1692"/>
      <c r="D111" s="1692"/>
      <c r="E111" s="1700"/>
      <c r="F111" s="1692"/>
      <c r="G111" s="902"/>
      <c r="H111" s="1403"/>
      <c r="I111" s="1692"/>
      <c r="J111" s="1422"/>
      <c r="K111" s="1693"/>
      <c r="L111" s="1422"/>
      <c r="M111" s="1406"/>
      <c r="N111" s="1700"/>
      <c r="O111" s="2186"/>
      <c r="P111" s="2186"/>
      <c r="Q111" s="2186"/>
      <c r="R111" s="2186"/>
      <c r="T111" s="1407" t="str">
        <f t="shared" si="6"/>
        <v>15 (1415)</v>
      </c>
      <c r="U111" s="1408" t="str">
        <f t="shared" si="7"/>
        <v/>
      </c>
      <c r="V111" s="295"/>
      <c r="W111" s="1409"/>
      <c r="X111" s="1409"/>
    </row>
    <row r="112" spans="1:24" s="24" customFormat="1" ht="12.75" hidden="1" customHeight="1" x14ac:dyDescent="0.2">
      <c r="A112" s="1700" t="s">
        <v>2947</v>
      </c>
      <c r="B112" s="1065"/>
      <c r="C112" s="1692"/>
      <c r="D112" s="1692"/>
      <c r="E112" s="1700"/>
      <c r="F112" s="1692"/>
      <c r="G112" s="902"/>
      <c r="H112" s="1403"/>
      <c r="I112" s="1692"/>
      <c r="J112" s="1422"/>
      <c r="K112" s="1693"/>
      <c r="L112" s="1422"/>
      <c r="M112" s="1406"/>
      <c r="N112" s="1700"/>
      <c r="O112" s="2186"/>
      <c r="P112" s="2186"/>
      <c r="Q112" s="2186"/>
      <c r="R112" s="2186"/>
      <c r="T112" s="1407" t="str">
        <f t="shared" si="6"/>
        <v>16 (1416)</v>
      </c>
      <c r="U112" s="1408" t="str">
        <f t="shared" si="7"/>
        <v/>
      </c>
      <c r="V112" s="295"/>
      <c r="W112" s="1409"/>
      <c r="X112" s="1409"/>
    </row>
    <row r="113" spans="1:24" s="24" customFormat="1" ht="12.75" hidden="1" customHeight="1" x14ac:dyDescent="0.2">
      <c r="A113" s="1700" t="s">
        <v>2948</v>
      </c>
      <c r="B113" s="1065"/>
      <c r="C113" s="1692"/>
      <c r="D113" s="1692"/>
      <c r="E113" s="1700"/>
      <c r="F113" s="1692"/>
      <c r="G113" s="902"/>
      <c r="H113" s="1403"/>
      <c r="I113" s="1692"/>
      <c r="J113" s="1422"/>
      <c r="K113" s="1693"/>
      <c r="L113" s="1422"/>
      <c r="M113" s="1406"/>
      <c r="N113" s="1700"/>
      <c r="O113" s="2186"/>
      <c r="P113" s="2186"/>
      <c r="Q113" s="2186"/>
      <c r="R113" s="2186"/>
      <c r="T113" s="1407" t="str">
        <f t="shared" si="6"/>
        <v>17 (1417)</v>
      </c>
      <c r="U113" s="1408" t="str">
        <f t="shared" si="7"/>
        <v/>
      </c>
      <c r="V113" s="295"/>
      <c r="W113" s="1409"/>
      <c r="X113" s="1409"/>
    </row>
    <row r="114" spans="1:24" s="24" customFormat="1" ht="12.75" hidden="1" customHeight="1" x14ac:dyDescent="0.2">
      <c r="A114" s="1700" t="s">
        <v>2949</v>
      </c>
      <c r="B114" s="1065"/>
      <c r="C114" s="1692"/>
      <c r="D114" s="1692"/>
      <c r="E114" s="1700"/>
      <c r="F114" s="1692"/>
      <c r="G114" s="902"/>
      <c r="H114" s="1403"/>
      <c r="I114" s="1692"/>
      <c r="J114" s="1422"/>
      <c r="K114" s="1693"/>
      <c r="L114" s="1422"/>
      <c r="M114" s="1406"/>
      <c r="N114" s="1700"/>
      <c r="O114" s="2186"/>
      <c r="P114" s="2186"/>
      <c r="Q114" s="2186"/>
      <c r="R114" s="2186"/>
      <c r="T114" s="1407" t="str">
        <f t="shared" si="6"/>
        <v>18 (1418)</v>
      </c>
      <c r="U114" s="1408" t="str">
        <f t="shared" si="7"/>
        <v/>
      </c>
      <c r="V114" s="295"/>
      <c r="W114" s="1409"/>
      <c r="X114" s="1409"/>
    </row>
    <row r="115" spans="1:24" s="24" customFormat="1" ht="12.75" hidden="1" customHeight="1" x14ac:dyDescent="0.2">
      <c r="A115" s="1700" t="s">
        <v>2950</v>
      </c>
      <c r="B115" s="1065"/>
      <c r="C115" s="1692"/>
      <c r="D115" s="1692"/>
      <c r="E115" s="1700"/>
      <c r="F115" s="1692"/>
      <c r="G115" s="902"/>
      <c r="H115" s="1403"/>
      <c r="I115" s="1692"/>
      <c r="J115" s="1422"/>
      <c r="K115" s="1693"/>
      <c r="L115" s="1422"/>
      <c r="M115" s="1406"/>
      <c r="N115" s="1700"/>
      <c r="O115" s="2186"/>
      <c r="P115" s="2186"/>
      <c r="Q115" s="2186"/>
      <c r="R115" s="2186"/>
      <c r="T115" s="1407" t="str">
        <f t="shared" si="6"/>
        <v>19 (1419)</v>
      </c>
      <c r="U115" s="1408" t="str">
        <f t="shared" si="7"/>
        <v/>
      </c>
      <c r="V115" s="295"/>
      <c r="W115" s="1409"/>
      <c r="X115" s="1409"/>
    </row>
    <row r="116" spans="1:24" s="24" customFormat="1" ht="12.75" hidden="1" customHeight="1" x14ac:dyDescent="0.2">
      <c r="A116" s="1700" t="s">
        <v>2951</v>
      </c>
      <c r="B116" s="1065"/>
      <c r="C116" s="1692"/>
      <c r="D116" s="1692"/>
      <c r="E116" s="1700"/>
      <c r="F116" s="1692"/>
      <c r="G116" s="902"/>
      <c r="H116" s="1403"/>
      <c r="I116" s="1692"/>
      <c r="J116" s="1422"/>
      <c r="K116" s="1693"/>
      <c r="L116" s="1422"/>
      <c r="M116" s="1406"/>
      <c r="N116" s="1700"/>
      <c r="O116" s="2186"/>
      <c r="P116" s="2186"/>
      <c r="Q116" s="2186"/>
      <c r="R116" s="2186"/>
      <c r="T116" s="1407" t="str">
        <f t="shared" si="6"/>
        <v>20 (1420)</v>
      </c>
      <c r="U116" s="1408" t="str">
        <f t="shared" si="7"/>
        <v/>
      </c>
      <c r="V116" s="295"/>
      <c r="W116" s="1409"/>
      <c r="X116" s="1409"/>
    </row>
    <row r="117" spans="1:24" s="24" customFormat="1" ht="12.75" hidden="1" customHeight="1" x14ac:dyDescent="0.2">
      <c r="A117" s="1700" t="s">
        <v>2952</v>
      </c>
      <c r="B117" s="1065"/>
      <c r="C117" s="1692"/>
      <c r="D117" s="1692"/>
      <c r="E117" s="1700"/>
      <c r="F117" s="1692"/>
      <c r="G117" s="902"/>
      <c r="H117" s="1403"/>
      <c r="I117" s="1692"/>
      <c r="J117" s="1422"/>
      <c r="K117" s="1693"/>
      <c r="L117" s="1422"/>
      <c r="M117" s="1406"/>
      <c r="N117" s="1700"/>
      <c r="O117" s="2186"/>
      <c r="P117" s="2186"/>
      <c r="Q117" s="2186"/>
      <c r="R117" s="2186"/>
      <c r="T117" s="1407" t="str">
        <f t="shared" si="6"/>
        <v>21 (1421)</v>
      </c>
      <c r="U117" s="1408" t="str">
        <f t="shared" si="7"/>
        <v/>
      </c>
      <c r="V117" s="295"/>
      <c r="W117" s="1409"/>
      <c r="X117" s="1409"/>
    </row>
    <row r="118" spans="1:24" s="24" customFormat="1" ht="12.75" hidden="1" customHeight="1" x14ac:dyDescent="0.2">
      <c r="A118" s="1700" t="s">
        <v>2953</v>
      </c>
      <c r="B118" s="1065"/>
      <c r="C118" s="1692"/>
      <c r="D118" s="1692"/>
      <c r="E118" s="1700"/>
      <c r="F118" s="1692"/>
      <c r="G118" s="902"/>
      <c r="H118" s="1403"/>
      <c r="I118" s="1692"/>
      <c r="J118" s="1422"/>
      <c r="K118" s="1693"/>
      <c r="L118" s="1422"/>
      <c r="M118" s="1406"/>
      <c r="N118" s="1700"/>
      <c r="O118" s="2186"/>
      <c r="P118" s="2186"/>
      <c r="Q118" s="2186"/>
      <c r="R118" s="2186"/>
      <c r="T118" s="1407" t="str">
        <f t="shared" si="6"/>
        <v>22 (1422)</v>
      </c>
      <c r="U118" s="1408" t="str">
        <f t="shared" si="7"/>
        <v/>
      </c>
      <c r="V118" s="295"/>
      <c r="W118" s="1409"/>
      <c r="X118" s="1409"/>
    </row>
    <row r="119" spans="1:24" s="24" customFormat="1" ht="12.75" hidden="1" customHeight="1" x14ac:dyDescent="0.2">
      <c r="A119" s="1700" t="s">
        <v>2954</v>
      </c>
      <c r="B119" s="1065"/>
      <c r="C119" s="1692"/>
      <c r="D119" s="1692"/>
      <c r="E119" s="1700"/>
      <c r="F119" s="1692"/>
      <c r="G119" s="902"/>
      <c r="H119" s="1403"/>
      <c r="I119" s="1692"/>
      <c r="J119" s="1422"/>
      <c r="K119" s="1693"/>
      <c r="L119" s="1422"/>
      <c r="M119" s="1406"/>
      <c r="N119" s="1700"/>
      <c r="O119" s="2186"/>
      <c r="P119" s="2186"/>
      <c r="Q119" s="2186"/>
      <c r="R119" s="2186"/>
      <c r="T119" s="1407" t="str">
        <f t="shared" si="6"/>
        <v>23 (1423)</v>
      </c>
      <c r="U119" s="1408" t="str">
        <f t="shared" si="7"/>
        <v/>
      </c>
      <c r="V119" s="295"/>
      <c r="W119" s="1409"/>
      <c r="X119" s="1409"/>
    </row>
    <row r="120" spans="1:24" s="24" customFormat="1" ht="12.75" hidden="1" customHeight="1" x14ac:dyDescent="0.2">
      <c r="A120" s="1700" t="s">
        <v>2955</v>
      </c>
      <c r="B120" s="1065"/>
      <c r="C120" s="1692"/>
      <c r="D120" s="1692"/>
      <c r="E120" s="1700"/>
      <c r="F120" s="1692"/>
      <c r="G120" s="902"/>
      <c r="H120" s="1403"/>
      <c r="I120" s="1692"/>
      <c r="J120" s="1422"/>
      <c r="K120" s="1693"/>
      <c r="L120" s="1422"/>
      <c r="M120" s="1406"/>
      <c r="N120" s="1700"/>
      <c r="O120" s="2186"/>
      <c r="P120" s="2186"/>
      <c r="Q120" s="2186"/>
      <c r="R120" s="2186"/>
      <c r="T120" s="1407" t="str">
        <f t="shared" si="6"/>
        <v>24 (1424)</v>
      </c>
      <c r="U120" s="1408" t="str">
        <f t="shared" si="7"/>
        <v/>
      </c>
      <c r="V120" s="295"/>
      <c r="W120" s="1409"/>
      <c r="X120" s="1409"/>
    </row>
    <row r="121" spans="1:24" s="24" customFormat="1" x14ac:dyDescent="0.2">
      <c r="A121" s="1700" t="s">
        <v>2956</v>
      </c>
      <c r="B121" s="1065"/>
      <c r="C121" s="1692"/>
      <c r="D121" s="1692"/>
      <c r="E121" s="1700"/>
      <c r="F121" s="1692"/>
      <c r="G121" s="902"/>
      <c r="H121" s="1403"/>
      <c r="I121" s="1692"/>
      <c r="J121" s="1422"/>
      <c r="K121" s="1693"/>
      <c r="L121" s="1422"/>
      <c r="M121" s="1406"/>
      <c r="N121" s="1700"/>
      <c r="O121" s="2186"/>
      <c r="P121" s="2186"/>
      <c r="Q121" s="2186"/>
      <c r="R121" s="2186"/>
      <c r="T121" s="1407" t="str">
        <f t="shared" si="6"/>
        <v>25 (1425)</v>
      </c>
      <c r="U121" s="1408" t="str">
        <f t="shared" si="7"/>
        <v/>
      </c>
      <c r="V121" s="295"/>
      <c r="W121" s="1409"/>
      <c r="X121" s="1409"/>
    </row>
    <row r="122" spans="1:24" s="24" customFormat="1" x14ac:dyDescent="0.2">
      <c r="A122" s="425" t="s">
        <v>2957</v>
      </c>
      <c r="B122" s="1066">
        <v>100</v>
      </c>
      <c r="C122" s="1692"/>
      <c r="D122" s="1692"/>
      <c r="E122" s="1700"/>
      <c r="F122" s="1692"/>
      <c r="G122" s="467"/>
      <c r="H122" s="1411"/>
      <c r="I122" s="1692"/>
      <c r="J122" s="1422"/>
      <c r="K122" s="1693"/>
      <c r="L122" s="1422"/>
      <c r="M122" s="1412"/>
      <c r="N122" s="1700"/>
      <c r="O122" s="2188"/>
      <c r="P122" s="2188"/>
      <c r="Q122" s="2188"/>
      <c r="R122" s="2188"/>
      <c r="T122" s="1400"/>
      <c r="U122" s="1413">
        <f>$B122</f>
        <v>100</v>
      </c>
      <c r="V122" s="295"/>
      <c r="W122" s="1409"/>
      <c r="X122" s="1409"/>
    </row>
    <row r="123" spans="1:24" s="24" customFormat="1" x14ac:dyDescent="0.2">
      <c r="A123" s="132" t="s">
        <v>2958</v>
      </c>
      <c r="B123" s="905" t="s">
        <v>2959</v>
      </c>
      <c r="C123" s="1693"/>
      <c r="D123" s="1693"/>
      <c r="E123" s="131"/>
      <c r="F123" s="908"/>
      <c r="G123" s="1414"/>
      <c r="H123" s="1415"/>
      <c r="I123" s="1693"/>
      <c r="J123" s="1422"/>
      <c r="K123" s="1693"/>
      <c r="L123" s="1422"/>
      <c r="M123" s="1417"/>
      <c r="N123" s="131"/>
      <c r="O123" s="2189"/>
      <c r="P123" s="2189"/>
      <c r="Q123" s="2189"/>
      <c r="R123" s="2189"/>
      <c r="T123" s="1400"/>
      <c r="U123" s="906" t="str">
        <f>$B123</f>
        <v>Global</v>
      </c>
      <c r="V123" s="295"/>
      <c r="W123" s="1418"/>
      <c r="X123" s="1418"/>
    </row>
    <row r="124" spans="1:24" s="24" customFormat="1" ht="6" customHeight="1" x14ac:dyDescent="0.2">
      <c r="A124" s="131"/>
      <c r="B124" s="131"/>
      <c r="C124" s="131"/>
      <c r="D124" s="131"/>
      <c r="E124" s="131"/>
      <c r="F124" s="131"/>
      <c r="G124" s="131"/>
      <c r="H124" s="131"/>
      <c r="I124" s="131"/>
      <c r="J124" s="131"/>
      <c r="K124" s="131"/>
      <c r="L124" s="131"/>
      <c r="M124" s="131"/>
      <c r="N124" s="131"/>
      <c r="O124" s="131"/>
      <c r="P124" s="131"/>
      <c r="Q124" s="131"/>
      <c r="R124" s="131"/>
      <c r="T124" s="1400"/>
      <c r="U124" s="1400"/>
      <c r="V124" s="131"/>
      <c r="W124" s="131"/>
      <c r="X124" s="131"/>
    </row>
    <row r="125" spans="1:24" s="24" customFormat="1" x14ac:dyDescent="0.2">
      <c r="A125" s="131"/>
      <c r="B125" s="138" t="s">
        <v>1788</v>
      </c>
      <c r="C125" s="131"/>
      <c r="D125" s="131"/>
      <c r="E125" s="131"/>
      <c r="F125" s="131"/>
      <c r="G125" s="131"/>
      <c r="H125" s="131"/>
      <c r="I125" s="131"/>
      <c r="J125" s="131"/>
      <c r="K125" s="131"/>
      <c r="L125" s="131"/>
      <c r="M125" s="131"/>
      <c r="N125" s="131"/>
      <c r="O125" s="131"/>
      <c r="P125" s="131"/>
      <c r="Q125" s="131"/>
      <c r="R125" s="131"/>
      <c r="T125" s="1400"/>
      <c r="U125" s="1401" t="str">
        <f>$B125</f>
        <v>Autres éléments hors bilan (505)</v>
      </c>
      <c r="V125" s="131"/>
      <c r="W125" s="131"/>
      <c r="X125" s="131"/>
    </row>
    <row r="126" spans="1:24" s="24" customFormat="1" x14ac:dyDescent="0.2">
      <c r="A126" s="1700" t="s">
        <v>2932</v>
      </c>
      <c r="B126" s="1065"/>
      <c r="C126" s="1692"/>
      <c r="D126" s="1692"/>
      <c r="E126" s="1700"/>
      <c r="F126" s="1692"/>
      <c r="G126" s="902"/>
      <c r="H126" s="1403"/>
      <c r="I126" s="1404"/>
      <c r="J126" s="1693"/>
      <c r="K126" s="1404"/>
      <c r="L126" s="1405"/>
      <c r="M126" s="1406"/>
      <c r="N126" s="1700"/>
      <c r="O126" s="2186"/>
      <c r="P126" s="2186"/>
      <c r="Q126" s="2186"/>
      <c r="R126" s="2186"/>
      <c r="T126" s="1407" t="str">
        <f t="shared" ref="T126:T150" si="8">$A126</f>
        <v>1 (1401)</v>
      </c>
      <c r="U126" s="1408" t="str">
        <f t="shared" ref="U126:U150" si="9">IF($B126="","",$B126)</f>
        <v/>
      </c>
      <c r="V126" s="295"/>
      <c r="W126" s="1409"/>
      <c r="X126" s="1409"/>
    </row>
    <row r="127" spans="1:24" s="24" customFormat="1" x14ac:dyDescent="0.2">
      <c r="A127" s="1700" t="s">
        <v>2933</v>
      </c>
      <c r="B127" s="1065"/>
      <c r="C127" s="1692"/>
      <c r="D127" s="1692"/>
      <c r="E127" s="1700"/>
      <c r="F127" s="1692"/>
      <c r="G127" s="902"/>
      <c r="H127" s="1403"/>
      <c r="I127" s="1404"/>
      <c r="J127" s="1693"/>
      <c r="K127" s="1404"/>
      <c r="L127" s="1405"/>
      <c r="M127" s="1406"/>
      <c r="N127" s="1700"/>
      <c r="O127" s="2186"/>
      <c r="P127" s="2186"/>
      <c r="Q127" s="2186"/>
      <c r="R127" s="2186"/>
      <c r="T127" s="1407" t="str">
        <f t="shared" si="8"/>
        <v>2 (1402)</v>
      </c>
      <c r="U127" s="1408" t="str">
        <f t="shared" si="9"/>
        <v/>
      </c>
      <c r="V127" s="295"/>
      <c r="W127" s="1409"/>
      <c r="X127" s="1409"/>
    </row>
    <row r="128" spans="1:24" s="24" customFormat="1" x14ac:dyDescent="0.2">
      <c r="A128" s="1700" t="s">
        <v>2934</v>
      </c>
      <c r="B128" s="1065"/>
      <c r="C128" s="1692"/>
      <c r="D128" s="1692"/>
      <c r="E128" s="1700"/>
      <c r="F128" s="1692"/>
      <c r="G128" s="902"/>
      <c r="H128" s="1403"/>
      <c r="I128" s="1404"/>
      <c r="J128" s="1693"/>
      <c r="K128" s="1404"/>
      <c r="L128" s="1405"/>
      <c r="M128" s="1406"/>
      <c r="N128" s="1700"/>
      <c r="O128" s="2186"/>
      <c r="P128" s="2186"/>
      <c r="Q128" s="2186"/>
      <c r="R128" s="2186"/>
      <c r="T128" s="1407" t="str">
        <f t="shared" si="8"/>
        <v>3 (1403)</v>
      </c>
      <c r="U128" s="1408" t="str">
        <f t="shared" si="9"/>
        <v/>
      </c>
      <c r="V128" s="295"/>
      <c r="W128" s="1409"/>
      <c r="X128" s="1409"/>
    </row>
    <row r="129" spans="1:24" s="24" customFormat="1" ht="12.75" hidden="1" customHeight="1" x14ac:dyDescent="0.2">
      <c r="A129" s="1700" t="s">
        <v>2935</v>
      </c>
      <c r="B129" s="1065"/>
      <c r="C129" s="1692"/>
      <c r="D129" s="1692"/>
      <c r="E129" s="1700"/>
      <c r="F129" s="1692"/>
      <c r="G129" s="902"/>
      <c r="H129" s="1403"/>
      <c r="I129" s="1404"/>
      <c r="J129" s="1693"/>
      <c r="K129" s="1404"/>
      <c r="L129" s="1405"/>
      <c r="M129" s="1406"/>
      <c r="N129" s="1700"/>
      <c r="O129" s="2186"/>
      <c r="P129" s="2186"/>
      <c r="Q129" s="2186"/>
      <c r="R129" s="2186"/>
      <c r="T129" s="1407" t="str">
        <f t="shared" si="8"/>
        <v>4 (1404)</v>
      </c>
      <c r="U129" s="1408" t="str">
        <f t="shared" si="9"/>
        <v/>
      </c>
      <c r="V129" s="295"/>
      <c r="W129" s="1409"/>
      <c r="X129" s="1409"/>
    </row>
    <row r="130" spans="1:24" s="24" customFormat="1" ht="12.75" hidden="1" customHeight="1" x14ac:dyDescent="0.2">
      <c r="A130" s="1700" t="s">
        <v>2936</v>
      </c>
      <c r="B130" s="1065"/>
      <c r="C130" s="1692"/>
      <c r="D130" s="1692"/>
      <c r="E130" s="1700"/>
      <c r="F130" s="1692"/>
      <c r="G130" s="902"/>
      <c r="H130" s="1403"/>
      <c r="I130" s="1404"/>
      <c r="J130" s="1693"/>
      <c r="K130" s="1404"/>
      <c r="L130" s="1405"/>
      <c r="M130" s="1406"/>
      <c r="N130" s="1700"/>
      <c r="O130" s="2186"/>
      <c r="P130" s="2186"/>
      <c r="Q130" s="2186"/>
      <c r="R130" s="2186"/>
      <c r="T130" s="1407" t="str">
        <f t="shared" si="8"/>
        <v>5 (1405)</v>
      </c>
      <c r="U130" s="1408" t="str">
        <f t="shared" si="9"/>
        <v/>
      </c>
      <c r="V130" s="295"/>
      <c r="W130" s="1409"/>
      <c r="X130" s="1409"/>
    </row>
    <row r="131" spans="1:24" s="24" customFormat="1" ht="12.75" hidden="1" customHeight="1" x14ac:dyDescent="0.2">
      <c r="A131" s="1700" t="s">
        <v>2937</v>
      </c>
      <c r="B131" s="1065"/>
      <c r="C131" s="1692"/>
      <c r="D131" s="1692"/>
      <c r="E131" s="1700"/>
      <c r="F131" s="1692"/>
      <c r="G131" s="902"/>
      <c r="H131" s="1403"/>
      <c r="I131" s="1404"/>
      <c r="J131" s="1693"/>
      <c r="K131" s="1404"/>
      <c r="L131" s="1405"/>
      <c r="M131" s="1406"/>
      <c r="N131" s="1700"/>
      <c r="O131" s="2186"/>
      <c r="P131" s="2186"/>
      <c r="Q131" s="2186"/>
      <c r="R131" s="2186"/>
      <c r="T131" s="1407" t="str">
        <f t="shared" si="8"/>
        <v>6 (1406)</v>
      </c>
      <c r="U131" s="1408" t="str">
        <f t="shared" si="9"/>
        <v/>
      </c>
      <c r="V131" s="295"/>
      <c r="W131" s="1409"/>
      <c r="X131" s="1409"/>
    </row>
    <row r="132" spans="1:24" s="24" customFormat="1" ht="12.75" hidden="1" customHeight="1" x14ac:dyDescent="0.2">
      <c r="A132" s="1700" t="s">
        <v>2938</v>
      </c>
      <c r="B132" s="1065"/>
      <c r="C132" s="1692"/>
      <c r="D132" s="1692"/>
      <c r="E132" s="1700"/>
      <c r="F132" s="1692"/>
      <c r="G132" s="902"/>
      <c r="H132" s="1403"/>
      <c r="I132" s="1404"/>
      <c r="J132" s="1693"/>
      <c r="K132" s="1404"/>
      <c r="L132" s="1405"/>
      <c r="M132" s="1406"/>
      <c r="N132" s="1700"/>
      <c r="O132" s="2186"/>
      <c r="P132" s="2186"/>
      <c r="Q132" s="2186"/>
      <c r="R132" s="2186"/>
      <c r="T132" s="1407" t="str">
        <f t="shared" si="8"/>
        <v>7 (1407)</v>
      </c>
      <c r="U132" s="1408" t="str">
        <f t="shared" si="9"/>
        <v/>
      </c>
      <c r="V132" s="295"/>
      <c r="W132" s="1409"/>
      <c r="X132" s="1409"/>
    </row>
    <row r="133" spans="1:24" s="24" customFormat="1" ht="12.75" hidden="1" customHeight="1" x14ac:dyDescent="0.2">
      <c r="A133" s="1700" t="s">
        <v>2939</v>
      </c>
      <c r="B133" s="1065"/>
      <c r="C133" s="1692"/>
      <c r="D133" s="1692"/>
      <c r="E133" s="1700"/>
      <c r="F133" s="1692"/>
      <c r="G133" s="902"/>
      <c r="H133" s="1403"/>
      <c r="I133" s="1404"/>
      <c r="J133" s="1693"/>
      <c r="K133" s="1404"/>
      <c r="L133" s="1405"/>
      <c r="M133" s="1406"/>
      <c r="N133" s="1700"/>
      <c r="O133" s="2186"/>
      <c r="P133" s="2186"/>
      <c r="Q133" s="2186"/>
      <c r="R133" s="2186"/>
      <c r="T133" s="1407" t="str">
        <f t="shared" si="8"/>
        <v>8 (1408)</v>
      </c>
      <c r="U133" s="1408" t="str">
        <f t="shared" si="9"/>
        <v/>
      </c>
      <c r="V133" s="295"/>
      <c r="W133" s="1409"/>
      <c r="X133" s="1409"/>
    </row>
    <row r="134" spans="1:24" s="24" customFormat="1" ht="12.75" hidden="1" customHeight="1" x14ac:dyDescent="0.2">
      <c r="A134" s="1700" t="s">
        <v>2940</v>
      </c>
      <c r="B134" s="1065"/>
      <c r="C134" s="1692"/>
      <c r="D134" s="1692"/>
      <c r="E134" s="1700"/>
      <c r="F134" s="1692"/>
      <c r="G134" s="902"/>
      <c r="H134" s="1403"/>
      <c r="I134" s="1404"/>
      <c r="J134" s="1693"/>
      <c r="K134" s="1404"/>
      <c r="L134" s="1405"/>
      <c r="M134" s="1406"/>
      <c r="N134" s="1700"/>
      <c r="O134" s="2186"/>
      <c r="P134" s="2186"/>
      <c r="Q134" s="2186"/>
      <c r="R134" s="2186"/>
      <c r="T134" s="1407" t="str">
        <f t="shared" si="8"/>
        <v>9 (1409)</v>
      </c>
      <c r="U134" s="1408" t="str">
        <f t="shared" si="9"/>
        <v/>
      </c>
      <c r="V134" s="295"/>
      <c r="W134" s="1409"/>
      <c r="X134" s="1409"/>
    </row>
    <row r="135" spans="1:24" s="24" customFormat="1" ht="12.75" hidden="1" customHeight="1" x14ac:dyDescent="0.2">
      <c r="A135" s="1700" t="s">
        <v>2941</v>
      </c>
      <c r="B135" s="1065"/>
      <c r="C135" s="1692"/>
      <c r="D135" s="1692"/>
      <c r="E135" s="1700"/>
      <c r="F135" s="1692"/>
      <c r="G135" s="902"/>
      <c r="H135" s="1403"/>
      <c r="I135" s="1404"/>
      <c r="J135" s="1693"/>
      <c r="K135" s="1404"/>
      <c r="L135" s="1405"/>
      <c r="M135" s="1406"/>
      <c r="N135" s="1700"/>
      <c r="O135" s="2186"/>
      <c r="P135" s="2186"/>
      <c r="Q135" s="2186"/>
      <c r="R135" s="2186"/>
      <c r="T135" s="1407" t="str">
        <f t="shared" si="8"/>
        <v>10 (1410)</v>
      </c>
      <c r="U135" s="1408" t="str">
        <f t="shared" si="9"/>
        <v/>
      </c>
      <c r="V135" s="295"/>
      <c r="W135" s="1409"/>
      <c r="X135" s="1409"/>
    </row>
    <row r="136" spans="1:24" s="24" customFormat="1" ht="12.75" hidden="1" customHeight="1" x14ac:dyDescent="0.2">
      <c r="A136" s="1700" t="s">
        <v>2942</v>
      </c>
      <c r="B136" s="1065"/>
      <c r="C136" s="1692"/>
      <c r="D136" s="1692"/>
      <c r="E136" s="1700"/>
      <c r="F136" s="1692"/>
      <c r="G136" s="902"/>
      <c r="H136" s="1403"/>
      <c r="I136" s="1404"/>
      <c r="J136" s="1693"/>
      <c r="K136" s="1404"/>
      <c r="L136" s="1405"/>
      <c r="M136" s="1406"/>
      <c r="N136" s="1700"/>
      <c r="O136" s="2186"/>
      <c r="P136" s="2186"/>
      <c r="Q136" s="2186"/>
      <c r="R136" s="2186"/>
      <c r="T136" s="1407" t="str">
        <f t="shared" si="8"/>
        <v>11 (1411)</v>
      </c>
      <c r="U136" s="1408" t="str">
        <f t="shared" si="9"/>
        <v/>
      </c>
      <c r="V136" s="295"/>
      <c r="W136" s="1409"/>
      <c r="X136" s="1409"/>
    </row>
    <row r="137" spans="1:24" s="24" customFormat="1" ht="12.75" hidden="1" customHeight="1" x14ac:dyDescent="0.2">
      <c r="A137" s="1700" t="s">
        <v>2943</v>
      </c>
      <c r="B137" s="1065"/>
      <c r="C137" s="1692"/>
      <c r="D137" s="1692"/>
      <c r="E137" s="1700"/>
      <c r="F137" s="1692"/>
      <c r="G137" s="902"/>
      <c r="H137" s="1403"/>
      <c r="I137" s="1404"/>
      <c r="J137" s="1693"/>
      <c r="K137" s="1404"/>
      <c r="L137" s="1405"/>
      <c r="M137" s="1406"/>
      <c r="N137" s="1700"/>
      <c r="O137" s="2186"/>
      <c r="P137" s="2186"/>
      <c r="Q137" s="2186"/>
      <c r="R137" s="2186"/>
      <c r="T137" s="1407" t="str">
        <f t="shared" si="8"/>
        <v>12 (1412)</v>
      </c>
      <c r="U137" s="1408" t="str">
        <f t="shared" si="9"/>
        <v/>
      </c>
      <c r="V137" s="295"/>
      <c r="W137" s="1409"/>
      <c r="X137" s="1409"/>
    </row>
    <row r="138" spans="1:24" s="24" customFormat="1" ht="12.75" hidden="1" customHeight="1" x14ac:dyDescent="0.2">
      <c r="A138" s="1700" t="s">
        <v>2944</v>
      </c>
      <c r="B138" s="1065"/>
      <c r="C138" s="1692"/>
      <c r="D138" s="1692"/>
      <c r="E138" s="1700"/>
      <c r="F138" s="1692"/>
      <c r="G138" s="902"/>
      <c r="H138" s="1403"/>
      <c r="I138" s="1404"/>
      <c r="J138" s="1693"/>
      <c r="K138" s="1404"/>
      <c r="L138" s="1405"/>
      <c r="M138" s="1406"/>
      <c r="N138" s="1700"/>
      <c r="O138" s="2186"/>
      <c r="P138" s="2186"/>
      <c r="Q138" s="2186"/>
      <c r="R138" s="2186"/>
      <c r="T138" s="1407" t="str">
        <f t="shared" si="8"/>
        <v>13 (1413)</v>
      </c>
      <c r="U138" s="1408" t="str">
        <f t="shared" si="9"/>
        <v/>
      </c>
      <c r="V138" s="295"/>
      <c r="W138" s="1409"/>
      <c r="X138" s="1409"/>
    </row>
    <row r="139" spans="1:24" s="24" customFormat="1" ht="12.75" hidden="1" customHeight="1" x14ac:dyDescent="0.2">
      <c r="A139" s="1700" t="s">
        <v>2945</v>
      </c>
      <c r="B139" s="1065"/>
      <c r="C139" s="1692"/>
      <c r="D139" s="1692"/>
      <c r="E139" s="1700"/>
      <c r="F139" s="1692"/>
      <c r="G139" s="902"/>
      <c r="H139" s="1403"/>
      <c r="I139" s="1404"/>
      <c r="J139" s="1693"/>
      <c r="K139" s="1404"/>
      <c r="L139" s="1405"/>
      <c r="M139" s="1406"/>
      <c r="N139" s="1700"/>
      <c r="O139" s="2186"/>
      <c r="P139" s="2186"/>
      <c r="Q139" s="2186"/>
      <c r="R139" s="2186"/>
      <c r="T139" s="1407" t="str">
        <f t="shared" si="8"/>
        <v>14 (1414)</v>
      </c>
      <c r="U139" s="1408" t="str">
        <f t="shared" si="9"/>
        <v/>
      </c>
      <c r="V139" s="295"/>
      <c r="W139" s="1409"/>
      <c r="X139" s="1409"/>
    </row>
    <row r="140" spans="1:24" s="24" customFormat="1" ht="12.75" hidden="1" customHeight="1" x14ac:dyDescent="0.2">
      <c r="A140" s="1700" t="s">
        <v>2946</v>
      </c>
      <c r="B140" s="1065"/>
      <c r="C140" s="1692"/>
      <c r="D140" s="1692"/>
      <c r="E140" s="1700"/>
      <c r="F140" s="1692"/>
      <c r="G140" s="902"/>
      <c r="H140" s="1403"/>
      <c r="I140" s="1404"/>
      <c r="J140" s="1693"/>
      <c r="K140" s="1404"/>
      <c r="L140" s="1405"/>
      <c r="M140" s="1406"/>
      <c r="N140" s="1700"/>
      <c r="O140" s="2186"/>
      <c r="P140" s="2186"/>
      <c r="Q140" s="2186"/>
      <c r="R140" s="2186"/>
      <c r="T140" s="1407" t="str">
        <f t="shared" si="8"/>
        <v>15 (1415)</v>
      </c>
      <c r="U140" s="1408" t="str">
        <f t="shared" si="9"/>
        <v/>
      </c>
      <c r="V140" s="295"/>
      <c r="W140" s="1409"/>
      <c r="X140" s="1409"/>
    </row>
    <row r="141" spans="1:24" s="24" customFormat="1" ht="12.75" hidden="1" customHeight="1" x14ac:dyDescent="0.2">
      <c r="A141" s="1700" t="s">
        <v>2947</v>
      </c>
      <c r="B141" s="1065"/>
      <c r="C141" s="1692"/>
      <c r="D141" s="1692"/>
      <c r="E141" s="1700"/>
      <c r="F141" s="1692"/>
      <c r="G141" s="902"/>
      <c r="H141" s="1403"/>
      <c r="I141" s="1404"/>
      <c r="J141" s="1693"/>
      <c r="K141" s="1404"/>
      <c r="L141" s="1405"/>
      <c r="M141" s="1406"/>
      <c r="N141" s="1700"/>
      <c r="O141" s="2186"/>
      <c r="P141" s="2186"/>
      <c r="Q141" s="2186"/>
      <c r="R141" s="2186"/>
      <c r="T141" s="1407" t="str">
        <f t="shared" si="8"/>
        <v>16 (1416)</v>
      </c>
      <c r="U141" s="1408" t="str">
        <f t="shared" si="9"/>
        <v/>
      </c>
      <c r="V141" s="295"/>
      <c r="W141" s="1409"/>
      <c r="X141" s="1409"/>
    </row>
    <row r="142" spans="1:24" s="24" customFormat="1" ht="12.75" hidden="1" customHeight="1" x14ac:dyDescent="0.2">
      <c r="A142" s="1700" t="s">
        <v>2948</v>
      </c>
      <c r="B142" s="1065"/>
      <c r="C142" s="1692"/>
      <c r="D142" s="1692"/>
      <c r="E142" s="1700"/>
      <c r="F142" s="1692"/>
      <c r="G142" s="902"/>
      <c r="H142" s="1403"/>
      <c r="I142" s="1404"/>
      <c r="J142" s="1693"/>
      <c r="K142" s="1404"/>
      <c r="L142" s="1405"/>
      <c r="M142" s="1406"/>
      <c r="N142" s="1700"/>
      <c r="O142" s="2186"/>
      <c r="P142" s="2186"/>
      <c r="Q142" s="2186"/>
      <c r="R142" s="2186"/>
      <c r="T142" s="1407" t="str">
        <f t="shared" si="8"/>
        <v>17 (1417)</v>
      </c>
      <c r="U142" s="1408" t="str">
        <f t="shared" si="9"/>
        <v/>
      </c>
      <c r="V142" s="295"/>
      <c r="W142" s="1409"/>
      <c r="X142" s="1409"/>
    </row>
    <row r="143" spans="1:24" s="24" customFormat="1" ht="12.75" hidden="1" customHeight="1" x14ac:dyDescent="0.2">
      <c r="A143" s="1700" t="s">
        <v>2949</v>
      </c>
      <c r="B143" s="1065"/>
      <c r="C143" s="1692"/>
      <c r="D143" s="1692"/>
      <c r="E143" s="1700"/>
      <c r="F143" s="1692"/>
      <c r="G143" s="902"/>
      <c r="H143" s="1403"/>
      <c r="I143" s="1404"/>
      <c r="J143" s="1693"/>
      <c r="K143" s="1404"/>
      <c r="L143" s="1405"/>
      <c r="M143" s="1406"/>
      <c r="N143" s="1700"/>
      <c r="O143" s="2186"/>
      <c r="P143" s="2186"/>
      <c r="Q143" s="2186"/>
      <c r="R143" s="2186"/>
      <c r="T143" s="1407" t="str">
        <f t="shared" si="8"/>
        <v>18 (1418)</v>
      </c>
      <c r="U143" s="1408" t="str">
        <f t="shared" si="9"/>
        <v/>
      </c>
      <c r="V143" s="295"/>
      <c r="W143" s="1409"/>
      <c r="X143" s="1409"/>
    </row>
    <row r="144" spans="1:24" s="24" customFormat="1" ht="12.75" hidden="1" customHeight="1" x14ac:dyDescent="0.2">
      <c r="A144" s="1700" t="s">
        <v>2950</v>
      </c>
      <c r="B144" s="1065"/>
      <c r="C144" s="1692"/>
      <c r="D144" s="1692"/>
      <c r="E144" s="1700"/>
      <c r="F144" s="1692"/>
      <c r="G144" s="902"/>
      <c r="H144" s="1403"/>
      <c r="I144" s="1404"/>
      <c r="J144" s="1693"/>
      <c r="K144" s="1404"/>
      <c r="L144" s="1405"/>
      <c r="M144" s="1406"/>
      <c r="N144" s="1700"/>
      <c r="O144" s="2186"/>
      <c r="P144" s="2186"/>
      <c r="Q144" s="2186"/>
      <c r="R144" s="2186"/>
      <c r="T144" s="1407" t="str">
        <f t="shared" si="8"/>
        <v>19 (1419)</v>
      </c>
      <c r="U144" s="1408" t="str">
        <f t="shared" si="9"/>
        <v/>
      </c>
      <c r="V144" s="295"/>
      <c r="W144" s="1409"/>
      <c r="X144" s="1409"/>
    </row>
    <row r="145" spans="1:24" s="24" customFormat="1" ht="12.75" hidden="1" customHeight="1" x14ac:dyDescent="0.2">
      <c r="A145" s="1700" t="s">
        <v>2951</v>
      </c>
      <c r="B145" s="1065"/>
      <c r="C145" s="1692"/>
      <c r="D145" s="1692"/>
      <c r="E145" s="1700"/>
      <c r="F145" s="1692"/>
      <c r="G145" s="902"/>
      <c r="H145" s="1403"/>
      <c r="I145" s="1404"/>
      <c r="J145" s="1693"/>
      <c r="K145" s="1404"/>
      <c r="L145" s="1405"/>
      <c r="M145" s="1406"/>
      <c r="N145" s="1700"/>
      <c r="O145" s="2186"/>
      <c r="P145" s="2186"/>
      <c r="Q145" s="2186"/>
      <c r="R145" s="2186"/>
      <c r="T145" s="1407" t="str">
        <f t="shared" si="8"/>
        <v>20 (1420)</v>
      </c>
      <c r="U145" s="1408" t="str">
        <f t="shared" si="9"/>
        <v/>
      </c>
      <c r="V145" s="295"/>
      <c r="W145" s="1409"/>
      <c r="X145" s="1409"/>
    </row>
    <row r="146" spans="1:24" s="24" customFormat="1" ht="12.75" hidden="1" customHeight="1" x14ac:dyDescent="0.2">
      <c r="A146" s="1700" t="s">
        <v>2952</v>
      </c>
      <c r="B146" s="1065"/>
      <c r="C146" s="1692"/>
      <c r="D146" s="1692"/>
      <c r="E146" s="1700"/>
      <c r="F146" s="1692"/>
      <c r="G146" s="902"/>
      <c r="H146" s="1403"/>
      <c r="I146" s="1404"/>
      <c r="J146" s="1693"/>
      <c r="K146" s="1404"/>
      <c r="L146" s="1405"/>
      <c r="M146" s="1406"/>
      <c r="N146" s="1700"/>
      <c r="O146" s="2186"/>
      <c r="P146" s="2186"/>
      <c r="Q146" s="2186"/>
      <c r="R146" s="2186"/>
      <c r="T146" s="1407" t="str">
        <f t="shared" si="8"/>
        <v>21 (1421)</v>
      </c>
      <c r="U146" s="1408" t="str">
        <f t="shared" si="9"/>
        <v/>
      </c>
      <c r="V146" s="295"/>
      <c r="W146" s="1409"/>
      <c r="X146" s="1409"/>
    </row>
    <row r="147" spans="1:24" s="24" customFormat="1" ht="12.75" hidden="1" customHeight="1" x14ac:dyDescent="0.2">
      <c r="A147" s="1700" t="s">
        <v>2953</v>
      </c>
      <c r="B147" s="1065"/>
      <c r="C147" s="1692"/>
      <c r="D147" s="1692"/>
      <c r="E147" s="1700"/>
      <c r="F147" s="1692"/>
      <c r="G147" s="902"/>
      <c r="H147" s="1403"/>
      <c r="I147" s="1404"/>
      <c r="J147" s="1693"/>
      <c r="K147" s="1404"/>
      <c r="L147" s="1405"/>
      <c r="M147" s="1406"/>
      <c r="N147" s="1700"/>
      <c r="O147" s="2186"/>
      <c r="P147" s="2186"/>
      <c r="Q147" s="2186"/>
      <c r="R147" s="2186"/>
      <c r="T147" s="1407" t="str">
        <f t="shared" si="8"/>
        <v>22 (1422)</v>
      </c>
      <c r="U147" s="1408" t="str">
        <f t="shared" si="9"/>
        <v/>
      </c>
      <c r="V147" s="295"/>
      <c r="W147" s="1409"/>
      <c r="X147" s="1409"/>
    </row>
    <row r="148" spans="1:24" s="24" customFormat="1" ht="12.75" hidden="1" customHeight="1" x14ac:dyDescent="0.2">
      <c r="A148" s="1700" t="s">
        <v>2954</v>
      </c>
      <c r="B148" s="1065"/>
      <c r="C148" s="1692"/>
      <c r="D148" s="1692"/>
      <c r="E148" s="1700"/>
      <c r="F148" s="1692"/>
      <c r="G148" s="902"/>
      <c r="H148" s="1403"/>
      <c r="I148" s="1404"/>
      <c r="J148" s="1693"/>
      <c r="K148" s="1404"/>
      <c r="L148" s="1405"/>
      <c r="M148" s="1406"/>
      <c r="N148" s="1700"/>
      <c r="O148" s="2186"/>
      <c r="P148" s="2186"/>
      <c r="Q148" s="2186"/>
      <c r="R148" s="2186"/>
      <c r="T148" s="1407" t="str">
        <f t="shared" si="8"/>
        <v>23 (1423)</v>
      </c>
      <c r="U148" s="1408" t="str">
        <f t="shared" si="9"/>
        <v/>
      </c>
      <c r="V148" s="295"/>
      <c r="W148" s="1409"/>
      <c r="X148" s="1409"/>
    </row>
    <row r="149" spans="1:24" s="24" customFormat="1" ht="12.75" hidden="1" customHeight="1" x14ac:dyDescent="0.2">
      <c r="A149" s="1700" t="s">
        <v>2955</v>
      </c>
      <c r="B149" s="1065"/>
      <c r="C149" s="1692"/>
      <c r="D149" s="1692"/>
      <c r="E149" s="1700"/>
      <c r="F149" s="1692"/>
      <c r="G149" s="902"/>
      <c r="H149" s="1403"/>
      <c r="I149" s="1404"/>
      <c r="J149" s="1693"/>
      <c r="K149" s="1404"/>
      <c r="L149" s="1405"/>
      <c r="M149" s="1406"/>
      <c r="N149" s="1700"/>
      <c r="O149" s="2186"/>
      <c r="P149" s="2186"/>
      <c r="Q149" s="2186"/>
      <c r="R149" s="2186"/>
      <c r="T149" s="1407" t="str">
        <f t="shared" si="8"/>
        <v>24 (1424)</v>
      </c>
      <c r="U149" s="1408" t="str">
        <f t="shared" si="9"/>
        <v/>
      </c>
      <c r="V149" s="295"/>
      <c r="W149" s="1409"/>
      <c r="X149" s="1409"/>
    </row>
    <row r="150" spans="1:24" s="24" customFormat="1" x14ac:dyDescent="0.2">
      <c r="A150" s="1700" t="s">
        <v>2956</v>
      </c>
      <c r="B150" s="1065"/>
      <c r="C150" s="1692"/>
      <c r="D150" s="1692"/>
      <c r="E150" s="1700"/>
      <c r="F150" s="1692"/>
      <c r="G150" s="902"/>
      <c r="H150" s="1403"/>
      <c r="I150" s="1404"/>
      <c r="J150" s="1693"/>
      <c r="K150" s="1404"/>
      <c r="L150" s="1405"/>
      <c r="M150" s="1406"/>
      <c r="N150" s="1700"/>
      <c r="O150" s="2186"/>
      <c r="P150" s="2186"/>
      <c r="Q150" s="2186"/>
      <c r="R150" s="2186"/>
      <c r="T150" s="1407" t="str">
        <f t="shared" si="8"/>
        <v>25 (1425)</v>
      </c>
      <c r="U150" s="1408" t="str">
        <f t="shared" si="9"/>
        <v/>
      </c>
      <c r="V150" s="295"/>
      <c r="W150" s="1409"/>
      <c r="X150" s="1409"/>
    </row>
    <row r="151" spans="1:24" s="24" customFormat="1" x14ac:dyDescent="0.2">
      <c r="A151" s="425" t="s">
        <v>2957</v>
      </c>
      <c r="B151" s="1066">
        <v>100</v>
      </c>
      <c r="C151" s="1692"/>
      <c r="D151" s="1692"/>
      <c r="E151" s="1700"/>
      <c r="F151" s="1692"/>
      <c r="G151" s="467"/>
      <c r="H151" s="1411"/>
      <c r="I151" s="1404"/>
      <c r="J151" s="1693"/>
      <c r="K151" s="1404"/>
      <c r="L151" s="1405"/>
      <c r="M151" s="1412"/>
      <c r="N151" s="1700"/>
      <c r="O151" s="2188"/>
      <c r="P151" s="2188"/>
      <c r="Q151" s="2188"/>
      <c r="R151" s="2188"/>
      <c r="T151" s="1400"/>
      <c r="U151" s="1413">
        <f>$B151</f>
        <v>100</v>
      </c>
      <c r="V151" s="295"/>
      <c r="W151" s="1409"/>
      <c r="X151" s="1409"/>
    </row>
    <row r="152" spans="1:24" s="24" customFormat="1" x14ac:dyDescent="0.2">
      <c r="A152" s="132" t="s">
        <v>2958</v>
      </c>
      <c r="B152" s="905" t="s">
        <v>2959</v>
      </c>
      <c r="C152" s="1693"/>
      <c r="D152" s="1693"/>
      <c r="E152" s="131"/>
      <c r="F152" s="1441"/>
      <c r="G152" s="1414"/>
      <c r="H152" s="1415"/>
      <c r="I152" s="1404"/>
      <c r="J152" s="1693"/>
      <c r="K152" s="1404"/>
      <c r="L152" s="1416"/>
      <c r="M152" s="1417"/>
      <c r="N152" s="131"/>
      <c r="O152" s="2189"/>
      <c r="P152" s="2189"/>
      <c r="Q152" s="2189"/>
      <c r="R152" s="2189"/>
      <c r="T152" s="1400"/>
      <c r="U152" s="906" t="str">
        <f>$B152</f>
        <v>Global</v>
      </c>
      <c r="V152" s="295"/>
      <c r="W152" s="1418"/>
      <c r="X152" s="1418"/>
    </row>
    <row r="153" spans="1:24" x14ac:dyDescent="0.2">
      <c r="A153" s="131"/>
      <c r="B153" s="92"/>
      <c r="C153" s="1424"/>
      <c r="D153" s="1424"/>
      <c r="E153" s="131"/>
      <c r="F153" s="1425"/>
      <c r="G153" s="1358"/>
      <c r="H153" s="1358"/>
      <c r="I153" s="1424"/>
      <c r="J153" s="1424"/>
      <c r="K153" s="1424"/>
      <c r="L153" s="1424"/>
      <c r="M153" s="1426"/>
      <c r="N153" s="131"/>
      <c r="O153" s="914"/>
      <c r="P153" s="914"/>
      <c r="Q153" s="914"/>
      <c r="R153" s="914"/>
      <c r="T153" s="1427"/>
      <c r="U153" s="1427"/>
      <c r="V153" s="914"/>
      <c r="W153" s="914"/>
      <c r="X153" s="914"/>
    </row>
    <row r="154" spans="1:24" x14ac:dyDescent="0.2">
      <c r="A154" s="131"/>
      <c r="B154" s="1356" t="s">
        <v>2960</v>
      </c>
      <c r="C154" s="1357"/>
      <c r="D154" s="1357"/>
      <c r="E154" s="131"/>
      <c r="F154" s="979"/>
      <c r="G154" s="1358"/>
      <c r="H154" s="1358"/>
      <c r="I154" s="1357"/>
      <c r="J154" s="1357"/>
      <c r="K154" s="1357"/>
      <c r="L154" s="1357"/>
      <c r="M154" s="1428"/>
      <c r="N154" s="131"/>
      <c r="O154" s="553"/>
      <c r="P154" s="553"/>
      <c r="Q154" s="553"/>
      <c r="R154" s="553"/>
      <c r="T154" s="1429"/>
      <c r="U154" s="1429"/>
      <c r="V154" s="553"/>
      <c r="W154" s="553"/>
      <c r="X154" s="553"/>
    </row>
    <row r="155" spans="1:24" x14ac:dyDescent="0.2">
      <c r="A155" s="132" t="s">
        <v>2958</v>
      </c>
      <c r="B155" s="1359" t="s">
        <v>2959</v>
      </c>
      <c r="C155" s="1360"/>
      <c r="D155" s="1360"/>
      <c r="E155" s="1361"/>
      <c r="F155" s="1360"/>
      <c r="G155" s="1430"/>
      <c r="H155" s="1431"/>
      <c r="I155" s="1432"/>
      <c r="J155" s="1432"/>
      <c r="K155" s="1432"/>
      <c r="L155" s="1432"/>
      <c r="M155" s="1432"/>
      <c r="N155" s="1700"/>
      <c r="O155" s="2186"/>
      <c r="P155" s="2186"/>
      <c r="Q155" s="2190"/>
      <c r="R155" s="2190"/>
      <c r="T155" s="1429"/>
      <c r="U155" s="1429"/>
      <c r="V155" s="553"/>
      <c r="W155" s="553"/>
      <c r="X155" s="553"/>
    </row>
    <row r="156" spans="1:24" x14ac:dyDescent="0.2">
      <c r="A156" s="132"/>
      <c r="B156" s="1433"/>
      <c r="C156" s="1361"/>
      <c r="D156" s="1361"/>
      <c r="E156" s="1361"/>
      <c r="F156" s="1361"/>
      <c r="G156" s="1434"/>
      <c r="H156" s="1434"/>
      <c r="I156" s="1435"/>
      <c r="J156" s="1435"/>
      <c r="K156" s="1435"/>
      <c r="L156" s="1435"/>
      <c r="M156" s="1435"/>
      <c r="N156" s="1700"/>
      <c r="O156" s="1717"/>
      <c r="P156" s="1717"/>
      <c r="Q156" s="1717"/>
      <c r="R156" s="1717"/>
      <c r="T156" s="1439"/>
      <c r="U156" s="1439"/>
      <c r="V156" s="553"/>
      <c r="W156" s="553"/>
      <c r="X156" s="553"/>
    </row>
    <row r="157" spans="1:24" x14ac:dyDescent="0.2">
      <c r="A157" s="131"/>
      <c r="B157" s="138" t="s">
        <v>746</v>
      </c>
      <c r="C157" s="1424"/>
      <c r="D157" s="1693"/>
      <c r="E157" s="131"/>
      <c r="F157" s="1425"/>
      <c r="G157" s="1358"/>
      <c r="H157" s="1358"/>
      <c r="I157" s="1424"/>
      <c r="J157" s="1424"/>
      <c r="K157" s="1424"/>
      <c r="L157" s="1424"/>
      <c r="M157" s="1426"/>
      <c r="N157" s="131"/>
      <c r="O157" s="2189"/>
      <c r="P157" s="2189"/>
      <c r="Q157" s="2189"/>
      <c r="R157" s="2189"/>
      <c r="T157" s="1436"/>
      <c r="U157" s="1401" t="str">
        <f>$B157</f>
        <v>Total (500)</v>
      </c>
      <c r="V157" s="295"/>
      <c r="X157" s="1437"/>
    </row>
    <row r="158" spans="1:24" x14ac:dyDescent="0.2">
      <c r="A158" s="131"/>
      <c r="B158" s="131"/>
      <c r="C158" s="131"/>
      <c r="D158" s="131"/>
      <c r="E158" s="131"/>
      <c r="F158" s="131"/>
      <c r="G158" s="131"/>
      <c r="H158" s="131"/>
      <c r="I158" s="131"/>
      <c r="J158" s="131"/>
      <c r="K158" s="131"/>
      <c r="L158" s="131"/>
      <c r="M158" s="131"/>
      <c r="N158" s="131"/>
      <c r="O158" s="131"/>
      <c r="P158" s="131"/>
      <c r="Q158" s="131"/>
      <c r="R158" s="131"/>
    </row>
    <row r="159" spans="1:24" s="557" customFormat="1" ht="34.5" customHeight="1" x14ac:dyDescent="0.2">
      <c r="A159" s="1178">
        <v>1</v>
      </c>
      <c r="B159" s="2001" t="s">
        <v>2961</v>
      </c>
      <c r="C159" s="2080"/>
      <c r="D159" s="2080"/>
      <c r="E159" s="2080"/>
      <c r="F159" s="2080"/>
      <c r="G159" s="2080"/>
      <c r="H159" s="131"/>
      <c r="I159" s="1095">
        <v>4</v>
      </c>
      <c r="J159" s="2001" t="s">
        <v>2962</v>
      </c>
      <c r="K159" s="2176"/>
      <c r="L159" s="2176"/>
      <c r="M159" s="2176"/>
      <c r="N159" s="2176"/>
      <c r="O159" s="2176"/>
      <c r="P159" s="2176"/>
      <c r="Q159" s="2176"/>
      <c r="R159" s="2176"/>
      <c r="S159" s="1634"/>
      <c r="T159" s="131"/>
      <c r="U159" s="131"/>
      <c r="V159" s="131"/>
      <c r="W159" s="131"/>
      <c r="X159" s="131"/>
    </row>
    <row r="160" spans="1:24" s="557" customFormat="1" ht="45.75" customHeight="1" x14ac:dyDescent="0.2">
      <c r="A160" s="1178">
        <v>2</v>
      </c>
      <c r="B160" s="2001" t="s">
        <v>2990</v>
      </c>
      <c r="C160" s="2080"/>
      <c r="D160" s="2080"/>
      <c r="E160" s="2080"/>
      <c r="F160" s="2080"/>
      <c r="G160" s="2080"/>
      <c r="H160" s="131"/>
      <c r="I160" s="1095">
        <v>5</v>
      </c>
      <c r="J160" s="2001" t="s">
        <v>2964</v>
      </c>
      <c r="K160" s="2080"/>
      <c r="L160" s="2080"/>
      <c r="M160" s="2080"/>
      <c r="N160" s="2080"/>
      <c r="O160" s="2080"/>
      <c r="P160" s="2080"/>
      <c r="Q160" s="2080"/>
      <c r="R160" s="2080"/>
      <c r="S160" s="1634"/>
      <c r="T160" s="131"/>
      <c r="U160" s="131"/>
      <c r="V160" s="131"/>
      <c r="W160" s="131"/>
      <c r="X160" s="1437"/>
    </row>
    <row r="161" spans="1:24" s="557" customFormat="1" ht="31.5" customHeight="1" x14ac:dyDescent="0.2">
      <c r="A161" s="1178">
        <v>3</v>
      </c>
      <c r="B161" s="2001" t="s">
        <v>2965</v>
      </c>
      <c r="C161" s="2080"/>
      <c r="D161" s="2080"/>
      <c r="E161" s="2080"/>
      <c r="F161" s="2080"/>
      <c r="G161" s="2080"/>
      <c r="H161" s="131"/>
      <c r="I161" s="1095">
        <v>6</v>
      </c>
      <c r="J161" s="2001" t="s">
        <v>2966</v>
      </c>
      <c r="K161" s="2080"/>
      <c r="L161" s="2080"/>
      <c r="M161" s="2080"/>
      <c r="N161" s="2080"/>
      <c r="O161" s="2080"/>
      <c r="P161" s="2080"/>
      <c r="Q161" s="2080"/>
      <c r="R161" s="2080"/>
      <c r="S161" s="1634"/>
      <c r="T161" s="131"/>
      <c r="U161" s="131"/>
      <c r="V161" s="131"/>
      <c r="W161" s="131"/>
      <c r="X161" s="131"/>
    </row>
    <row r="162" spans="1:24" s="557" customFormat="1" ht="11.25" customHeight="1" x14ac:dyDescent="0.2">
      <c r="A162" s="1700"/>
      <c r="B162" s="1687"/>
      <c r="C162" s="1687"/>
      <c r="D162" s="1687"/>
      <c r="E162" s="1687"/>
      <c r="F162" s="1687"/>
      <c r="G162" s="1687"/>
      <c r="H162" s="1700"/>
      <c r="I162" s="132"/>
      <c r="J162" s="1700"/>
      <c r="K162" s="1442"/>
      <c r="L162" s="1442"/>
      <c r="M162" s="1442"/>
      <c r="N162" s="1442"/>
      <c r="O162" s="1442"/>
      <c r="P162" s="1442"/>
      <c r="Q162" s="1442"/>
      <c r="R162" s="1442"/>
      <c r="S162" s="1634"/>
      <c r="T162" s="131"/>
      <c r="U162" s="131"/>
      <c r="V162" s="131"/>
      <c r="W162" s="131"/>
      <c r="X162" s="131"/>
    </row>
    <row r="163" spans="1:24" s="557" customFormat="1" ht="11.25" customHeight="1" x14ac:dyDescent="0.2">
      <c r="A163" s="1"/>
      <c r="B163" s="1252"/>
      <c r="C163" s="1252"/>
      <c r="D163" s="1252"/>
      <c r="E163" s="1252"/>
      <c r="F163" s="1252"/>
      <c r="G163" s="1252"/>
      <c r="H163" s="1634"/>
      <c r="I163" s="1634"/>
      <c r="J163" s="1634"/>
      <c r="K163" s="1634"/>
      <c r="L163" s="1634"/>
      <c r="M163" s="1634"/>
      <c r="N163" s="1634"/>
      <c r="O163" s="1634"/>
      <c r="P163" s="1634"/>
      <c r="Q163" s="1634"/>
      <c r="R163" s="1634"/>
      <c r="S163" s="1634"/>
      <c r="T163" s="131"/>
      <c r="U163" s="131"/>
      <c r="V163" s="131"/>
      <c r="W163" s="131"/>
      <c r="X163" s="131"/>
    </row>
    <row r="164" spans="1:24" ht="14.25" x14ac:dyDescent="0.2">
      <c r="A164" s="1098"/>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hyperlinks>
    <hyperlink ref="B2:E2" location="'Liste tableaux'!A1" display="Retour à la liste des tableaux" xr:uid="{7918B3BF-5A5D-4D90-BD88-FBD5287F0AE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1" sqref="B1"/>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7" width="10.42578125" style="1" customWidth="1"/>
    <col min="8" max="8" width="9.42578125" style="1" customWidth="1"/>
    <col min="9" max="9" width="0.85546875" style="1" customWidth="1"/>
    <col min="10" max="10" width="10.42578125" style="1" customWidth="1"/>
    <col min="11" max="11" width="9.42578125" style="1" customWidth="1"/>
    <col min="12" max="12" width="10.140625" style="1" customWidth="1"/>
    <col min="13" max="13" width="9.85546875" style="1" customWidth="1"/>
    <col min="14" max="14" width="8.5703125" style="1" customWidth="1"/>
    <col min="15" max="15" width="0.85546875" style="1" customWidth="1"/>
    <col min="16" max="19" width="5.5703125" style="1" customWidth="1"/>
    <col min="20" max="20" width="2.140625" style="1" customWidth="1"/>
    <col min="21" max="242" width="9.140625" style="1"/>
    <col min="243" max="243" width="7.140625" style="1" customWidth="1"/>
    <col min="244" max="244" width="9" style="1" customWidth="1"/>
    <col min="245" max="245" width="8.85546875" style="1" customWidth="1"/>
    <col min="246" max="246" width="9.140625" style="1"/>
    <col min="247" max="247" width="0.85546875" style="1" customWidth="1"/>
    <col min="248" max="249" width="10.42578125" style="1" customWidth="1"/>
    <col min="250" max="250" width="9.42578125" style="1" customWidth="1"/>
    <col min="251" max="251" width="0.85546875" style="1" customWidth="1"/>
    <col min="252" max="252" width="10.42578125" style="1" customWidth="1"/>
    <col min="253" max="253" width="9.42578125" style="1" customWidth="1"/>
    <col min="254" max="254" width="10.140625" style="1" customWidth="1"/>
    <col min="255" max="255" width="9.85546875" style="1" customWidth="1"/>
    <col min="256" max="256" width="8.5703125" style="1" customWidth="1"/>
    <col min="257" max="257" width="0.85546875" style="1" customWidth="1"/>
    <col min="258" max="261" width="5.5703125" style="1" customWidth="1"/>
    <col min="262" max="262" width="2.140625" style="1" customWidth="1"/>
    <col min="263" max="263" width="6.5703125" style="1" customWidth="1"/>
    <col min="264" max="264" width="9" style="1" customWidth="1"/>
    <col min="265" max="267" width="9.42578125" style="1" customWidth="1"/>
    <col min="268" max="268" width="0.85546875" style="1" customWidth="1"/>
    <col min="269" max="276" width="8.5703125" style="1" customWidth="1"/>
    <col min="277" max="498" width="9.140625" style="1"/>
    <col min="499" max="499" width="7.140625" style="1" customWidth="1"/>
    <col min="500" max="500" width="9" style="1" customWidth="1"/>
    <col min="501" max="501" width="8.85546875" style="1" customWidth="1"/>
    <col min="502" max="502" width="9.140625" style="1"/>
    <col min="503" max="503" width="0.85546875" style="1" customWidth="1"/>
    <col min="504" max="505" width="10.42578125" style="1" customWidth="1"/>
    <col min="506" max="506" width="9.42578125" style="1" customWidth="1"/>
    <col min="507" max="507" width="0.85546875" style="1" customWidth="1"/>
    <col min="508" max="508" width="10.42578125" style="1" customWidth="1"/>
    <col min="509" max="509" width="9.42578125" style="1" customWidth="1"/>
    <col min="510" max="510" width="10.140625" style="1" customWidth="1"/>
    <col min="511" max="511" width="9.85546875" style="1" customWidth="1"/>
    <col min="512" max="512" width="8.5703125" style="1" customWidth="1"/>
    <col min="513" max="513" width="0.85546875" style="1" customWidth="1"/>
    <col min="514" max="517" width="5.5703125" style="1" customWidth="1"/>
    <col min="518" max="518" width="2.140625" style="1" customWidth="1"/>
    <col min="519" max="519" width="6.5703125" style="1" customWidth="1"/>
    <col min="520" max="520" width="9" style="1" customWidth="1"/>
    <col min="521" max="523" width="9.42578125" style="1" customWidth="1"/>
    <col min="524" max="524" width="0.85546875" style="1" customWidth="1"/>
    <col min="525" max="532" width="8.5703125" style="1" customWidth="1"/>
    <col min="533" max="754" width="9.140625" style="1"/>
    <col min="755" max="755" width="7.140625" style="1" customWidth="1"/>
    <col min="756" max="756" width="9" style="1" customWidth="1"/>
    <col min="757" max="757" width="8.85546875" style="1" customWidth="1"/>
    <col min="758" max="758" width="9.140625" style="1"/>
    <col min="759" max="759" width="0.85546875" style="1" customWidth="1"/>
    <col min="760" max="761" width="10.42578125" style="1" customWidth="1"/>
    <col min="762" max="762" width="9.42578125" style="1" customWidth="1"/>
    <col min="763" max="763" width="0.85546875" style="1" customWidth="1"/>
    <col min="764" max="764" width="10.42578125" style="1" customWidth="1"/>
    <col min="765" max="765" width="9.42578125" style="1" customWidth="1"/>
    <col min="766" max="766" width="10.140625" style="1" customWidth="1"/>
    <col min="767" max="767" width="9.85546875" style="1" customWidth="1"/>
    <col min="768" max="768" width="8.5703125" style="1" customWidth="1"/>
    <col min="769" max="769" width="0.85546875" style="1" customWidth="1"/>
    <col min="770" max="773" width="5.5703125" style="1" customWidth="1"/>
    <col min="774" max="774" width="2.140625" style="1" customWidth="1"/>
    <col min="775" max="775" width="6.5703125" style="1" customWidth="1"/>
    <col min="776" max="776" width="9" style="1" customWidth="1"/>
    <col min="777" max="779" width="9.42578125" style="1" customWidth="1"/>
    <col min="780" max="780" width="0.85546875" style="1" customWidth="1"/>
    <col min="781" max="788" width="8.5703125" style="1" customWidth="1"/>
    <col min="789" max="1010" width="9.140625" style="1"/>
    <col min="1011" max="1011" width="7.140625" style="1" customWidth="1"/>
    <col min="1012" max="1012" width="9" style="1" customWidth="1"/>
    <col min="1013" max="1013" width="8.85546875" style="1" customWidth="1"/>
    <col min="1014" max="1014" width="9.140625" style="1"/>
    <col min="1015" max="1015" width="0.85546875" style="1" customWidth="1"/>
    <col min="1016" max="1017" width="10.42578125" style="1" customWidth="1"/>
    <col min="1018" max="1018" width="9.42578125" style="1" customWidth="1"/>
    <col min="1019" max="1019" width="0.85546875" style="1" customWidth="1"/>
    <col min="1020" max="1020" width="10.42578125" style="1" customWidth="1"/>
    <col min="1021" max="1021" width="9.42578125" style="1" customWidth="1"/>
    <col min="1022" max="1022" width="10.140625" style="1" customWidth="1"/>
    <col min="1023" max="1023" width="9.85546875" style="1" customWidth="1"/>
    <col min="1024" max="1024" width="8.5703125" style="1" customWidth="1"/>
    <col min="1025" max="1025" width="0.85546875" style="1" customWidth="1"/>
    <col min="1026" max="1029" width="5.5703125" style="1" customWidth="1"/>
    <col min="1030" max="1030" width="2.140625" style="1" customWidth="1"/>
    <col min="1031" max="1031" width="6.5703125" style="1" customWidth="1"/>
    <col min="1032" max="1032" width="9" style="1" customWidth="1"/>
    <col min="1033" max="1035" width="9.42578125" style="1" customWidth="1"/>
    <col min="1036" max="1036" width="0.85546875" style="1" customWidth="1"/>
    <col min="1037" max="1044" width="8.5703125" style="1" customWidth="1"/>
    <col min="1045" max="1266" width="9.140625" style="1"/>
    <col min="1267" max="1267" width="7.140625" style="1" customWidth="1"/>
    <col min="1268" max="1268" width="9" style="1" customWidth="1"/>
    <col min="1269" max="1269" width="8.85546875" style="1" customWidth="1"/>
    <col min="1270" max="1270" width="9.140625" style="1"/>
    <col min="1271" max="1271" width="0.85546875" style="1" customWidth="1"/>
    <col min="1272" max="1273" width="10.42578125" style="1" customWidth="1"/>
    <col min="1274" max="1274" width="9.42578125" style="1" customWidth="1"/>
    <col min="1275" max="1275" width="0.85546875" style="1" customWidth="1"/>
    <col min="1276" max="1276" width="10.42578125" style="1" customWidth="1"/>
    <col min="1277" max="1277" width="9.42578125" style="1" customWidth="1"/>
    <col min="1278" max="1278" width="10.140625" style="1" customWidth="1"/>
    <col min="1279" max="1279" width="9.85546875" style="1" customWidth="1"/>
    <col min="1280" max="1280" width="8.5703125" style="1" customWidth="1"/>
    <col min="1281" max="1281" width="0.85546875" style="1" customWidth="1"/>
    <col min="1282" max="1285" width="5.5703125" style="1" customWidth="1"/>
    <col min="1286" max="1286" width="2.140625" style="1" customWidth="1"/>
    <col min="1287" max="1287" width="6.5703125" style="1" customWidth="1"/>
    <col min="1288" max="1288" width="9" style="1" customWidth="1"/>
    <col min="1289" max="1291" width="9.42578125" style="1" customWidth="1"/>
    <col min="1292" max="1292" width="0.85546875" style="1" customWidth="1"/>
    <col min="1293" max="1300" width="8.5703125" style="1" customWidth="1"/>
    <col min="1301" max="1522" width="9.140625" style="1"/>
    <col min="1523" max="1523" width="7.140625" style="1" customWidth="1"/>
    <col min="1524" max="1524" width="9" style="1" customWidth="1"/>
    <col min="1525" max="1525" width="8.85546875" style="1" customWidth="1"/>
    <col min="1526" max="1526" width="9.140625" style="1"/>
    <col min="1527" max="1527" width="0.85546875" style="1" customWidth="1"/>
    <col min="1528" max="1529" width="10.42578125" style="1" customWidth="1"/>
    <col min="1530" max="1530" width="9.42578125" style="1" customWidth="1"/>
    <col min="1531" max="1531" width="0.85546875" style="1" customWidth="1"/>
    <col min="1532" max="1532" width="10.42578125" style="1" customWidth="1"/>
    <col min="1533" max="1533" width="9.42578125" style="1" customWidth="1"/>
    <col min="1534" max="1534" width="10.140625" style="1" customWidth="1"/>
    <col min="1535" max="1535" width="9.85546875" style="1" customWidth="1"/>
    <col min="1536" max="1536" width="8.5703125" style="1" customWidth="1"/>
    <col min="1537" max="1537" width="0.85546875" style="1" customWidth="1"/>
    <col min="1538" max="1541" width="5.5703125" style="1" customWidth="1"/>
    <col min="1542" max="1542" width="2.140625" style="1" customWidth="1"/>
    <col min="1543" max="1543" width="6.5703125" style="1" customWidth="1"/>
    <col min="1544" max="1544" width="9" style="1" customWidth="1"/>
    <col min="1545" max="1547" width="9.42578125" style="1" customWidth="1"/>
    <col min="1548" max="1548" width="0.85546875" style="1" customWidth="1"/>
    <col min="1549" max="1556" width="8.5703125" style="1" customWidth="1"/>
    <col min="1557" max="1778" width="9.140625" style="1"/>
    <col min="1779" max="1779" width="7.140625" style="1" customWidth="1"/>
    <col min="1780" max="1780" width="9" style="1" customWidth="1"/>
    <col min="1781" max="1781" width="8.85546875" style="1" customWidth="1"/>
    <col min="1782" max="1782" width="9.140625" style="1"/>
    <col min="1783" max="1783" width="0.85546875" style="1" customWidth="1"/>
    <col min="1784" max="1785" width="10.42578125" style="1" customWidth="1"/>
    <col min="1786" max="1786" width="9.42578125" style="1" customWidth="1"/>
    <col min="1787" max="1787" width="0.85546875" style="1" customWidth="1"/>
    <col min="1788" max="1788" width="10.42578125" style="1" customWidth="1"/>
    <col min="1789" max="1789" width="9.42578125" style="1" customWidth="1"/>
    <col min="1790" max="1790" width="10.140625" style="1" customWidth="1"/>
    <col min="1791" max="1791" width="9.85546875" style="1" customWidth="1"/>
    <col min="1792" max="1792" width="8.5703125" style="1" customWidth="1"/>
    <col min="1793" max="1793" width="0.85546875" style="1" customWidth="1"/>
    <col min="1794" max="1797" width="5.5703125" style="1" customWidth="1"/>
    <col min="1798" max="1798" width="2.140625" style="1" customWidth="1"/>
    <col min="1799" max="1799" width="6.5703125" style="1" customWidth="1"/>
    <col min="1800" max="1800" width="9" style="1" customWidth="1"/>
    <col min="1801" max="1803" width="9.42578125" style="1" customWidth="1"/>
    <col min="1804" max="1804" width="0.85546875" style="1" customWidth="1"/>
    <col min="1805" max="1812" width="8.5703125" style="1" customWidth="1"/>
    <col min="1813" max="2034" width="9.140625" style="1"/>
    <col min="2035" max="2035" width="7.140625" style="1" customWidth="1"/>
    <col min="2036" max="2036" width="9" style="1" customWidth="1"/>
    <col min="2037" max="2037" width="8.85546875" style="1" customWidth="1"/>
    <col min="2038" max="2038" width="9.140625" style="1"/>
    <col min="2039" max="2039" width="0.85546875" style="1" customWidth="1"/>
    <col min="2040" max="2041" width="10.42578125" style="1" customWidth="1"/>
    <col min="2042" max="2042" width="9.42578125" style="1" customWidth="1"/>
    <col min="2043" max="2043" width="0.85546875" style="1" customWidth="1"/>
    <col min="2044" max="2044" width="10.42578125" style="1" customWidth="1"/>
    <col min="2045" max="2045" width="9.42578125" style="1" customWidth="1"/>
    <col min="2046" max="2046" width="10.140625" style="1" customWidth="1"/>
    <col min="2047" max="2047" width="9.85546875" style="1" customWidth="1"/>
    <col min="2048" max="2048" width="8.5703125" style="1" customWidth="1"/>
    <col min="2049" max="2049" width="0.85546875" style="1" customWidth="1"/>
    <col min="2050" max="2053" width="5.5703125" style="1" customWidth="1"/>
    <col min="2054" max="2054" width="2.140625" style="1" customWidth="1"/>
    <col min="2055" max="2055" width="6.5703125" style="1" customWidth="1"/>
    <col min="2056" max="2056" width="9" style="1" customWidth="1"/>
    <col min="2057" max="2059" width="9.42578125" style="1" customWidth="1"/>
    <col min="2060" max="2060" width="0.85546875" style="1" customWidth="1"/>
    <col min="2061" max="2068" width="8.5703125" style="1" customWidth="1"/>
    <col min="2069" max="2290" width="9.140625" style="1"/>
    <col min="2291" max="2291" width="7.140625" style="1" customWidth="1"/>
    <col min="2292" max="2292" width="9" style="1" customWidth="1"/>
    <col min="2293" max="2293" width="8.85546875" style="1" customWidth="1"/>
    <col min="2294" max="2294" width="9.140625" style="1"/>
    <col min="2295" max="2295" width="0.85546875" style="1" customWidth="1"/>
    <col min="2296" max="2297" width="10.42578125" style="1" customWidth="1"/>
    <col min="2298" max="2298" width="9.42578125" style="1" customWidth="1"/>
    <col min="2299" max="2299" width="0.85546875" style="1" customWidth="1"/>
    <col min="2300" max="2300" width="10.42578125" style="1" customWidth="1"/>
    <col min="2301" max="2301" width="9.42578125" style="1" customWidth="1"/>
    <col min="2302" max="2302" width="10.140625" style="1" customWidth="1"/>
    <col min="2303" max="2303" width="9.85546875" style="1" customWidth="1"/>
    <col min="2304" max="2304" width="8.5703125" style="1" customWidth="1"/>
    <col min="2305" max="2305" width="0.85546875" style="1" customWidth="1"/>
    <col min="2306" max="2309" width="5.5703125" style="1" customWidth="1"/>
    <col min="2310" max="2310" width="2.140625" style="1" customWidth="1"/>
    <col min="2311" max="2311" width="6.5703125" style="1" customWidth="1"/>
    <col min="2312" max="2312" width="9" style="1" customWidth="1"/>
    <col min="2313" max="2315" width="9.42578125" style="1" customWidth="1"/>
    <col min="2316" max="2316" width="0.85546875" style="1" customWidth="1"/>
    <col min="2317" max="2324" width="8.5703125" style="1" customWidth="1"/>
    <col min="2325" max="2546" width="9.140625" style="1"/>
    <col min="2547" max="2547" width="7.140625" style="1" customWidth="1"/>
    <col min="2548" max="2548" width="9" style="1" customWidth="1"/>
    <col min="2549" max="2549" width="8.85546875" style="1" customWidth="1"/>
    <col min="2550" max="2550" width="9.140625" style="1"/>
    <col min="2551" max="2551" width="0.85546875" style="1" customWidth="1"/>
    <col min="2552" max="2553" width="10.42578125" style="1" customWidth="1"/>
    <col min="2554" max="2554" width="9.42578125" style="1" customWidth="1"/>
    <col min="2555" max="2555" width="0.85546875" style="1" customWidth="1"/>
    <col min="2556" max="2556" width="10.42578125" style="1" customWidth="1"/>
    <col min="2557" max="2557" width="9.42578125" style="1" customWidth="1"/>
    <col min="2558" max="2558" width="10.140625" style="1" customWidth="1"/>
    <col min="2559" max="2559" width="9.85546875" style="1" customWidth="1"/>
    <col min="2560" max="2560" width="8.5703125" style="1" customWidth="1"/>
    <col min="2561" max="2561" width="0.85546875" style="1" customWidth="1"/>
    <col min="2562" max="2565" width="5.5703125" style="1" customWidth="1"/>
    <col min="2566" max="2566" width="2.140625" style="1" customWidth="1"/>
    <col min="2567" max="2567" width="6.5703125" style="1" customWidth="1"/>
    <col min="2568" max="2568" width="9" style="1" customWidth="1"/>
    <col min="2569" max="2571" width="9.42578125" style="1" customWidth="1"/>
    <col min="2572" max="2572" width="0.85546875" style="1" customWidth="1"/>
    <col min="2573" max="2580" width="8.5703125" style="1" customWidth="1"/>
    <col min="2581" max="2802" width="9.140625" style="1"/>
    <col min="2803" max="2803" width="7.140625" style="1" customWidth="1"/>
    <col min="2804" max="2804" width="9" style="1" customWidth="1"/>
    <col min="2805" max="2805" width="8.85546875" style="1" customWidth="1"/>
    <col min="2806" max="2806" width="9.140625" style="1"/>
    <col min="2807" max="2807" width="0.85546875" style="1" customWidth="1"/>
    <col min="2808" max="2809" width="10.42578125" style="1" customWidth="1"/>
    <col min="2810" max="2810" width="9.42578125" style="1" customWidth="1"/>
    <col min="2811" max="2811" width="0.85546875" style="1" customWidth="1"/>
    <col min="2812" max="2812" width="10.42578125" style="1" customWidth="1"/>
    <col min="2813" max="2813" width="9.42578125" style="1" customWidth="1"/>
    <col min="2814" max="2814" width="10.140625" style="1" customWidth="1"/>
    <col min="2815" max="2815" width="9.85546875" style="1" customWidth="1"/>
    <col min="2816" max="2816" width="8.5703125" style="1" customWidth="1"/>
    <col min="2817" max="2817" width="0.85546875" style="1" customWidth="1"/>
    <col min="2818" max="2821" width="5.5703125" style="1" customWidth="1"/>
    <col min="2822" max="2822" width="2.140625" style="1" customWidth="1"/>
    <col min="2823" max="2823" width="6.5703125" style="1" customWidth="1"/>
    <col min="2824" max="2824" width="9" style="1" customWidth="1"/>
    <col min="2825" max="2827" width="9.42578125" style="1" customWidth="1"/>
    <col min="2828" max="2828" width="0.85546875" style="1" customWidth="1"/>
    <col min="2829" max="2836" width="8.5703125" style="1" customWidth="1"/>
    <col min="2837" max="3058" width="9.140625" style="1"/>
    <col min="3059" max="3059" width="7.140625" style="1" customWidth="1"/>
    <col min="3060" max="3060" width="9" style="1" customWidth="1"/>
    <col min="3061" max="3061" width="8.85546875" style="1" customWidth="1"/>
    <col min="3062" max="3062" width="9.140625" style="1"/>
    <col min="3063" max="3063" width="0.85546875" style="1" customWidth="1"/>
    <col min="3064" max="3065" width="10.42578125" style="1" customWidth="1"/>
    <col min="3066" max="3066" width="9.42578125" style="1" customWidth="1"/>
    <col min="3067" max="3067" width="0.85546875" style="1" customWidth="1"/>
    <col min="3068" max="3068" width="10.42578125" style="1" customWidth="1"/>
    <col min="3069" max="3069" width="9.42578125" style="1" customWidth="1"/>
    <col min="3070" max="3070" width="10.140625" style="1" customWidth="1"/>
    <col min="3071" max="3071" width="9.85546875" style="1" customWidth="1"/>
    <col min="3072" max="3072" width="8.5703125" style="1" customWidth="1"/>
    <col min="3073" max="3073" width="0.85546875" style="1" customWidth="1"/>
    <col min="3074" max="3077" width="5.5703125" style="1" customWidth="1"/>
    <col min="3078" max="3078" width="2.140625" style="1" customWidth="1"/>
    <col min="3079" max="3079" width="6.5703125" style="1" customWidth="1"/>
    <col min="3080" max="3080" width="9" style="1" customWidth="1"/>
    <col min="3081" max="3083" width="9.42578125" style="1" customWidth="1"/>
    <col min="3084" max="3084" width="0.85546875" style="1" customWidth="1"/>
    <col min="3085" max="3092" width="8.5703125" style="1" customWidth="1"/>
    <col min="3093" max="3314" width="9.140625" style="1"/>
    <col min="3315" max="3315" width="7.140625" style="1" customWidth="1"/>
    <col min="3316" max="3316" width="9" style="1" customWidth="1"/>
    <col min="3317" max="3317" width="8.85546875" style="1" customWidth="1"/>
    <col min="3318" max="3318" width="9.140625" style="1"/>
    <col min="3319" max="3319" width="0.85546875" style="1" customWidth="1"/>
    <col min="3320" max="3321" width="10.42578125" style="1" customWidth="1"/>
    <col min="3322" max="3322" width="9.42578125" style="1" customWidth="1"/>
    <col min="3323" max="3323" width="0.85546875" style="1" customWidth="1"/>
    <col min="3324" max="3324" width="10.42578125" style="1" customWidth="1"/>
    <col min="3325" max="3325" width="9.42578125" style="1" customWidth="1"/>
    <col min="3326" max="3326" width="10.140625" style="1" customWidth="1"/>
    <col min="3327" max="3327" width="9.85546875" style="1" customWidth="1"/>
    <col min="3328" max="3328" width="8.5703125" style="1" customWidth="1"/>
    <col min="3329" max="3329" width="0.85546875" style="1" customWidth="1"/>
    <col min="3330" max="3333" width="5.5703125" style="1" customWidth="1"/>
    <col min="3334" max="3334" width="2.140625" style="1" customWidth="1"/>
    <col min="3335" max="3335" width="6.5703125" style="1" customWidth="1"/>
    <col min="3336" max="3336" width="9" style="1" customWidth="1"/>
    <col min="3337" max="3339" width="9.42578125" style="1" customWidth="1"/>
    <col min="3340" max="3340" width="0.85546875" style="1" customWidth="1"/>
    <col min="3341" max="3348" width="8.5703125" style="1" customWidth="1"/>
    <col min="3349" max="3570" width="9.140625" style="1"/>
    <col min="3571" max="3571" width="7.140625" style="1" customWidth="1"/>
    <col min="3572" max="3572" width="9" style="1" customWidth="1"/>
    <col min="3573" max="3573" width="8.85546875" style="1" customWidth="1"/>
    <col min="3574" max="3574" width="9.140625" style="1"/>
    <col min="3575" max="3575" width="0.85546875" style="1" customWidth="1"/>
    <col min="3576" max="3577" width="10.42578125" style="1" customWidth="1"/>
    <col min="3578" max="3578" width="9.42578125" style="1" customWidth="1"/>
    <col min="3579" max="3579" width="0.85546875" style="1" customWidth="1"/>
    <col min="3580" max="3580" width="10.42578125" style="1" customWidth="1"/>
    <col min="3581" max="3581" width="9.42578125" style="1" customWidth="1"/>
    <col min="3582" max="3582" width="10.140625" style="1" customWidth="1"/>
    <col min="3583" max="3583" width="9.85546875" style="1" customWidth="1"/>
    <col min="3584" max="3584" width="8.5703125" style="1" customWidth="1"/>
    <col min="3585" max="3585" width="0.85546875" style="1" customWidth="1"/>
    <col min="3586" max="3589" width="5.5703125" style="1" customWidth="1"/>
    <col min="3590" max="3590" width="2.140625" style="1" customWidth="1"/>
    <col min="3591" max="3591" width="6.5703125" style="1" customWidth="1"/>
    <col min="3592" max="3592" width="9" style="1" customWidth="1"/>
    <col min="3593" max="3595" width="9.42578125" style="1" customWidth="1"/>
    <col min="3596" max="3596" width="0.85546875" style="1" customWidth="1"/>
    <col min="3597" max="3604" width="8.5703125" style="1" customWidth="1"/>
    <col min="3605" max="3826" width="9.140625" style="1"/>
    <col min="3827" max="3827" width="7.140625" style="1" customWidth="1"/>
    <col min="3828" max="3828" width="9" style="1" customWidth="1"/>
    <col min="3829" max="3829" width="8.85546875" style="1" customWidth="1"/>
    <col min="3830" max="3830" width="9.140625" style="1"/>
    <col min="3831" max="3831" width="0.85546875" style="1" customWidth="1"/>
    <col min="3832" max="3833" width="10.42578125" style="1" customWidth="1"/>
    <col min="3834" max="3834" width="9.42578125" style="1" customWidth="1"/>
    <col min="3835" max="3835" width="0.85546875" style="1" customWidth="1"/>
    <col min="3836" max="3836" width="10.42578125" style="1" customWidth="1"/>
    <col min="3837" max="3837" width="9.42578125" style="1" customWidth="1"/>
    <col min="3838" max="3838" width="10.140625" style="1" customWidth="1"/>
    <col min="3839" max="3839" width="9.85546875" style="1" customWidth="1"/>
    <col min="3840" max="3840" width="8.5703125" style="1" customWidth="1"/>
    <col min="3841" max="3841" width="0.85546875" style="1" customWidth="1"/>
    <col min="3842" max="3845" width="5.5703125" style="1" customWidth="1"/>
    <col min="3846" max="3846" width="2.140625" style="1" customWidth="1"/>
    <col min="3847" max="3847" width="6.5703125" style="1" customWidth="1"/>
    <col min="3848" max="3848" width="9" style="1" customWidth="1"/>
    <col min="3849" max="3851" width="9.42578125" style="1" customWidth="1"/>
    <col min="3852" max="3852" width="0.85546875" style="1" customWidth="1"/>
    <col min="3853" max="3860" width="8.5703125" style="1" customWidth="1"/>
    <col min="3861" max="4082" width="9.140625" style="1"/>
    <col min="4083" max="4083" width="7.140625" style="1" customWidth="1"/>
    <col min="4084" max="4084" width="9" style="1" customWidth="1"/>
    <col min="4085" max="4085" width="8.85546875" style="1" customWidth="1"/>
    <col min="4086" max="4086" width="9.140625" style="1"/>
    <col min="4087" max="4087" width="0.85546875" style="1" customWidth="1"/>
    <col min="4088" max="4089" width="10.42578125" style="1" customWidth="1"/>
    <col min="4090" max="4090" width="9.42578125" style="1" customWidth="1"/>
    <col min="4091" max="4091" width="0.85546875" style="1" customWidth="1"/>
    <col min="4092" max="4092" width="10.42578125" style="1" customWidth="1"/>
    <col min="4093" max="4093" width="9.42578125" style="1" customWidth="1"/>
    <col min="4094" max="4094" width="10.140625" style="1" customWidth="1"/>
    <col min="4095" max="4095" width="9.85546875" style="1" customWidth="1"/>
    <col min="4096" max="4096" width="8.5703125" style="1" customWidth="1"/>
    <col min="4097" max="4097" width="0.85546875" style="1" customWidth="1"/>
    <col min="4098" max="4101" width="5.5703125" style="1" customWidth="1"/>
    <col min="4102" max="4102" width="2.140625" style="1" customWidth="1"/>
    <col min="4103" max="4103" width="6.5703125" style="1" customWidth="1"/>
    <col min="4104" max="4104" width="9" style="1" customWidth="1"/>
    <col min="4105" max="4107" width="9.42578125" style="1" customWidth="1"/>
    <col min="4108" max="4108" width="0.85546875" style="1" customWidth="1"/>
    <col min="4109" max="4116" width="8.5703125" style="1" customWidth="1"/>
    <col min="4117" max="4338" width="9.140625" style="1"/>
    <col min="4339" max="4339" width="7.140625" style="1" customWidth="1"/>
    <col min="4340" max="4340" width="9" style="1" customWidth="1"/>
    <col min="4341" max="4341" width="8.85546875" style="1" customWidth="1"/>
    <col min="4342" max="4342" width="9.140625" style="1"/>
    <col min="4343" max="4343" width="0.85546875" style="1" customWidth="1"/>
    <col min="4344" max="4345" width="10.42578125" style="1" customWidth="1"/>
    <col min="4346" max="4346" width="9.42578125" style="1" customWidth="1"/>
    <col min="4347" max="4347" width="0.85546875" style="1" customWidth="1"/>
    <col min="4348" max="4348" width="10.42578125" style="1" customWidth="1"/>
    <col min="4349" max="4349" width="9.42578125" style="1" customWidth="1"/>
    <col min="4350" max="4350" width="10.140625" style="1" customWidth="1"/>
    <col min="4351" max="4351" width="9.85546875" style="1" customWidth="1"/>
    <col min="4352" max="4352" width="8.5703125" style="1" customWidth="1"/>
    <col min="4353" max="4353" width="0.85546875" style="1" customWidth="1"/>
    <col min="4354" max="4357" width="5.5703125" style="1" customWidth="1"/>
    <col min="4358" max="4358" width="2.140625" style="1" customWidth="1"/>
    <col min="4359" max="4359" width="6.5703125" style="1" customWidth="1"/>
    <col min="4360" max="4360" width="9" style="1" customWidth="1"/>
    <col min="4361" max="4363" width="9.42578125" style="1" customWidth="1"/>
    <col min="4364" max="4364" width="0.85546875" style="1" customWidth="1"/>
    <col min="4365" max="4372" width="8.5703125" style="1" customWidth="1"/>
    <col min="4373" max="4594" width="9.140625" style="1"/>
    <col min="4595" max="4595" width="7.140625" style="1" customWidth="1"/>
    <col min="4596" max="4596" width="9" style="1" customWidth="1"/>
    <col min="4597" max="4597" width="8.85546875" style="1" customWidth="1"/>
    <col min="4598" max="4598" width="9.140625" style="1"/>
    <col min="4599" max="4599" width="0.85546875" style="1" customWidth="1"/>
    <col min="4600" max="4601" width="10.42578125" style="1" customWidth="1"/>
    <col min="4602" max="4602" width="9.42578125" style="1" customWidth="1"/>
    <col min="4603" max="4603" width="0.85546875" style="1" customWidth="1"/>
    <col min="4604" max="4604" width="10.42578125" style="1" customWidth="1"/>
    <col min="4605" max="4605" width="9.42578125" style="1" customWidth="1"/>
    <col min="4606" max="4606" width="10.140625" style="1" customWidth="1"/>
    <col min="4607" max="4607" width="9.85546875" style="1" customWidth="1"/>
    <col min="4608" max="4608" width="8.5703125" style="1" customWidth="1"/>
    <col min="4609" max="4609" width="0.85546875" style="1" customWidth="1"/>
    <col min="4610" max="4613" width="5.5703125" style="1" customWidth="1"/>
    <col min="4614" max="4614" width="2.140625" style="1" customWidth="1"/>
    <col min="4615" max="4615" width="6.5703125" style="1" customWidth="1"/>
    <col min="4616" max="4616" width="9" style="1" customWidth="1"/>
    <col min="4617" max="4619" width="9.42578125" style="1" customWidth="1"/>
    <col min="4620" max="4620" width="0.85546875" style="1" customWidth="1"/>
    <col min="4621" max="4628" width="8.5703125" style="1" customWidth="1"/>
    <col min="4629" max="4850" width="9.140625" style="1"/>
    <col min="4851" max="4851" width="7.140625" style="1" customWidth="1"/>
    <col min="4852" max="4852" width="9" style="1" customWidth="1"/>
    <col min="4853" max="4853" width="8.85546875" style="1" customWidth="1"/>
    <col min="4854" max="4854" width="9.140625" style="1"/>
    <col min="4855" max="4855" width="0.85546875" style="1" customWidth="1"/>
    <col min="4856" max="4857" width="10.42578125" style="1" customWidth="1"/>
    <col min="4858" max="4858" width="9.42578125" style="1" customWidth="1"/>
    <col min="4859" max="4859" width="0.85546875" style="1" customWidth="1"/>
    <col min="4860" max="4860" width="10.42578125" style="1" customWidth="1"/>
    <col min="4861" max="4861" width="9.42578125" style="1" customWidth="1"/>
    <col min="4862" max="4862" width="10.140625" style="1" customWidth="1"/>
    <col min="4863" max="4863" width="9.85546875" style="1" customWidth="1"/>
    <col min="4864" max="4864" width="8.5703125" style="1" customWidth="1"/>
    <col min="4865" max="4865" width="0.85546875" style="1" customWidth="1"/>
    <col min="4866" max="4869" width="5.5703125" style="1" customWidth="1"/>
    <col min="4870" max="4870" width="2.140625" style="1" customWidth="1"/>
    <col min="4871" max="4871" width="6.5703125" style="1" customWidth="1"/>
    <col min="4872" max="4872" width="9" style="1" customWidth="1"/>
    <col min="4873" max="4875" width="9.42578125" style="1" customWidth="1"/>
    <col min="4876" max="4876" width="0.85546875" style="1" customWidth="1"/>
    <col min="4877" max="4884" width="8.5703125" style="1" customWidth="1"/>
    <col min="4885" max="5106" width="9.140625" style="1"/>
    <col min="5107" max="5107" width="7.140625" style="1" customWidth="1"/>
    <col min="5108" max="5108" width="9" style="1" customWidth="1"/>
    <col min="5109" max="5109" width="8.85546875" style="1" customWidth="1"/>
    <col min="5110" max="5110" width="9.140625" style="1"/>
    <col min="5111" max="5111" width="0.85546875" style="1" customWidth="1"/>
    <col min="5112" max="5113" width="10.42578125" style="1" customWidth="1"/>
    <col min="5114" max="5114" width="9.42578125" style="1" customWidth="1"/>
    <col min="5115" max="5115" width="0.85546875" style="1" customWidth="1"/>
    <col min="5116" max="5116" width="10.42578125" style="1" customWidth="1"/>
    <col min="5117" max="5117" width="9.42578125" style="1" customWidth="1"/>
    <col min="5118" max="5118" width="10.140625" style="1" customWidth="1"/>
    <col min="5119" max="5119" width="9.85546875" style="1" customWidth="1"/>
    <col min="5120" max="5120" width="8.5703125" style="1" customWidth="1"/>
    <col min="5121" max="5121" width="0.85546875" style="1" customWidth="1"/>
    <col min="5122" max="5125" width="5.5703125" style="1" customWidth="1"/>
    <col min="5126" max="5126" width="2.140625" style="1" customWidth="1"/>
    <col min="5127" max="5127" width="6.5703125" style="1" customWidth="1"/>
    <col min="5128" max="5128" width="9" style="1" customWidth="1"/>
    <col min="5129" max="5131" width="9.42578125" style="1" customWidth="1"/>
    <col min="5132" max="5132" width="0.85546875" style="1" customWidth="1"/>
    <col min="5133" max="5140" width="8.5703125" style="1" customWidth="1"/>
    <col min="5141" max="5362" width="9.140625" style="1"/>
    <col min="5363" max="5363" width="7.140625" style="1" customWidth="1"/>
    <col min="5364" max="5364" width="9" style="1" customWidth="1"/>
    <col min="5365" max="5365" width="8.85546875" style="1" customWidth="1"/>
    <col min="5366" max="5366" width="9.140625" style="1"/>
    <col min="5367" max="5367" width="0.85546875" style="1" customWidth="1"/>
    <col min="5368" max="5369" width="10.42578125" style="1" customWidth="1"/>
    <col min="5370" max="5370" width="9.42578125" style="1" customWidth="1"/>
    <col min="5371" max="5371" width="0.85546875" style="1" customWidth="1"/>
    <col min="5372" max="5372" width="10.42578125" style="1" customWidth="1"/>
    <col min="5373" max="5373" width="9.42578125" style="1" customWidth="1"/>
    <col min="5374" max="5374" width="10.140625" style="1" customWidth="1"/>
    <col min="5375" max="5375" width="9.85546875" style="1" customWidth="1"/>
    <col min="5376" max="5376" width="8.5703125" style="1" customWidth="1"/>
    <col min="5377" max="5377" width="0.85546875" style="1" customWidth="1"/>
    <col min="5378" max="5381" width="5.5703125" style="1" customWidth="1"/>
    <col min="5382" max="5382" width="2.140625" style="1" customWidth="1"/>
    <col min="5383" max="5383" width="6.5703125" style="1" customWidth="1"/>
    <col min="5384" max="5384" width="9" style="1" customWidth="1"/>
    <col min="5385" max="5387" width="9.42578125" style="1" customWidth="1"/>
    <col min="5388" max="5388" width="0.85546875" style="1" customWidth="1"/>
    <col min="5389" max="5396" width="8.5703125" style="1" customWidth="1"/>
    <col min="5397" max="5618" width="9.140625" style="1"/>
    <col min="5619" max="5619" width="7.140625" style="1" customWidth="1"/>
    <col min="5620" max="5620" width="9" style="1" customWidth="1"/>
    <col min="5621" max="5621" width="8.85546875" style="1" customWidth="1"/>
    <col min="5622" max="5622" width="9.140625" style="1"/>
    <col min="5623" max="5623" width="0.85546875" style="1" customWidth="1"/>
    <col min="5624" max="5625" width="10.42578125" style="1" customWidth="1"/>
    <col min="5626" max="5626" width="9.42578125" style="1" customWidth="1"/>
    <col min="5627" max="5627" width="0.85546875" style="1" customWidth="1"/>
    <col min="5628" max="5628" width="10.42578125" style="1" customWidth="1"/>
    <col min="5629" max="5629" width="9.42578125" style="1" customWidth="1"/>
    <col min="5630" max="5630" width="10.140625" style="1" customWidth="1"/>
    <col min="5631" max="5631" width="9.85546875" style="1" customWidth="1"/>
    <col min="5632" max="5632" width="8.5703125" style="1" customWidth="1"/>
    <col min="5633" max="5633" width="0.85546875" style="1" customWidth="1"/>
    <col min="5634" max="5637" width="5.5703125" style="1" customWidth="1"/>
    <col min="5638" max="5638" width="2.140625" style="1" customWidth="1"/>
    <col min="5639" max="5639" width="6.5703125" style="1" customWidth="1"/>
    <col min="5640" max="5640" width="9" style="1" customWidth="1"/>
    <col min="5641" max="5643" width="9.42578125" style="1" customWidth="1"/>
    <col min="5644" max="5644" width="0.85546875" style="1" customWidth="1"/>
    <col min="5645" max="5652" width="8.5703125" style="1" customWidth="1"/>
    <col min="5653" max="5874" width="9.140625" style="1"/>
    <col min="5875" max="5875" width="7.140625" style="1" customWidth="1"/>
    <col min="5876" max="5876" width="9" style="1" customWidth="1"/>
    <col min="5877" max="5877" width="8.85546875" style="1" customWidth="1"/>
    <col min="5878" max="5878" width="9.140625" style="1"/>
    <col min="5879" max="5879" width="0.85546875" style="1" customWidth="1"/>
    <col min="5880" max="5881" width="10.42578125" style="1" customWidth="1"/>
    <col min="5882" max="5882" width="9.42578125" style="1" customWidth="1"/>
    <col min="5883" max="5883" width="0.85546875" style="1" customWidth="1"/>
    <col min="5884" max="5884" width="10.42578125" style="1" customWidth="1"/>
    <col min="5885" max="5885" width="9.42578125" style="1" customWidth="1"/>
    <col min="5886" max="5886" width="10.140625" style="1" customWidth="1"/>
    <col min="5887" max="5887" width="9.85546875" style="1" customWidth="1"/>
    <col min="5888" max="5888" width="8.5703125" style="1" customWidth="1"/>
    <col min="5889" max="5889" width="0.85546875" style="1" customWidth="1"/>
    <col min="5890" max="5893" width="5.5703125" style="1" customWidth="1"/>
    <col min="5894" max="5894" width="2.140625" style="1" customWidth="1"/>
    <col min="5895" max="5895" width="6.5703125" style="1" customWidth="1"/>
    <col min="5896" max="5896" width="9" style="1" customWidth="1"/>
    <col min="5897" max="5899" width="9.42578125" style="1" customWidth="1"/>
    <col min="5900" max="5900" width="0.85546875" style="1" customWidth="1"/>
    <col min="5901" max="5908" width="8.5703125" style="1" customWidth="1"/>
    <col min="5909" max="6130" width="9.140625" style="1"/>
    <col min="6131" max="6131" width="7.140625" style="1" customWidth="1"/>
    <col min="6132" max="6132" width="9" style="1" customWidth="1"/>
    <col min="6133" max="6133" width="8.85546875" style="1" customWidth="1"/>
    <col min="6134" max="6134" width="9.140625" style="1"/>
    <col min="6135" max="6135" width="0.85546875" style="1" customWidth="1"/>
    <col min="6136" max="6137" width="10.42578125" style="1" customWidth="1"/>
    <col min="6138" max="6138" width="9.42578125" style="1" customWidth="1"/>
    <col min="6139" max="6139" width="0.85546875" style="1" customWidth="1"/>
    <col min="6140" max="6140" width="10.42578125" style="1" customWidth="1"/>
    <col min="6141" max="6141" width="9.42578125" style="1" customWidth="1"/>
    <col min="6142" max="6142" width="10.140625" style="1" customWidth="1"/>
    <col min="6143" max="6143" width="9.85546875" style="1" customWidth="1"/>
    <col min="6144" max="6144" width="8.5703125" style="1" customWidth="1"/>
    <col min="6145" max="6145" width="0.85546875" style="1" customWidth="1"/>
    <col min="6146" max="6149" width="5.5703125" style="1" customWidth="1"/>
    <col min="6150" max="6150" width="2.140625" style="1" customWidth="1"/>
    <col min="6151" max="6151" width="6.5703125" style="1" customWidth="1"/>
    <col min="6152" max="6152" width="9" style="1" customWidth="1"/>
    <col min="6153" max="6155" width="9.42578125" style="1" customWidth="1"/>
    <col min="6156" max="6156" width="0.85546875" style="1" customWidth="1"/>
    <col min="6157" max="6164" width="8.5703125" style="1" customWidth="1"/>
    <col min="6165" max="6386" width="9.140625" style="1"/>
    <col min="6387" max="6387" width="7.140625" style="1" customWidth="1"/>
    <col min="6388" max="6388" width="9" style="1" customWidth="1"/>
    <col min="6389" max="6389" width="8.85546875" style="1" customWidth="1"/>
    <col min="6390" max="6390" width="9.140625" style="1"/>
    <col min="6391" max="6391" width="0.85546875" style="1" customWidth="1"/>
    <col min="6392" max="6393" width="10.42578125" style="1" customWidth="1"/>
    <col min="6394" max="6394" width="9.42578125" style="1" customWidth="1"/>
    <col min="6395" max="6395" width="0.85546875" style="1" customWidth="1"/>
    <col min="6396" max="6396" width="10.42578125" style="1" customWidth="1"/>
    <col min="6397" max="6397" width="9.42578125" style="1" customWidth="1"/>
    <col min="6398" max="6398" width="10.140625" style="1" customWidth="1"/>
    <col min="6399" max="6399" width="9.85546875" style="1" customWidth="1"/>
    <col min="6400" max="6400" width="8.5703125" style="1" customWidth="1"/>
    <col min="6401" max="6401" width="0.85546875" style="1" customWidth="1"/>
    <col min="6402" max="6405" width="5.5703125" style="1" customWidth="1"/>
    <col min="6406" max="6406" width="2.140625" style="1" customWidth="1"/>
    <col min="6407" max="6407" width="6.5703125" style="1" customWidth="1"/>
    <col min="6408" max="6408" width="9" style="1" customWidth="1"/>
    <col min="6409" max="6411" width="9.42578125" style="1" customWidth="1"/>
    <col min="6412" max="6412" width="0.85546875" style="1" customWidth="1"/>
    <col min="6413" max="6420" width="8.5703125" style="1" customWidth="1"/>
    <col min="6421" max="6642" width="9.140625" style="1"/>
    <col min="6643" max="6643" width="7.140625" style="1" customWidth="1"/>
    <col min="6644" max="6644" width="9" style="1" customWidth="1"/>
    <col min="6645" max="6645" width="8.85546875" style="1" customWidth="1"/>
    <col min="6646" max="6646" width="9.140625" style="1"/>
    <col min="6647" max="6647" width="0.85546875" style="1" customWidth="1"/>
    <col min="6648" max="6649" width="10.42578125" style="1" customWidth="1"/>
    <col min="6650" max="6650" width="9.42578125" style="1" customWidth="1"/>
    <col min="6651" max="6651" width="0.85546875" style="1" customWidth="1"/>
    <col min="6652" max="6652" width="10.42578125" style="1" customWidth="1"/>
    <col min="6653" max="6653" width="9.42578125" style="1" customWidth="1"/>
    <col min="6654" max="6654" width="10.140625" style="1" customWidth="1"/>
    <col min="6655" max="6655" width="9.85546875" style="1" customWidth="1"/>
    <col min="6656" max="6656" width="8.5703125" style="1" customWidth="1"/>
    <col min="6657" max="6657" width="0.85546875" style="1" customWidth="1"/>
    <col min="6658" max="6661" width="5.5703125" style="1" customWidth="1"/>
    <col min="6662" max="6662" width="2.140625" style="1" customWidth="1"/>
    <col min="6663" max="6663" width="6.5703125" style="1" customWidth="1"/>
    <col min="6664" max="6664" width="9" style="1" customWidth="1"/>
    <col min="6665" max="6667" width="9.42578125" style="1" customWidth="1"/>
    <col min="6668" max="6668" width="0.85546875" style="1" customWidth="1"/>
    <col min="6669" max="6676" width="8.5703125" style="1" customWidth="1"/>
    <col min="6677" max="6898" width="9.140625" style="1"/>
    <col min="6899" max="6899" width="7.140625" style="1" customWidth="1"/>
    <col min="6900" max="6900" width="9" style="1" customWidth="1"/>
    <col min="6901" max="6901" width="8.85546875" style="1" customWidth="1"/>
    <col min="6902" max="6902" width="9.140625" style="1"/>
    <col min="6903" max="6903" width="0.85546875" style="1" customWidth="1"/>
    <col min="6904" max="6905" width="10.42578125" style="1" customWidth="1"/>
    <col min="6906" max="6906" width="9.42578125" style="1" customWidth="1"/>
    <col min="6907" max="6907" width="0.85546875" style="1" customWidth="1"/>
    <col min="6908" max="6908" width="10.42578125" style="1" customWidth="1"/>
    <col min="6909" max="6909" width="9.42578125" style="1" customWidth="1"/>
    <col min="6910" max="6910" width="10.140625" style="1" customWidth="1"/>
    <col min="6911" max="6911" width="9.85546875" style="1" customWidth="1"/>
    <col min="6912" max="6912" width="8.5703125" style="1" customWidth="1"/>
    <col min="6913" max="6913" width="0.85546875" style="1" customWidth="1"/>
    <col min="6914" max="6917" width="5.5703125" style="1" customWidth="1"/>
    <col min="6918" max="6918" width="2.140625" style="1" customWidth="1"/>
    <col min="6919" max="6919" width="6.5703125" style="1" customWidth="1"/>
    <col min="6920" max="6920" width="9" style="1" customWidth="1"/>
    <col min="6921" max="6923" width="9.42578125" style="1" customWidth="1"/>
    <col min="6924" max="6924" width="0.85546875" style="1" customWidth="1"/>
    <col min="6925" max="6932" width="8.5703125" style="1" customWidth="1"/>
    <col min="6933" max="7154" width="9.140625" style="1"/>
    <col min="7155" max="7155" width="7.140625" style="1" customWidth="1"/>
    <col min="7156" max="7156" width="9" style="1" customWidth="1"/>
    <col min="7157" max="7157" width="8.85546875" style="1" customWidth="1"/>
    <col min="7158" max="7158" width="9.140625" style="1"/>
    <col min="7159" max="7159" width="0.85546875" style="1" customWidth="1"/>
    <col min="7160" max="7161" width="10.42578125" style="1" customWidth="1"/>
    <col min="7162" max="7162" width="9.42578125" style="1" customWidth="1"/>
    <col min="7163" max="7163" width="0.85546875" style="1" customWidth="1"/>
    <col min="7164" max="7164" width="10.42578125" style="1" customWidth="1"/>
    <col min="7165" max="7165" width="9.42578125" style="1" customWidth="1"/>
    <col min="7166" max="7166" width="10.140625" style="1" customWidth="1"/>
    <col min="7167" max="7167" width="9.85546875" style="1" customWidth="1"/>
    <col min="7168" max="7168" width="8.5703125" style="1" customWidth="1"/>
    <col min="7169" max="7169" width="0.85546875" style="1" customWidth="1"/>
    <col min="7170" max="7173" width="5.5703125" style="1" customWidth="1"/>
    <col min="7174" max="7174" width="2.140625" style="1" customWidth="1"/>
    <col min="7175" max="7175" width="6.5703125" style="1" customWidth="1"/>
    <col min="7176" max="7176" width="9" style="1" customWidth="1"/>
    <col min="7177" max="7179" width="9.42578125" style="1" customWidth="1"/>
    <col min="7180" max="7180" width="0.85546875" style="1" customWidth="1"/>
    <col min="7181" max="7188" width="8.5703125" style="1" customWidth="1"/>
    <col min="7189" max="7410" width="9.140625" style="1"/>
    <col min="7411" max="7411" width="7.140625" style="1" customWidth="1"/>
    <col min="7412" max="7412" width="9" style="1" customWidth="1"/>
    <col min="7413" max="7413" width="8.85546875" style="1" customWidth="1"/>
    <col min="7414" max="7414" width="9.140625" style="1"/>
    <col min="7415" max="7415" width="0.85546875" style="1" customWidth="1"/>
    <col min="7416" max="7417" width="10.42578125" style="1" customWidth="1"/>
    <col min="7418" max="7418" width="9.42578125" style="1" customWidth="1"/>
    <col min="7419" max="7419" width="0.85546875" style="1" customWidth="1"/>
    <col min="7420" max="7420" width="10.42578125" style="1" customWidth="1"/>
    <col min="7421" max="7421" width="9.42578125" style="1" customWidth="1"/>
    <col min="7422" max="7422" width="10.140625" style="1" customWidth="1"/>
    <col min="7423" max="7423" width="9.85546875" style="1" customWidth="1"/>
    <col min="7424" max="7424" width="8.5703125" style="1" customWidth="1"/>
    <col min="7425" max="7425" width="0.85546875" style="1" customWidth="1"/>
    <col min="7426" max="7429" width="5.5703125" style="1" customWidth="1"/>
    <col min="7430" max="7430" width="2.140625" style="1" customWidth="1"/>
    <col min="7431" max="7431" width="6.5703125" style="1" customWidth="1"/>
    <col min="7432" max="7432" width="9" style="1" customWidth="1"/>
    <col min="7433" max="7435" width="9.42578125" style="1" customWidth="1"/>
    <col min="7436" max="7436" width="0.85546875" style="1" customWidth="1"/>
    <col min="7437" max="7444" width="8.5703125" style="1" customWidth="1"/>
    <col min="7445" max="7666" width="9.140625" style="1"/>
    <col min="7667" max="7667" width="7.140625" style="1" customWidth="1"/>
    <col min="7668" max="7668" width="9" style="1" customWidth="1"/>
    <col min="7669" max="7669" width="8.85546875" style="1" customWidth="1"/>
    <col min="7670" max="7670" width="9.140625" style="1"/>
    <col min="7671" max="7671" width="0.85546875" style="1" customWidth="1"/>
    <col min="7672" max="7673" width="10.42578125" style="1" customWidth="1"/>
    <col min="7674" max="7674" width="9.42578125" style="1" customWidth="1"/>
    <col min="7675" max="7675" width="0.85546875" style="1" customWidth="1"/>
    <col min="7676" max="7676" width="10.42578125" style="1" customWidth="1"/>
    <col min="7677" max="7677" width="9.42578125" style="1" customWidth="1"/>
    <col min="7678" max="7678" width="10.140625" style="1" customWidth="1"/>
    <col min="7679" max="7679" width="9.85546875" style="1" customWidth="1"/>
    <col min="7680" max="7680" width="8.5703125" style="1" customWidth="1"/>
    <col min="7681" max="7681" width="0.85546875" style="1" customWidth="1"/>
    <col min="7682" max="7685" width="5.5703125" style="1" customWidth="1"/>
    <col min="7686" max="7686" width="2.140625" style="1" customWidth="1"/>
    <col min="7687" max="7687" width="6.5703125" style="1" customWidth="1"/>
    <col min="7688" max="7688" width="9" style="1" customWidth="1"/>
    <col min="7689" max="7691" width="9.42578125" style="1" customWidth="1"/>
    <col min="7692" max="7692" width="0.85546875" style="1" customWidth="1"/>
    <col min="7693" max="7700" width="8.5703125" style="1" customWidth="1"/>
    <col min="7701" max="7922" width="9.140625" style="1"/>
    <col min="7923" max="7923" width="7.140625" style="1" customWidth="1"/>
    <col min="7924" max="7924" width="9" style="1" customWidth="1"/>
    <col min="7925" max="7925" width="8.85546875" style="1" customWidth="1"/>
    <col min="7926" max="7926" width="9.140625" style="1"/>
    <col min="7927" max="7927" width="0.85546875" style="1" customWidth="1"/>
    <col min="7928" max="7929" width="10.42578125" style="1" customWidth="1"/>
    <col min="7930" max="7930" width="9.42578125" style="1" customWidth="1"/>
    <col min="7931" max="7931" width="0.85546875" style="1" customWidth="1"/>
    <col min="7932" max="7932" width="10.42578125" style="1" customWidth="1"/>
    <col min="7933" max="7933" width="9.42578125" style="1" customWidth="1"/>
    <col min="7934" max="7934" width="10.140625" style="1" customWidth="1"/>
    <col min="7935" max="7935" width="9.85546875" style="1" customWidth="1"/>
    <col min="7936" max="7936" width="8.5703125" style="1" customWidth="1"/>
    <col min="7937" max="7937" width="0.85546875" style="1" customWidth="1"/>
    <col min="7938" max="7941" width="5.5703125" style="1" customWidth="1"/>
    <col min="7942" max="7942" width="2.140625" style="1" customWidth="1"/>
    <col min="7943" max="7943" width="6.5703125" style="1" customWidth="1"/>
    <col min="7944" max="7944" width="9" style="1" customWidth="1"/>
    <col min="7945" max="7947" width="9.42578125" style="1" customWidth="1"/>
    <col min="7948" max="7948" width="0.85546875" style="1" customWidth="1"/>
    <col min="7949" max="7956" width="8.5703125" style="1" customWidth="1"/>
    <col min="7957" max="8178" width="9.140625" style="1"/>
    <col min="8179" max="8179" width="7.140625" style="1" customWidth="1"/>
    <col min="8180" max="8180" width="9" style="1" customWidth="1"/>
    <col min="8181" max="8181" width="8.85546875" style="1" customWidth="1"/>
    <col min="8182" max="8182" width="9.140625" style="1"/>
    <col min="8183" max="8183" width="0.85546875" style="1" customWidth="1"/>
    <col min="8184" max="8185" width="10.42578125" style="1" customWidth="1"/>
    <col min="8186" max="8186" width="9.42578125" style="1" customWidth="1"/>
    <col min="8187" max="8187" width="0.85546875" style="1" customWidth="1"/>
    <col min="8188" max="8188" width="10.42578125" style="1" customWidth="1"/>
    <col min="8189" max="8189" width="9.42578125" style="1" customWidth="1"/>
    <col min="8190" max="8190" width="10.140625" style="1" customWidth="1"/>
    <col min="8191" max="8191" width="9.85546875" style="1" customWidth="1"/>
    <col min="8192" max="8192" width="8.5703125" style="1" customWidth="1"/>
    <col min="8193" max="8193" width="0.85546875" style="1" customWidth="1"/>
    <col min="8194" max="8197" width="5.5703125" style="1" customWidth="1"/>
    <col min="8198" max="8198" width="2.140625" style="1" customWidth="1"/>
    <col min="8199" max="8199" width="6.5703125" style="1" customWidth="1"/>
    <col min="8200" max="8200" width="9" style="1" customWidth="1"/>
    <col min="8201" max="8203" width="9.42578125" style="1" customWidth="1"/>
    <col min="8204" max="8204" width="0.85546875" style="1" customWidth="1"/>
    <col min="8205" max="8212" width="8.5703125" style="1" customWidth="1"/>
    <col min="8213" max="8434" width="9.140625" style="1"/>
    <col min="8435" max="8435" width="7.140625" style="1" customWidth="1"/>
    <col min="8436" max="8436" width="9" style="1" customWidth="1"/>
    <col min="8437" max="8437" width="8.85546875" style="1" customWidth="1"/>
    <col min="8438" max="8438" width="9.140625" style="1"/>
    <col min="8439" max="8439" width="0.85546875" style="1" customWidth="1"/>
    <col min="8440" max="8441" width="10.42578125" style="1" customWidth="1"/>
    <col min="8442" max="8442" width="9.42578125" style="1" customWidth="1"/>
    <col min="8443" max="8443" width="0.85546875" style="1" customWidth="1"/>
    <col min="8444" max="8444" width="10.42578125" style="1" customWidth="1"/>
    <col min="8445" max="8445" width="9.42578125" style="1" customWidth="1"/>
    <col min="8446" max="8446" width="10.140625" style="1" customWidth="1"/>
    <col min="8447" max="8447" width="9.85546875" style="1" customWidth="1"/>
    <col min="8448" max="8448" width="8.5703125" style="1" customWidth="1"/>
    <col min="8449" max="8449" width="0.85546875" style="1" customWidth="1"/>
    <col min="8450" max="8453" width="5.5703125" style="1" customWidth="1"/>
    <col min="8454" max="8454" width="2.140625" style="1" customWidth="1"/>
    <col min="8455" max="8455" width="6.5703125" style="1" customWidth="1"/>
    <col min="8456" max="8456" width="9" style="1" customWidth="1"/>
    <col min="8457" max="8459" width="9.42578125" style="1" customWidth="1"/>
    <col min="8460" max="8460" width="0.85546875" style="1" customWidth="1"/>
    <col min="8461" max="8468" width="8.5703125" style="1" customWidth="1"/>
    <col min="8469" max="8690" width="9.140625" style="1"/>
    <col min="8691" max="8691" width="7.140625" style="1" customWidth="1"/>
    <col min="8692" max="8692" width="9" style="1" customWidth="1"/>
    <col min="8693" max="8693" width="8.85546875" style="1" customWidth="1"/>
    <col min="8694" max="8694" width="9.140625" style="1"/>
    <col min="8695" max="8695" width="0.85546875" style="1" customWidth="1"/>
    <col min="8696" max="8697" width="10.42578125" style="1" customWidth="1"/>
    <col min="8698" max="8698" width="9.42578125" style="1" customWidth="1"/>
    <col min="8699" max="8699" width="0.85546875" style="1" customWidth="1"/>
    <col min="8700" max="8700" width="10.42578125" style="1" customWidth="1"/>
    <col min="8701" max="8701" width="9.42578125" style="1" customWidth="1"/>
    <col min="8702" max="8702" width="10.140625" style="1" customWidth="1"/>
    <col min="8703" max="8703" width="9.85546875" style="1" customWidth="1"/>
    <col min="8704" max="8704" width="8.5703125" style="1" customWidth="1"/>
    <col min="8705" max="8705" width="0.85546875" style="1" customWidth="1"/>
    <col min="8706" max="8709" width="5.5703125" style="1" customWidth="1"/>
    <col min="8710" max="8710" width="2.140625" style="1" customWidth="1"/>
    <col min="8711" max="8711" width="6.5703125" style="1" customWidth="1"/>
    <col min="8712" max="8712" width="9" style="1" customWidth="1"/>
    <col min="8713" max="8715" width="9.42578125" style="1" customWidth="1"/>
    <col min="8716" max="8716" width="0.85546875" style="1" customWidth="1"/>
    <col min="8717" max="8724" width="8.5703125" style="1" customWidth="1"/>
    <col min="8725" max="8946" width="9.140625" style="1"/>
    <col min="8947" max="8947" width="7.140625" style="1" customWidth="1"/>
    <col min="8948" max="8948" width="9" style="1" customWidth="1"/>
    <col min="8949" max="8949" width="8.85546875" style="1" customWidth="1"/>
    <col min="8950" max="8950" width="9.140625" style="1"/>
    <col min="8951" max="8951" width="0.85546875" style="1" customWidth="1"/>
    <col min="8952" max="8953" width="10.42578125" style="1" customWidth="1"/>
    <col min="8954" max="8954" width="9.42578125" style="1" customWidth="1"/>
    <col min="8955" max="8955" width="0.85546875" style="1" customWidth="1"/>
    <col min="8956" max="8956" width="10.42578125" style="1" customWidth="1"/>
    <col min="8957" max="8957" width="9.42578125" style="1" customWidth="1"/>
    <col min="8958" max="8958" width="10.140625" style="1" customWidth="1"/>
    <col min="8959" max="8959" width="9.85546875" style="1" customWidth="1"/>
    <col min="8960" max="8960" width="8.5703125" style="1" customWidth="1"/>
    <col min="8961" max="8961" width="0.85546875" style="1" customWidth="1"/>
    <col min="8962" max="8965" width="5.5703125" style="1" customWidth="1"/>
    <col min="8966" max="8966" width="2.140625" style="1" customWidth="1"/>
    <col min="8967" max="8967" width="6.5703125" style="1" customWidth="1"/>
    <col min="8968" max="8968" width="9" style="1" customWidth="1"/>
    <col min="8969" max="8971" width="9.42578125" style="1" customWidth="1"/>
    <col min="8972" max="8972" width="0.85546875" style="1" customWidth="1"/>
    <col min="8973" max="8980" width="8.5703125" style="1" customWidth="1"/>
    <col min="8981" max="9202" width="9.140625" style="1"/>
    <col min="9203" max="9203" width="7.140625" style="1" customWidth="1"/>
    <col min="9204" max="9204" width="9" style="1" customWidth="1"/>
    <col min="9205" max="9205" width="8.85546875" style="1" customWidth="1"/>
    <col min="9206" max="9206" width="9.140625" style="1"/>
    <col min="9207" max="9207" width="0.85546875" style="1" customWidth="1"/>
    <col min="9208" max="9209" width="10.42578125" style="1" customWidth="1"/>
    <col min="9210" max="9210" width="9.42578125" style="1" customWidth="1"/>
    <col min="9211" max="9211" width="0.85546875" style="1" customWidth="1"/>
    <col min="9212" max="9212" width="10.42578125" style="1" customWidth="1"/>
    <col min="9213" max="9213" width="9.42578125" style="1" customWidth="1"/>
    <col min="9214" max="9214" width="10.140625" style="1" customWidth="1"/>
    <col min="9215" max="9215" width="9.85546875" style="1" customWidth="1"/>
    <col min="9216" max="9216" width="8.5703125" style="1" customWidth="1"/>
    <col min="9217" max="9217" width="0.85546875" style="1" customWidth="1"/>
    <col min="9218" max="9221" width="5.5703125" style="1" customWidth="1"/>
    <col min="9222" max="9222" width="2.140625" style="1" customWidth="1"/>
    <col min="9223" max="9223" width="6.5703125" style="1" customWidth="1"/>
    <col min="9224" max="9224" width="9" style="1" customWidth="1"/>
    <col min="9225" max="9227" width="9.42578125" style="1" customWidth="1"/>
    <col min="9228" max="9228" width="0.85546875" style="1" customWidth="1"/>
    <col min="9229" max="9236" width="8.5703125" style="1" customWidth="1"/>
    <col min="9237" max="9458" width="9.140625" style="1"/>
    <col min="9459" max="9459" width="7.140625" style="1" customWidth="1"/>
    <col min="9460" max="9460" width="9" style="1" customWidth="1"/>
    <col min="9461" max="9461" width="8.85546875" style="1" customWidth="1"/>
    <col min="9462" max="9462" width="9.140625" style="1"/>
    <col min="9463" max="9463" width="0.85546875" style="1" customWidth="1"/>
    <col min="9464" max="9465" width="10.42578125" style="1" customWidth="1"/>
    <col min="9466" max="9466" width="9.42578125" style="1" customWidth="1"/>
    <col min="9467" max="9467" width="0.85546875" style="1" customWidth="1"/>
    <col min="9468" max="9468" width="10.42578125" style="1" customWidth="1"/>
    <col min="9469" max="9469" width="9.42578125" style="1" customWidth="1"/>
    <col min="9470" max="9470" width="10.140625" style="1" customWidth="1"/>
    <col min="9471" max="9471" width="9.85546875" style="1" customWidth="1"/>
    <col min="9472" max="9472" width="8.5703125" style="1" customWidth="1"/>
    <col min="9473" max="9473" width="0.85546875" style="1" customWidth="1"/>
    <col min="9474" max="9477" width="5.5703125" style="1" customWidth="1"/>
    <col min="9478" max="9478" width="2.140625" style="1" customWidth="1"/>
    <col min="9479" max="9479" width="6.5703125" style="1" customWidth="1"/>
    <col min="9480" max="9480" width="9" style="1" customWidth="1"/>
    <col min="9481" max="9483" width="9.42578125" style="1" customWidth="1"/>
    <col min="9484" max="9484" width="0.85546875" style="1" customWidth="1"/>
    <col min="9485" max="9492" width="8.5703125" style="1" customWidth="1"/>
    <col min="9493" max="9714" width="9.140625" style="1"/>
    <col min="9715" max="9715" width="7.140625" style="1" customWidth="1"/>
    <col min="9716" max="9716" width="9" style="1" customWidth="1"/>
    <col min="9717" max="9717" width="8.85546875" style="1" customWidth="1"/>
    <col min="9718" max="9718" width="9.140625" style="1"/>
    <col min="9719" max="9719" width="0.85546875" style="1" customWidth="1"/>
    <col min="9720" max="9721" width="10.42578125" style="1" customWidth="1"/>
    <col min="9722" max="9722" width="9.42578125" style="1" customWidth="1"/>
    <col min="9723" max="9723" width="0.85546875" style="1" customWidth="1"/>
    <col min="9724" max="9724" width="10.42578125" style="1" customWidth="1"/>
    <col min="9725" max="9725" width="9.42578125" style="1" customWidth="1"/>
    <col min="9726" max="9726" width="10.140625" style="1" customWidth="1"/>
    <col min="9727" max="9727" width="9.85546875" style="1" customWidth="1"/>
    <col min="9728" max="9728" width="8.5703125" style="1" customWidth="1"/>
    <col min="9729" max="9729" width="0.85546875" style="1" customWidth="1"/>
    <col min="9730" max="9733" width="5.5703125" style="1" customWidth="1"/>
    <col min="9734" max="9734" width="2.140625" style="1" customWidth="1"/>
    <col min="9735" max="9735" width="6.5703125" style="1" customWidth="1"/>
    <col min="9736" max="9736" width="9" style="1" customWidth="1"/>
    <col min="9737" max="9739" width="9.42578125" style="1" customWidth="1"/>
    <col min="9740" max="9740" width="0.85546875" style="1" customWidth="1"/>
    <col min="9741" max="9748" width="8.5703125" style="1" customWidth="1"/>
    <col min="9749" max="9970" width="9.140625" style="1"/>
    <col min="9971" max="9971" width="7.140625" style="1" customWidth="1"/>
    <col min="9972" max="9972" width="9" style="1" customWidth="1"/>
    <col min="9973" max="9973" width="8.85546875" style="1" customWidth="1"/>
    <col min="9974" max="9974" width="9.140625" style="1"/>
    <col min="9975" max="9975" width="0.85546875" style="1" customWidth="1"/>
    <col min="9976" max="9977" width="10.42578125" style="1" customWidth="1"/>
    <col min="9978" max="9978" width="9.42578125" style="1" customWidth="1"/>
    <col min="9979" max="9979" width="0.85546875" style="1" customWidth="1"/>
    <col min="9980" max="9980" width="10.42578125" style="1" customWidth="1"/>
    <col min="9981" max="9981" width="9.42578125" style="1" customWidth="1"/>
    <col min="9982" max="9982" width="10.140625" style="1" customWidth="1"/>
    <col min="9983" max="9983" width="9.85546875" style="1" customWidth="1"/>
    <col min="9984" max="9984" width="8.5703125" style="1" customWidth="1"/>
    <col min="9985" max="9985" width="0.85546875" style="1" customWidth="1"/>
    <col min="9986" max="9989" width="5.5703125" style="1" customWidth="1"/>
    <col min="9990" max="9990" width="2.140625" style="1" customWidth="1"/>
    <col min="9991" max="9991" width="6.5703125" style="1" customWidth="1"/>
    <col min="9992" max="9992" width="9" style="1" customWidth="1"/>
    <col min="9993" max="9995" width="9.42578125" style="1" customWidth="1"/>
    <col min="9996" max="9996" width="0.85546875" style="1" customWidth="1"/>
    <col min="9997" max="10004" width="8.5703125" style="1" customWidth="1"/>
    <col min="10005" max="10226" width="9.140625" style="1"/>
    <col min="10227" max="10227" width="7.140625" style="1" customWidth="1"/>
    <col min="10228" max="10228" width="9" style="1" customWidth="1"/>
    <col min="10229" max="10229" width="8.85546875" style="1" customWidth="1"/>
    <col min="10230" max="10230" width="9.140625" style="1"/>
    <col min="10231" max="10231" width="0.85546875" style="1" customWidth="1"/>
    <col min="10232" max="10233" width="10.42578125" style="1" customWidth="1"/>
    <col min="10234" max="10234" width="9.42578125" style="1" customWidth="1"/>
    <col min="10235" max="10235" width="0.85546875" style="1" customWidth="1"/>
    <col min="10236" max="10236" width="10.42578125" style="1" customWidth="1"/>
    <col min="10237" max="10237" width="9.42578125" style="1" customWidth="1"/>
    <col min="10238" max="10238" width="10.140625" style="1" customWidth="1"/>
    <col min="10239" max="10239" width="9.85546875" style="1" customWidth="1"/>
    <col min="10240" max="10240" width="8.5703125" style="1" customWidth="1"/>
    <col min="10241" max="10241" width="0.85546875" style="1" customWidth="1"/>
    <col min="10242" max="10245" width="5.5703125" style="1" customWidth="1"/>
    <col min="10246" max="10246" width="2.140625" style="1" customWidth="1"/>
    <col min="10247" max="10247" width="6.5703125" style="1" customWidth="1"/>
    <col min="10248" max="10248" width="9" style="1" customWidth="1"/>
    <col min="10249" max="10251" width="9.42578125" style="1" customWidth="1"/>
    <col min="10252" max="10252" width="0.85546875" style="1" customWidth="1"/>
    <col min="10253" max="10260" width="8.5703125" style="1" customWidth="1"/>
    <col min="10261" max="10482" width="9.140625" style="1"/>
    <col min="10483" max="10483" width="7.140625" style="1" customWidth="1"/>
    <col min="10484" max="10484" width="9" style="1" customWidth="1"/>
    <col min="10485" max="10485" width="8.85546875" style="1" customWidth="1"/>
    <col min="10486" max="10486" width="9.140625" style="1"/>
    <col min="10487" max="10487" width="0.85546875" style="1" customWidth="1"/>
    <col min="10488" max="10489" width="10.42578125" style="1" customWidth="1"/>
    <col min="10490" max="10490" width="9.42578125" style="1" customWidth="1"/>
    <col min="10491" max="10491" width="0.85546875" style="1" customWidth="1"/>
    <col min="10492" max="10492" width="10.42578125" style="1" customWidth="1"/>
    <col min="10493" max="10493" width="9.42578125" style="1" customWidth="1"/>
    <col min="10494" max="10494" width="10.140625" style="1" customWidth="1"/>
    <col min="10495" max="10495" width="9.85546875" style="1" customWidth="1"/>
    <col min="10496" max="10496" width="8.5703125" style="1" customWidth="1"/>
    <col min="10497" max="10497" width="0.85546875" style="1" customWidth="1"/>
    <col min="10498" max="10501" width="5.5703125" style="1" customWidth="1"/>
    <col min="10502" max="10502" width="2.140625" style="1" customWidth="1"/>
    <col min="10503" max="10503" width="6.5703125" style="1" customWidth="1"/>
    <col min="10504" max="10504" width="9" style="1" customWidth="1"/>
    <col min="10505" max="10507" width="9.42578125" style="1" customWidth="1"/>
    <col min="10508" max="10508" width="0.85546875" style="1" customWidth="1"/>
    <col min="10509" max="10516" width="8.5703125" style="1" customWidth="1"/>
    <col min="10517" max="10738" width="9.140625" style="1"/>
    <col min="10739" max="10739" width="7.140625" style="1" customWidth="1"/>
    <col min="10740" max="10740" width="9" style="1" customWidth="1"/>
    <col min="10741" max="10741" width="8.85546875" style="1" customWidth="1"/>
    <col min="10742" max="10742" width="9.140625" style="1"/>
    <col min="10743" max="10743" width="0.85546875" style="1" customWidth="1"/>
    <col min="10744" max="10745" width="10.42578125" style="1" customWidth="1"/>
    <col min="10746" max="10746" width="9.42578125" style="1" customWidth="1"/>
    <col min="10747" max="10747" width="0.85546875" style="1" customWidth="1"/>
    <col min="10748" max="10748" width="10.42578125" style="1" customWidth="1"/>
    <col min="10749" max="10749" width="9.42578125" style="1" customWidth="1"/>
    <col min="10750" max="10750" width="10.140625" style="1" customWidth="1"/>
    <col min="10751" max="10751" width="9.85546875" style="1" customWidth="1"/>
    <col min="10752" max="10752" width="8.5703125" style="1" customWidth="1"/>
    <col min="10753" max="10753" width="0.85546875" style="1" customWidth="1"/>
    <col min="10754" max="10757" width="5.5703125" style="1" customWidth="1"/>
    <col min="10758" max="10758" width="2.140625" style="1" customWidth="1"/>
    <col min="10759" max="10759" width="6.5703125" style="1" customWidth="1"/>
    <col min="10760" max="10760" width="9" style="1" customWidth="1"/>
    <col min="10761" max="10763" width="9.42578125" style="1" customWidth="1"/>
    <col min="10764" max="10764" width="0.85546875" style="1" customWidth="1"/>
    <col min="10765" max="10772" width="8.5703125" style="1" customWidth="1"/>
    <col min="10773" max="10994" width="9.140625" style="1"/>
    <col min="10995" max="10995" width="7.140625" style="1" customWidth="1"/>
    <col min="10996" max="10996" width="9" style="1" customWidth="1"/>
    <col min="10997" max="10997" width="8.85546875" style="1" customWidth="1"/>
    <col min="10998" max="10998" width="9.140625" style="1"/>
    <col min="10999" max="10999" width="0.85546875" style="1" customWidth="1"/>
    <col min="11000" max="11001" width="10.42578125" style="1" customWidth="1"/>
    <col min="11002" max="11002" width="9.42578125" style="1" customWidth="1"/>
    <col min="11003" max="11003" width="0.85546875" style="1" customWidth="1"/>
    <col min="11004" max="11004" width="10.42578125" style="1" customWidth="1"/>
    <col min="11005" max="11005" width="9.42578125" style="1" customWidth="1"/>
    <col min="11006" max="11006" width="10.140625" style="1" customWidth="1"/>
    <col min="11007" max="11007" width="9.85546875" style="1" customWidth="1"/>
    <col min="11008" max="11008" width="8.5703125" style="1" customWidth="1"/>
    <col min="11009" max="11009" width="0.85546875" style="1" customWidth="1"/>
    <col min="11010" max="11013" width="5.5703125" style="1" customWidth="1"/>
    <col min="11014" max="11014" width="2.140625" style="1" customWidth="1"/>
    <col min="11015" max="11015" width="6.5703125" style="1" customWidth="1"/>
    <col min="11016" max="11016" width="9" style="1" customWidth="1"/>
    <col min="11017" max="11019" width="9.42578125" style="1" customWidth="1"/>
    <col min="11020" max="11020" width="0.85546875" style="1" customWidth="1"/>
    <col min="11021" max="11028" width="8.5703125" style="1" customWidth="1"/>
    <col min="11029" max="11250" width="9.140625" style="1"/>
    <col min="11251" max="11251" width="7.140625" style="1" customWidth="1"/>
    <col min="11252" max="11252" width="9" style="1" customWidth="1"/>
    <col min="11253" max="11253" width="8.85546875" style="1" customWidth="1"/>
    <col min="11254" max="11254" width="9.140625" style="1"/>
    <col min="11255" max="11255" width="0.85546875" style="1" customWidth="1"/>
    <col min="11256" max="11257" width="10.42578125" style="1" customWidth="1"/>
    <col min="11258" max="11258" width="9.42578125" style="1" customWidth="1"/>
    <col min="11259" max="11259" width="0.85546875" style="1" customWidth="1"/>
    <col min="11260" max="11260" width="10.42578125" style="1" customWidth="1"/>
    <col min="11261" max="11261" width="9.42578125" style="1" customWidth="1"/>
    <col min="11262" max="11262" width="10.140625" style="1" customWidth="1"/>
    <col min="11263" max="11263" width="9.85546875" style="1" customWidth="1"/>
    <col min="11264" max="11264" width="8.5703125" style="1" customWidth="1"/>
    <col min="11265" max="11265" width="0.85546875" style="1" customWidth="1"/>
    <col min="11266" max="11269" width="5.5703125" style="1" customWidth="1"/>
    <col min="11270" max="11270" width="2.140625" style="1" customWidth="1"/>
    <col min="11271" max="11271" width="6.5703125" style="1" customWidth="1"/>
    <col min="11272" max="11272" width="9" style="1" customWidth="1"/>
    <col min="11273" max="11275" width="9.42578125" style="1" customWidth="1"/>
    <col min="11276" max="11276" width="0.85546875" style="1" customWidth="1"/>
    <col min="11277" max="11284" width="8.5703125" style="1" customWidth="1"/>
    <col min="11285" max="11506" width="9.140625" style="1"/>
    <col min="11507" max="11507" width="7.140625" style="1" customWidth="1"/>
    <col min="11508" max="11508" width="9" style="1" customWidth="1"/>
    <col min="11509" max="11509" width="8.85546875" style="1" customWidth="1"/>
    <col min="11510" max="11510" width="9.140625" style="1"/>
    <col min="11511" max="11511" width="0.85546875" style="1" customWidth="1"/>
    <col min="11512" max="11513" width="10.42578125" style="1" customWidth="1"/>
    <col min="11514" max="11514" width="9.42578125" style="1" customWidth="1"/>
    <col min="11515" max="11515" width="0.85546875" style="1" customWidth="1"/>
    <col min="11516" max="11516" width="10.42578125" style="1" customWidth="1"/>
    <col min="11517" max="11517" width="9.42578125" style="1" customWidth="1"/>
    <col min="11518" max="11518" width="10.140625" style="1" customWidth="1"/>
    <col min="11519" max="11519" width="9.85546875" style="1" customWidth="1"/>
    <col min="11520" max="11520" width="8.5703125" style="1" customWidth="1"/>
    <col min="11521" max="11521" width="0.85546875" style="1" customWidth="1"/>
    <col min="11522" max="11525" width="5.5703125" style="1" customWidth="1"/>
    <col min="11526" max="11526" width="2.140625" style="1" customWidth="1"/>
    <col min="11527" max="11527" width="6.5703125" style="1" customWidth="1"/>
    <col min="11528" max="11528" width="9" style="1" customWidth="1"/>
    <col min="11529" max="11531" width="9.42578125" style="1" customWidth="1"/>
    <col min="11532" max="11532" width="0.85546875" style="1" customWidth="1"/>
    <col min="11533" max="11540" width="8.5703125" style="1" customWidth="1"/>
    <col min="11541" max="11762" width="9.140625" style="1"/>
    <col min="11763" max="11763" width="7.140625" style="1" customWidth="1"/>
    <col min="11764" max="11764" width="9" style="1" customWidth="1"/>
    <col min="11765" max="11765" width="8.85546875" style="1" customWidth="1"/>
    <col min="11766" max="11766" width="9.140625" style="1"/>
    <col min="11767" max="11767" width="0.85546875" style="1" customWidth="1"/>
    <col min="11768" max="11769" width="10.42578125" style="1" customWidth="1"/>
    <col min="11770" max="11770" width="9.42578125" style="1" customWidth="1"/>
    <col min="11771" max="11771" width="0.85546875" style="1" customWidth="1"/>
    <col min="11772" max="11772" width="10.42578125" style="1" customWidth="1"/>
    <col min="11773" max="11773" width="9.42578125" style="1" customWidth="1"/>
    <col min="11774" max="11774" width="10.140625" style="1" customWidth="1"/>
    <col min="11775" max="11775" width="9.85546875" style="1" customWidth="1"/>
    <col min="11776" max="11776" width="8.5703125" style="1" customWidth="1"/>
    <col min="11777" max="11777" width="0.85546875" style="1" customWidth="1"/>
    <col min="11778" max="11781" width="5.5703125" style="1" customWidth="1"/>
    <col min="11782" max="11782" width="2.140625" style="1" customWidth="1"/>
    <col min="11783" max="11783" width="6.5703125" style="1" customWidth="1"/>
    <col min="11784" max="11784" width="9" style="1" customWidth="1"/>
    <col min="11785" max="11787" width="9.42578125" style="1" customWidth="1"/>
    <col min="11788" max="11788" width="0.85546875" style="1" customWidth="1"/>
    <col min="11789" max="11796" width="8.5703125" style="1" customWidth="1"/>
    <col min="11797" max="12018" width="9.140625" style="1"/>
    <col min="12019" max="12019" width="7.140625" style="1" customWidth="1"/>
    <col min="12020" max="12020" width="9" style="1" customWidth="1"/>
    <col min="12021" max="12021" width="8.85546875" style="1" customWidth="1"/>
    <col min="12022" max="12022" width="9.140625" style="1"/>
    <col min="12023" max="12023" width="0.85546875" style="1" customWidth="1"/>
    <col min="12024" max="12025" width="10.42578125" style="1" customWidth="1"/>
    <col min="12026" max="12026" width="9.42578125" style="1" customWidth="1"/>
    <col min="12027" max="12027" width="0.85546875" style="1" customWidth="1"/>
    <col min="12028" max="12028" width="10.42578125" style="1" customWidth="1"/>
    <col min="12029" max="12029" width="9.42578125" style="1" customWidth="1"/>
    <col min="12030" max="12030" width="10.140625" style="1" customWidth="1"/>
    <col min="12031" max="12031" width="9.85546875" style="1" customWidth="1"/>
    <col min="12032" max="12032" width="8.5703125" style="1" customWidth="1"/>
    <col min="12033" max="12033" width="0.85546875" style="1" customWidth="1"/>
    <col min="12034" max="12037" width="5.5703125" style="1" customWidth="1"/>
    <col min="12038" max="12038" width="2.140625" style="1" customWidth="1"/>
    <col min="12039" max="12039" width="6.5703125" style="1" customWidth="1"/>
    <col min="12040" max="12040" width="9" style="1" customWidth="1"/>
    <col min="12041" max="12043" width="9.42578125" style="1" customWidth="1"/>
    <col min="12044" max="12044" width="0.85546875" style="1" customWidth="1"/>
    <col min="12045" max="12052" width="8.5703125" style="1" customWidth="1"/>
    <col min="12053" max="12274" width="9.140625" style="1"/>
    <col min="12275" max="12275" width="7.140625" style="1" customWidth="1"/>
    <col min="12276" max="12276" width="9" style="1" customWidth="1"/>
    <col min="12277" max="12277" width="8.85546875" style="1" customWidth="1"/>
    <col min="12278" max="12278" width="9.140625" style="1"/>
    <col min="12279" max="12279" width="0.85546875" style="1" customWidth="1"/>
    <col min="12280" max="12281" width="10.42578125" style="1" customWidth="1"/>
    <col min="12282" max="12282" width="9.42578125" style="1" customWidth="1"/>
    <col min="12283" max="12283" width="0.85546875" style="1" customWidth="1"/>
    <col min="12284" max="12284" width="10.42578125" style="1" customWidth="1"/>
    <col min="12285" max="12285" width="9.42578125" style="1" customWidth="1"/>
    <col min="12286" max="12286" width="10.140625" style="1" customWidth="1"/>
    <col min="12287" max="12287" width="9.85546875" style="1" customWidth="1"/>
    <col min="12288" max="12288" width="8.5703125" style="1" customWidth="1"/>
    <col min="12289" max="12289" width="0.85546875" style="1" customWidth="1"/>
    <col min="12290" max="12293" width="5.5703125" style="1" customWidth="1"/>
    <col min="12294" max="12294" width="2.140625" style="1" customWidth="1"/>
    <col min="12295" max="12295" width="6.5703125" style="1" customWidth="1"/>
    <col min="12296" max="12296" width="9" style="1" customWidth="1"/>
    <col min="12297" max="12299" width="9.42578125" style="1" customWidth="1"/>
    <col min="12300" max="12300" width="0.85546875" style="1" customWidth="1"/>
    <col min="12301" max="12308" width="8.5703125" style="1" customWidth="1"/>
    <col min="12309" max="12530" width="9.140625" style="1"/>
    <col min="12531" max="12531" width="7.140625" style="1" customWidth="1"/>
    <col min="12532" max="12532" width="9" style="1" customWidth="1"/>
    <col min="12533" max="12533" width="8.85546875" style="1" customWidth="1"/>
    <col min="12534" max="12534" width="9.140625" style="1"/>
    <col min="12535" max="12535" width="0.85546875" style="1" customWidth="1"/>
    <col min="12536" max="12537" width="10.42578125" style="1" customWidth="1"/>
    <col min="12538" max="12538" width="9.42578125" style="1" customWidth="1"/>
    <col min="12539" max="12539" width="0.85546875" style="1" customWidth="1"/>
    <col min="12540" max="12540" width="10.42578125" style="1" customWidth="1"/>
    <col min="12541" max="12541" width="9.42578125" style="1" customWidth="1"/>
    <col min="12542" max="12542" width="10.140625" style="1" customWidth="1"/>
    <col min="12543" max="12543" width="9.85546875" style="1" customWidth="1"/>
    <col min="12544" max="12544" width="8.5703125" style="1" customWidth="1"/>
    <col min="12545" max="12545" width="0.85546875" style="1" customWidth="1"/>
    <col min="12546" max="12549" width="5.5703125" style="1" customWidth="1"/>
    <col min="12550" max="12550" width="2.140625" style="1" customWidth="1"/>
    <col min="12551" max="12551" width="6.5703125" style="1" customWidth="1"/>
    <col min="12552" max="12552" width="9" style="1" customWidth="1"/>
    <col min="12553" max="12555" width="9.42578125" style="1" customWidth="1"/>
    <col min="12556" max="12556" width="0.85546875" style="1" customWidth="1"/>
    <col min="12557" max="12564" width="8.5703125" style="1" customWidth="1"/>
    <col min="12565" max="12786" width="9.140625" style="1"/>
    <col min="12787" max="12787" width="7.140625" style="1" customWidth="1"/>
    <col min="12788" max="12788" width="9" style="1" customWidth="1"/>
    <col min="12789" max="12789" width="8.85546875" style="1" customWidth="1"/>
    <col min="12790" max="12790" width="9.140625" style="1"/>
    <col min="12791" max="12791" width="0.85546875" style="1" customWidth="1"/>
    <col min="12792" max="12793" width="10.42578125" style="1" customWidth="1"/>
    <col min="12794" max="12794" width="9.42578125" style="1" customWidth="1"/>
    <col min="12795" max="12795" width="0.85546875" style="1" customWidth="1"/>
    <col min="12796" max="12796" width="10.42578125" style="1" customWidth="1"/>
    <col min="12797" max="12797" width="9.42578125" style="1" customWidth="1"/>
    <col min="12798" max="12798" width="10.140625" style="1" customWidth="1"/>
    <col min="12799" max="12799" width="9.85546875" style="1" customWidth="1"/>
    <col min="12800" max="12800" width="8.5703125" style="1" customWidth="1"/>
    <col min="12801" max="12801" width="0.85546875" style="1" customWidth="1"/>
    <col min="12802" max="12805" width="5.5703125" style="1" customWidth="1"/>
    <col min="12806" max="12806" width="2.140625" style="1" customWidth="1"/>
    <col min="12807" max="12807" width="6.5703125" style="1" customWidth="1"/>
    <col min="12808" max="12808" width="9" style="1" customWidth="1"/>
    <col min="12809" max="12811" width="9.42578125" style="1" customWidth="1"/>
    <col min="12812" max="12812" width="0.85546875" style="1" customWidth="1"/>
    <col min="12813" max="12820" width="8.5703125" style="1" customWidth="1"/>
    <col min="12821" max="13042" width="9.140625" style="1"/>
    <col min="13043" max="13043" width="7.140625" style="1" customWidth="1"/>
    <col min="13044" max="13044" width="9" style="1" customWidth="1"/>
    <col min="13045" max="13045" width="8.85546875" style="1" customWidth="1"/>
    <col min="13046" max="13046" width="9.140625" style="1"/>
    <col min="13047" max="13047" width="0.85546875" style="1" customWidth="1"/>
    <col min="13048" max="13049" width="10.42578125" style="1" customWidth="1"/>
    <col min="13050" max="13050" width="9.42578125" style="1" customWidth="1"/>
    <col min="13051" max="13051" width="0.85546875" style="1" customWidth="1"/>
    <col min="13052" max="13052" width="10.42578125" style="1" customWidth="1"/>
    <col min="13053" max="13053" width="9.42578125" style="1" customWidth="1"/>
    <col min="13054" max="13054" width="10.140625" style="1" customWidth="1"/>
    <col min="13055" max="13055" width="9.85546875" style="1" customWidth="1"/>
    <col min="13056" max="13056" width="8.5703125" style="1" customWidth="1"/>
    <col min="13057" max="13057" width="0.85546875" style="1" customWidth="1"/>
    <col min="13058" max="13061" width="5.5703125" style="1" customWidth="1"/>
    <col min="13062" max="13062" width="2.140625" style="1" customWidth="1"/>
    <col min="13063" max="13063" width="6.5703125" style="1" customWidth="1"/>
    <col min="13064" max="13064" width="9" style="1" customWidth="1"/>
    <col min="13065" max="13067" width="9.42578125" style="1" customWidth="1"/>
    <col min="13068" max="13068" width="0.85546875" style="1" customWidth="1"/>
    <col min="13069" max="13076" width="8.5703125" style="1" customWidth="1"/>
    <col min="13077" max="13298" width="9.140625" style="1"/>
    <col min="13299" max="13299" width="7.140625" style="1" customWidth="1"/>
    <col min="13300" max="13300" width="9" style="1" customWidth="1"/>
    <col min="13301" max="13301" width="8.85546875" style="1" customWidth="1"/>
    <col min="13302" max="13302" width="9.140625" style="1"/>
    <col min="13303" max="13303" width="0.85546875" style="1" customWidth="1"/>
    <col min="13304" max="13305" width="10.42578125" style="1" customWidth="1"/>
    <col min="13306" max="13306" width="9.42578125" style="1" customWidth="1"/>
    <col min="13307" max="13307" width="0.85546875" style="1" customWidth="1"/>
    <col min="13308" max="13308" width="10.42578125" style="1" customWidth="1"/>
    <col min="13309" max="13309" width="9.42578125" style="1" customWidth="1"/>
    <col min="13310" max="13310" width="10.140625" style="1" customWidth="1"/>
    <col min="13311" max="13311" width="9.85546875" style="1" customWidth="1"/>
    <col min="13312" max="13312" width="8.5703125" style="1" customWidth="1"/>
    <col min="13313" max="13313" width="0.85546875" style="1" customWidth="1"/>
    <col min="13314" max="13317" width="5.5703125" style="1" customWidth="1"/>
    <col min="13318" max="13318" width="2.140625" style="1" customWidth="1"/>
    <col min="13319" max="13319" width="6.5703125" style="1" customWidth="1"/>
    <col min="13320" max="13320" width="9" style="1" customWidth="1"/>
    <col min="13321" max="13323" width="9.42578125" style="1" customWidth="1"/>
    <col min="13324" max="13324" width="0.85546875" style="1" customWidth="1"/>
    <col min="13325" max="13332" width="8.5703125" style="1" customWidth="1"/>
    <col min="13333" max="13554" width="9.140625" style="1"/>
    <col min="13555" max="13555" width="7.140625" style="1" customWidth="1"/>
    <col min="13556" max="13556" width="9" style="1" customWidth="1"/>
    <col min="13557" max="13557" width="8.85546875" style="1" customWidth="1"/>
    <col min="13558" max="13558" width="9.140625" style="1"/>
    <col min="13559" max="13559" width="0.85546875" style="1" customWidth="1"/>
    <col min="13560" max="13561" width="10.42578125" style="1" customWidth="1"/>
    <col min="13562" max="13562" width="9.42578125" style="1" customWidth="1"/>
    <col min="13563" max="13563" width="0.85546875" style="1" customWidth="1"/>
    <col min="13564" max="13564" width="10.42578125" style="1" customWidth="1"/>
    <col min="13565" max="13565" width="9.42578125" style="1" customWidth="1"/>
    <col min="13566" max="13566" width="10.140625" style="1" customWidth="1"/>
    <col min="13567" max="13567" width="9.85546875" style="1" customWidth="1"/>
    <col min="13568" max="13568" width="8.5703125" style="1" customWidth="1"/>
    <col min="13569" max="13569" width="0.85546875" style="1" customWidth="1"/>
    <col min="13570" max="13573" width="5.5703125" style="1" customWidth="1"/>
    <col min="13574" max="13574" width="2.140625" style="1" customWidth="1"/>
    <col min="13575" max="13575" width="6.5703125" style="1" customWidth="1"/>
    <col min="13576" max="13576" width="9" style="1" customWidth="1"/>
    <col min="13577" max="13579" width="9.42578125" style="1" customWidth="1"/>
    <col min="13580" max="13580" width="0.85546875" style="1" customWidth="1"/>
    <col min="13581" max="13588" width="8.5703125" style="1" customWidth="1"/>
    <col min="13589" max="13810" width="9.140625" style="1"/>
    <col min="13811" max="13811" width="7.140625" style="1" customWidth="1"/>
    <col min="13812" max="13812" width="9" style="1" customWidth="1"/>
    <col min="13813" max="13813" width="8.85546875" style="1" customWidth="1"/>
    <col min="13814" max="13814" width="9.140625" style="1"/>
    <col min="13815" max="13815" width="0.85546875" style="1" customWidth="1"/>
    <col min="13816" max="13817" width="10.42578125" style="1" customWidth="1"/>
    <col min="13818" max="13818" width="9.42578125" style="1" customWidth="1"/>
    <col min="13819" max="13819" width="0.85546875" style="1" customWidth="1"/>
    <col min="13820" max="13820" width="10.42578125" style="1" customWidth="1"/>
    <col min="13821" max="13821" width="9.42578125" style="1" customWidth="1"/>
    <col min="13822" max="13822" width="10.140625" style="1" customWidth="1"/>
    <col min="13823" max="13823" width="9.85546875" style="1" customWidth="1"/>
    <col min="13824" max="13824" width="8.5703125" style="1" customWidth="1"/>
    <col min="13825" max="13825" width="0.85546875" style="1" customWidth="1"/>
    <col min="13826" max="13829" width="5.5703125" style="1" customWidth="1"/>
    <col min="13830" max="13830" width="2.140625" style="1" customWidth="1"/>
    <col min="13831" max="13831" width="6.5703125" style="1" customWidth="1"/>
    <col min="13832" max="13832" width="9" style="1" customWidth="1"/>
    <col min="13833" max="13835" width="9.42578125" style="1" customWidth="1"/>
    <col min="13836" max="13836" width="0.85546875" style="1" customWidth="1"/>
    <col min="13837" max="13844" width="8.5703125" style="1" customWidth="1"/>
    <col min="13845" max="14066" width="9.140625" style="1"/>
    <col min="14067" max="14067" width="7.140625" style="1" customWidth="1"/>
    <col min="14068" max="14068" width="9" style="1" customWidth="1"/>
    <col min="14069" max="14069" width="8.85546875" style="1" customWidth="1"/>
    <col min="14070" max="14070" width="9.140625" style="1"/>
    <col min="14071" max="14071" width="0.85546875" style="1" customWidth="1"/>
    <col min="14072" max="14073" width="10.42578125" style="1" customWidth="1"/>
    <col min="14074" max="14074" width="9.42578125" style="1" customWidth="1"/>
    <col min="14075" max="14075" width="0.85546875" style="1" customWidth="1"/>
    <col min="14076" max="14076" width="10.42578125" style="1" customWidth="1"/>
    <col min="14077" max="14077" width="9.42578125" style="1" customWidth="1"/>
    <col min="14078" max="14078" width="10.140625" style="1" customWidth="1"/>
    <col min="14079" max="14079" width="9.85546875" style="1" customWidth="1"/>
    <col min="14080" max="14080" width="8.5703125" style="1" customWidth="1"/>
    <col min="14081" max="14081" width="0.85546875" style="1" customWidth="1"/>
    <col min="14082" max="14085" width="5.5703125" style="1" customWidth="1"/>
    <col min="14086" max="14086" width="2.140625" style="1" customWidth="1"/>
    <col min="14087" max="14087" width="6.5703125" style="1" customWidth="1"/>
    <col min="14088" max="14088" width="9" style="1" customWidth="1"/>
    <col min="14089" max="14091" width="9.42578125" style="1" customWidth="1"/>
    <col min="14092" max="14092" width="0.85546875" style="1" customWidth="1"/>
    <col min="14093" max="14100" width="8.5703125" style="1" customWidth="1"/>
    <col min="14101" max="14322" width="9.140625" style="1"/>
    <col min="14323" max="14323" width="7.140625" style="1" customWidth="1"/>
    <col min="14324" max="14324" width="9" style="1" customWidth="1"/>
    <col min="14325" max="14325" width="8.85546875" style="1" customWidth="1"/>
    <col min="14326" max="14326" width="9.140625" style="1"/>
    <col min="14327" max="14327" width="0.85546875" style="1" customWidth="1"/>
    <col min="14328" max="14329" width="10.42578125" style="1" customWidth="1"/>
    <col min="14330" max="14330" width="9.42578125" style="1" customWidth="1"/>
    <col min="14331" max="14331" width="0.85546875" style="1" customWidth="1"/>
    <col min="14332" max="14332" width="10.42578125" style="1" customWidth="1"/>
    <col min="14333" max="14333" width="9.42578125" style="1" customWidth="1"/>
    <col min="14334" max="14334" width="10.140625" style="1" customWidth="1"/>
    <col min="14335" max="14335" width="9.85546875" style="1" customWidth="1"/>
    <col min="14336" max="14336" width="8.5703125" style="1" customWidth="1"/>
    <col min="14337" max="14337" width="0.85546875" style="1" customWidth="1"/>
    <col min="14338" max="14341" width="5.5703125" style="1" customWidth="1"/>
    <col min="14342" max="14342" width="2.140625" style="1" customWidth="1"/>
    <col min="14343" max="14343" width="6.5703125" style="1" customWidth="1"/>
    <col min="14344" max="14344" width="9" style="1" customWidth="1"/>
    <col min="14345" max="14347" width="9.42578125" style="1" customWidth="1"/>
    <col min="14348" max="14348" width="0.85546875" style="1" customWidth="1"/>
    <col min="14349" max="14356" width="8.5703125" style="1" customWidth="1"/>
    <col min="14357" max="14578" width="9.140625" style="1"/>
    <col min="14579" max="14579" width="7.140625" style="1" customWidth="1"/>
    <col min="14580" max="14580" width="9" style="1" customWidth="1"/>
    <col min="14581" max="14581" width="8.85546875" style="1" customWidth="1"/>
    <col min="14582" max="14582" width="9.140625" style="1"/>
    <col min="14583" max="14583" width="0.85546875" style="1" customWidth="1"/>
    <col min="14584" max="14585" width="10.42578125" style="1" customWidth="1"/>
    <col min="14586" max="14586" width="9.42578125" style="1" customWidth="1"/>
    <col min="14587" max="14587" width="0.85546875" style="1" customWidth="1"/>
    <col min="14588" max="14588" width="10.42578125" style="1" customWidth="1"/>
    <col min="14589" max="14589" width="9.42578125" style="1" customWidth="1"/>
    <col min="14590" max="14590" width="10.140625" style="1" customWidth="1"/>
    <col min="14591" max="14591" width="9.85546875" style="1" customWidth="1"/>
    <col min="14592" max="14592" width="8.5703125" style="1" customWidth="1"/>
    <col min="14593" max="14593" width="0.85546875" style="1" customWidth="1"/>
    <col min="14594" max="14597" width="5.5703125" style="1" customWidth="1"/>
    <col min="14598" max="14598" width="2.140625" style="1" customWidth="1"/>
    <col min="14599" max="14599" width="6.5703125" style="1" customWidth="1"/>
    <col min="14600" max="14600" width="9" style="1" customWidth="1"/>
    <col min="14601" max="14603" width="9.42578125" style="1" customWidth="1"/>
    <col min="14604" max="14604" width="0.85546875" style="1" customWidth="1"/>
    <col min="14605" max="14612" width="8.5703125" style="1" customWidth="1"/>
    <col min="14613" max="14834" width="9.140625" style="1"/>
    <col min="14835" max="14835" width="7.140625" style="1" customWidth="1"/>
    <col min="14836" max="14836" width="9" style="1" customWidth="1"/>
    <col min="14837" max="14837" width="8.85546875" style="1" customWidth="1"/>
    <col min="14838" max="14838" width="9.140625" style="1"/>
    <col min="14839" max="14839" width="0.85546875" style="1" customWidth="1"/>
    <col min="14840" max="14841" width="10.42578125" style="1" customWidth="1"/>
    <col min="14842" max="14842" width="9.42578125" style="1" customWidth="1"/>
    <col min="14843" max="14843" width="0.85546875" style="1" customWidth="1"/>
    <col min="14844" max="14844" width="10.42578125" style="1" customWidth="1"/>
    <col min="14845" max="14845" width="9.42578125" style="1" customWidth="1"/>
    <col min="14846" max="14846" width="10.140625" style="1" customWidth="1"/>
    <col min="14847" max="14847" width="9.85546875" style="1" customWidth="1"/>
    <col min="14848" max="14848" width="8.5703125" style="1" customWidth="1"/>
    <col min="14849" max="14849" width="0.85546875" style="1" customWidth="1"/>
    <col min="14850" max="14853" width="5.5703125" style="1" customWidth="1"/>
    <col min="14854" max="14854" width="2.140625" style="1" customWidth="1"/>
    <col min="14855" max="14855" width="6.5703125" style="1" customWidth="1"/>
    <col min="14856" max="14856" width="9" style="1" customWidth="1"/>
    <col min="14857" max="14859" width="9.42578125" style="1" customWidth="1"/>
    <col min="14860" max="14860" width="0.85546875" style="1" customWidth="1"/>
    <col min="14861" max="14868" width="8.5703125" style="1" customWidth="1"/>
    <col min="14869" max="15090" width="9.140625" style="1"/>
    <col min="15091" max="15091" width="7.140625" style="1" customWidth="1"/>
    <col min="15092" max="15092" width="9" style="1" customWidth="1"/>
    <col min="15093" max="15093" width="8.85546875" style="1" customWidth="1"/>
    <col min="15094" max="15094" width="9.140625" style="1"/>
    <col min="15095" max="15095" width="0.85546875" style="1" customWidth="1"/>
    <col min="15096" max="15097" width="10.42578125" style="1" customWidth="1"/>
    <col min="15098" max="15098" width="9.42578125" style="1" customWidth="1"/>
    <col min="15099" max="15099" width="0.85546875" style="1" customWidth="1"/>
    <col min="15100" max="15100" width="10.42578125" style="1" customWidth="1"/>
    <col min="15101" max="15101" width="9.42578125" style="1" customWidth="1"/>
    <col min="15102" max="15102" width="10.140625" style="1" customWidth="1"/>
    <col min="15103" max="15103" width="9.85546875" style="1" customWidth="1"/>
    <col min="15104" max="15104" width="8.5703125" style="1" customWidth="1"/>
    <col min="15105" max="15105" width="0.85546875" style="1" customWidth="1"/>
    <col min="15106" max="15109" width="5.5703125" style="1" customWidth="1"/>
    <col min="15110" max="15110" width="2.140625" style="1" customWidth="1"/>
    <col min="15111" max="15111" width="6.5703125" style="1" customWidth="1"/>
    <col min="15112" max="15112" width="9" style="1" customWidth="1"/>
    <col min="15113" max="15115" width="9.42578125" style="1" customWidth="1"/>
    <col min="15116" max="15116" width="0.85546875" style="1" customWidth="1"/>
    <col min="15117" max="15124" width="8.5703125" style="1" customWidth="1"/>
    <col min="15125" max="15346" width="9.140625" style="1"/>
    <col min="15347" max="15347" width="7.140625" style="1" customWidth="1"/>
    <col min="15348" max="15348" width="9" style="1" customWidth="1"/>
    <col min="15349" max="15349" width="8.85546875" style="1" customWidth="1"/>
    <col min="15350" max="15350" width="9.140625" style="1"/>
    <col min="15351" max="15351" width="0.85546875" style="1" customWidth="1"/>
    <col min="15352" max="15353" width="10.42578125" style="1" customWidth="1"/>
    <col min="15354" max="15354" width="9.42578125" style="1" customWidth="1"/>
    <col min="15355" max="15355" width="0.85546875" style="1" customWidth="1"/>
    <col min="15356" max="15356" width="10.42578125" style="1" customWidth="1"/>
    <col min="15357" max="15357" width="9.42578125" style="1" customWidth="1"/>
    <col min="15358" max="15358" width="10.140625" style="1" customWidth="1"/>
    <col min="15359" max="15359" width="9.85546875" style="1" customWidth="1"/>
    <col min="15360" max="15360" width="8.5703125" style="1" customWidth="1"/>
    <col min="15361" max="15361" width="0.85546875" style="1" customWidth="1"/>
    <col min="15362" max="15365" width="5.5703125" style="1" customWidth="1"/>
    <col min="15366" max="15366" width="2.140625" style="1" customWidth="1"/>
    <col min="15367" max="15367" width="6.5703125" style="1" customWidth="1"/>
    <col min="15368" max="15368" width="9" style="1" customWidth="1"/>
    <col min="15369" max="15371" width="9.42578125" style="1" customWidth="1"/>
    <col min="15372" max="15372" width="0.85546875" style="1" customWidth="1"/>
    <col min="15373" max="15380" width="8.5703125" style="1" customWidth="1"/>
    <col min="15381" max="15602" width="9.140625" style="1"/>
    <col min="15603" max="15603" width="7.140625" style="1" customWidth="1"/>
    <col min="15604" max="15604" width="9" style="1" customWidth="1"/>
    <col min="15605" max="15605" width="8.85546875" style="1" customWidth="1"/>
    <col min="15606" max="15606" width="9.140625" style="1"/>
    <col min="15607" max="15607" width="0.85546875" style="1" customWidth="1"/>
    <col min="15608" max="15609" width="10.42578125" style="1" customWidth="1"/>
    <col min="15610" max="15610" width="9.42578125" style="1" customWidth="1"/>
    <col min="15611" max="15611" width="0.85546875" style="1" customWidth="1"/>
    <col min="15612" max="15612" width="10.42578125" style="1" customWidth="1"/>
    <col min="15613" max="15613" width="9.42578125" style="1" customWidth="1"/>
    <col min="15614" max="15614" width="10.140625" style="1" customWidth="1"/>
    <col min="15615" max="15615" width="9.85546875" style="1" customWidth="1"/>
    <col min="15616" max="15616" width="8.5703125" style="1" customWidth="1"/>
    <col min="15617" max="15617" width="0.85546875" style="1" customWidth="1"/>
    <col min="15618" max="15621" width="5.5703125" style="1" customWidth="1"/>
    <col min="15622" max="15622" width="2.140625" style="1" customWidth="1"/>
    <col min="15623" max="15623" width="6.5703125" style="1" customWidth="1"/>
    <col min="15624" max="15624" width="9" style="1" customWidth="1"/>
    <col min="15625" max="15627" width="9.42578125" style="1" customWidth="1"/>
    <col min="15628" max="15628" width="0.85546875" style="1" customWidth="1"/>
    <col min="15629" max="15636" width="8.5703125" style="1" customWidth="1"/>
    <col min="15637" max="15858" width="9.140625" style="1"/>
    <col min="15859" max="15859" width="7.140625" style="1" customWidth="1"/>
    <col min="15860" max="15860" width="9" style="1" customWidth="1"/>
    <col min="15861" max="15861" width="8.85546875" style="1" customWidth="1"/>
    <col min="15862" max="15862" width="9.140625" style="1"/>
    <col min="15863" max="15863" width="0.85546875" style="1" customWidth="1"/>
    <col min="15864" max="15865" width="10.42578125" style="1" customWidth="1"/>
    <col min="15866" max="15866" width="9.42578125" style="1" customWidth="1"/>
    <col min="15867" max="15867" width="0.85546875" style="1" customWidth="1"/>
    <col min="15868" max="15868" width="10.42578125" style="1" customWidth="1"/>
    <col min="15869" max="15869" width="9.42578125" style="1" customWidth="1"/>
    <col min="15870" max="15870" width="10.140625" style="1" customWidth="1"/>
    <col min="15871" max="15871" width="9.85546875" style="1" customWidth="1"/>
    <col min="15872" max="15872" width="8.5703125" style="1" customWidth="1"/>
    <col min="15873" max="15873" width="0.85546875" style="1" customWidth="1"/>
    <col min="15874" max="15877" width="5.5703125" style="1" customWidth="1"/>
    <col min="15878" max="15878" width="2.140625" style="1" customWidth="1"/>
    <col min="15879" max="15879" width="6.5703125" style="1" customWidth="1"/>
    <col min="15880" max="15880" width="9" style="1" customWidth="1"/>
    <col min="15881" max="15883" width="9.42578125" style="1" customWidth="1"/>
    <col min="15884" max="15884" width="0.85546875" style="1" customWidth="1"/>
    <col min="15885" max="15892" width="8.5703125" style="1" customWidth="1"/>
    <col min="15893" max="16114" width="9.140625" style="1"/>
    <col min="16115" max="16115" width="7.140625" style="1" customWidth="1"/>
    <col min="16116" max="16116" width="9" style="1" customWidth="1"/>
    <col min="16117" max="16117" width="8.85546875" style="1" customWidth="1"/>
    <col min="16118" max="16118" width="9.140625" style="1"/>
    <col min="16119" max="16119" width="0.85546875" style="1" customWidth="1"/>
    <col min="16120" max="16121" width="10.42578125" style="1" customWidth="1"/>
    <col min="16122" max="16122" width="9.42578125" style="1" customWidth="1"/>
    <col min="16123" max="16123" width="0.85546875" style="1" customWidth="1"/>
    <col min="16124" max="16124" width="10.42578125" style="1" customWidth="1"/>
    <col min="16125" max="16125" width="9.42578125" style="1" customWidth="1"/>
    <col min="16126" max="16126" width="10.140625" style="1" customWidth="1"/>
    <col min="16127" max="16127" width="9.85546875" style="1" customWidth="1"/>
    <col min="16128" max="16128" width="8.5703125" style="1" customWidth="1"/>
    <col min="16129" max="16129" width="0.85546875" style="1" customWidth="1"/>
    <col min="16130" max="16133" width="5.5703125" style="1" customWidth="1"/>
    <col min="16134" max="16134" width="2.140625" style="1" customWidth="1"/>
    <col min="16135" max="16135" width="6.5703125" style="1" customWidth="1"/>
    <col min="16136" max="16136" width="9" style="1" customWidth="1"/>
    <col min="16137" max="16139" width="9.42578125" style="1" customWidth="1"/>
    <col min="16140" max="16140" width="0.85546875" style="1" customWidth="1"/>
    <col min="16141" max="16148" width="8.5703125" style="1" customWidth="1"/>
    <col min="16149" max="16384" width="9.140625" style="1"/>
  </cols>
  <sheetData>
    <row r="1" spans="1:19" ht="15.75" x14ac:dyDescent="0.2">
      <c r="B1" s="476" t="s">
        <v>2994</v>
      </c>
      <c r="C1" s="476"/>
      <c r="D1" s="476"/>
      <c r="E1" s="476"/>
      <c r="F1" s="476"/>
      <c r="G1" s="476"/>
      <c r="H1" s="476"/>
      <c r="I1" s="476"/>
      <c r="J1" s="476"/>
      <c r="K1" s="476"/>
      <c r="L1" s="476"/>
      <c r="M1" s="476"/>
      <c r="N1" s="476"/>
      <c r="O1" s="476"/>
      <c r="P1" s="476"/>
      <c r="Q1" s="476"/>
      <c r="R1" s="476"/>
    </row>
    <row r="2" spans="1:19" ht="15.75" x14ac:dyDescent="0.25">
      <c r="A2" s="35">
        <v>27</v>
      </c>
      <c r="B2" s="2144" t="s">
        <v>94</v>
      </c>
      <c r="C2" s="2145"/>
      <c r="D2" s="2145"/>
      <c r="E2" s="2146"/>
      <c r="F2" s="70"/>
    </row>
    <row r="3" spans="1:19" ht="15" x14ac:dyDescent="0.2">
      <c r="B3" s="2210" t="s">
        <v>2382</v>
      </c>
      <c r="C3" s="2210"/>
      <c r="D3" s="2210"/>
      <c r="E3" s="2210"/>
      <c r="F3" s="2210"/>
      <c r="G3" s="2210"/>
      <c r="H3" s="2210"/>
      <c r="I3" s="2210"/>
      <c r="J3" s="2210"/>
      <c r="K3" s="2210"/>
      <c r="L3" s="2210"/>
      <c r="M3" s="2210"/>
      <c r="N3" s="2210"/>
      <c r="O3" s="2210"/>
      <c r="P3" s="2210"/>
      <c r="Q3" s="2210"/>
    </row>
    <row r="4" spans="1:19" ht="12.75" customHeight="1" x14ac:dyDescent="0.2">
      <c r="B4" s="36" t="s">
        <v>2910</v>
      </c>
      <c r="C4" s="326"/>
    </row>
    <row r="5" spans="1:19" ht="19.5" customHeight="1" x14ac:dyDescent="0.2">
      <c r="A5" s="131"/>
      <c r="B5" s="2211" t="s">
        <v>2349</v>
      </c>
      <c r="C5" s="2212"/>
      <c r="D5" s="2213"/>
      <c r="E5" s="207"/>
      <c r="F5" s="2211" t="s">
        <v>2350</v>
      </c>
      <c r="G5" s="2212"/>
      <c r="H5" s="2213"/>
      <c r="I5" s="663"/>
      <c r="J5" s="2100" t="s">
        <v>2800</v>
      </c>
      <c r="K5" s="2101"/>
      <c r="L5" s="2101"/>
      <c r="M5" s="2101"/>
      <c r="N5" s="2102"/>
    </row>
    <row r="6" spans="1:19" ht="22.5" customHeight="1" x14ac:dyDescent="0.2">
      <c r="A6" s="131"/>
      <c r="B6" s="2214"/>
      <c r="C6" s="2215"/>
      <c r="D6" s="2216"/>
      <c r="E6" s="207"/>
      <c r="F6" s="2214"/>
      <c r="G6" s="2215"/>
      <c r="H6" s="2216"/>
      <c r="I6" s="663"/>
      <c r="J6" s="2105" t="s">
        <v>2912</v>
      </c>
      <c r="K6" s="2185"/>
      <c r="L6" s="2105" t="s">
        <v>2913</v>
      </c>
      <c r="M6" s="2185"/>
      <c r="N6" s="2219" t="s">
        <v>2914</v>
      </c>
      <c r="O6" s="207"/>
      <c r="P6" s="207"/>
      <c r="Q6" s="207"/>
      <c r="R6" s="207"/>
      <c r="S6" s="207"/>
    </row>
    <row r="7" spans="1:19" ht="93.75" customHeight="1" x14ac:dyDescent="0.2">
      <c r="A7" s="1666" t="s">
        <v>2915</v>
      </c>
      <c r="B7" s="1666" t="s">
        <v>2916</v>
      </c>
      <c r="C7" s="1666" t="s">
        <v>2352</v>
      </c>
      <c r="D7" s="1666" t="s">
        <v>2973</v>
      </c>
      <c r="E7" s="668"/>
      <c r="F7" s="674"/>
      <c r="G7" s="666" t="s">
        <v>2355</v>
      </c>
      <c r="H7" s="1698" t="s">
        <v>2995</v>
      </c>
      <c r="I7" s="1101"/>
      <c r="J7" s="1698" t="s">
        <v>2920</v>
      </c>
      <c r="K7" s="1698" t="s">
        <v>2921</v>
      </c>
      <c r="L7" s="1698" t="s">
        <v>2996</v>
      </c>
      <c r="M7" s="1698" t="s">
        <v>2997</v>
      </c>
      <c r="N7" s="2220"/>
      <c r="O7" s="668"/>
      <c r="P7" s="2002" t="s">
        <v>2359</v>
      </c>
      <c r="Q7" s="2149"/>
      <c r="R7" s="2217" t="s">
        <v>2925</v>
      </c>
      <c r="S7" s="2218"/>
    </row>
    <row r="8" spans="1:19" s="876" customFormat="1" ht="12.75" customHeight="1" x14ac:dyDescent="0.25">
      <c r="B8" s="224" t="s">
        <v>244</v>
      </c>
      <c r="C8" s="224"/>
      <c r="D8" s="224" t="s">
        <v>245</v>
      </c>
      <c r="E8" s="224"/>
      <c r="F8" s="1041"/>
      <c r="G8" s="1703" t="s">
        <v>246</v>
      </c>
      <c r="H8" s="1703" t="s">
        <v>2929</v>
      </c>
      <c r="I8" s="1440"/>
      <c r="J8" s="1703" t="s">
        <v>402</v>
      </c>
      <c r="K8" s="1703" t="s">
        <v>249</v>
      </c>
      <c r="L8" s="1719"/>
      <c r="M8" s="1719"/>
      <c r="N8" s="1719"/>
      <c r="O8" s="224"/>
      <c r="P8" s="224"/>
      <c r="Q8" s="224"/>
      <c r="R8" s="224"/>
      <c r="S8" s="224"/>
    </row>
    <row r="9" spans="1:19" ht="21" customHeight="1" x14ac:dyDescent="0.2">
      <c r="B9" s="138" t="s">
        <v>1784</v>
      </c>
      <c r="D9" s="323"/>
      <c r="E9" s="323"/>
      <c r="F9" s="323"/>
      <c r="G9" s="669"/>
      <c r="H9" s="669"/>
      <c r="I9" s="669"/>
      <c r="J9" s="2178" t="s">
        <v>2998</v>
      </c>
      <c r="K9" s="2178"/>
      <c r="L9" s="323"/>
      <c r="M9" s="323"/>
      <c r="N9" s="323"/>
      <c r="O9" s="323"/>
      <c r="P9" s="323"/>
      <c r="Q9" s="323"/>
    </row>
    <row r="10" spans="1:19" ht="12.75" customHeight="1" x14ac:dyDescent="0.2">
      <c r="A10" s="1634" t="s">
        <v>2932</v>
      </c>
      <c r="B10" s="1046"/>
      <c r="C10" s="1047"/>
      <c r="D10" s="1685"/>
      <c r="E10" s="1634"/>
      <c r="F10" s="674"/>
      <c r="G10" s="1685"/>
      <c r="H10" s="674"/>
      <c r="I10" s="1048"/>
      <c r="J10" s="1049"/>
      <c r="K10" s="1684"/>
      <c r="L10" s="1049"/>
      <c r="M10" s="1050"/>
      <c r="N10" s="1743"/>
      <c r="O10" s="1634"/>
      <c r="P10" s="2155"/>
      <c r="Q10" s="2155"/>
      <c r="R10" s="2155"/>
      <c r="S10" s="2155"/>
    </row>
    <row r="11" spans="1:19" x14ac:dyDescent="0.2">
      <c r="A11" s="1634" t="s">
        <v>2933</v>
      </c>
      <c r="B11" s="1046"/>
      <c r="C11" s="1047"/>
      <c r="D11" s="1685"/>
      <c r="E11" s="1634"/>
      <c r="F11" s="674"/>
      <c r="G11" s="1685"/>
      <c r="H11" s="674"/>
      <c r="I11" s="1048"/>
      <c r="J11" s="1049"/>
      <c r="K11" s="1684"/>
      <c r="L11" s="1049"/>
      <c r="M11" s="1050"/>
      <c r="N11" s="1743"/>
      <c r="O11" s="1634"/>
      <c r="P11" s="2155"/>
      <c r="Q11" s="2155"/>
      <c r="R11" s="2155"/>
      <c r="S11" s="2155"/>
    </row>
    <row r="12" spans="1:19" x14ac:dyDescent="0.2">
      <c r="A12" s="1634" t="s">
        <v>2934</v>
      </c>
      <c r="B12" s="1046"/>
      <c r="C12" s="1047"/>
      <c r="D12" s="1685"/>
      <c r="E12" s="1634"/>
      <c r="F12" s="674"/>
      <c r="G12" s="1685"/>
      <c r="H12" s="674"/>
      <c r="I12" s="1048"/>
      <c r="J12" s="1049"/>
      <c r="K12" s="1684"/>
      <c r="L12" s="1049"/>
      <c r="M12" s="1050"/>
      <c r="N12" s="1743"/>
      <c r="O12" s="1634"/>
      <c r="P12" s="2155"/>
      <c r="Q12" s="2155"/>
      <c r="R12" s="2155"/>
      <c r="S12" s="2155"/>
    </row>
    <row r="13" spans="1:19" hidden="1" x14ac:dyDescent="0.2">
      <c r="A13" s="1634" t="s">
        <v>2935</v>
      </c>
      <c r="B13" s="1046"/>
      <c r="C13" s="1047"/>
      <c r="D13" s="1685"/>
      <c r="E13" s="1634"/>
      <c r="F13" s="674"/>
      <c r="G13" s="1685"/>
      <c r="H13" s="674"/>
      <c r="I13" s="1048"/>
      <c r="J13" s="1049"/>
      <c r="K13" s="1684"/>
      <c r="L13" s="1049"/>
      <c r="M13" s="1050"/>
      <c r="N13" s="1743"/>
      <c r="O13" s="1634"/>
      <c r="P13" s="2155"/>
      <c r="Q13" s="2155"/>
      <c r="R13" s="2155"/>
      <c r="S13" s="2155"/>
    </row>
    <row r="14" spans="1:19" hidden="1" x14ac:dyDescent="0.2">
      <c r="A14" s="1634" t="s">
        <v>2936</v>
      </c>
      <c r="B14" s="1046"/>
      <c r="C14" s="1047"/>
      <c r="D14" s="1685"/>
      <c r="E14" s="1634"/>
      <c r="F14" s="674"/>
      <c r="G14" s="1685"/>
      <c r="H14" s="674"/>
      <c r="I14" s="1048"/>
      <c r="J14" s="1049"/>
      <c r="K14" s="1684"/>
      <c r="L14" s="1049"/>
      <c r="M14" s="1050"/>
      <c r="N14" s="1743"/>
      <c r="O14" s="1634"/>
      <c r="P14" s="2155"/>
      <c r="Q14" s="2155"/>
      <c r="R14" s="2155"/>
      <c r="S14" s="2155"/>
    </row>
    <row r="15" spans="1:19" hidden="1" x14ac:dyDescent="0.2">
      <c r="A15" s="1634" t="s">
        <v>2937</v>
      </c>
      <c r="B15" s="1046"/>
      <c r="C15" s="1047"/>
      <c r="D15" s="1685"/>
      <c r="E15" s="1634"/>
      <c r="F15" s="674"/>
      <c r="G15" s="1685"/>
      <c r="H15" s="674"/>
      <c r="I15" s="1048"/>
      <c r="J15" s="1049"/>
      <c r="K15" s="1684"/>
      <c r="L15" s="1049"/>
      <c r="M15" s="1050"/>
      <c r="N15" s="1743"/>
      <c r="O15" s="1634"/>
      <c r="P15" s="2155"/>
      <c r="Q15" s="2155"/>
      <c r="R15" s="2155"/>
      <c r="S15" s="2155"/>
    </row>
    <row r="16" spans="1:19" hidden="1" x14ac:dyDescent="0.2">
      <c r="A16" s="1634" t="s">
        <v>2938</v>
      </c>
      <c r="B16" s="1046"/>
      <c r="C16" s="1047"/>
      <c r="D16" s="1685"/>
      <c r="E16" s="1634"/>
      <c r="F16" s="674"/>
      <c r="G16" s="1685"/>
      <c r="H16" s="674"/>
      <c r="I16" s="1048"/>
      <c r="J16" s="1049"/>
      <c r="K16" s="1684"/>
      <c r="L16" s="1049"/>
      <c r="M16" s="1050"/>
      <c r="N16" s="1743"/>
      <c r="O16" s="1634"/>
      <c r="P16" s="2155"/>
      <c r="Q16" s="2155"/>
      <c r="R16" s="2155"/>
      <c r="S16" s="2155"/>
    </row>
    <row r="17" spans="1:19" hidden="1" x14ac:dyDescent="0.2">
      <c r="A17" s="1634" t="s">
        <v>2939</v>
      </c>
      <c r="B17" s="1046"/>
      <c r="C17" s="1047"/>
      <c r="D17" s="1685"/>
      <c r="E17" s="1634"/>
      <c r="F17" s="674"/>
      <c r="G17" s="1685"/>
      <c r="H17" s="674"/>
      <c r="I17" s="1048"/>
      <c r="J17" s="1049"/>
      <c r="K17" s="1684"/>
      <c r="L17" s="1049"/>
      <c r="M17" s="1050"/>
      <c r="N17" s="1743"/>
      <c r="O17" s="1634"/>
      <c r="P17" s="2155"/>
      <c r="Q17" s="2155"/>
      <c r="R17" s="2155"/>
      <c r="S17" s="2155"/>
    </row>
    <row r="18" spans="1:19" hidden="1" x14ac:dyDescent="0.2">
      <c r="A18" s="1634" t="s">
        <v>2940</v>
      </c>
      <c r="B18" s="1046"/>
      <c r="C18" s="1047"/>
      <c r="D18" s="1685"/>
      <c r="E18" s="1634"/>
      <c r="F18" s="674"/>
      <c r="G18" s="1685"/>
      <c r="H18" s="674"/>
      <c r="I18" s="1048"/>
      <c r="J18" s="1049"/>
      <c r="K18" s="1684"/>
      <c r="L18" s="1049"/>
      <c r="M18" s="1050"/>
      <c r="N18" s="1743"/>
      <c r="O18" s="1634"/>
      <c r="P18" s="2155"/>
      <c r="Q18" s="2155"/>
      <c r="R18" s="2155"/>
      <c r="S18" s="2155"/>
    </row>
    <row r="19" spans="1:19" hidden="1" x14ac:dyDescent="0.2">
      <c r="A19" s="1634" t="s">
        <v>2941</v>
      </c>
      <c r="B19" s="1046"/>
      <c r="C19" s="1047"/>
      <c r="D19" s="1685"/>
      <c r="E19" s="1634"/>
      <c r="F19" s="674"/>
      <c r="G19" s="1685"/>
      <c r="H19" s="674"/>
      <c r="I19" s="1048"/>
      <c r="J19" s="1049"/>
      <c r="K19" s="1684"/>
      <c r="L19" s="1049"/>
      <c r="M19" s="1050"/>
      <c r="N19" s="1743"/>
      <c r="O19" s="1634"/>
      <c r="P19" s="2155"/>
      <c r="Q19" s="2155"/>
      <c r="R19" s="2155"/>
      <c r="S19" s="2155"/>
    </row>
    <row r="20" spans="1:19" hidden="1" x14ac:dyDescent="0.2">
      <c r="A20" s="1634" t="s">
        <v>2942</v>
      </c>
      <c r="B20" s="1046"/>
      <c r="C20" s="1047"/>
      <c r="D20" s="1685"/>
      <c r="E20" s="1634"/>
      <c r="F20" s="674"/>
      <c r="G20" s="1685"/>
      <c r="H20" s="674"/>
      <c r="I20" s="1048"/>
      <c r="J20" s="1049"/>
      <c r="K20" s="1684"/>
      <c r="L20" s="1049"/>
      <c r="M20" s="1050"/>
      <c r="N20" s="1743"/>
      <c r="O20" s="1634"/>
      <c r="P20" s="2155"/>
      <c r="Q20" s="2155"/>
      <c r="R20" s="2155"/>
      <c r="S20" s="2155"/>
    </row>
    <row r="21" spans="1:19" hidden="1" x14ac:dyDescent="0.2">
      <c r="A21" s="1634" t="s">
        <v>2943</v>
      </c>
      <c r="B21" s="1046"/>
      <c r="C21" s="1047"/>
      <c r="D21" s="1685"/>
      <c r="E21" s="1634"/>
      <c r="F21" s="674"/>
      <c r="G21" s="1685"/>
      <c r="H21" s="674"/>
      <c r="I21" s="1048"/>
      <c r="J21" s="1049"/>
      <c r="K21" s="1684"/>
      <c r="L21" s="1049"/>
      <c r="M21" s="1050"/>
      <c r="N21" s="1743"/>
      <c r="O21" s="1634"/>
      <c r="P21" s="2155"/>
      <c r="Q21" s="2155"/>
      <c r="R21" s="2155"/>
      <c r="S21" s="2155"/>
    </row>
    <row r="22" spans="1:19" hidden="1" x14ac:dyDescent="0.2">
      <c r="A22" s="1634" t="s">
        <v>2944</v>
      </c>
      <c r="B22" s="1046"/>
      <c r="C22" s="1047"/>
      <c r="D22" s="1685"/>
      <c r="E22" s="1634"/>
      <c r="F22" s="674"/>
      <c r="G22" s="1685"/>
      <c r="H22" s="674"/>
      <c r="I22" s="1048"/>
      <c r="J22" s="1049"/>
      <c r="K22" s="1684"/>
      <c r="L22" s="1049"/>
      <c r="M22" s="1050"/>
      <c r="N22" s="1743"/>
      <c r="O22" s="1634"/>
      <c r="P22" s="2155"/>
      <c r="Q22" s="2155"/>
      <c r="R22" s="2155"/>
      <c r="S22" s="2155"/>
    </row>
    <row r="23" spans="1:19" hidden="1" x14ac:dyDescent="0.2">
      <c r="A23" s="1634" t="s">
        <v>2945</v>
      </c>
      <c r="B23" s="1046"/>
      <c r="C23" s="1047"/>
      <c r="D23" s="1685"/>
      <c r="E23" s="1634"/>
      <c r="F23" s="674"/>
      <c r="G23" s="1685"/>
      <c r="H23" s="674"/>
      <c r="I23" s="1048"/>
      <c r="J23" s="1049"/>
      <c r="K23" s="1684"/>
      <c r="L23" s="1049"/>
      <c r="M23" s="1050"/>
      <c r="N23" s="1743"/>
      <c r="O23" s="1634"/>
      <c r="P23" s="2155"/>
      <c r="Q23" s="2155"/>
      <c r="R23" s="2155"/>
      <c r="S23" s="2155"/>
    </row>
    <row r="24" spans="1:19" hidden="1" x14ac:dyDescent="0.2">
      <c r="A24" s="1634" t="s">
        <v>2946</v>
      </c>
      <c r="B24" s="1046"/>
      <c r="C24" s="1047"/>
      <c r="D24" s="1685"/>
      <c r="E24" s="1634"/>
      <c r="F24" s="674"/>
      <c r="G24" s="1685"/>
      <c r="H24" s="674"/>
      <c r="I24" s="1048"/>
      <c r="J24" s="1049"/>
      <c r="K24" s="1684"/>
      <c r="L24" s="1049"/>
      <c r="M24" s="1050"/>
      <c r="N24" s="1743"/>
      <c r="O24" s="1634"/>
      <c r="P24" s="2155"/>
      <c r="Q24" s="2155"/>
      <c r="R24" s="2155"/>
      <c r="S24" s="2155"/>
    </row>
    <row r="25" spans="1:19" hidden="1" x14ac:dyDescent="0.2">
      <c r="A25" s="1634" t="s">
        <v>2947</v>
      </c>
      <c r="B25" s="1046"/>
      <c r="C25" s="1047"/>
      <c r="D25" s="1685"/>
      <c r="E25" s="1634"/>
      <c r="F25" s="674"/>
      <c r="G25" s="1685"/>
      <c r="H25" s="674"/>
      <c r="I25" s="1048"/>
      <c r="J25" s="1049"/>
      <c r="K25" s="1684"/>
      <c r="L25" s="1049"/>
      <c r="M25" s="1050"/>
      <c r="N25" s="1743"/>
      <c r="O25" s="1634"/>
      <c r="P25" s="2155"/>
      <c r="Q25" s="2155"/>
      <c r="R25" s="2155"/>
      <c r="S25" s="2155"/>
    </row>
    <row r="26" spans="1:19" hidden="1" x14ac:dyDescent="0.2">
      <c r="A26" s="1634" t="s">
        <v>2948</v>
      </c>
      <c r="B26" s="1046"/>
      <c r="C26" s="1047"/>
      <c r="D26" s="1685"/>
      <c r="E26" s="1634"/>
      <c r="F26" s="674"/>
      <c r="G26" s="1685"/>
      <c r="H26" s="674"/>
      <c r="I26" s="1048"/>
      <c r="J26" s="1049"/>
      <c r="K26" s="1684"/>
      <c r="L26" s="1049"/>
      <c r="M26" s="1050"/>
      <c r="N26" s="1743"/>
      <c r="O26" s="1634"/>
      <c r="P26" s="2155"/>
      <c r="Q26" s="2155"/>
      <c r="R26" s="2155"/>
      <c r="S26" s="2155"/>
    </row>
    <row r="27" spans="1:19" hidden="1" x14ac:dyDescent="0.2">
      <c r="A27" s="1634" t="s">
        <v>2949</v>
      </c>
      <c r="B27" s="1046"/>
      <c r="C27" s="1047"/>
      <c r="D27" s="1685"/>
      <c r="E27" s="1634"/>
      <c r="F27" s="674"/>
      <c r="G27" s="1685"/>
      <c r="H27" s="674"/>
      <c r="I27" s="1048"/>
      <c r="J27" s="1049"/>
      <c r="K27" s="1684"/>
      <c r="L27" s="1049"/>
      <c r="M27" s="1050"/>
      <c r="N27" s="1743"/>
      <c r="O27" s="1634"/>
      <c r="P27" s="2155"/>
      <c r="Q27" s="2155"/>
      <c r="R27" s="2155"/>
      <c r="S27" s="2155"/>
    </row>
    <row r="28" spans="1:19" hidden="1" x14ac:dyDescent="0.2">
      <c r="A28" s="1634" t="s">
        <v>2950</v>
      </c>
      <c r="B28" s="1046"/>
      <c r="C28" s="1047"/>
      <c r="D28" s="1685"/>
      <c r="E28" s="1634"/>
      <c r="F28" s="674"/>
      <c r="G28" s="1685"/>
      <c r="H28" s="674"/>
      <c r="I28" s="1048"/>
      <c r="J28" s="1049"/>
      <c r="K28" s="1684"/>
      <c r="L28" s="1049"/>
      <c r="M28" s="1050"/>
      <c r="N28" s="1743"/>
      <c r="O28" s="1634"/>
      <c r="P28" s="2155"/>
      <c r="Q28" s="2155"/>
      <c r="R28" s="2155"/>
      <c r="S28" s="2155"/>
    </row>
    <row r="29" spans="1:19" hidden="1" x14ac:dyDescent="0.2">
      <c r="A29" s="1634" t="s">
        <v>2951</v>
      </c>
      <c r="B29" s="1046"/>
      <c r="C29" s="1047"/>
      <c r="D29" s="1685"/>
      <c r="E29" s="1634"/>
      <c r="F29" s="674"/>
      <c r="G29" s="1685"/>
      <c r="H29" s="674"/>
      <c r="I29" s="1048"/>
      <c r="J29" s="1049"/>
      <c r="K29" s="1684"/>
      <c r="L29" s="1049"/>
      <c r="M29" s="1050"/>
      <c r="N29" s="1743"/>
      <c r="O29" s="1634"/>
      <c r="P29" s="2155"/>
      <c r="Q29" s="2155"/>
      <c r="R29" s="2155"/>
      <c r="S29" s="2155"/>
    </row>
    <row r="30" spans="1:19" hidden="1" x14ac:dyDescent="0.2">
      <c r="A30" s="1634" t="s">
        <v>2952</v>
      </c>
      <c r="B30" s="1046"/>
      <c r="C30" s="1047"/>
      <c r="D30" s="1685"/>
      <c r="E30" s="1634"/>
      <c r="F30" s="674"/>
      <c r="G30" s="1685"/>
      <c r="H30" s="674"/>
      <c r="I30" s="1048"/>
      <c r="J30" s="1049"/>
      <c r="K30" s="1684"/>
      <c r="L30" s="1049"/>
      <c r="M30" s="1050"/>
      <c r="N30" s="1743"/>
      <c r="O30" s="1634"/>
      <c r="P30" s="2155"/>
      <c r="Q30" s="2155"/>
      <c r="R30" s="2155"/>
      <c r="S30" s="2155"/>
    </row>
    <row r="31" spans="1:19" hidden="1" x14ac:dyDescent="0.2">
      <c r="A31" s="1634" t="s">
        <v>2953</v>
      </c>
      <c r="B31" s="1046"/>
      <c r="C31" s="1047"/>
      <c r="D31" s="1685"/>
      <c r="E31" s="1634"/>
      <c r="F31" s="674"/>
      <c r="G31" s="1685"/>
      <c r="H31" s="674"/>
      <c r="I31" s="1048"/>
      <c r="J31" s="1049"/>
      <c r="K31" s="1684"/>
      <c r="L31" s="1049"/>
      <c r="M31" s="1050"/>
      <c r="N31" s="1743"/>
      <c r="O31" s="1634"/>
      <c r="P31" s="2155"/>
      <c r="Q31" s="2155"/>
      <c r="R31" s="2155"/>
      <c r="S31" s="2155"/>
    </row>
    <row r="32" spans="1:19" hidden="1" x14ac:dyDescent="0.2">
      <c r="A32" s="1634" t="s">
        <v>2954</v>
      </c>
      <c r="B32" s="1046"/>
      <c r="C32" s="1047"/>
      <c r="D32" s="1685"/>
      <c r="E32" s="1634"/>
      <c r="F32" s="674"/>
      <c r="G32" s="1685"/>
      <c r="H32" s="674"/>
      <c r="I32" s="1048"/>
      <c r="J32" s="1049"/>
      <c r="K32" s="1684"/>
      <c r="L32" s="1049"/>
      <c r="M32" s="1050"/>
      <c r="N32" s="1743"/>
      <c r="O32" s="1634"/>
      <c r="P32" s="2155"/>
      <c r="Q32" s="2155"/>
      <c r="R32" s="2155"/>
      <c r="S32" s="2155"/>
    </row>
    <row r="33" spans="1:19" hidden="1" x14ac:dyDescent="0.2">
      <c r="A33" s="1634" t="s">
        <v>2955</v>
      </c>
      <c r="B33" s="1046"/>
      <c r="C33" s="1047"/>
      <c r="D33" s="1685"/>
      <c r="E33" s="1634"/>
      <c r="F33" s="674"/>
      <c r="G33" s="1685"/>
      <c r="H33" s="674"/>
      <c r="I33" s="1048"/>
      <c r="J33" s="1049"/>
      <c r="K33" s="1684"/>
      <c r="L33" s="1049"/>
      <c r="M33" s="1050"/>
      <c r="N33" s="1743"/>
      <c r="O33" s="1634"/>
      <c r="P33" s="2155"/>
      <c r="Q33" s="2155"/>
      <c r="R33" s="2155"/>
      <c r="S33" s="2155"/>
    </row>
    <row r="34" spans="1:19" x14ac:dyDescent="0.2">
      <c r="A34" s="1634" t="s">
        <v>2956</v>
      </c>
      <c r="B34" s="1046"/>
      <c r="C34" s="1047"/>
      <c r="D34" s="1685"/>
      <c r="E34" s="1634"/>
      <c r="F34" s="674"/>
      <c r="G34" s="1685"/>
      <c r="H34" s="674"/>
      <c r="I34" s="1048"/>
      <c r="J34" s="1049"/>
      <c r="K34" s="1684"/>
      <c r="L34" s="1049"/>
      <c r="M34" s="1050"/>
      <c r="N34" s="1743"/>
      <c r="O34" s="1634"/>
      <c r="P34" s="2155"/>
      <c r="Q34" s="2155"/>
      <c r="R34" s="2155"/>
      <c r="S34" s="2155"/>
    </row>
    <row r="35" spans="1:19" x14ac:dyDescent="0.2">
      <c r="A35" s="86" t="s">
        <v>2957</v>
      </c>
      <c r="B35" s="1054">
        <v>100</v>
      </c>
      <c r="C35" s="1055"/>
      <c r="D35" s="1685"/>
      <c r="E35" s="1634"/>
      <c r="F35" s="674"/>
      <c r="G35" s="1685"/>
      <c r="H35" s="167"/>
      <c r="I35" s="1056"/>
      <c r="J35" s="1049"/>
      <c r="K35" s="1684"/>
      <c r="L35" s="1049"/>
      <c r="M35" s="1050"/>
      <c r="N35" s="1057"/>
      <c r="O35" s="1634"/>
      <c r="P35" s="2173"/>
      <c r="Q35" s="2173"/>
      <c r="R35" s="2173"/>
      <c r="S35" s="2173"/>
    </row>
    <row r="36" spans="1:19" x14ac:dyDescent="0.2">
      <c r="A36" s="39" t="s">
        <v>2958</v>
      </c>
      <c r="B36" s="678" t="s">
        <v>2959</v>
      </c>
      <c r="C36" s="679"/>
      <c r="D36" s="1684"/>
      <c r="F36" s="674"/>
      <c r="G36" s="681"/>
      <c r="H36" s="1060"/>
      <c r="I36" s="1061"/>
      <c r="J36" s="1049"/>
      <c r="K36" s="1684"/>
      <c r="L36" s="1049"/>
      <c r="M36" s="1062"/>
      <c r="N36" s="1063"/>
      <c r="P36" s="2174"/>
      <c r="Q36" s="2174"/>
      <c r="R36" s="2174"/>
      <c r="S36" s="2174"/>
    </row>
    <row r="37" spans="1:19" ht="6" customHeight="1" x14ac:dyDescent="0.2"/>
    <row r="38" spans="1:19" x14ac:dyDescent="0.2">
      <c r="B38" s="138" t="s">
        <v>1785</v>
      </c>
    </row>
    <row r="39" spans="1:19" x14ac:dyDescent="0.2">
      <c r="A39" s="1634" t="s">
        <v>2932</v>
      </c>
      <c r="B39" s="1046"/>
      <c r="C39" s="1685"/>
      <c r="D39" s="1685"/>
      <c r="E39" s="1634"/>
      <c r="F39" s="674"/>
      <c r="G39" s="1685"/>
      <c r="H39" s="674"/>
      <c r="I39" s="1048"/>
      <c r="J39" s="1049"/>
      <c r="K39" s="1684"/>
      <c r="L39" s="1049"/>
      <c r="M39" s="1050"/>
      <c r="N39" s="1743"/>
      <c r="O39" s="1634"/>
      <c r="P39" s="2155"/>
      <c r="Q39" s="2155"/>
      <c r="R39" s="2155"/>
      <c r="S39" s="2155"/>
    </row>
    <row r="40" spans="1:19" x14ac:dyDescent="0.2">
      <c r="A40" s="1634" t="s">
        <v>2933</v>
      </c>
      <c r="B40" s="1046"/>
      <c r="C40" s="1685"/>
      <c r="D40" s="1685"/>
      <c r="E40" s="1634"/>
      <c r="F40" s="674"/>
      <c r="G40" s="1685"/>
      <c r="H40" s="674"/>
      <c r="I40" s="1048"/>
      <c r="J40" s="1049"/>
      <c r="K40" s="1684"/>
      <c r="L40" s="1049"/>
      <c r="M40" s="1050"/>
      <c r="N40" s="1743"/>
      <c r="O40" s="1634"/>
      <c r="P40" s="2155"/>
      <c r="Q40" s="2155"/>
      <c r="R40" s="2155"/>
      <c r="S40" s="2155"/>
    </row>
    <row r="41" spans="1:19" x14ac:dyDescent="0.2">
      <c r="A41" s="1634" t="s">
        <v>2934</v>
      </c>
      <c r="B41" s="1046"/>
      <c r="C41" s="1685"/>
      <c r="D41" s="1685"/>
      <c r="E41" s="1634"/>
      <c r="F41" s="674"/>
      <c r="G41" s="1685"/>
      <c r="H41" s="674"/>
      <c r="I41" s="1048"/>
      <c r="J41" s="1049"/>
      <c r="K41" s="1684"/>
      <c r="L41" s="1049"/>
      <c r="M41" s="1050"/>
      <c r="N41" s="1743"/>
      <c r="O41" s="1634"/>
      <c r="P41" s="2155"/>
      <c r="Q41" s="2155"/>
      <c r="R41" s="2155"/>
      <c r="S41" s="2155"/>
    </row>
    <row r="42" spans="1:19" hidden="1" x14ac:dyDescent="0.2">
      <c r="A42" s="1634" t="s">
        <v>2935</v>
      </c>
      <c r="B42" s="1046"/>
      <c r="C42" s="1685"/>
      <c r="D42" s="1685"/>
      <c r="E42" s="1634"/>
      <c r="F42" s="674"/>
      <c r="G42" s="1685"/>
      <c r="H42" s="674"/>
      <c r="I42" s="1048"/>
      <c r="J42" s="1049"/>
      <c r="K42" s="1684"/>
      <c r="L42" s="1049"/>
      <c r="M42" s="1050"/>
      <c r="N42" s="1743"/>
      <c r="O42" s="1634"/>
      <c r="P42" s="2155"/>
      <c r="Q42" s="2155"/>
      <c r="R42" s="2155"/>
      <c r="S42" s="2155"/>
    </row>
    <row r="43" spans="1:19" hidden="1" x14ac:dyDescent="0.2">
      <c r="A43" s="1634" t="s">
        <v>2936</v>
      </c>
      <c r="B43" s="1046"/>
      <c r="C43" s="1685"/>
      <c r="D43" s="1685"/>
      <c r="E43" s="1634"/>
      <c r="F43" s="674"/>
      <c r="G43" s="1685"/>
      <c r="H43" s="674"/>
      <c r="I43" s="1048"/>
      <c r="J43" s="1049"/>
      <c r="K43" s="1684"/>
      <c r="L43" s="1049"/>
      <c r="M43" s="1050"/>
      <c r="N43" s="1743"/>
      <c r="O43" s="1634"/>
      <c r="P43" s="2155"/>
      <c r="Q43" s="2155"/>
      <c r="R43" s="2155"/>
      <c r="S43" s="2155"/>
    </row>
    <row r="44" spans="1:19" hidden="1" x14ac:dyDescent="0.2">
      <c r="A44" s="1634" t="s">
        <v>2937</v>
      </c>
      <c r="B44" s="1046"/>
      <c r="C44" s="1685"/>
      <c r="D44" s="1685"/>
      <c r="E44" s="1634"/>
      <c r="F44" s="674"/>
      <c r="G44" s="1685"/>
      <c r="H44" s="674"/>
      <c r="I44" s="1048"/>
      <c r="J44" s="1049"/>
      <c r="K44" s="1684"/>
      <c r="L44" s="1049"/>
      <c r="M44" s="1050"/>
      <c r="N44" s="1743"/>
      <c r="O44" s="1634"/>
      <c r="P44" s="2155"/>
      <c r="Q44" s="2155"/>
      <c r="R44" s="2155"/>
      <c r="S44" s="2155"/>
    </row>
    <row r="45" spans="1:19" hidden="1" x14ac:dyDescent="0.2">
      <c r="A45" s="1634" t="s">
        <v>2938</v>
      </c>
      <c r="B45" s="1046"/>
      <c r="C45" s="1685"/>
      <c r="D45" s="1685"/>
      <c r="E45" s="1634"/>
      <c r="F45" s="674"/>
      <c r="G45" s="1685"/>
      <c r="H45" s="674"/>
      <c r="I45" s="1048"/>
      <c r="J45" s="1049"/>
      <c r="K45" s="1684"/>
      <c r="L45" s="1049"/>
      <c r="M45" s="1050"/>
      <c r="N45" s="1743"/>
      <c r="O45" s="1634"/>
      <c r="P45" s="2155"/>
      <c r="Q45" s="2155"/>
      <c r="R45" s="2155"/>
      <c r="S45" s="2155"/>
    </row>
    <row r="46" spans="1:19" hidden="1" x14ac:dyDescent="0.2">
      <c r="A46" s="1634" t="s">
        <v>2939</v>
      </c>
      <c r="B46" s="1046"/>
      <c r="C46" s="1685"/>
      <c r="D46" s="1685"/>
      <c r="E46" s="1634"/>
      <c r="F46" s="674"/>
      <c r="G46" s="1685"/>
      <c r="H46" s="674"/>
      <c r="I46" s="1048"/>
      <c r="J46" s="1049"/>
      <c r="K46" s="1684"/>
      <c r="L46" s="1049"/>
      <c r="M46" s="1050"/>
      <c r="N46" s="1743"/>
      <c r="O46" s="1634"/>
      <c r="P46" s="2155"/>
      <c r="Q46" s="2155"/>
      <c r="R46" s="2155"/>
      <c r="S46" s="2155"/>
    </row>
    <row r="47" spans="1:19" hidden="1" x14ac:dyDescent="0.2">
      <c r="A47" s="1634" t="s">
        <v>2940</v>
      </c>
      <c r="B47" s="1046"/>
      <c r="C47" s="1685"/>
      <c r="D47" s="1685"/>
      <c r="E47" s="1634"/>
      <c r="F47" s="674"/>
      <c r="G47" s="1685"/>
      <c r="H47" s="674"/>
      <c r="I47" s="1048"/>
      <c r="J47" s="1049"/>
      <c r="K47" s="1684"/>
      <c r="L47" s="1049"/>
      <c r="M47" s="1050"/>
      <c r="N47" s="1743"/>
      <c r="O47" s="1634"/>
      <c r="P47" s="2155"/>
      <c r="Q47" s="2155"/>
      <c r="R47" s="2155"/>
      <c r="S47" s="2155"/>
    </row>
    <row r="48" spans="1:19" hidden="1" x14ac:dyDescent="0.2">
      <c r="A48" s="1634" t="s">
        <v>2941</v>
      </c>
      <c r="B48" s="1046"/>
      <c r="C48" s="1685"/>
      <c r="D48" s="1685"/>
      <c r="E48" s="1634"/>
      <c r="F48" s="674"/>
      <c r="G48" s="1685"/>
      <c r="H48" s="674"/>
      <c r="I48" s="1048"/>
      <c r="J48" s="1049"/>
      <c r="K48" s="1684"/>
      <c r="L48" s="1049"/>
      <c r="M48" s="1050"/>
      <c r="N48" s="1743"/>
      <c r="O48" s="1634"/>
      <c r="P48" s="2155"/>
      <c r="Q48" s="2155"/>
      <c r="R48" s="2155"/>
      <c r="S48" s="2155"/>
    </row>
    <row r="49" spans="1:19" hidden="1" x14ac:dyDescent="0.2">
      <c r="A49" s="1634" t="s">
        <v>2942</v>
      </c>
      <c r="B49" s="1046"/>
      <c r="C49" s="1685"/>
      <c r="D49" s="1685"/>
      <c r="E49" s="1634"/>
      <c r="F49" s="674"/>
      <c r="G49" s="1685"/>
      <c r="H49" s="674"/>
      <c r="I49" s="1048"/>
      <c r="J49" s="1049"/>
      <c r="K49" s="1684"/>
      <c r="L49" s="1049"/>
      <c r="M49" s="1050"/>
      <c r="N49" s="1743"/>
      <c r="O49" s="1634"/>
      <c r="P49" s="2155"/>
      <c r="Q49" s="2155"/>
      <c r="R49" s="2155"/>
      <c r="S49" s="2155"/>
    </row>
    <row r="50" spans="1:19" hidden="1" x14ac:dyDescent="0.2">
      <c r="A50" s="1634" t="s">
        <v>2943</v>
      </c>
      <c r="B50" s="1046"/>
      <c r="C50" s="1685"/>
      <c r="D50" s="1685"/>
      <c r="E50" s="1634"/>
      <c r="F50" s="674"/>
      <c r="G50" s="1685"/>
      <c r="H50" s="674"/>
      <c r="I50" s="1048"/>
      <c r="J50" s="1049"/>
      <c r="K50" s="1684"/>
      <c r="L50" s="1049"/>
      <c r="M50" s="1050"/>
      <c r="N50" s="1743"/>
      <c r="O50" s="1634"/>
      <c r="P50" s="2155"/>
      <c r="Q50" s="2155"/>
      <c r="R50" s="2155"/>
      <c r="S50" s="2155"/>
    </row>
    <row r="51" spans="1:19" hidden="1" x14ac:dyDescent="0.2">
      <c r="A51" s="1634" t="s">
        <v>2944</v>
      </c>
      <c r="B51" s="1046"/>
      <c r="C51" s="1685"/>
      <c r="D51" s="1685"/>
      <c r="E51" s="1634"/>
      <c r="F51" s="674"/>
      <c r="G51" s="1685"/>
      <c r="H51" s="674"/>
      <c r="I51" s="1048"/>
      <c r="J51" s="1049"/>
      <c r="K51" s="1684"/>
      <c r="L51" s="1049"/>
      <c r="M51" s="1050"/>
      <c r="N51" s="1743"/>
      <c r="O51" s="1634"/>
      <c r="P51" s="2155"/>
      <c r="Q51" s="2155"/>
      <c r="R51" s="2155"/>
      <c r="S51" s="2155"/>
    </row>
    <row r="52" spans="1:19" hidden="1" x14ac:dyDescent="0.2">
      <c r="A52" s="1634" t="s">
        <v>2945</v>
      </c>
      <c r="B52" s="1046"/>
      <c r="C52" s="1685"/>
      <c r="D52" s="1685"/>
      <c r="E52" s="1634"/>
      <c r="F52" s="674"/>
      <c r="G52" s="1685"/>
      <c r="H52" s="674"/>
      <c r="I52" s="1048"/>
      <c r="J52" s="1049"/>
      <c r="K52" s="1684"/>
      <c r="L52" s="1049"/>
      <c r="M52" s="1050"/>
      <c r="N52" s="1743"/>
      <c r="O52" s="1634"/>
      <c r="P52" s="2155"/>
      <c r="Q52" s="2155"/>
      <c r="R52" s="2155"/>
      <c r="S52" s="2155"/>
    </row>
    <row r="53" spans="1:19" hidden="1" x14ac:dyDescent="0.2">
      <c r="A53" s="1634" t="s">
        <v>2946</v>
      </c>
      <c r="B53" s="1046"/>
      <c r="C53" s="1685"/>
      <c r="D53" s="1685"/>
      <c r="E53" s="1634"/>
      <c r="F53" s="674"/>
      <c r="G53" s="1685"/>
      <c r="H53" s="674"/>
      <c r="I53" s="1048"/>
      <c r="J53" s="1049"/>
      <c r="K53" s="1684"/>
      <c r="L53" s="1049"/>
      <c r="M53" s="1050"/>
      <c r="N53" s="1743"/>
      <c r="O53" s="1634"/>
      <c r="P53" s="2155"/>
      <c r="Q53" s="2155"/>
      <c r="R53" s="2155"/>
      <c r="S53" s="2155"/>
    </row>
    <row r="54" spans="1:19" hidden="1" x14ac:dyDescent="0.2">
      <c r="A54" s="1634" t="s">
        <v>2947</v>
      </c>
      <c r="B54" s="1046"/>
      <c r="C54" s="1685"/>
      <c r="D54" s="1685"/>
      <c r="E54" s="1634"/>
      <c r="F54" s="674"/>
      <c r="G54" s="1685"/>
      <c r="H54" s="674"/>
      <c r="I54" s="1048"/>
      <c r="J54" s="1049"/>
      <c r="K54" s="1684"/>
      <c r="L54" s="1049"/>
      <c r="M54" s="1050"/>
      <c r="N54" s="1743"/>
      <c r="O54" s="1634"/>
      <c r="P54" s="2155"/>
      <c r="Q54" s="2155"/>
      <c r="R54" s="2155"/>
      <c r="S54" s="2155"/>
    </row>
    <row r="55" spans="1:19" hidden="1" x14ac:dyDescent="0.2">
      <c r="A55" s="1634" t="s">
        <v>2948</v>
      </c>
      <c r="B55" s="1046"/>
      <c r="C55" s="1685"/>
      <c r="D55" s="1685"/>
      <c r="E55" s="1634"/>
      <c r="F55" s="674"/>
      <c r="G55" s="1685"/>
      <c r="H55" s="674"/>
      <c r="I55" s="1048"/>
      <c r="J55" s="1049"/>
      <c r="K55" s="1684"/>
      <c r="L55" s="1049"/>
      <c r="M55" s="1050"/>
      <c r="N55" s="1743"/>
      <c r="O55" s="1634"/>
      <c r="P55" s="2155"/>
      <c r="Q55" s="2155"/>
      <c r="R55" s="2155"/>
      <c r="S55" s="2155"/>
    </row>
    <row r="56" spans="1:19" hidden="1" x14ac:dyDescent="0.2">
      <c r="A56" s="1634" t="s">
        <v>2949</v>
      </c>
      <c r="B56" s="1046"/>
      <c r="C56" s="1685"/>
      <c r="D56" s="1685"/>
      <c r="E56" s="1634"/>
      <c r="F56" s="674"/>
      <c r="G56" s="1685"/>
      <c r="H56" s="674"/>
      <c r="I56" s="1048"/>
      <c r="J56" s="1049"/>
      <c r="K56" s="1684"/>
      <c r="L56" s="1049"/>
      <c r="M56" s="1050"/>
      <c r="N56" s="1743"/>
      <c r="O56" s="1634"/>
      <c r="P56" s="2155"/>
      <c r="Q56" s="2155"/>
      <c r="R56" s="2155"/>
      <c r="S56" s="2155"/>
    </row>
    <row r="57" spans="1:19" hidden="1" x14ac:dyDescent="0.2">
      <c r="A57" s="1634" t="s">
        <v>2950</v>
      </c>
      <c r="B57" s="1046"/>
      <c r="C57" s="1685"/>
      <c r="D57" s="1685"/>
      <c r="E57" s="1634"/>
      <c r="F57" s="674"/>
      <c r="G57" s="1685"/>
      <c r="H57" s="674"/>
      <c r="I57" s="1048"/>
      <c r="J57" s="1049"/>
      <c r="K57" s="1684"/>
      <c r="L57" s="1049"/>
      <c r="M57" s="1050"/>
      <c r="N57" s="1743"/>
      <c r="O57" s="1634"/>
      <c r="P57" s="2155"/>
      <c r="Q57" s="2155"/>
      <c r="R57" s="2155"/>
      <c r="S57" s="2155"/>
    </row>
    <row r="58" spans="1:19" hidden="1" x14ac:dyDescent="0.2">
      <c r="A58" s="1634" t="s">
        <v>2951</v>
      </c>
      <c r="B58" s="1046"/>
      <c r="C58" s="1685"/>
      <c r="D58" s="1685"/>
      <c r="E58" s="1634"/>
      <c r="F58" s="674"/>
      <c r="G58" s="1685"/>
      <c r="H58" s="674"/>
      <c r="I58" s="1048"/>
      <c r="J58" s="1049"/>
      <c r="K58" s="1684"/>
      <c r="L58" s="1049"/>
      <c r="M58" s="1050"/>
      <c r="N58" s="1743"/>
      <c r="O58" s="1634"/>
      <c r="P58" s="2155"/>
      <c r="Q58" s="2155"/>
      <c r="R58" s="2155"/>
      <c r="S58" s="2155"/>
    </row>
    <row r="59" spans="1:19" hidden="1" x14ac:dyDescent="0.2">
      <c r="A59" s="1634" t="s">
        <v>2952</v>
      </c>
      <c r="B59" s="1046"/>
      <c r="C59" s="1685"/>
      <c r="D59" s="1685"/>
      <c r="E59" s="1634"/>
      <c r="F59" s="674"/>
      <c r="G59" s="1685"/>
      <c r="H59" s="674"/>
      <c r="I59" s="1048"/>
      <c r="J59" s="1049"/>
      <c r="K59" s="1684"/>
      <c r="L59" s="1049"/>
      <c r="M59" s="1050"/>
      <c r="N59" s="1743"/>
      <c r="O59" s="1634"/>
      <c r="P59" s="2155"/>
      <c r="Q59" s="2155"/>
      <c r="R59" s="2155"/>
      <c r="S59" s="2155"/>
    </row>
    <row r="60" spans="1:19" hidden="1" x14ac:dyDescent="0.2">
      <c r="A60" s="1634" t="s">
        <v>2953</v>
      </c>
      <c r="B60" s="1046"/>
      <c r="C60" s="1685"/>
      <c r="D60" s="1685"/>
      <c r="E60" s="1634"/>
      <c r="F60" s="674"/>
      <c r="G60" s="1685"/>
      <c r="H60" s="674"/>
      <c r="I60" s="1048"/>
      <c r="J60" s="1049"/>
      <c r="K60" s="1684"/>
      <c r="L60" s="1049"/>
      <c r="M60" s="1050"/>
      <c r="N60" s="1743"/>
      <c r="O60" s="1634"/>
      <c r="P60" s="2155"/>
      <c r="Q60" s="2155"/>
      <c r="R60" s="2155"/>
      <c r="S60" s="2155"/>
    </row>
    <row r="61" spans="1:19" hidden="1" x14ac:dyDescent="0.2">
      <c r="A61" s="1634" t="s">
        <v>2954</v>
      </c>
      <c r="B61" s="1046"/>
      <c r="C61" s="1685"/>
      <c r="D61" s="1685"/>
      <c r="E61" s="1634"/>
      <c r="F61" s="674"/>
      <c r="G61" s="1685"/>
      <c r="H61" s="674"/>
      <c r="I61" s="1048"/>
      <c r="J61" s="1049"/>
      <c r="K61" s="1684"/>
      <c r="L61" s="1049"/>
      <c r="M61" s="1050"/>
      <c r="N61" s="1743"/>
      <c r="O61" s="1634"/>
      <c r="P61" s="2155"/>
      <c r="Q61" s="2155"/>
      <c r="R61" s="2155"/>
      <c r="S61" s="2155"/>
    </row>
    <row r="62" spans="1:19" hidden="1" x14ac:dyDescent="0.2">
      <c r="A62" s="1634" t="s">
        <v>2955</v>
      </c>
      <c r="B62" s="1046"/>
      <c r="C62" s="1685"/>
      <c r="D62" s="1685"/>
      <c r="E62" s="1634"/>
      <c r="F62" s="674"/>
      <c r="G62" s="1685"/>
      <c r="H62" s="674"/>
      <c r="I62" s="1048"/>
      <c r="J62" s="1049"/>
      <c r="K62" s="1684"/>
      <c r="L62" s="1049"/>
      <c r="M62" s="1050"/>
      <c r="N62" s="1743"/>
      <c r="O62" s="1634"/>
      <c r="P62" s="2155"/>
      <c r="Q62" s="2155"/>
      <c r="R62" s="2155"/>
      <c r="S62" s="2155"/>
    </row>
    <row r="63" spans="1:19" x14ac:dyDescent="0.2">
      <c r="A63" s="1634" t="s">
        <v>2956</v>
      </c>
      <c r="B63" s="1046"/>
      <c r="C63" s="1685"/>
      <c r="D63" s="1685"/>
      <c r="E63" s="1634"/>
      <c r="F63" s="674"/>
      <c r="G63" s="1685"/>
      <c r="H63" s="674"/>
      <c r="I63" s="1048"/>
      <c r="J63" s="1049"/>
      <c r="K63" s="1684"/>
      <c r="L63" s="1049"/>
      <c r="M63" s="1050"/>
      <c r="N63" s="1743"/>
      <c r="O63" s="1634"/>
      <c r="P63" s="2155"/>
      <c r="Q63" s="2155"/>
      <c r="R63" s="2155"/>
      <c r="S63" s="2155"/>
    </row>
    <row r="64" spans="1:19" x14ac:dyDescent="0.2">
      <c r="A64" s="86" t="s">
        <v>2957</v>
      </c>
      <c r="B64" s="1054">
        <v>100</v>
      </c>
      <c r="C64" s="1685"/>
      <c r="D64" s="1685"/>
      <c r="E64" s="1634"/>
      <c r="F64" s="674"/>
      <c r="G64" s="1685"/>
      <c r="H64" s="167"/>
      <c r="I64" s="1056"/>
      <c r="J64" s="1049"/>
      <c r="K64" s="1684"/>
      <c r="L64" s="1049"/>
      <c r="M64" s="1050"/>
      <c r="N64" s="1057"/>
      <c r="O64" s="1634"/>
      <c r="P64" s="2173"/>
      <c r="Q64" s="2173"/>
      <c r="R64" s="2173"/>
      <c r="S64" s="2173"/>
    </row>
    <row r="65" spans="1:19" ht="12.75" customHeight="1" x14ac:dyDescent="0.2">
      <c r="A65" s="39" t="s">
        <v>2958</v>
      </c>
      <c r="B65" s="678" t="s">
        <v>2959</v>
      </c>
      <c r="C65" s="1684"/>
      <c r="D65" s="1684"/>
      <c r="F65" s="674"/>
      <c r="G65" s="681"/>
      <c r="H65" s="1060"/>
      <c r="I65" s="1061"/>
      <c r="J65" s="1049"/>
      <c r="K65" s="1684"/>
      <c r="L65" s="1049"/>
      <c r="M65" s="1062"/>
      <c r="N65" s="1063"/>
      <c r="P65" s="2174"/>
      <c r="Q65" s="2174"/>
      <c r="R65" s="2174"/>
      <c r="S65" s="2174"/>
    </row>
    <row r="66" spans="1:19" ht="6" customHeight="1" x14ac:dyDescent="0.2"/>
    <row r="67" spans="1:19" x14ac:dyDescent="0.2">
      <c r="B67" s="138" t="s">
        <v>1786</v>
      </c>
    </row>
    <row r="68" spans="1:19" x14ac:dyDescent="0.2">
      <c r="A68" s="1634" t="s">
        <v>2932</v>
      </c>
      <c r="B68" s="1046"/>
      <c r="C68" s="1047"/>
      <c r="D68" s="1685"/>
      <c r="E68" s="1634"/>
      <c r="F68" s="674"/>
      <c r="G68" s="1685"/>
      <c r="H68" s="1685"/>
      <c r="I68" s="1067"/>
      <c r="J68" s="1685"/>
      <c r="K68" s="1685"/>
      <c r="L68" s="1050"/>
      <c r="M68" s="1050"/>
      <c r="N68" s="1743"/>
      <c r="O68" s="1634"/>
      <c r="P68" s="2155"/>
      <c r="Q68" s="2155"/>
      <c r="R68" s="2155"/>
      <c r="S68" s="2155"/>
    </row>
    <row r="69" spans="1:19" x14ac:dyDescent="0.2">
      <c r="A69" s="1634" t="s">
        <v>2933</v>
      </c>
      <c r="B69" s="1046"/>
      <c r="C69" s="1047"/>
      <c r="D69" s="1685"/>
      <c r="E69" s="1634"/>
      <c r="F69" s="674"/>
      <c r="G69" s="1685"/>
      <c r="H69" s="1685"/>
      <c r="I69" s="1067"/>
      <c r="J69" s="1685"/>
      <c r="K69" s="1685"/>
      <c r="L69" s="1050"/>
      <c r="M69" s="1050"/>
      <c r="N69" s="1743"/>
      <c r="O69" s="1634"/>
      <c r="P69" s="2155"/>
      <c r="Q69" s="2155"/>
      <c r="R69" s="2155"/>
      <c r="S69" s="2155"/>
    </row>
    <row r="70" spans="1:19" x14ac:dyDescent="0.2">
      <c r="A70" s="1634" t="s">
        <v>2934</v>
      </c>
      <c r="B70" s="1046"/>
      <c r="C70" s="1047"/>
      <c r="D70" s="1685"/>
      <c r="E70" s="1634"/>
      <c r="F70" s="674"/>
      <c r="G70" s="1685"/>
      <c r="H70" s="1685"/>
      <c r="I70" s="1067"/>
      <c r="J70" s="1685"/>
      <c r="K70" s="1685"/>
      <c r="L70" s="1050"/>
      <c r="M70" s="1050"/>
      <c r="N70" s="1743"/>
      <c r="O70" s="1634"/>
      <c r="P70" s="2155"/>
      <c r="Q70" s="2155"/>
      <c r="R70" s="2155"/>
      <c r="S70" s="2155"/>
    </row>
    <row r="71" spans="1:19" hidden="1" x14ac:dyDescent="0.2">
      <c r="A71" s="1634" t="s">
        <v>2935</v>
      </c>
      <c r="B71" s="1046"/>
      <c r="C71" s="1047"/>
      <c r="D71" s="1685"/>
      <c r="E71" s="1634"/>
      <c r="F71" s="674"/>
      <c r="G71" s="1685"/>
      <c r="H71" s="1685"/>
      <c r="I71" s="1067"/>
      <c r="J71" s="1685"/>
      <c r="K71" s="1685"/>
      <c r="L71" s="1050"/>
      <c r="M71" s="1050"/>
      <c r="N71" s="1743"/>
      <c r="O71" s="1634"/>
      <c r="P71" s="2155"/>
      <c r="Q71" s="2155"/>
      <c r="R71" s="2155"/>
      <c r="S71" s="2155"/>
    </row>
    <row r="72" spans="1:19" hidden="1" x14ac:dyDescent="0.2">
      <c r="A72" s="1634" t="s">
        <v>2936</v>
      </c>
      <c r="B72" s="1046"/>
      <c r="C72" s="1047"/>
      <c r="D72" s="1685"/>
      <c r="E72" s="1634"/>
      <c r="F72" s="674"/>
      <c r="G72" s="1685"/>
      <c r="H72" s="1685"/>
      <c r="I72" s="1067"/>
      <c r="J72" s="1685"/>
      <c r="K72" s="1685"/>
      <c r="L72" s="1050"/>
      <c r="M72" s="1050"/>
      <c r="N72" s="1743"/>
      <c r="O72" s="1634"/>
      <c r="P72" s="2155"/>
      <c r="Q72" s="2155"/>
      <c r="R72" s="2155"/>
      <c r="S72" s="2155"/>
    </row>
    <row r="73" spans="1:19" hidden="1" x14ac:dyDescent="0.2">
      <c r="A73" s="1634" t="s">
        <v>2937</v>
      </c>
      <c r="B73" s="1046"/>
      <c r="C73" s="1047"/>
      <c r="D73" s="1685"/>
      <c r="E73" s="1634"/>
      <c r="F73" s="674"/>
      <c r="G73" s="1685"/>
      <c r="H73" s="1685"/>
      <c r="I73" s="1067"/>
      <c r="J73" s="1685"/>
      <c r="K73" s="1685"/>
      <c r="L73" s="1050"/>
      <c r="M73" s="1050"/>
      <c r="N73" s="1743"/>
      <c r="O73" s="1634"/>
      <c r="P73" s="2155"/>
      <c r="Q73" s="2155"/>
      <c r="R73" s="2155"/>
      <c r="S73" s="2155"/>
    </row>
    <row r="74" spans="1:19" hidden="1" x14ac:dyDescent="0.2">
      <c r="A74" s="1634" t="s">
        <v>2938</v>
      </c>
      <c r="B74" s="1046"/>
      <c r="C74" s="1047"/>
      <c r="D74" s="1685"/>
      <c r="E74" s="1634"/>
      <c r="F74" s="674"/>
      <c r="G74" s="1685"/>
      <c r="H74" s="1685"/>
      <c r="I74" s="1067"/>
      <c r="J74" s="1685"/>
      <c r="K74" s="1685"/>
      <c r="L74" s="1050"/>
      <c r="M74" s="1050"/>
      <c r="N74" s="1743"/>
      <c r="O74" s="1634"/>
      <c r="P74" s="2155"/>
      <c r="Q74" s="2155"/>
      <c r="R74" s="2155"/>
      <c r="S74" s="2155"/>
    </row>
    <row r="75" spans="1:19" hidden="1" x14ac:dyDescent="0.2">
      <c r="A75" s="1634" t="s">
        <v>2939</v>
      </c>
      <c r="B75" s="1046"/>
      <c r="C75" s="1047"/>
      <c r="D75" s="1685"/>
      <c r="E75" s="1634"/>
      <c r="F75" s="674"/>
      <c r="G75" s="1685"/>
      <c r="H75" s="1685"/>
      <c r="I75" s="1067"/>
      <c r="J75" s="1685"/>
      <c r="K75" s="1685"/>
      <c r="L75" s="1050"/>
      <c r="M75" s="1050"/>
      <c r="N75" s="1743"/>
      <c r="O75" s="1634"/>
      <c r="P75" s="2155"/>
      <c r="Q75" s="2155"/>
      <c r="R75" s="2155"/>
      <c r="S75" s="2155"/>
    </row>
    <row r="76" spans="1:19" hidden="1" x14ac:dyDescent="0.2">
      <c r="A76" s="1634" t="s">
        <v>2940</v>
      </c>
      <c r="B76" s="1046"/>
      <c r="C76" s="1047"/>
      <c r="D76" s="1685"/>
      <c r="E76" s="1634"/>
      <c r="F76" s="674"/>
      <c r="G76" s="1685"/>
      <c r="H76" s="1685"/>
      <c r="I76" s="1067"/>
      <c r="J76" s="1685"/>
      <c r="K76" s="1685"/>
      <c r="L76" s="1050"/>
      <c r="M76" s="1050"/>
      <c r="N76" s="1743"/>
      <c r="O76" s="1634"/>
      <c r="P76" s="2155"/>
      <c r="Q76" s="2155"/>
      <c r="R76" s="2155"/>
      <c r="S76" s="2155"/>
    </row>
    <row r="77" spans="1:19" hidden="1" x14ac:dyDescent="0.2">
      <c r="A77" s="1634" t="s">
        <v>2941</v>
      </c>
      <c r="B77" s="1046"/>
      <c r="C77" s="1047"/>
      <c r="D77" s="1685"/>
      <c r="E77" s="1634"/>
      <c r="F77" s="674"/>
      <c r="G77" s="1685"/>
      <c r="H77" s="1685"/>
      <c r="I77" s="1067"/>
      <c r="J77" s="1685"/>
      <c r="K77" s="1685"/>
      <c r="L77" s="1050"/>
      <c r="M77" s="1050"/>
      <c r="N77" s="1743"/>
      <c r="O77" s="1634"/>
      <c r="P77" s="2155"/>
      <c r="Q77" s="2155"/>
      <c r="R77" s="2155"/>
      <c r="S77" s="2155"/>
    </row>
    <row r="78" spans="1:19" hidden="1" x14ac:dyDescent="0.2">
      <c r="A78" s="1634" t="s">
        <v>2942</v>
      </c>
      <c r="B78" s="1046"/>
      <c r="C78" s="1047"/>
      <c r="D78" s="1685"/>
      <c r="E78" s="1634"/>
      <c r="F78" s="674"/>
      <c r="G78" s="1685"/>
      <c r="H78" s="1685"/>
      <c r="I78" s="1067"/>
      <c r="J78" s="1685"/>
      <c r="K78" s="1685"/>
      <c r="L78" s="1050"/>
      <c r="M78" s="1050"/>
      <c r="N78" s="1743"/>
      <c r="O78" s="1634"/>
      <c r="P78" s="2155"/>
      <c r="Q78" s="2155"/>
      <c r="R78" s="2155"/>
      <c r="S78" s="2155"/>
    </row>
    <row r="79" spans="1:19" hidden="1" x14ac:dyDescent="0.2">
      <c r="A79" s="1634" t="s">
        <v>2943</v>
      </c>
      <c r="B79" s="1046"/>
      <c r="C79" s="1047"/>
      <c r="D79" s="1685"/>
      <c r="E79" s="1634"/>
      <c r="F79" s="674"/>
      <c r="G79" s="1685"/>
      <c r="H79" s="1685"/>
      <c r="I79" s="1067"/>
      <c r="J79" s="1685"/>
      <c r="K79" s="1685"/>
      <c r="L79" s="1050"/>
      <c r="M79" s="1050"/>
      <c r="N79" s="1743"/>
      <c r="O79" s="1634"/>
      <c r="P79" s="2155"/>
      <c r="Q79" s="2155"/>
      <c r="R79" s="2155"/>
      <c r="S79" s="2155"/>
    </row>
    <row r="80" spans="1:19" hidden="1" x14ac:dyDescent="0.2">
      <c r="A80" s="1634" t="s">
        <v>2944</v>
      </c>
      <c r="B80" s="1046"/>
      <c r="C80" s="1047"/>
      <c r="D80" s="1685"/>
      <c r="E80" s="1634"/>
      <c r="F80" s="674"/>
      <c r="G80" s="1685"/>
      <c r="H80" s="1685"/>
      <c r="I80" s="1067"/>
      <c r="J80" s="1685"/>
      <c r="K80" s="1685"/>
      <c r="L80" s="1050"/>
      <c r="M80" s="1050"/>
      <c r="N80" s="1743"/>
      <c r="O80" s="1634"/>
      <c r="P80" s="2155"/>
      <c r="Q80" s="2155"/>
      <c r="R80" s="2155"/>
      <c r="S80" s="2155"/>
    </row>
    <row r="81" spans="1:19" hidden="1" x14ac:dyDescent="0.2">
      <c r="A81" s="1634" t="s">
        <v>2945</v>
      </c>
      <c r="B81" s="1046"/>
      <c r="C81" s="1047"/>
      <c r="D81" s="1685"/>
      <c r="E81" s="1634"/>
      <c r="F81" s="674"/>
      <c r="G81" s="1685"/>
      <c r="H81" s="1685"/>
      <c r="I81" s="1067"/>
      <c r="J81" s="1685"/>
      <c r="K81" s="1685"/>
      <c r="L81" s="1050"/>
      <c r="M81" s="1050"/>
      <c r="N81" s="1743"/>
      <c r="O81" s="1634"/>
      <c r="P81" s="2155"/>
      <c r="Q81" s="2155"/>
      <c r="R81" s="2155"/>
      <c r="S81" s="2155"/>
    </row>
    <row r="82" spans="1:19" hidden="1" x14ac:dyDescent="0.2">
      <c r="A82" s="1634" t="s">
        <v>2946</v>
      </c>
      <c r="B82" s="1046"/>
      <c r="C82" s="1047"/>
      <c r="D82" s="1685"/>
      <c r="E82" s="1634"/>
      <c r="F82" s="674"/>
      <c r="G82" s="1685"/>
      <c r="H82" s="1685"/>
      <c r="I82" s="1067"/>
      <c r="J82" s="1685"/>
      <c r="K82" s="1685"/>
      <c r="L82" s="1050"/>
      <c r="M82" s="1050"/>
      <c r="N82" s="1743"/>
      <c r="O82" s="1634"/>
      <c r="P82" s="2155"/>
      <c r="Q82" s="2155"/>
      <c r="R82" s="2155"/>
      <c r="S82" s="2155"/>
    </row>
    <row r="83" spans="1:19" hidden="1" x14ac:dyDescent="0.2">
      <c r="A83" s="1634" t="s">
        <v>2947</v>
      </c>
      <c r="B83" s="1046"/>
      <c r="C83" s="1047"/>
      <c r="D83" s="1685"/>
      <c r="E83" s="1634"/>
      <c r="F83" s="674"/>
      <c r="G83" s="1685"/>
      <c r="H83" s="1685"/>
      <c r="I83" s="1067"/>
      <c r="J83" s="1685"/>
      <c r="K83" s="1685"/>
      <c r="L83" s="1050"/>
      <c r="M83" s="1050"/>
      <c r="N83" s="1743"/>
      <c r="O83" s="1634"/>
      <c r="P83" s="2155"/>
      <c r="Q83" s="2155"/>
      <c r="R83" s="2155"/>
      <c r="S83" s="2155"/>
    </row>
    <row r="84" spans="1:19" hidden="1" x14ac:dyDescent="0.2">
      <c r="A84" s="1634" t="s">
        <v>2948</v>
      </c>
      <c r="B84" s="1046"/>
      <c r="C84" s="1047"/>
      <c r="D84" s="1685"/>
      <c r="E84" s="1634"/>
      <c r="F84" s="674"/>
      <c r="G84" s="1685"/>
      <c r="H84" s="1685"/>
      <c r="I84" s="1067"/>
      <c r="J84" s="1685"/>
      <c r="K84" s="1685"/>
      <c r="L84" s="1050"/>
      <c r="M84" s="1050"/>
      <c r="N84" s="1743"/>
      <c r="O84" s="1634"/>
      <c r="P84" s="2155"/>
      <c r="Q84" s="2155"/>
      <c r="R84" s="2155"/>
      <c r="S84" s="2155"/>
    </row>
    <row r="85" spans="1:19" hidden="1" x14ac:dyDescent="0.2">
      <c r="A85" s="1634" t="s">
        <v>2949</v>
      </c>
      <c r="B85" s="1046"/>
      <c r="C85" s="1047"/>
      <c r="D85" s="1685"/>
      <c r="E85" s="1634"/>
      <c r="F85" s="674"/>
      <c r="G85" s="1685"/>
      <c r="H85" s="1685"/>
      <c r="I85" s="1067"/>
      <c r="J85" s="1685"/>
      <c r="K85" s="1685"/>
      <c r="L85" s="1050"/>
      <c r="M85" s="1050"/>
      <c r="N85" s="1743"/>
      <c r="O85" s="1634"/>
      <c r="P85" s="2155"/>
      <c r="Q85" s="2155"/>
      <c r="R85" s="2155"/>
      <c r="S85" s="2155"/>
    </row>
    <row r="86" spans="1:19" hidden="1" x14ac:dyDescent="0.2">
      <c r="A86" s="1634" t="s">
        <v>2950</v>
      </c>
      <c r="B86" s="1046"/>
      <c r="C86" s="1047"/>
      <c r="D86" s="1685"/>
      <c r="E86" s="1634"/>
      <c r="F86" s="674"/>
      <c r="G86" s="1685"/>
      <c r="H86" s="1685"/>
      <c r="I86" s="1067"/>
      <c r="J86" s="1685"/>
      <c r="K86" s="1685"/>
      <c r="L86" s="1050"/>
      <c r="M86" s="1050"/>
      <c r="N86" s="1743"/>
      <c r="O86" s="1634"/>
      <c r="P86" s="2155"/>
      <c r="Q86" s="2155"/>
      <c r="R86" s="2155"/>
      <c r="S86" s="2155"/>
    </row>
    <row r="87" spans="1:19" hidden="1" x14ac:dyDescent="0.2">
      <c r="A87" s="1634" t="s">
        <v>2951</v>
      </c>
      <c r="B87" s="1046"/>
      <c r="C87" s="1047"/>
      <c r="D87" s="1685"/>
      <c r="E87" s="1634"/>
      <c r="F87" s="674"/>
      <c r="G87" s="1685"/>
      <c r="H87" s="1685"/>
      <c r="I87" s="1067"/>
      <c r="J87" s="1685"/>
      <c r="K87" s="1685"/>
      <c r="L87" s="1050"/>
      <c r="M87" s="1050"/>
      <c r="N87" s="1743"/>
      <c r="O87" s="1634"/>
      <c r="P87" s="2155"/>
      <c r="Q87" s="2155"/>
      <c r="R87" s="2155"/>
      <c r="S87" s="2155"/>
    </row>
    <row r="88" spans="1:19" hidden="1" x14ac:dyDescent="0.2">
      <c r="A88" s="1634" t="s">
        <v>2952</v>
      </c>
      <c r="B88" s="1046"/>
      <c r="C88" s="1047"/>
      <c r="D88" s="1685"/>
      <c r="E88" s="1634"/>
      <c r="F88" s="674"/>
      <c r="G88" s="1685"/>
      <c r="H88" s="1685"/>
      <c r="I88" s="1067"/>
      <c r="J88" s="1685"/>
      <c r="K88" s="1685"/>
      <c r="L88" s="1050"/>
      <c r="M88" s="1050"/>
      <c r="N88" s="1743"/>
      <c r="O88" s="1634"/>
      <c r="P88" s="2155"/>
      <c r="Q88" s="2155"/>
      <c r="R88" s="2155"/>
      <c r="S88" s="2155"/>
    </row>
    <row r="89" spans="1:19" hidden="1" x14ac:dyDescent="0.2">
      <c r="A89" s="1634" t="s">
        <v>2953</v>
      </c>
      <c r="B89" s="1046"/>
      <c r="C89" s="1047"/>
      <c r="D89" s="1685"/>
      <c r="E89" s="1634"/>
      <c r="F89" s="674"/>
      <c r="G89" s="1685"/>
      <c r="H89" s="1685"/>
      <c r="I89" s="1067"/>
      <c r="J89" s="1685"/>
      <c r="K89" s="1685"/>
      <c r="L89" s="1050"/>
      <c r="M89" s="1050"/>
      <c r="N89" s="1743"/>
      <c r="O89" s="1634"/>
      <c r="P89" s="2155"/>
      <c r="Q89" s="2155"/>
      <c r="R89" s="2155"/>
      <c r="S89" s="2155"/>
    </row>
    <row r="90" spans="1:19" hidden="1" x14ac:dyDescent="0.2">
      <c r="A90" s="1634" t="s">
        <v>2954</v>
      </c>
      <c r="B90" s="1046"/>
      <c r="C90" s="1047"/>
      <c r="D90" s="1685"/>
      <c r="E90" s="1634"/>
      <c r="F90" s="674"/>
      <c r="G90" s="1685"/>
      <c r="H90" s="1685"/>
      <c r="I90" s="1067"/>
      <c r="J90" s="1685"/>
      <c r="K90" s="1685"/>
      <c r="L90" s="1050"/>
      <c r="M90" s="1050"/>
      <c r="N90" s="1743"/>
      <c r="O90" s="1634"/>
      <c r="P90" s="2155"/>
      <c r="Q90" s="2155"/>
      <c r="R90" s="2155"/>
      <c r="S90" s="2155"/>
    </row>
    <row r="91" spans="1:19" hidden="1" x14ac:dyDescent="0.2">
      <c r="A91" s="1634" t="s">
        <v>2955</v>
      </c>
      <c r="B91" s="1046"/>
      <c r="C91" s="1047"/>
      <c r="D91" s="1685"/>
      <c r="E91" s="1634"/>
      <c r="F91" s="674"/>
      <c r="G91" s="1685"/>
      <c r="H91" s="1685"/>
      <c r="I91" s="1067"/>
      <c r="J91" s="1685"/>
      <c r="K91" s="1685"/>
      <c r="L91" s="1050"/>
      <c r="M91" s="1050"/>
      <c r="N91" s="1743"/>
      <c r="O91" s="1634"/>
      <c r="P91" s="2155"/>
      <c r="Q91" s="2155"/>
      <c r="R91" s="2155"/>
      <c r="S91" s="2155"/>
    </row>
    <row r="92" spans="1:19" x14ac:dyDescent="0.2">
      <c r="A92" s="1634" t="s">
        <v>2956</v>
      </c>
      <c r="B92" s="1046"/>
      <c r="C92" s="1047"/>
      <c r="D92" s="1685"/>
      <c r="E92" s="1634"/>
      <c r="F92" s="674"/>
      <c r="G92" s="1685"/>
      <c r="H92" s="1685"/>
      <c r="I92" s="1067"/>
      <c r="J92" s="1685"/>
      <c r="K92" s="1685"/>
      <c r="L92" s="1050"/>
      <c r="M92" s="1050"/>
      <c r="N92" s="1743"/>
      <c r="O92" s="1634"/>
      <c r="P92" s="2155"/>
      <c r="Q92" s="2155"/>
      <c r="R92" s="2155"/>
      <c r="S92" s="2155"/>
    </row>
    <row r="93" spans="1:19" x14ac:dyDescent="0.2">
      <c r="A93" s="86" t="s">
        <v>2957</v>
      </c>
      <c r="B93" s="1054">
        <v>100</v>
      </c>
      <c r="C93" s="1055"/>
      <c r="D93" s="1685"/>
      <c r="E93" s="1634"/>
      <c r="F93" s="674"/>
      <c r="G93" s="1685"/>
      <c r="H93" s="1685"/>
      <c r="I93" s="1067"/>
      <c r="J93" s="1685"/>
      <c r="K93" s="1685"/>
      <c r="L93" s="1050"/>
      <c r="M93" s="1050"/>
      <c r="N93" s="1057"/>
      <c r="O93" s="1634"/>
      <c r="P93" s="2173"/>
      <c r="Q93" s="2173"/>
      <c r="R93" s="2173"/>
      <c r="S93" s="2173"/>
    </row>
    <row r="94" spans="1:19" x14ac:dyDescent="0.2">
      <c r="A94" s="39" t="s">
        <v>2958</v>
      </c>
      <c r="B94" s="678" t="s">
        <v>2959</v>
      </c>
      <c r="C94" s="679"/>
      <c r="D94" s="1684"/>
      <c r="F94" s="674"/>
      <c r="G94" s="681"/>
      <c r="H94" s="1684"/>
      <c r="I94" s="1068"/>
      <c r="J94" s="1684"/>
      <c r="K94" s="1684"/>
      <c r="L94" s="1062"/>
      <c r="M94" s="1062"/>
      <c r="N94" s="1063"/>
      <c r="P94" s="2174"/>
      <c r="Q94" s="2174"/>
      <c r="R94" s="2174"/>
      <c r="S94" s="2174"/>
    </row>
    <row r="95" spans="1:19" ht="6" customHeight="1" x14ac:dyDescent="0.2"/>
    <row r="96" spans="1:19" x14ac:dyDescent="0.2">
      <c r="B96" s="38" t="s">
        <v>1787</v>
      </c>
      <c r="L96" s="1069"/>
      <c r="M96" s="1069"/>
    </row>
    <row r="97" spans="1:19" x14ac:dyDescent="0.2">
      <c r="A97" s="1634" t="s">
        <v>2932</v>
      </c>
      <c r="B97" s="1046"/>
      <c r="C97" s="1685"/>
      <c r="D97" s="1685"/>
      <c r="E97" s="1634"/>
      <c r="F97" s="674"/>
      <c r="G97" s="1685"/>
      <c r="H97" s="674"/>
      <c r="I97" s="1048"/>
      <c r="J97" s="1685"/>
      <c r="K97" s="1070"/>
      <c r="L97" s="1684"/>
      <c r="M97" s="1070"/>
      <c r="N97" s="1743"/>
      <c r="O97" s="1634"/>
      <c r="P97" s="2155"/>
      <c r="Q97" s="2155"/>
      <c r="R97" s="2155"/>
      <c r="S97" s="2155"/>
    </row>
    <row r="98" spans="1:19" x14ac:dyDescent="0.2">
      <c r="A98" s="1634" t="s">
        <v>2933</v>
      </c>
      <c r="B98" s="1046"/>
      <c r="C98" s="1685"/>
      <c r="D98" s="1685"/>
      <c r="E98" s="1634"/>
      <c r="F98" s="674"/>
      <c r="G98" s="1685"/>
      <c r="H98" s="674"/>
      <c r="I98" s="1048"/>
      <c r="J98" s="1685"/>
      <c r="K98" s="1070"/>
      <c r="L98" s="1684"/>
      <c r="M98" s="1070"/>
      <c r="N98" s="1743"/>
      <c r="O98" s="1634"/>
      <c r="P98" s="2155"/>
      <c r="Q98" s="2155"/>
      <c r="R98" s="2155"/>
      <c r="S98" s="2155"/>
    </row>
    <row r="99" spans="1:19" x14ac:dyDescent="0.2">
      <c r="A99" s="1634" t="s">
        <v>2934</v>
      </c>
      <c r="B99" s="1046"/>
      <c r="C99" s="1685"/>
      <c r="D99" s="1685"/>
      <c r="E99" s="1634"/>
      <c r="F99" s="674"/>
      <c r="G99" s="1685"/>
      <c r="H99" s="674"/>
      <c r="I99" s="1048"/>
      <c r="J99" s="1685"/>
      <c r="K99" s="1070"/>
      <c r="L99" s="1684"/>
      <c r="M99" s="1070"/>
      <c r="N99" s="1743"/>
      <c r="O99" s="1634"/>
      <c r="P99" s="2155"/>
      <c r="Q99" s="2155"/>
      <c r="R99" s="2155"/>
      <c r="S99" s="2155"/>
    </row>
    <row r="100" spans="1:19" hidden="1" x14ac:dyDescent="0.2">
      <c r="A100" s="1634" t="s">
        <v>2935</v>
      </c>
      <c r="B100" s="1046"/>
      <c r="C100" s="1685"/>
      <c r="D100" s="1685"/>
      <c r="E100" s="1634"/>
      <c r="F100" s="674"/>
      <c r="G100" s="1685"/>
      <c r="H100" s="674"/>
      <c r="I100" s="1048"/>
      <c r="J100" s="1685"/>
      <c r="K100" s="1070"/>
      <c r="L100" s="1684"/>
      <c r="M100" s="1070"/>
      <c r="N100" s="1743"/>
      <c r="O100" s="1634"/>
      <c r="P100" s="2155"/>
      <c r="Q100" s="2155"/>
      <c r="R100" s="2155"/>
      <c r="S100" s="2155"/>
    </row>
    <row r="101" spans="1:19" hidden="1" x14ac:dyDescent="0.2">
      <c r="A101" s="1634" t="s">
        <v>2936</v>
      </c>
      <c r="B101" s="1046"/>
      <c r="C101" s="1685"/>
      <c r="D101" s="1685"/>
      <c r="E101" s="1634"/>
      <c r="F101" s="674"/>
      <c r="G101" s="1685"/>
      <c r="H101" s="674"/>
      <c r="I101" s="1048"/>
      <c r="J101" s="1685"/>
      <c r="K101" s="1070"/>
      <c r="L101" s="1684"/>
      <c r="M101" s="1070"/>
      <c r="N101" s="1743"/>
      <c r="O101" s="1634"/>
      <c r="P101" s="2155"/>
      <c r="Q101" s="2155"/>
      <c r="R101" s="2155"/>
      <c r="S101" s="2155"/>
    </row>
    <row r="102" spans="1:19" hidden="1" x14ac:dyDescent="0.2">
      <c r="A102" s="1634" t="s">
        <v>2937</v>
      </c>
      <c r="B102" s="1046"/>
      <c r="C102" s="1685"/>
      <c r="D102" s="1685"/>
      <c r="E102" s="1634"/>
      <c r="F102" s="674"/>
      <c r="G102" s="1685"/>
      <c r="H102" s="674"/>
      <c r="I102" s="1048"/>
      <c r="J102" s="1685"/>
      <c r="K102" s="1070"/>
      <c r="L102" s="1684"/>
      <c r="M102" s="1070"/>
      <c r="N102" s="1743"/>
      <c r="O102" s="1634"/>
      <c r="P102" s="2155"/>
      <c r="Q102" s="2155"/>
      <c r="R102" s="2155"/>
      <c r="S102" s="2155"/>
    </row>
    <row r="103" spans="1:19" hidden="1" x14ac:dyDescent="0.2">
      <c r="A103" s="1634" t="s">
        <v>2938</v>
      </c>
      <c r="B103" s="1046"/>
      <c r="C103" s="1685"/>
      <c r="D103" s="1685"/>
      <c r="E103" s="1634"/>
      <c r="F103" s="674"/>
      <c r="G103" s="1685"/>
      <c r="H103" s="674"/>
      <c r="I103" s="1048"/>
      <c r="J103" s="1685"/>
      <c r="K103" s="1070"/>
      <c r="L103" s="1684"/>
      <c r="M103" s="1070"/>
      <c r="N103" s="1743"/>
      <c r="O103" s="1634"/>
      <c r="P103" s="2155"/>
      <c r="Q103" s="2155"/>
      <c r="R103" s="2155"/>
      <c r="S103" s="2155"/>
    </row>
    <row r="104" spans="1:19" hidden="1" x14ac:dyDescent="0.2">
      <c r="A104" s="1634" t="s">
        <v>2939</v>
      </c>
      <c r="B104" s="1046"/>
      <c r="C104" s="1685"/>
      <c r="D104" s="1685"/>
      <c r="E104" s="1634"/>
      <c r="F104" s="674"/>
      <c r="G104" s="1685"/>
      <c r="H104" s="674"/>
      <c r="I104" s="1048"/>
      <c r="J104" s="1685"/>
      <c r="K104" s="1070"/>
      <c r="L104" s="1684"/>
      <c r="M104" s="1070"/>
      <c r="N104" s="1743"/>
      <c r="O104" s="1634"/>
      <c r="P104" s="2155"/>
      <c r="Q104" s="2155"/>
      <c r="R104" s="2155"/>
      <c r="S104" s="2155"/>
    </row>
    <row r="105" spans="1:19" hidden="1" x14ac:dyDescent="0.2">
      <c r="A105" s="1634" t="s">
        <v>2940</v>
      </c>
      <c r="B105" s="1046"/>
      <c r="C105" s="1685"/>
      <c r="D105" s="1685"/>
      <c r="E105" s="1634"/>
      <c r="F105" s="674"/>
      <c r="G105" s="1685"/>
      <c r="H105" s="674"/>
      <c r="I105" s="1048"/>
      <c r="J105" s="1685"/>
      <c r="K105" s="1070"/>
      <c r="L105" s="1684"/>
      <c r="M105" s="1070"/>
      <c r="N105" s="1743"/>
      <c r="O105" s="1634"/>
      <c r="P105" s="2155"/>
      <c r="Q105" s="2155"/>
      <c r="R105" s="2155"/>
      <c r="S105" s="2155"/>
    </row>
    <row r="106" spans="1:19" hidden="1" x14ac:dyDescent="0.2">
      <c r="A106" s="1634" t="s">
        <v>2941</v>
      </c>
      <c r="B106" s="1046"/>
      <c r="C106" s="1685"/>
      <c r="D106" s="1685"/>
      <c r="E106" s="1634"/>
      <c r="F106" s="674"/>
      <c r="G106" s="1685"/>
      <c r="H106" s="674"/>
      <c r="I106" s="1048"/>
      <c r="J106" s="1685"/>
      <c r="K106" s="1070"/>
      <c r="L106" s="1684"/>
      <c r="M106" s="1070"/>
      <c r="N106" s="1743"/>
      <c r="O106" s="1634"/>
      <c r="P106" s="2155"/>
      <c r="Q106" s="2155"/>
      <c r="R106" s="2155"/>
      <c r="S106" s="2155"/>
    </row>
    <row r="107" spans="1:19" hidden="1" x14ac:dyDescent="0.2">
      <c r="A107" s="1634" t="s">
        <v>2942</v>
      </c>
      <c r="B107" s="1046"/>
      <c r="C107" s="1685"/>
      <c r="D107" s="1685"/>
      <c r="E107" s="1634"/>
      <c r="F107" s="674"/>
      <c r="G107" s="1685"/>
      <c r="H107" s="674"/>
      <c r="I107" s="1048"/>
      <c r="J107" s="1685"/>
      <c r="K107" s="1070"/>
      <c r="L107" s="1684"/>
      <c r="M107" s="1070"/>
      <c r="N107" s="1743"/>
      <c r="O107" s="1634"/>
      <c r="P107" s="2155"/>
      <c r="Q107" s="2155"/>
      <c r="R107" s="2155"/>
      <c r="S107" s="2155"/>
    </row>
    <row r="108" spans="1:19" hidden="1" x14ac:dyDescent="0.2">
      <c r="A108" s="1634" t="s">
        <v>2943</v>
      </c>
      <c r="B108" s="1046"/>
      <c r="C108" s="1685"/>
      <c r="D108" s="1685"/>
      <c r="E108" s="1634"/>
      <c r="F108" s="674"/>
      <c r="G108" s="1685"/>
      <c r="H108" s="674"/>
      <c r="I108" s="1048"/>
      <c r="J108" s="1685"/>
      <c r="K108" s="1070"/>
      <c r="L108" s="1684"/>
      <c r="M108" s="1070"/>
      <c r="N108" s="1743"/>
      <c r="O108" s="1634"/>
      <c r="P108" s="2155"/>
      <c r="Q108" s="2155"/>
      <c r="R108" s="2155"/>
      <c r="S108" s="2155"/>
    </row>
    <row r="109" spans="1:19" hidden="1" x14ac:dyDescent="0.2">
      <c r="A109" s="1634" t="s">
        <v>2944</v>
      </c>
      <c r="B109" s="1046"/>
      <c r="C109" s="1685"/>
      <c r="D109" s="1685"/>
      <c r="E109" s="1634"/>
      <c r="F109" s="674"/>
      <c r="G109" s="1685"/>
      <c r="H109" s="674"/>
      <c r="I109" s="1048"/>
      <c r="J109" s="1685"/>
      <c r="K109" s="1070"/>
      <c r="L109" s="1684"/>
      <c r="M109" s="1070"/>
      <c r="N109" s="1743"/>
      <c r="O109" s="1634"/>
      <c r="P109" s="2155"/>
      <c r="Q109" s="2155"/>
      <c r="R109" s="2155"/>
      <c r="S109" s="2155"/>
    </row>
    <row r="110" spans="1:19" hidden="1" x14ac:dyDescent="0.2">
      <c r="A110" s="1634" t="s">
        <v>2945</v>
      </c>
      <c r="B110" s="1046"/>
      <c r="C110" s="1685"/>
      <c r="D110" s="1685"/>
      <c r="E110" s="1634"/>
      <c r="F110" s="674"/>
      <c r="G110" s="1685"/>
      <c r="H110" s="674"/>
      <c r="I110" s="1048"/>
      <c r="J110" s="1685"/>
      <c r="K110" s="1070"/>
      <c r="L110" s="1684"/>
      <c r="M110" s="1070"/>
      <c r="N110" s="1743"/>
      <c r="O110" s="1634"/>
      <c r="P110" s="2155"/>
      <c r="Q110" s="2155"/>
      <c r="R110" s="2155"/>
      <c r="S110" s="2155"/>
    </row>
    <row r="111" spans="1:19" hidden="1" x14ac:dyDescent="0.2">
      <c r="A111" s="1634" t="s">
        <v>2946</v>
      </c>
      <c r="B111" s="1046"/>
      <c r="C111" s="1685"/>
      <c r="D111" s="1685"/>
      <c r="E111" s="1634"/>
      <c r="F111" s="674"/>
      <c r="G111" s="1685"/>
      <c r="H111" s="674"/>
      <c r="I111" s="1048"/>
      <c r="J111" s="1685"/>
      <c r="K111" s="1070"/>
      <c r="L111" s="1684"/>
      <c r="M111" s="1070"/>
      <c r="N111" s="1743"/>
      <c r="O111" s="1634"/>
      <c r="P111" s="2155"/>
      <c r="Q111" s="2155"/>
      <c r="R111" s="2155"/>
      <c r="S111" s="2155"/>
    </row>
    <row r="112" spans="1:19" hidden="1" x14ac:dyDescent="0.2">
      <c r="A112" s="1634" t="s">
        <v>2947</v>
      </c>
      <c r="B112" s="1046"/>
      <c r="C112" s="1685"/>
      <c r="D112" s="1685"/>
      <c r="E112" s="1634"/>
      <c r="F112" s="674"/>
      <c r="G112" s="1685"/>
      <c r="H112" s="674"/>
      <c r="I112" s="1048"/>
      <c r="J112" s="1685"/>
      <c r="K112" s="1070"/>
      <c r="L112" s="1684"/>
      <c r="M112" s="1070"/>
      <c r="N112" s="1743"/>
      <c r="O112" s="1634"/>
      <c r="P112" s="2155"/>
      <c r="Q112" s="2155"/>
      <c r="R112" s="2155"/>
      <c r="S112" s="2155"/>
    </row>
    <row r="113" spans="1:19" hidden="1" x14ac:dyDescent="0.2">
      <c r="A113" s="1634" t="s">
        <v>2948</v>
      </c>
      <c r="B113" s="1046"/>
      <c r="C113" s="1685"/>
      <c r="D113" s="1685"/>
      <c r="E113" s="1634"/>
      <c r="F113" s="674"/>
      <c r="G113" s="1685"/>
      <c r="H113" s="674"/>
      <c r="I113" s="1048"/>
      <c r="J113" s="1685"/>
      <c r="K113" s="1070"/>
      <c r="L113" s="1684"/>
      <c r="M113" s="1070"/>
      <c r="N113" s="1743"/>
      <c r="O113" s="1634"/>
      <c r="P113" s="2155"/>
      <c r="Q113" s="2155"/>
      <c r="R113" s="2155"/>
      <c r="S113" s="2155"/>
    </row>
    <row r="114" spans="1:19" hidden="1" x14ac:dyDescent="0.2">
      <c r="A114" s="1634" t="s">
        <v>2949</v>
      </c>
      <c r="B114" s="1046"/>
      <c r="C114" s="1685"/>
      <c r="D114" s="1685"/>
      <c r="E114" s="1634"/>
      <c r="F114" s="674"/>
      <c r="G114" s="1685"/>
      <c r="H114" s="674"/>
      <c r="I114" s="1048"/>
      <c r="J114" s="1685"/>
      <c r="K114" s="1070"/>
      <c r="L114" s="1684"/>
      <c r="M114" s="1070"/>
      <c r="N114" s="1743"/>
      <c r="O114" s="1634"/>
      <c r="P114" s="2155"/>
      <c r="Q114" s="2155"/>
      <c r="R114" s="2155"/>
      <c r="S114" s="2155"/>
    </row>
    <row r="115" spans="1:19" hidden="1" x14ac:dyDescent="0.2">
      <c r="A115" s="1634" t="s">
        <v>2950</v>
      </c>
      <c r="B115" s="1046"/>
      <c r="C115" s="1685"/>
      <c r="D115" s="1685"/>
      <c r="E115" s="1634"/>
      <c r="F115" s="674"/>
      <c r="G115" s="1685"/>
      <c r="H115" s="674"/>
      <c r="I115" s="1048"/>
      <c r="J115" s="1685"/>
      <c r="K115" s="1070"/>
      <c r="L115" s="1684"/>
      <c r="M115" s="1070"/>
      <c r="N115" s="1743"/>
      <c r="O115" s="1634"/>
      <c r="P115" s="2155"/>
      <c r="Q115" s="2155"/>
      <c r="R115" s="2155"/>
      <c r="S115" s="2155"/>
    </row>
    <row r="116" spans="1:19" hidden="1" x14ac:dyDescent="0.2">
      <c r="A116" s="1634" t="s">
        <v>2951</v>
      </c>
      <c r="B116" s="1046"/>
      <c r="C116" s="1685"/>
      <c r="D116" s="1685"/>
      <c r="E116" s="1634"/>
      <c r="F116" s="674"/>
      <c r="G116" s="1685"/>
      <c r="H116" s="674"/>
      <c r="I116" s="1048"/>
      <c r="J116" s="1685"/>
      <c r="K116" s="1070"/>
      <c r="L116" s="1684"/>
      <c r="M116" s="1070"/>
      <c r="N116" s="1743"/>
      <c r="O116" s="1634"/>
      <c r="P116" s="2155"/>
      <c r="Q116" s="2155"/>
      <c r="R116" s="2155"/>
      <c r="S116" s="2155"/>
    </row>
    <row r="117" spans="1:19" hidden="1" x14ac:dyDescent="0.2">
      <c r="A117" s="1634" t="s">
        <v>2952</v>
      </c>
      <c r="B117" s="1046"/>
      <c r="C117" s="1685"/>
      <c r="D117" s="1685"/>
      <c r="E117" s="1634"/>
      <c r="F117" s="674"/>
      <c r="G117" s="1685"/>
      <c r="H117" s="674"/>
      <c r="I117" s="1048"/>
      <c r="J117" s="1685"/>
      <c r="K117" s="1070"/>
      <c r="L117" s="1684"/>
      <c r="M117" s="1070"/>
      <c r="N117" s="1743"/>
      <c r="O117" s="1634"/>
      <c r="P117" s="2155"/>
      <c r="Q117" s="2155"/>
      <c r="R117" s="2155"/>
      <c r="S117" s="2155"/>
    </row>
    <row r="118" spans="1:19" hidden="1" x14ac:dyDescent="0.2">
      <c r="A118" s="1634" t="s">
        <v>2953</v>
      </c>
      <c r="B118" s="1046"/>
      <c r="C118" s="1685"/>
      <c r="D118" s="1685"/>
      <c r="E118" s="1634"/>
      <c r="F118" s="674"/>
      <c r="G118" s="1685"/>
      <c r="H118" s="674"/>
      <c r="I118" s="1048"/>
      <c r="J118" s="1685"/>
      <c r="K118" s="1070"/>
      <c r="L118" s="1684"/>
      <c r="M118" s="1070"/>
      <c r="N118" s="1743"/>
      <c r="O118" s="1634"/>
      <c r="P118" s="2155"/>
      <c r="Q118" s="2155"/>
      <c r="R118" s="2155"/>
      <c r="S118" s="2155"/>
    </row>
    <row r="119" spans="1:19" hidden="1" x14ac:dyDescent="0.2">
      <c r="A119" s="1634" t="s">
        <v>2954</v>
      </c>
      <c r="B119" s="1046"/>
      <c r="C119" s="1685"/>
      <c r="D119" s="1685"/>
      <c r="E119" s="1634"/>
      <c r="F119" s="674"/>
      <c r="G119" s="1685"/>
      <c r="H119" s="674"/>
      <c r="I119" s="1048"/>
      <c r="J119" s="1685"/>
      <c r="K119" s="1070"/>
      <c r="L119" s="1684"/>
      <c r="M119" s="1070"/>
      <c r="N119" s="1743"/>
      <c r="O119" s="1634"/>
      <c r="P119" s="2155"/>
      <c r="Q119" s="2155"/>
      <c r="R119" s="2155"/>
      <c r="S119" s="2155"/>
    </row>
    <row r="120" spans="1:19" hidden="1" x14ac:dyDescent="0.2">
      <c r="A120" s="1634" t="s">
        <v>2955</v>
      </c>
      <c r="B120" s="1046"/>
      <c r="C120" s="1685"/>
      <c r="D120" s="1685"/>
      <c r="E120" s="1634"/>
      <c r="F120" s="674"/>
      <c r="G120" s="1685"/>
      <c r="H120" s="674"/>
      <c r="I120" s="1048"/>
      <c r="J120" s="1685"/>
      <c r="K120" s="1070"/>
      <c r="L120" s="1684"/>
      <c r="M120" s="1070"/>
      <c r="N120" s="1743"/>
      <c r="O120" s="1634"/>
      <c r="P120" s="2155"/>
      <c r="Q120" s="2155"/>
      <c r="R120" s="2155"/>
      <c r="S120" s="2155"/>
    </row>
    <row r="121" spans="1:19" x14ac:dyDescent="0.2">
      <c r="A121" s="1634" t="s">
        <v>2956</v>
      </c>
      <c r="B121" s="1046"/>
      <c r="C121" s="1685"/>
      <c r="D121" s="1685"/>
      <c r="E121" s="1634"/>
      <c r="F121" s="674"/>
      <c r="G121" s="1685"/>
      <c r="H121" s="674"/>
      <c r="I121" s="1048"/>
      <c r="J121" s="1685"/>
      <c r="K121" s="1070"/>
      <c r="L121" s="1684"/>
      <c r="M121" s="1070"/>
      <c r="N121" s="1743"/>
      <c r="O121" s="1634"/>
      <c r="P121" s="2155"/>
      <c r="Q121" s="2155"/>
      <c r="R121" s="2155"/>
      <c r="S121" s="2155"/>
    </row>
    <row r="122" spans="1:19" x14ac:dyDescent="0.2">
      <c r="A122" s="86" t="s">
        <v>2957</v>
      </c>
      <c r="B122" s="1054">
        <v>100</v>
      </c>
      <c r="C122" s="1685"/>
      <c r="D122" s="1685"/>
      <c r="E122" s="1634"/>
      <c r="F122" s="674"/>
      <c r="G122" s="1685"/>
      <c r="H122" s="167"/>
      <c r="I122" s="1056"/>
      <c r="J122" s="1685"/>
      <c r="K122" s="1070"/>
      <c r="L122" s="1684"/>
      <c r="M122" s="1070"/>
      <c r="N122" s="1057"/>
      <c r="O122" s="1634"/>
      <c r="P122" s="2173"/>
      <c r="Q122" s="2173"/>
      <c r="R122" s="2173"/>
      <c r="S122" s="2173"/>
    </row>
    <row r="123" spans="1:19" x14ac:dyDescent="0.2">
      <c r="A123" s="39" t="s">
        <v>2958</v>
      </c>
      <c r="B123" s="678" t="s">
        <v>2959</v>
      </c>
      <c r="C123" s="1684"/>
      <c r="D123" s="1684"/>
      <c r="F123" s="674"/>
      <c r="G123" s="681"/>
      <c r="H123" s="1060"/>
      <c r="I123" s="1061"/>
      <c r="J123" s="1684"/>
      <c r="K123" s="1070"/>
      <c r="L123" s="1684"/>
      <c r="M123" s="1070"/>
      <c r="N123" s="1063"/>
      <c r="P123" s="2174"/>
      <c r="Q123" s="2174"/>
      <c r="R123" s="2174"/>
      <c r="S123" s="2174"/>
    </row>
    <row r="124" spans="1:19" ht="6" customHeight="1" x14ac:dyDescent="0.2"/>
    <row r="125" spans="1:19" x14ac:dyDescent="0.2">
      <c r="B125" s="38" t="s">
        <v>1788</v>
      </c>
    </row>
    <row r="126" spans="1:19" x14ac:dyDescent="0.2">
      <c r="A126" s="1634" t="s">
        <v>2932</v>
      </c>
      <c r="B126" s="1046"/>
      <c r="C126" s="1685"/>
      <c r="D126" s="1685"/>
      <c r="E126" s="1634"/>
      <c r="F126" s="674"/>
      <c r="G126" s="1685"/>
      <c r="H126" s="674"/>
      <c r="I126" s="1048"/>
      <c r="J126" s="1049"/>
      <c r="K126" s="1684"/>
      <c r="L126" s="1049"/>
      <c r="M126" s="1050"/>
      <c r="N126" s="1743"/>
      <c r="O126" s="1634"/>
      <c r="P126" s="2155"/>
      <c r="Q126" s="2155"/>
      <c r="R126" s="2155"/>
      <c r="S126" s="2155"/>
    </row>
    <row r="127" spans="1:19" x14ac:dyDescent="0.2">
      <c r="A127" s="1634" t="s">
        <v>2933</v>
      </c>
      <c r="B127" s="1046"/>
      <c r="C127" s="1685"/>
      <c r="D127" s="1685"/>
      <c r="E127" s="1634"/>
      <c r="F127" s="674"/>
      <c r="G127" s="1685"/>
      <c r="H127" s="674"/>
      <c r="I127" s="1048"/>
      <c r="J127" s="1049"/>
      <c r="K127" s="1684"/>
      <c r="L127" s="1049"/>
      <c r="M127" s="1050"/>
      <c r="N127" s="1743"/>
      <c r="O127" s="1634"/>
      <c r="P127" s="2155"/>
      <c r="Q127" s="2155"/>
      <c r="R127" s="2155"/>
      <c r="S127" s="2155"/>
    </row>
    <row r="128" spans="1:19" x14ac:dyDescent="0.2">
      <c r="A128" s="1634" t="s">
        <v>2934</v>
      </c>
      <c r="B128" s="1046"/>
      <c r="C128" s="1685"/>
      <c r="D128" s="1685"/>
      <c r="E128" s="1634"/>
      <c r="F128" s="674"/>
      <c r="G128" s="1685"/>
      <c r="H128" s="674"/>
      <c r="I128" s="1048"/>
      <c r="J128" s="1049"/>
      <c r="K128" s="1684"/>
      <c r="L128" s="1049"/>
      <c r="M128" s="1050"/>
      <c r="N128" s="1743"/>
      <c r="O128" s="1634"/>
      <c r="P128" s="2155"/>
      <c r="Q128" s="2155"/>
      <c r="R128" s="2155"/>
      <c r="S128" s="2155"/>
    </row>
    <row r="129" spans="1:19" hidden="1" x14ac:dyDescent="0.2">
      <c r="A129" s="1634" t="s">
        <v>2935</v>
      </c>
      <c r="B129" s="1046"/>
      <c r="C129" s="1685"/>
      <c r="D129" s="1685"/>
      <c r="E129" s="1634"/>
      <c r="F129" s="674"/>
      <c r="G129" s="1685"/>
      <c r="H129" s="674"/>
      <c r="I129" s="1048"/>
      <c r="J129" s="1049"/>
      <c r="K129" s="1684"/>
      <c r="L129" s="1049"/>
      <c r="M129" s="1050"/>
      <c r="N129" s="1743"/>
      <c r="O129" s="1634"/>
      <c r="P129" s="2155"/>
      <c r="Q129" s="2155"/>
      <c r="R129" s="2155"/>
      <c r="S129" s="2155"/>
    </row>
    <row r="130" spans="1:19" hidden="1" x14ac:dyDescent="0.2">
      <c r="A130" s="1634" t="s">
        <v>2936</v>
      </c>
      <c r="B130" s="1046"/>
      <c r="C130" s="1685"/>
      <c r="D130" s="1685"/>
      <c r="E130" s="1634"/>
      <c r="F130" s="674"/>
      <c r="G130" s="1685"/>
      <c r="H130" s="674"/>
      <c r="I130" s="1048"/>
      <c r="J130" s="1049"/>
      <c r="K130" s="1684"/>
      <c r="L130" s="1049"/>
      <c r="M130" s="1050"/>
      <c r="N130" s="1743"/>
      <c r="O130" s="1634"/>
      <c r="P130" s="2155"/>
      <c r="Q130" s="2155"/>
      <c r="R130" s="2155"/>
      <c r="S130" s="2155"/>
    </row>
    <row r="131" spans="1:19" hidden="1" x14ac:dyDescent="0.2">
      <c r="A131" s="1634" t="s">
        <v>2937</v>
      </c>
      <c r="B131" s="1046"/>
      <c r="C131" s="1685"/>
      <c r="D131" s="1685"/>
      <c r="E131" s="1634"/>
      <c r="F131" s="674"/>
      <c r="G131" s="1685"/>
      <c r="H131" s="674"/>
      <c r="I131" s="1048"/>
      <c r="J131" s="1049"/>
      <c r="K131" s="1684"/>
      <c r="L131" s="1049"/>
      <c r="M131" s="1050"/>
      <c r="N131" s="1743"/>
      <c r="O131" s="1634"/>
      <c r="P131" s="2155"/>
      <c r="Q131" s="2155"/>
      <c r="R131" s="2155"/>
      <c r="S131" s="2155"/>
    </row>
    <row r="132" spans="1:19" hidden="1" x14ac:dyDescent="0.2">
      <c r="A132" s="1634" t="s">
        <v>2938</v>
      </c>
      <c r="B132" s="1046"/>
      <c r="C132" s="1685"/>
      <c r="D132" s="1685"/>
      <c r="E132" s="1634"/>
      <c r="F132" s="674"/>
      <c r="G132" s="1685"/>
      <c r="H132" s="674"/>
      <c r="I132" s="1048"/>
      <c r="J132" s="1049"/>
      <c r="K132" s="1684"/>
      <c r="L132" s="1049"/>
      <c r="M132" s="1050"/>
      <c r="N132" s="1743"/>
      <c r="O132" s="1634"/>
      <c r="P132" s="2155"/>
      <c r="Q132" s="2155"/>
      <c r="R132" s="2155"/>
      <c r="S132" s="2155"/>
    </row>
    <row r="133" spans="1:19" hidden="1" x14ac:dyDescent="0.2">
      <c r="A133" s="1634" t="s">
        <v>2939</v>
      </c>
      <c r="B133" s="1046"/>
      <c r="C133" s="1685"/>
      <c r="D133" s="1685"/>
      <c r="E133" s="1634"/>
      <c r="F133" s="674"/>
      <c r="G133" s="1685"/>
      <c r="H133" s="674"/>
      <c r="I133" s="1048"/>
      <c r="J133" s="1049"/>
      <c r="K133" s="1684"/>
      <c r="L133" s="1049"/>
      <c r="M133" s="1050"/>
      <c r="N133" s="1743"/>
      <c r="O133" s="1634"/>
      <c r="P133" s="2155"/>
      <c r="Q133" s="2155"/>
      <c r="R133" s="2155"/>
      <c r="S133" s="2155"/>
    </row>
    <row r="134" spans="1:19" hidden="1" x14ac:dyDescent="0.2">
      <c r="A134" s="1634" t="s">
        <v>2940</v>
      </c>
      <c r="B134" s="1046"/>
      <c r="C134" s="1685"/>
      <c r="D134" s="1685"/>
      <c r="E134" s="1634"/>
      <c r="F134" s="674"/>
      <c r="G134" s="1685"/>
      <c r="H134" s="674"/>
      <c r="I134" s="1048"/>
      <c r="J134" s="1049"/>
      <c r="K134" s="1684"/>
      <c r="L134" s="1049"/>
      <c r="M134" s="1050"/>
      <c r="N134" s="1743"/>
      <c r="O134" s="1634"/>
      <c r="P134" s="2155"/>
      <c r="Q134" s="2155"/>
      <c r="R134" s="2155"/>
      <c r="S134" s="2155"/>
    </row>
    <row r="135" spans="1:19" hidden="1" x14ac:dyDescent="0.2">
      <c r="A135" s="1634" t="s">
        <v>2941</v>
      </c>
      <c r="B135" s="1046"/>
      <c r="C135" s="1685"/>
      <c r="D135" s="1685"/>
      <c r="E135" s="1634"/>
      <c r="F135" s="674"/>
      <c r="G135" s="1685"/>
      <c r="H135" s="674"/>
      <c r="I135" s="1048"/>
      <c r="J135" s="1049"/>
      <c r="K135" s="1684"/>
      <c r="L135" s="1049"/>
      <c r="M135" s="1050"/>
      <c r="N135" s="1743"/>
      <c r="O135" s="1634"/>
      <c r="P135" s="2155"/>
      <c r="Q135" s="2155"/>
      <c r="R135" s="2155"/>
      <c r="S135" s="2155"/>
    </row>
    <row r="136" spans="1:19" hidden="1" x14ac:dyDescent="0.2">
      <c r="A136" s="1634" t="s">
        <v>2942</v>
      </c>
      <c r="B136" s="1046"/>
      <c r="C136" s="1685"/>
      <c r="D136" s="1685"/>
      <c r="E136" s="1634"/>
      <c r="F136" s="674"/>
      <c r="G136" s="1685"/>
      <c r="H136" s="674"/>
      <c r="I136" s="1048"/>
      <c r="J136" s="1049"/>
      <c r="K136" s="1684"/>
      <c r="L136" s="1049"/>
      <c r="M136" s="1050"/>
      <c r="N136" s="1743"/>
      <c r="O136" s="1634"/>
      <c r="P136" s="2155"/>
      <c r="Q136" s="2155"/>
      <c r="R136" s="2155"/>
      <c r="S136" s="2155"/>
    </row>
    <row r="137" spans="1:19" hidden="1" x14ac:dyDescent="0.2">
      <c r="A137" s="1634" t="s">
        <v>2943</v>
      </c>
      <c r="B137" s="1046"/>
      <c r="C137" s="1685"/>
      <c r="D137" s="1685"/>
      <c r="E137" s="1634"/>
      <c r="F137" s="674"/>
      <c r="G137" s="1685"/>
      <c r="H137" s="674"/>
      <c r="I137" s="1048"/>
      <c r="J137" s="1049"/>
      <c r="K137" s="1684"/>
      <c r="L137" s="1049"/>
      <c r="M137" s="1050"/>
      <c r="N137" s="1743"/>
      <c r="O137" s="1634"/>
      <c r="P137" s="2155"/>
      <c r="Q137" s="2155"/>
      <c r="R137" s="2155"/>
      <c r="S137" s="2155"/>
    </row>
    <row r="138" spans="1:19" hidden="1" x14ac:dyDescent="0.2">
      <c r="A138" s="1634" t="s">
        <v>2944</v>
      </c>
      <c r="B138" s="1046"/>
      <c r="C138" s="1685"/>
      <c r="D138" s="1685"/>
      <c r="E138" s="1634"/>
      <c r="F138" s="674"/>
      <c r="G138" s="1685"/>
      <c r="H138" s="674"/>
      <c r="I138" s="1048"/>
      <c r="J138" s="1049"/>
      <c r="K138" s="1684"/>
      <c r="L138" s="1049"/>
      <c r="M138" s="1050"/>
      <c r="N138" s="1743"/>
      <c r="O138" s="1634"/>
      <c r="P138" s="2155"/>
      <c r="Q138" s="2155"/>
      <c r="R138" s="2155"/>
      <c r="S138" s="2155"/>
    </row>
    <row r="139" spans="1:19" hidden="1" x14ac:dyDescent="0.2">
      <c r="A139" s="1634" t="s">
        <v>2945</v>
      </c>
      <c r="B139" s="1046"/>
      <c r="C139" s="1685"/>
      <c r="D139" s="1685"/>
      <c r="E139" s="1634"/>
      <c r="F139" s="674"/>
      <c r="G139" s="1685"/>
      <c r="H139" s="674"/>
      <c r="I139" s="1048"/>
      <c r="J139" s="1049"/>
      <c r="K139" s="1684"/>
      <c r="L139" s="1049"/>
      <c r="M139" s="1050"/>
      <c r="N139" s="1743"/>
      <c r="O139" s="1634"/>
      <c r="P139" s="2155"/>
      <c r="Q139" s="2155"/>
      <c r="R139" s="2155"/>
      <c r="S139" s="2155"/>
    </row>
    <row r="140" spans="1:19" hidden="1" x14ac:dyDescent="0.2">
      <c r="A140" s="1634" t="s">
        <v>2946</v>
      </c>
      <c r="B140" s="1046"/>
      <c r="C140" s="1685"/>
      <c r="D140" s="1685"/>
      <c r="E140" s="1634"/>
      <c r="F140" s="674"/>
      <c r="G140" s="1685"/>
      <c r="H140" s="674"/>
      <c r="I140" s="1048"/>
      <c r="J140" s="1049"/>
      <c r="K140" s="1684"/>
      <c r="L140" s="1049"/>
      <c r="M140" s="1050"/>
      <c r="N140" s="1743"/>
      <c r="O140" s="1634"/>
      <c r="P140" s="2155"/>
      <c r="Q140" s="2155"/>
      <c r="R140" s="2155"/>
      <c r="S140" s="2155"/>
    </row>
    <row r="141" spans="1:19" hidden="1" x14ac:dyDescent="0.2">
      <c r="A141" s="1634" t="s">
        <v>2947</v>
      </c>
      <c r="B141" s="1046"/>
      <c r="C141" s="1685"/>
      <c r="D141" s="1685"/>
      <c r="E141" s="1634"/>
      <c r="F141" s="674"/>
      <c r="G141" s="1685"/>
      <c r="H141" s="674"/>
      <c r="I141" s="1048"/>
      <c r="J141" s="1049"/>
      <c r="K141" s="1684"/>
      <c r="L141" s="1049"/>
      <c r="M141" s="1050"/>
      <c r="N141" s="1743"/>
      <c r="O141" s="1634"/>
      <c r="P141" s="2155"/>
      <c r="Q141" s="2155"/>
      <c r="R141" s="2155"/>
      <c r="S141" s="2155"/>
    </row>
    <row r="142" spans="1:19" hidden="1" x14ac:dyDescent="0.2">
      <c r="A142" s="1634" t="s">
        <v>2948</v>
      </c>
      <c r="B142" s="1046"/>
      <c r="C142" s="1685"/>
      <c r="D142" s="1685"/>
      <c r="E142" s="1634"/>
      <c r="F142" s="674"/>
      <c r="G142" s="1685"/>
      <c r="H142" s="674"/>
      <c r="I142" s="1048"/>
      <c r="J142" s="1049"/>
      <c r="K142" s="1684"/>
      <c r="L142" s="1049"/>
      <c r="M142" s="1050"/>
      <c r="N142" s="1743"/>
      <c r="O142" s="1634"/>
      <c r="P142" s="2155"/>
      <c r="Q142" s="2155"/>
      <c r="R142" s="2155"/>
      <c r="S142" s="2155"/>
    </row>
    <row r="143" spans="1:19" hidden="1" x14ac:dyDescent="0.2">
      <c r="A143" s="1634" t="s">
        <v>2949</v>
      </c>
      <c r="B143" s="1046"/>
      <c r="C143" s="1685"/>
      <c r="D143" s="1685"/>
      <c r="E143" s="1634"/>
      <c r="F143" s="674"/>
      <c r="G143" s="1685"/>
      <c r="H143" s="674"/>
      <c r="I143" s="1048"/>
      <c r="J143" s="1049"/>
      <c r="K143" s="1684"/>
      <c r="L143" s="1049"/>
      <c r="M143" s="1050"/>
      <c r="N143" s="1743"/>
      <c r="O143" s="1634"/>
      <c r="P143" s="2155"/>
      <c r="Q143" s="2155"/>
      <c r="R143" s="2155"/>
      <c r="S143" s="2155"/>
    </row>
    <row r="144" spans="1:19" hidden="1" x14ac:dyDescent="0.2">
      <c r="A144" s="1634" t="s">
        <v>2950</v>
      </c>
      <c r="B144" s="1046"/>
      <c r="C144" s="1685"/>
      <c r="D144" s="1685"/>
      <c r="E144" s="1634"/>
      <c r="F144" s="674"/>
      <c r="G144" s="1685"/>
      <c r="H144" s="674"/>
      <c r="I144" s="1048"/>
      <c r="J144" s="1049"/>
      <c r="K144" s="1684"/>
      <c r="L144" s="1049"/>
      <c r="M144" s="1050"/>
      <c r="N144" s="1743"/>
      <c r="O144" s="1634"/>
      <c r="P144" s="2155"/>
      <c r="Q144" s="2155"/>
      <c r="R144" s="2155"/>
      <c r="S144" s="2155"/>
    </row>
    <row r="145" spans="1:39" hidden="1" x14ac:dyDescent="0.2">
      <c r="A145" s="1634" t="s">
        <v>2951</v>
      </c>
      <c r="B145" s="1046"/>
      <c r="C145" s="1685"/>
      <c r="D145" s="1685"/>
      <c r="E145" s="1634"/>
      <c r="F145" s="674"/>
      <c r="G145" s="1685"/>
      <c r="H145" s="674"/>
      <c r="I145" s="1048"/>
      <c r="J145" s="1049"/>
      <c r="K145" s="1684"/>
      <c r="L145" s="1049"/>
      <c r="M145" s="1050"/>
      <c r="N145" s="1743"/>
      <c r="O145" s="1634"/>
      <c r="P145" s="2155"/>
      <c r="Q145" s="2155"/>
      <c r="R145" s="2155"/>
      <c r="S145" s="2155"/>
    </row>
    <row r="146" spans="1:39" hidden="1" x14ac:dyDescent="0.2">
      <c r="A146" s="1634" t="s">
        <v>2952</v>
      </c>
      <c r="B146" s="1046"/>
      <c r="C146" s="1685"/>
      <c r="D146" s="1685"/>
      <c r="E146" s="1634"/>
      <c r="F146" s="674"/>
      <c r="G146" s="1685"/>
      <c r="H146" s="674"/>
      <c r="I146" s="1048"/>
      <c r="J146" s="1049"/>
      <c r="K146" s="1684"/>
      <c r="L146" s="1049"/>
      <c r="M146" s="1050"/>
      <c r="N146" s="1743"/>
      <c r="O146" s="1634"/>
      <c r="P146" s="2155"/>
      <c r="Q146" s="2155"/>
      <c r="R146" s="2155"/>
      <c r="S146" s="2155"/>
    </row>
    <row r="147" spans="1:39" hidden="1" x14ac:dyDescent="0.2">
      <c r="A147" s="1634" t="s">
        <v>2953</v>
      </c>
      <c r="B147" s="1046"/>
      <c r="C147" s="1685"/>
      <c r="D147" s="1685"/>
      <c r="E147" s="1634"/>
      <c r="F147" s="674"/>
      <c r="G147" s="1685"/>
      <c r="H147" s="674"/>
      <c r="I147" s="1048"/>
      <c r="J147" s="1049"/>
      <c r="K147" s="1684"/>
      <c r="L147" s="1049"/>
      <c r="M147" s="1050"/>
      <c r="N147" s="1743"/>
      <c r="O147" s="1634"/>
      <c r="P147" s="2155"/>
      <c r="Q147" s="2155"/>
      <c r="R147" s="2155"/>
      <c r="S147" s="2155"/>
    </row>
    <row r="148" spans="1:39" hidden="1" x14ac:dyDescent="0.2">
      <c r="A148" s="1634" t="s">
        <v>2954</v>
      </c>
      <c r="B148" s="1046"/>
      <c r="C148" s="1685"/>
      <c r="D148" s="1685"/>
      <c r="E148" s="1634"/>
      <c r="F148" s="674"/>
      <c r="G148" s="1685"/>
      <c r="H148" s="674"/>
      <c r="I148" s="1048"/>
      <c r="J148" s="1049"/>
      <c r="K148" s="1684"/>
      <c r="L148" s="1049"/>
      <c r="M148" s="1050"/>
      <c r="N148" s="1743"/>
      <c r="O148" s="1634"/>
      <c r="P148" s="2155"/>
      <c r="Q148" s="2155"/>
      <c r="R148" s="2155"/>
      <c r="S148" s="2155"/>
    </row>
    <row r="149" spans="1:39" hidden="1" x14ac:dyDescent="0.2">
      <c r="A149" s="1634" t="s">
        <v>2955</v>
      </c>
      <c r="B149" s="1046"/>
      <c r="C149" s="1685"/>
      <c r="D149" s="1685"/>
      <c r="E149" s="1634"/>
      <c r="F149" s="674"/>
      <c r="G149" s="1685"/>
      <c r="H149" s="674"/>
      <c r="I149" s="1048"/>
      <c r="J149" s="1049"/>
      <c r="K149" s="1684"/>
      <c r="L149" s="1049"/>
      <c r="M149" s="1050"/>
      <c r="N149" s="1743"/>
      <c r="O149" s="1634"/>
      <c r="P149" s="2155"/>
      <c r="Q149" s="2155"/>
      <c r="R149" s="2155"/>
      <c r="S149" s="2155"/>
    </row>
    <row r="150" spans="1:39" x14ac:dyDescent="0.2">
      <c r="A150" s="1634" t="s">
        <v>2956</v>
      </c>
      <c r="B150" s="1046"/>
      <c r="C150" s="1685"/>
      <c r="D150" s="1685"/>
      <c r="E150" s="1634"/>
      <c r="F150" s="674"/>
      <c r="G150" s="1685"/>
      <c r="H150" s="674"/>
      <c r="I150" s="1048"/>
      <c r="J150" s="1049"/>
      <c r="K150" s="1684"/>
      <c r="L150" s="1049"/>
      <c r="M150" s="1050"/>
      <c r="N150" s="1743"/>
      <c r="O150" s="1634"/>
      <c r="P150" s="2155"/>
      <c r="Q150" s="2155"/>
      <c r="R150" s="2155"/>
      <c r="S150" s="2155"/>
    </row>
    <row r="151" spans="1:39" x14ac:dyDescent="0.2">
      <c r="A151" s="86" t="s">
        <v>2957</v>
      </c>
      <c r="B151" s="1054">
        <v>100</v>
      </c>
      <c r="C151" s="1685"/>
      <c r="D151" s="1685"/>
      <c r="E151" s="1634"/>
      <c r="F151" s="674"/>
      <c r="G151" s="1685"/>
      <c r="H151" s="167"/>
      <c r="I151" s="1056"/>
      <c r="J151" s="1049"/>
      <c r="K151" s="1684"/>
      <c r="L151" s="1049"/>
      <c r="M151" s="1050"/>
      <c r="N151" s="1057"/>
      <c r="O151" s="1634"/>
      <c r="P151" s="2173"/>
      <c r="Q151" s="2173"/>
      <c r="R151" s="2173"/>
      <c r="S151" s="2173"/>
    </row>
    <row r="152" spans="1:39" x14ac:dyDescent="0.2">
      <c r="A152" s="39" t="s">
        <v>2958</v>
      </c>
      <c r="B152" s="678" t="s">
        <v>2959</v>
      </c>
      <c r="C152" s="1684"/>
      <c r="D152" s="1684"/>
      <c r="F152" s="674"/>
      <c r="G152" s="681"/>
      <c r="H152" s="1060"/>
      <c r="I152" s="1061"/>
      <c r="J152" s="1049"/>
      <c r="K152" s="1684"/>
      <c r="L152" s="1049"/>
      <c r="M152" s="1062"/>
      <c r="N152" s="1063"/>
      <c r="P152" s="2174"/>
      <c r="Q152" s="2174"/>
      <c r="R152" s="2174"/>
      <c r="S152" s="2174"/>
    </row>
    <row r="153" spans="1:39" x14ac:dyDescent="0.2">
      <c r="B153" s="5"/>
      <c r="C153" s="1071"/>
      <c r="D153" s="1071"/>
      <c r="F153" s="1071"/>
      <c r="G153" s="776"/>
      <c r="H153" s="1072"/>
      <c r="I153" s="1072"/>
      <c r="J153" s="1071"/>
      <c r="K153" s="1071"/>
      <c r="L153" s="1071"/>
      <c r="M153" s="1071"/>
      <c r="N153" s="1073"/>
      <c r="P153" s="693"/>
      <c r="Q153" s="693"/>
      <c r="R153" s="693"/>
      <c r="S153" s="693"/>
    </row>
    <row r="154" spans="1:39" x14ac:dyDescent="0.2">
      <c r="A154" s="131"/>
      <c r="B154" s="1356" t="s">
        <v>2960</v>
      </c>
      <c r="C154" s="1357"/>
      <c r="D154" s="1357"/>
      <c r="E154" s="131"/>
      <c r="F154" s="1357"/>
      <c r="G154" s="979"/>
      <c r="H154" s="1358"/>
      <c r="I154" s="1072"/>
      <c r="J154" s="1109"/>
      <c r="K154" s="1109"/>
      <c r="L154" s="1109"/>
      <c r="M154" s="1109"/>
      <c r="N154" s="1076"/>
      <c r="P154" s="1083"/>
      <c r="Q154" s="1083"/>
      <c r="R154" s="1083"/>
      <c r="S154" s="1083"/>
      <c r="V154" s="1118"/>
      <c r="W154" s="1118"/>
      <c r="X154" s="1085"/>
      <c r="Y154" s="1085"/>
      <c r="Z154" s="1085"/>
      <c r="AA154" s="1085"/>
      <c r="AB154" s="1086"/>
      <c r="AC154" s="1085"/>
      <c r="AD154" s="1085"/>
      <c r="AE154" s="1085"/>
      <c r="AF154" s="1085"/>
      <c r="AG154" s="1085"/>
      <c r="AH154" s="1085"/>
      <c r="AI154" s="1084"/>
      <c r="AJ154" s="1084"/>
      <c r="AK154" s="1085"/>
      <c r="AL154" s="1085"/>
      <c r="AM154" s="1085"/>
    </row>
    <row r="155" spans="1:39" x14ac:dyDescent="0.2">
      <c r="A155" s="132" t="s">
        <v>2958</v>
      </c>
      <c r="B155" s="1359" t="s">
        <v>2959</v>
      </c>
      <c r="C155" s="1360"/>
      <c r="D155" s="1360"/>
      <c r="E155" s="1361"/>
      <c r="F155" s="1360"/>
      <c r="G155" s="1360"/>
      <c r="H155" s="1430"/>
      <c r="I155" s="1090"/>
      <c r="J155" s="1091"/>
      <c r="K155" s="1091"/>
      <c r="L155" s="1091"/>
      <c r="M155" s="1091"/>
      <c r="N155" s="1091"/>
      <c r="O155" s="1634"/>
      <c r="P155" s="2155"/>
      <c r="Q155" s="2155"/>
      <c r="R155" s="2177"/>
      <c r="S155" s="2177"/>
      <c r="V155" s="1118"/>
      <c r="W155" s="1118"/>
      <c r="X155" s="1085"/>
      <c r="Y155" s="1085"/>
      <c r="Z155" s="1085"/>
      <c r="AA155" s="1085"/>
      <c r="AB155" s="1086"/>
      <c r="AC155" s="1085"/>
      <c r="AD155" s="1085"/>
      <c r="AE155" s="1085"/>
      <c r="AF155" s="1085"/>
      <c r="AG155" s="1085"/>
      <c r="AH155" s="1085"/>
      <c r="AI155" s="1084"/>
      <c r="AJ155" s="1084"/>
      <c r="AK155" s="1085"/>
      <c r="AL155" s="1085"/>
      <c r="AM155" s="1085"/>
    </row>
    <row r="156" spans="1:39" x14ac:dyDescent="0.2">
      <c r="A156" s="54"/>
      <c r="B156" s="1110"/>
      <c r="C156" s="1088"/>
      <c r="D156" s="1088"/>
      <c r="E156" s="1088"/>
      <c r="F156" s="1088"/>
      <c r="G156" s="1088"/>
      <c r="H156" s="1111"/>
      <c r="I156" s="1111"/>
      <c r="J156" s="1112"/>
      <c r="K156" s="1112"/>
      <c r="L156" s="1112"/>
      <c r="M156" s="1112"/>
      <c r="N156" s="1112"/>
      <c r="O156" s="1634"/>
      <c r="P156" s="1251"/>
      <c r="Q156" s="1251"/>
      <c r="R156" s="1251"/>
      <c r="S156" s="1251"/>
      <c r="V156" s="1118"/>
      <c r="W156" s="1118"/>
      <c r="X156" s="1085"/>
      <c r="Y156" s="1085"/>
      <c r="Z156" s="1085"/>
      <c r="AA156" s="1085"/>
      <c r="AB156" s="1086"/>
      <c r="AC156" s="1085"/>
      <c r="AD156" s="1085"/>
      <c r="AE156" s="1085"/>
      <c r="AF156" s="1085"/>
      <c r="AG156" s="1085"/>
      <c r="AH156" s="1085"/>
      <c r="AI156" s="1118"/>
      <c r="AJ156" s="1118"/>
      <c r="AK156" s="1085"/>
      <c r="AL156" s="1085"/>
      <c r="AM156" s="1085"/>
    </row>
    <row r="157" spans="1:39" x14ac:dyDescent="0.2">
      <c r="B157" s="38" t="s">
        <v>746</v>
      </c>
      <c r="C157" s="1071"/>
      <c r="D157" s="1684"/>
      <c r="F157" s="1071"/>
      <c r="G157" s="776"/>
      <c r="H157" s="1072"/>
      <c r="I157" s="1072"/>
      <c r="J157" s="1071"/>
      <c r="K157" s="1071"/>
      <c r="L157" s="1071"/>
      <c r="M157" s="1071"/>
      <c r="N157" s="1073"/>
      <c r="P157" s="2174"/>
      <c r="Q157" s="2174"/>
      <c r="R157" s="2174"/>
      <c r="S157" s="2174"/>
    </row>
    <row r="158" spans="1:39" x14ac:dyDescent="0.2">
      <c r="B158" s="5"/>
      <c r="C158" s="5"/>
      <c r="D158" s="1119"/>
      <c r="F158" s="776"/>
      <c r="G158" s="776"/>
      <c r="H158" s="776"/>
      <c r="I158" s="776"/>
      <c r="J158" s="776"/>
      <c r="K158" s="1119"/>
      <c r="L158" s="1119"/>
      <c r="M158" s="1120"/>
      <c r="N158" s="1634"/>
      <c r="Q158" s="1119"/>
      <c r="R158" s="1119"/>
      <c r="S158" s="1119"/>
    </row>
    <row r="159" spans="1:39" ht="34.5" customHeight="1" x14ac:dyDescent="0.2">
      <c r="A159" s="1094">
        <v>1</v>
      </c>
      <c r="B159" s="2001" t="s">
        <v>2961</v>
      </c>
      <c r="C159" s="2080"/>
      <c r="D159" s="2080"/>
      <c r="E159" s="2080"/>
      <c r="F159" s="2080"/>
      <c r="G159" s="2080"/>
      <c r="H159" s="2080"/>
      <c r="I159" s="131"/>
      <c r="J159" s="1095">
        <v>4</v>
      </c>
      <c r="K159" s="2001" t="s">
        <v>2962</v>
      </c>
      <c r="L159" s="2176"/>
      <c r="M159" s="2176"/>
      <c r="N159" s="2176"/>
      <c r="O159" s="2176"/>
      <c r="P159" s="2176"/>
      <c r="Q159" s="2176"/>
      <c r="R159" s="2176"/>
      <c r="S159" s="2176"/>
      <c r="T159" s="1678"/>
    </row>
    <row r="160" spans="1:39" ht="33.75" customHeight="1" x14ac:dyDescent="0.2">
      <c r="A160" s="1094">
        <v>2</v>
      </c>
      <c r="B160" s="2001" t="s">
        <v>2990</v>
      </c>
      <c r="C160" s="2080"/>
      <c r="D160" s="2080"/>
      <c r="E160" s="2080"/>
      <c r="F160" s="2080"/>
      <c r="G160" s="2080"/>
      <c r="H160" s="2080"/>
      <c r="I160" s="131"/>
      <c r="J160" s="1095">
        <v>5</v>
      </c>
      <c r="K160" s="2001" t="s">
        <v>2964</v>
      </c>
      <c r="L160" s="2080"/>
      <c r="M160" s="2080"/>
      <c r="N160" s="2080"/>
      <c r="O160" s="2080"/>
      <c r="P160" s="2080"/>
      <c r="Q160" s="2080"/>
      <c r="R160" s="2080"/>
      <c r="S160" s="2080"/>
    </row>
    <row r="161" spans="1:19" ht="33.75" customHeight="1" x14ac:dyDescent="0.2">
      <c r="A161" s="1094">
        <v>3</v>
      </c>
      <c r="B161" s="2001" t="s">
        <v>2965</v>
      </c>
      <c r="C161" s="2080"/>
      <c r="D161" s="2080"/>
      <c r="E161" s="2080"/>
      <c r="F161" s="2080"/>
      <c r="G161" s="2080"/>
      <c r="H161" s="2080"/>
      <c r="I161" s="131"/>
      <c r="J161" s="1095">
        <v>6</v>
      </c>
      <c r="K161" s="2001" t="s">
        <v>2966</v>
      </c>
      <c r="L161" s="2080"/>
      <c r="M161" s="2080"/>
      <c r="N161" s="2080"/>
      <c r="O161" s="2080"/>
      <c r="P161" s="2080"/>
      <c r="Q161" s="2080"/>
      <c r="R161" s="2080"/>
      <c r="S161" s="2080"/>
    </row>
    <row r="162" spans="1:19" x14ac:dyDescent="0.2">
      <c r="C162" s="1122"/>
      <c r="D162" s="1122"/>
      <c r="E162" s="1122"/>
      <c r="F162" s="1122"/>
      <c r="G162" s="1122"/>
      <c r="H162" s="1122"/>
      <c r="I162" s="1122"/>
      <c r="J162" s="1122"/>
      <c r="K162" s="1123"/>
      <c r="L162" s="1124"/>
      <c r="M162" s="1122"/>
      <c r="N162" s="1122"/>
      <c r="O162" s="1122"/>
      <c r="P162" s="1122"/>
      <c r="Q162" s="1122"/>
      <c r="R162" s="1122"/>
      <c r="S162" s="1122"/>
    </row>
    <row r="163" spans="1:19" x14ac:dyDescent="0.2">
      <c r="A163" s="1634"/>
      <c r="B163" s="858"/>
      <c r="C163" s="1122"/>
      <c r="D163" s="1122"/>
      <c r="E163" s="1122"/>
      <c r="F163" s="1122"/>
      <c r="G163" s="1122"/>
      <c r="H163" s="1122"/>
      <c r="I163" s="1122"/>
      <c r="J163" s="1122"/>
      <c r="M163" s="1122"/>
      <c r="N163" s="1122"/>
      <c r="O163" s="1122"/>
      <c r="P163" s="1122"/>
      <c r="Q163" s="1122"/>
      <c r="R163" s="1122"/>
      <c r="S163" s="1122"/>
    </row>
    <row r="164" spans="1:19" x14ac:dyDescent="0.2">
      <c r="A164" s="1634"/>
      <c r="B164" s="25"/>
    </row>
    <row r="165" spans="1:19" x14ac:dyDescent="0.2">
      <c r="A165" s="1634"/>
    </row>
    <row r="167" spans="1:19" ht="14.25" x14ac:dyDescent="0.2">
      <c r="A167" s="1098"/>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hyperlinks>
    <hyperlink ref="B2:E2" location="'Liste tableaux'!A1" display="Retour à la liste des tableaux" xr:uid="{A05EC583-5139-4C16-92B2-497295EE5AC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1" sqref="B1"/>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5.28515625" style="1" customWidth="1"/>
    <col min="20" max="20" width="6.5703125" style="1" customWidth="1"/>
    <col min="21" max="21" width="9" style="1" customWidth="1"/>
    <col min="22" max="24" width="9.42578125" style="1" customWidth="1"/>
    <col min="25" max="246" width="9.140625" style="1"/>
    <col min="247" max="247" width="7.140625" style="1" customWidth="1"/>
    <col min="248" max="248" width="9" style="1" customWidth="1"/>
    <col min="249" max="249" width="8.85546875" style="1" customWidth="1"/>
    <col min="250" max="250" width="9.140625" style="1"/>
    <col min="251" max="251" width="0.85546875" style="1" customWidth="1"/>
    <col min="252" max="253" width="10.42578125" style="1" customWidth="1"/>
    <col min="254" max="254" width="9.42578125" style="1" customWidth="1"/>
    <col min="255" max="255" width="0.85546875" style="1" customWidth="1"/>
    <col min="256" max="256" width="10.42578125" style="1" customWidth="1"/>
    <col min="257" max="257" width="9.42578125" style="1" customWidth="1"/>
    <col min="258" max="258" width="10.140625" style="1" customWidth="1"/>
    <col min="259" max="259" width="9.85546875" style="1" customWidth="1"/>
    <col min="260" max="260" width="8.5703125" style="1" customWidth="1"/>
    <col min="261" max="261" width="0.85546875" style="1" customWidth="1"/>
    <col min="262" max="265" width="5.57031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2" width="9.140625" style="1"/>
    <col min="503" max="503" width="7.140625" style="1" customWidth="1"/>
    <col min="504" max="504" width="9" style="1" customWidth="1"/>
    <col min="505" max="505" width="8.85546875" style="1" customWidth="1"/>
    <col min="506" max="506" width="9.140625" style="1"/>
    <col min="507" max="507" width="0.85546875" style="1" customWidth="1"/>
    <col min="508" max="509" width="10.42578125" style="1" customWidth="1"/>
    <col min="510" max="510" width="9.42578125" style="1" customWidth="1"/>
    <col min="511" max="511" width="0.85546875" style="1" customWidth="1"/>
    <col min="512" max="512" width="10.42578125" style="1" customWidth="1"/>
    <col min="513" max="513" width="9.42578125" style="1" customWidth="1"/>
    <col min="514" max="514" width="10.140625" style="1" customWidth="1"/>
    <col min="515" max="515" width="9.85546875" style="1" customWidth="1"/>
    <col min="516" max="516" width="8.5703125" style="1" customWidth="1"/>
    <col min="517" max="517" width="0.85546875" style="1" customWidth="1"/>
    <col min="518" max="521" width="5.57031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58" width="9.140625" style="1"/>
    <col min="759" max="759" width="7.140625" style="1" customWidth="1"/>
    <col min="760" max="760" width="9" style="1" customWidth="1"/>
    <col min="761" max="761" width="8.85546875" style="1" customWidth="1"/>
    <col min="762" max="762" width="9.140625" style="1"/>
    <col min="763" max="763" width="0.85546875" style="1" customWidth="1"/>
    <col min="764" max="765" width="10.42578125" style="1" customWidth="1"/>
    <col min="766" max="766" width="9.42578125" style="1" customWidth="1"/>
    <col min="767" max="767" width="0.85546875" style="1" customWidth="1"/>
    <col min="768" max="768" width="10.42578125" style="1" customWidth="1"/>
    <col min="769" max="769" width="9.42578125" style="1" customWidth="1"/>
    <col min="770" max="770" width="10.140625" style="1" customWidth="1"/>
    <col min="771" max="771" width="9.85546875" style="1" customWidth="1"/>
    <col min="772" max="772" width="8.5703125" style="1" customWidth="1"/>
    <col min="773" max="773" width="0.85546875" style="1" customWidth="1"/>
    <col min="774" max="777" width="5.57031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4" width="9.140625" style="1"/>
    <col min="1015" max="1015" width="7.140625" style="1" customWidth="1"/>
    <col min="1016" max="1016" width="9" style="1" customWidth="1"/>
    <col min="1017" max="1017" width="8.85546875" style="1" customWidth="1"/>
    <col min="1018" max="1018" width="9.140625" style="1"/>
    <col min="1019" max="1019" width="0.85546875" style="1" customWidth="1"/>
    <col min="1020" max="1021" width="10.42578125" style="1" customWidth="1"/>
    <col min="1022" max="1022" width="9.42578125" style="1" customWidth="1"/>
    <col min="1023" max="1023" width="0.85546875" style="1" customWidth="1"/>
    <col min="1024" max="1024" width="10.42578125" style="1" customWidth="1"/>
    <col min="1025" max="1025" width="9.42578125" style="1" customWidth="1"/>
    <col min="1026" max="1026" width="10.140625" style="1" customWidth="1"/>
    <col min="1027" max="1027" width="9.85546875" style="1" customWidth="1"/>
    <col min="1028" max="1028" width="8.5703125" style="1" customWidth="1"/>
    <col min="1029" max="1029" width="0.85546875" style="1" customWidth="1"/>
    <col min="1030" max="1033" width="5.57031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0" width="9.140625" style="1"/>
    <col min="1271" max="1271" width="7.140625" style="1" customWidth="1"/>
    <col min="1272" max="1272" width="9" style="1" customWidth="1"/>
    <col min="1273" max="1273" width="8.85546875" style="1" customWidth="1"/>
    <col min="1274" max="1274" width="9.140625" style="1"/>
    <col min="1275" max="1275" width="0.85546875" style="1" customWidth="1"/>
    <col min="1276" max="1277" width="10.42578125" style="1" customWidth="1"/>
    <col min="1278" max="1278" width="9.42578125" style="1" customWidth="1"/>
    <col min="1279" max="1279" width="0.85546875" style="1" customWidth="1"/>
    <col min="1280" max="1280" width="10.42578125" style="1" customWidth="1"/>
    <col min="1281" max="1281" width="9.42578125" style="1" customWidth="1"/>
    <col min="1282" max="1282" width="10.140625" style="1" customWidth="1"/>
    <col min="1283" max="1283" width="9.85546875" style="1" customWidth="1"/>
    <col min="1284" max="1284" width="8.5703125" style="1" customWidth="1"/>
    <col min="1285" max="1285" width="0.85546875" style="1" customWidth="1"/>
    <col min="1286" max="1289" width="5.57031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6" width="9.140625" style="1"/>
    <col min="1527" max="1527" width="7.140625" style="1" customWidth="1"/>
    <col min="1528" max="1528" width="9" style="1" customWidth="1"/>
    <col min="1529" max="1529" width="8.85546875" style="1" customWidth="1"/>
    <col min="1530" max="1530" width="9.140625" style="1"/>
    <col min="1531" max="1531" width="0.85546875" style="1" customWidth="1"/>
    <col min="1532" max="1533" width="10.42578125" style="1" customWidth="1"/>
    <col min="1534" max="1534" width="9.42578125" style="1" customWidth="1"/>
    <col min="1535" max="1535" width="0.85546875" style="1" customWidth="1"/>
    <col min="1536" max="1536" width="10.42578125" style="1" customWidth="1"/>
    <col min="1537" max="1537" width="9.42578125" style="1" customWidth="1"/>
    <col min="1538" max="1538" width="10.140625" style="1" customWidth="1"/>
    <col min="1539" max="1539" width="9.85546875" style="1" customWidth="1"/>
    <col min="1540" max="1540" width="8.5703125" style="1" customWidth="1"/>
    <col min="1541" max="1541" width="0.85546875" style="1" customWidth="1"/>
    <col min="1542" max="1545" width="5.57031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2" width="9.140625" style="1"/>
    <col min="1783" max="1783" width="7.140625" style="1" customWidth="1"/>
    <col min="1784" max="1784" width="9" style="1" customWidth="1"/>
    <col min="1785" max="1785" width="8.85546875" style="1" customWidth="1"/>
    <col min="1786" max="1786" width="9.140625" style="1"/>
    <col min="1787" max="1787" width="0.85546875" style="1" customWidth="1"/>
    <col min="1788" max="1789" width="10.42578125" style="1" customWidth="1"/>
    <col min="1790" max="1790" width="9.42578125" style="1" customWidth="1"/>
    <col min="1791" max="1791" width="0.85546875" style="1" customWidth="1"/>
    <col min="1792" max="1792" width="10.42578125" style="1" customWidth="1"/>
    <col min="1793" max="1793" width="9.42578125" style="1" customWidth="1"/>
    <col min="1794" max="1794" width="10.140625" style="1" customWidth="1"/>
    <col min="1795" max="1795" width="9.85546875" style="1" customWidth="1"/>
    <col min="1796" max="1796" width="8.5703125" style="1" customWidth="1"/>
    <col min="1797" max="1797" width="0.85546875" style="1" customWidth="1"/>
    <col min="1798" max="1801" width="5.57031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38" width="9.140625" style="1"/>
    <col min="2039" max="2039" width="7.140625" style="1" customWidth="1"/>
    <col min="2040" max="2040" width="9" style="1" customWidth="1"/>
    <col min="2041" max="2041" width="8.85546875" style="1" customWidth="1"/>
    <col min="2042" max="2042" width="9.140625" style="1"/>
    <col min="2043" max="2043" width="0.85546875" style="1" customWidth="1"/>
    <col min="2044" max="2045" width="10.42578125" style="1" customWidth="1"/>
    <col min="2046" max="2046" width="9.42578125" style="1" customWidth="1"/>
    <col min="2047" max="2047" width="0.85546875" style="1" customWidth="1"/>
    <col min="2048" max="2048" width="10.42578125" style="1" customWidth="1"/>
    <col min="2049" max="2049" width="9.42578125" style="1" customWidth="1"/>
    <col min="2050" max="2050" width="10.140625" style="1" customWidth="1"/>
    <col min="2051" max="2051" width="9.85546875" style="1" customWidth="1"/>
    <col min="2052" max="2052" width="8.5703125" style="1" customWidth="1"/>
    <col min="2053" max="2053" width="0.85546875" style="1" customWidth="1"/>
    <col min="2054" max="2057" width="5.57031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4" width="9.140625" style="1"/>
    <col min="2295" max="2295" width="7.140625" style="1" customWidth="1"/>
    <col min="2296" max="2296" width="9" style="1" customWidth="1"/>
    <col min="2297" max="2297" width="8.85546875" style="1" customWidth="1"/>
    <col min="2298" max="2298" width="9.140625" style="1"/>
    <col min="2299" max="2299" width="0.85546875" style="1" customWidth="1"/>
    <col min="2300" max="2301" width="10.42578125" style="1" customWidth="1"/>
    <col min="2302" max="2302" width="9.42578125" style="1" customWidth="1"/>
    <col min="2303" max="2303" width="0.85546875" style="1" customWidth="1"/>
    <col min="2304" max="2304" width="10.42578125" style="1" customWidth="1"/>
    <col min="2305" max="2305" width="9.42578125" style="1" customWidth="1"/>
    <col min="2306" max="2306" width="10.140625" style="1" customWidth="1"/>
    <col min="2307" max="2307" width="9.85546875" style="1" customWidth="1"/>
    <col min="2308" max="2308" width="8.5703125" style="1" customWidth="1"/>
    <col min="2309" max="2309" width="0.85546875" style="1" customWidth="1"/>
    <col min="2310" max="2313" width="5.57031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0" width="9.140625" style="1"/>
    <col min="2551" max="2551" width="7.140625" style="1" customWidth="1"/>
    <col min="2552" max="2552" width="9" style="1" customWidth="1"/>
    <col min="2553" max="2553" width="8.85546875" style="1" customWidth="1"/>
    <col min="2554" max="2554" width="9.140625" style="1"/>
    <col min="2555" max="2555" width="0.85546875" style="1" customWidth="1"/>
    <col min="2556" max="2557" width="10.42578125" style="1" customWidth="1"/>
    <col min="2558" max="2558" width="9.42578125" style="1" customWidth="1"/>
    <col min="2559" max="2559" width="0.85546875" style="1" customWidth="1"/>
    <col min="2560" max="2560" width="10.42578125" style="1" customWidth="1"/>
    <col min="2561" max="2561" width="9.42578125" style="1" customWidth="1"/>
    <col min="2562" max="2562" width="10.140625" style="1" customWidth="1"/>
    <col min="2563" max="2563" width="9.85546875" style="1" customWidth="1"/>
    <col min="2564" max="2564" width="8.5703125" style="1" customWidth="1"/>
    <col min="2565" max="2565" width="0.85546875" style="1" customWidth="1"/>
    <col min="2566" max="2569" width="5.57031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6" width="9.140625" style="1"/>
    <col min="2807" max="2807" width="7.140625" style="1" customWidth="1"/>
    <col min="2808" max="2808" width="9" style="1" customWidth="1"/>
    <col min="2809" max="2809" width="8.85546875" style="1" customWidth="1"/>
    <col min="2810" max="2810" width="9.140625" style="1"/>
    <col min="2811" max="2811" width="0.85546875" style="1" customWidth="1"/>
    <col min="2812" max="2813" width="10.42578125" style="1" customWidth="1"/>
    <col min="2814" max="2814" width="9.42578125" style="1" customWidth="1"/>
    <col min="2815" max="2815" width="0.85546875" style="1" customWidth="1"/>
    <col min="2816" max="2816" width="10.42578125" style="1" customWidth="1"/>
    <col min="2817" max="2817" width="9.42578125" style="1" customWidth="1"/>
    <col min="2818" max="2818" width="10.140625" style="1" customWidth="1"/>
    <col min="2819" max="2819" width="9.85546875" style="1" customWidth="1"/>
    <col min="2820" max="2820" width="8.5703125" style="1" customWidth="1"/>
    <col min="2821" max="2821" width="0.85546875" style="1" customWidth="1"/>
    <col min="2822" max="2825" width="5.57031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2" width="9.140625" style="1"/>
    <col min="3063" max="3063" width="7.140625" style="1" customWidth="1"/>
    <col min="3064" max="3064" width="9" style="1" customWidth="1"/>
    <col min="3065" max="3065" width="8.85546875" style="1" customWidth="1"/>
    <col min="3066" max="3066" width="9.140625" style="1"/>
    <col min="3067" max="3067" width="0.85546875" style="1" customWidth="1"/>
    <col min="3068" max="3069" width="10.42578125" style="1" customWidth="1"/>
    <col min="3070" max="3070" width="9.42578125" style="1" customWidth="1"/>
    <col min="3071" max="3071" width="0.85546875" style="1" customWidth="1"/>
    <col min="3072" max="3072" width="10.42578125" style="1" customWidth="1"/>
    <col min="3073" max="3073" width="9.42578125" style="1" customWidth="1"/>
    <col min="3074" max="3074" width="10.140625" style="1" customWidth="1"/>
    <col min="3075" max="3075" width="9.85546875" style="1" customWidth="1"/>
    <col min="3076" max="3076" width="8.5703125" style="1" customWidth="1"/>
    <col min="3077" max="3077" width="0.85546875" style="1" customWidth="1"/>
    <col min="3078" max="3081" width="5.57031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18" width="9.140625" style="1"/>
    <col min="3319" max="3319" width="7.140625" style="1" customWidth="1"/>
    <col min="3320" max="3320" width="9" style="1" customWidth="1"/>
    <col min="3321" max="3321" width="8.85546875" style="1" customWidth="1"/>
    <col min="3322" max="3322" width="9.140625" style="1"/>
    <col min="3323" max="3323" width="0.85546875" style="1" customWidth="1"/>
    <col min="3324" max="3325" width="10.42578125" style="1" customWidth="1"/>
    <col min="3326" max="3326" width="9.42578125" style="1" customWidth="1"/>
    <col min="3327" max="3327" width="0.85546875" style="1" customWidth="1"/>
    <col min="3328" max="3328" width="10.42578125" style="1" customWidth="1"/>
    <col min="3329" max="3329" width="9.42578125" style="1" customWidth="1"/>
    <col min="3330" max="3330" width="10.140625" style="1" customWidth="1"/>
    <col min="3331" max="3331" width="9.85546875" style="1" customWidth="1"/>
    <col min="3332" max="3332" width="8.5703125" style="1" customWidth="1"/>
    <col min="3333" max="3333" width="0.85546875" style="1" customWidth="1"/>
    <col min="3334" max="3337" width="5.57031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4" width="9.140625" style="1"/>
    <col min="3575" max="3575" width="7.140625" style="1" customWidth="1"/>
    <col min="3576" max="3576" width="9" style="1" customWidth="1"/>
    <col min="3577" max="3577" width="8.85546875" style="1" customWidth="1"/>
    <col min="3578" max="3578" width="9.140625" style="1"/>
    <col min="3579" max="3579" width="0.85546875" style="1" customWidth="1"/>
    <col min="3580" max="3581" width="10.42578125" style="1" customWidth="1"/>
    <col min="3582" max="3582" width="9.42578125" style="1" customWidth="1"/>
    <col min="3583" max="3583" width="0.85546875" style="1" customWidth="1"/>
    <col min="3584" max="3584" width="10.42578125" style="1" customWidth="1"/>
    <col min="3585" max="3585" width="9.42578125" style="1" customWidth="1"/>
    <col min="3586" max="3586" width="10.140625" style="1" customWidth="1"/>
    <col min="3587" max="3587" width="9.85546875" style="1" customWidth="1"/>
    <col min="3588" max="3588" width="8.5703125" style="1" customWidth="1"/>
    <col min="3589" max="3589" width="0.85546875" style="1" customWidth="1"/>
    <col min="3590" max="3593" width="5.57031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0" width="9.140625" style="1"/>
    <col min="3831" max="3831" width="7.140625" style="1" customWidth="1"/>
    <col min="3832" max="3832" width="9" style="1" customWidth="1"/>
    <col min="3833" max="3833" width="8.85546875" style="1" customWidth="1"/>
    <col min="3834" max="3834" width="9.140625" style="1"/>
    <col min="3835" max="3835" width="0.85546875" style="1" customWidth="1"/>
    <col min="3836" max="3837" width="10.42578125" style="1" customWidth="1"/>
    <col min="3838" max="3838" width="9.42578125" style="1" customWidth="1"/>
    <col min="3839" max="3839" width="0.85546875" style="1" customWidth="1"/>
    <col min="3840" max="3840" width="10.42578125" style="1" customWidth="1"/>
    <col min="3841" max="3841" width="9.42578125" style="1" customWidth="1"/>
    <col min="3842" max="3842" width="10.140625" style="1" customWidth="1"/>
    <col min="3843" max="3843" width="9.85546875" style="1" customWidth="1"/>
    <col min="3844" max="3844" width="8.5703125" style="1" customWidth="1"/>
    <col min="3845" max="3845" width="0.85546875" style="1" customWidth="1"/>
    <col min="3846" max="3849" width="5.57031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6" width="9.140625" style="1"/>
    <col min="4087" max="4087" width="7.140625" style="1" customWidth="1"/>
    <col min="4088" max="4088" width="9" style="1" customWidth="1"/>
    <col min="4089" max="4089" width="8.85546875" style="1" customWidth="1"/>
    <col min="4090" max="4090" width="9.140625" style="1"/>
    <col min="4091" max="4091" width="0.85546875" style="1" customWidth="1"/>
    <col min="4092" max="4093" width="10.42578125" style="1" customWidth="1"/>
    <col min="4094" max="4094" width="9.42578125" style="1" customWidth="1"/>
    <col min="4095" max="4095" width="0.85546875" style="1" customWidth="1"/>
    <col min="4096" max="4096" width="10.42578125" style="1" customWidth="1"/>
    <col min="4097" max="4097" width="9.42578125" style="1" customWidth="1"/>
    <col min="4098" max="4098" width="10.140625" style="1" customWidth="1"/>
    <col min="4099" max="4099" width="9.85546875" style="1" customWidth="1"/>
    <col min="4100" max="4100" width="8.5703125" style="1" customWidth="1"/>
    <col min="4101" max="4101" width="0.85546875" style="1" customWidth="1"/>
    <col min="4102" max="4105" width="5.57031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2" width="9.140625" style="1"/>
    <col min="4343" max="4343" width="7.140625" style="1" customWidth="1"/>
    <col min="4344" max="4344" width="9" style="1" customWidth="1"/>
    <col min="4345" max="4345" width="8.85546875" style="1" customWidth="1"/>
    <col min="4346" max="4346" width="9.140625" style="1"/>
    <col min="4347" max="4347" width="0.85546875" style="1" customWidth="1"/>
    <col min="4348" max="4349" width="10.42578125" style="1" customWidth="1"/>
    <col min="4350" max="4350" width="9.42578125" style="1" customWidth="1"/>
    <col min="4351" max="4351" width="0.85546875" style="1" customWidth="1"/>
    <col min="4352" max="4352" width="10.42578125" style="1" customWidth="1"/>
    <col min="4353" max="4353" width="9.42578125" style="1" customWidth="1"/>
    <col min="4354" max="4354" width="10.140625" style="1" customWidth="1"/>
    <col min="4355" max="4355" width="9.85546875" style="1" customWidth="1"/>
    <col min="4356" max="4356" width="8.5703125" style="1" customWidth="1"/>
    <col min="4357" max="4357" width="0.85546875" style="1" customWidth="1"/>
    <col min="4358" max="4361" width="5.57031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598" width="9.140625" style="1"/>
    <col min="4599" max="4599" width="7.140625" style="1" customWidth="1"/>
    <col min="4600" max="4600" width="9" style="1" customWidth="1"/>
    <col min="4601" max="4601" width="8.85546875" style="1" customWidth="1"/>
    <col min="4602" max="4602" width="9.140625" style="1"/>
    <col min="4603" max="4603" width="0.85546875" style="1" customWidth="1"/>
    <col min="4604" max="4605" width="10.42578125" style="1" customWidth="1"/>
    <col min="4606" max="4606" width="9.42578125" style="1" customWidth="1"/>
    <col min="4607" max="4607" width="0.85546875" style="1" customWidth="1"/>
    <col min="4608" max="4608" width="10.42578125" style="1" customWidth="1"/>
    <col min="4609" max="4609" width="9.42578125" style="1" customWidth="1"/>
    <col min="4610" max="4610" width="10.140625" style="1" customWidth="1"/>
    <col min="4611" max="4611" width="9.85546875" style="1" customWidth="1"/>
    <col min="4612" max="4612" width="8.5703125" style="1" customWidth="1"/>
    <col min="4613" max="4613" width="0.85546875" style="1" customWidth="1"/>
    <col min="4614" max="4617" width="5.57031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4" width="9.140625" style="1"/>
    <col min="4855" max="4855" width="7.140625" style="1" customWidth="1"/>
    <col min="4856" max="4856" width="9" style="1" customWidth="1"/>
    <col min="4857" max="4857" width="8.85546875" style="1" customWidth="1"/>
    <col min="4858" max="4858" width="9.140625" style="1"/>
    <col min="4859" max="4859" width="0.85546875" style="1" customWidth="1"/>
    <col min="4860" max="4861" width="10.42578125" style="1" customWidth="1"/>
    <col min="4862" max="4862" width="9.42578125" style="1" customWidth="1"/>
    <col min="4863" max="4863" width="0.85546875" style="1" customWidth="1"/>
    <col min="4864" max="4864" width="10.42578125" style="1" customWidth="1"/>
    <col min="4865" max="4865" width="9.42578125" style="1" customWidth="1"/>
    <col min="4866" max="4866" width="10.140625" style="1" customWidth="1"/>
    <col min="4867" max="4867" width="9.85546875" style="1" customWidth="1"/>
    <col min="4868" max="4868" width="8.5703125" style="1" customWidth="1"/>
    <col min="4869" max="4869" width="0.85546875" style="1" customWidth="1"/>
    <col min="4870" max="4873" width="5.57031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0" width="9.140625" style="1"/>
    <col min="5111" max="5111" width="7.140625" style="1" customWidth="1"/>
    <col min="5112" max="5112" width="9" style="1" customWidth="1"/>
    <col min="5113" max="5113" width="8.85546875" style="1" customWidth="1"/>
    <col min="5114" max="5114" width="9.140625" style="1"/>
    <col min="5115" max="5115" width="0.85546875" style="1" customWidth="1"/>
    <col min="5116" max="5117" width="10.42578125" style="1" customWidth="1"/>
    <col min="5118" max="5118" width="9.42578125" style="1" customWidth="1"/>
    <col min="5119" max="5119" width="0.85546875" style="1" customWidth="1"/>
    <col min="5120" max="5120" width="10.42578125" style="1" customWidth="1"/>
    <col min="5121" max="5121" width="9.42578125" style="1" customWidth="1"/>
    <col min="5122" max="5122" width="10.140625" style="1" customWidth="1"/>
    <col min="5123" max="5123" width="9.85546875" style="1" customWidth="1"/>
    <col min="5124" max="5124" width="8.5703125" style="1" customWidth="1"/>
    <col min="5125" max="5125" width="0.85546875" style="1" customWidth="1"/>
    <col min="5126" max="5129" width="5.57031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6" width="9.140625" style="1"/>
    <col min="5367" max="5367" width="7.140625" style="1" customWidth="1"/>
    <col min="5368" max="5368" width="9" style="1" customWidth="1"/>
    <col min="5369" max="5369" width="8.85546875" style="1" customWidth="1"/>
    <col min="5370" max="5370" width="9.140625" style="1"/>
    <col min="5371" max="5371" width="0.85546875" style="1" customWidth="1"/>
    <col min="5372" max="5373" width="10.42578125" style="1" customWidth="1"/>
    <col min="5374" max="5374" width="9.42578125" style="1" customWidth="1"/>
    <col min="5375" max="5375" width="0.85546875" style="1" customWidth="1"/>
    <col min="5376" max="5376" width="10.42578125" style="1" customWidth="1"/>
    <col min="5377" max="5377" width="9.42578125" style="1" customWidth="1"/>
    <col min="5378" max="5378" width="10.140625" style="1" customWidth="1"/>
    <col min="5379" max="5379" width="9.85546875" style="1" customWidth="1"/>
    <col min="5380" max="5380" width="8.5703125" style="1" customWidth="1"/>
    <col min="5381" max="5381" width="0.85546875" style="1" customWidth="1"/>
    <col min="5382" max="5385" width="5.57031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2" width="9.140625" style="1"/>
    <col min="5623" max="5623" width="7.140625" style="1" customWidth="1"/>
    <col min="5624" max="5624" width="9" style="1" customWidth="1"/>
    <col min="5625" max="5625" width="8.85546875" style="1" customWidth="1"/>
    <col min="5626" max="5626" width="9.140625" style="1"/>
    <col min="5627" max="5627" width="0.85546875" style="1" customWidth="1"/>
    <col min="5628" max="5629" width="10.42578125" style="1" customWidth="1"/>
    <col min="5630" max="5630" width="9.42578125" style="1" customWidth="1"/>
    <col min="5631" max="5631" width="0.85546875" style="1" customWidth="1"/>
    <col min="5632" max="5632" width="10.42578125" style="1" customWidth="1"/>
    <col min="5633" max="5633" width="9.42578125" style="1" customWidth="1"/>
    <col min="5634" max="5634" width="10.140625" style="1" customWidth="1"/>
    <col min="5635" max="5635" width="9.85546875" style="1" customWidth="1"/>
    <col min="5636" max="5636" width="8.5703125" style="1" customWidth="1"/>
    <col min="5637" max="5637" width="0.85546875" style="1" customWidth="1"/>
    <col min="5638" max="5641" width="5.57031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78" width="9.140625" style="1"/>
    <col min="5879" max="5879" width="7.140625" style="1" customWidth="1"/>
    <col min="5880" max="5880" width="9" style="1" customWidth="1"/>
    <col min="5881" max="5881" width="8.85546875" style="1" customWidth="1"/>
    <col min="5882" max="5882" width="9.140625" style="1"/>
    <col min="5883" max="5883" width="0.85546875" style="1" customWidth="1"/>
    <col min="5884" max="5885" width="10.42578125" style="1" customWidth="1"/>
    <col min="5886" max="5886" width="9.42578125" style="1" customWidth="1"/>
    <col min="5887" max="5887" width="0.85546875" style="1" customWidth="1"/>
    <col min="5888" max="5888" width="10.42578125" style="1" customWidth="1"/>
    <col min="5889" max="5889" width="9.42578125" style="1" customWidth="1"/>
    <col min="5890" max="5890" width="10.140625" style="1" customWidth="1"/>
    <col min="5891" max="5891" width="9.85546875" style="1" customWidth="1"/>
    <col min="5892" max="5892" width="8.5703125" style="1" customWidth="1"/>
    <col min="5893" max="5893" width="0.85546875" style="1" customWidth="1"/>
    <col min="5894" max="5897" width="5.57031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4" width="9.140625" style="1"/>
    <col min="6135" max="6135" width="7.140625" style="1" customWidth="1"/>
    <col min="6136" max="6136" width="9" style="1" customWidth="1"/>
    <col min="6137" max="6137" width="8.85546875" style="1" customWidth="1"/>
    <col min="6138" max="6138" width="9.140625" style="1"/>
    <col min="6139" max="6139" width="0.85546875" style="1" customWidth="1"/>
    <col min="6140" max="6141" width="10.42578125" style="1" customWidth="1"/>
    <col min="6142" max="6142" width="9.42578125" style="1" customWidth="1"/>
    <col min="6143" max="6143" width="0.85546875" style="1" customWidth="1"/>
    <col min="6144" max="6144" width="10.42578125" style="1" customWidth="1"/>
    <col min="6145" max="6145" width="9.42578125" style="1" customWidth="1"/>
    <col min="6146" max="6146" width="10.140625" style="1" customWidth="1"/>
    <col min="6147" max="6147" width="9.85546875" style="1" customWidth="1"/>
    <col min="6148" max="6148" width="8.5703125" style="1" customWidth="1"/>
    <col min="6149" max="6149" width="0.85546875" style="1" customWidth="1"/>
    <col min="6150" max="6153" width="5.57031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0" width="9.140625" style="1"/>
    <col min="6391" max="6391" width="7.140625" style="1" customWidth="1"/>
    <col min="6392" max="6392" width="9" style="1" customWidth="1"/>
    <col min="6393" max="6393" width="8.85546875" style="1" customWidth="1"/>
    <col min="6394" max="6394" width="9.140625" style="1"/>
    <col min="6395" max="6395" width="0.85546875" style="1" customWidth="1"/>
    <col min="6396" max="6397" width="10.42578125" style="1" customWidth="1"/>
    <col min="6398" max="6398" width="9.42578125" style="1" customWidth="1"/>
    <col min="6399" max="6399" width="0.85546875" style="1" customWidth="1"/>
    <col min="6400" max="6400" width="10.42578125" style="1" customWidth="1"/>
    <col min="6401" max="6401" width="9.42578125" style="1" customWidth="1"/>
    <col min="6402" max="6402" width="10.140625" style="1" customWidth="1"/>
    <col min="6403" max="6403" width="9.85546875" style="1" customWidth="1"/>
    <col min="6404" max="6404" width="8.5703125" style="1" customWidth="1"/>
    <col min="6405" max="6405" width="0.85546875" style="1" customWidth="1"/>
    <col min="6406" max="6409" width="5.57031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6" width="9.140625" style="1"/>
    <col min="6647" max="6647" width="7.140625" style="1" customWidth="1"/>
    <col min="6648" max="6648" width="9" style="1" customWidth="1"/>
    <col min="6649" max="6649" width="8.85546875" style="1" customWidth="1"/>
    <col min="6650" max="6650" width="9.140625" style="1"/>
    <col min="6651" max="6651" width="0.85546875" style="1" customWidth="1"/>
    <col min="6652" max="6653" width="10.42578125" style="1" customWidth="1"/>
    <col min="6654" max="6654" width="9.42578125" style="1" customWidth="1"/>
    <col min="6655" max="6655" width="0.85546875" style="1" customWidth="1"/>
    <col min="6656" max="6656" width="10.42578125" style="1" customWidth="1"/>
    <col min="6657" max="6657" width="9.42578125" style="1" customWidth="1"/>
    <col min="6658" max="6658" width="10.140625" style="1" customWidth="1"/>
    <col min="6659" max="6659" width="9.85546875" style="1" customWidth="1"/>
    <col min="6660" max="6660" width="8.5703125" style="1" customWidth="1"/>
    <col min="6661" max="6661" width="0.85546875" style="1" customWidth="1"/>
    <col min="6662" max="6665" width="5.57031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2" width="9.140625" style="1"/>
    <col min="6903" max="6903" width="7.140625" style="1" customWidth="1"/>
    <col min="6904" max="6904" width="9" style="1" customWidth="1"/>
    <col min="6905" max="6905" width="8.85546875" style="1" customWidth="1"/>
    <col min="6906" max="6906" width="9.140625" style="1"/>
    <col min="6907" max="6907" width="0.85546875" style="1" customWidth="1"/>
    <col min="6908" max="6909" width="10.42578125" style="1" customWidth="1"/>
    <col min="6910" max="6910" width="9.42578125" style="1" customWidth="1"/>
    <col min="6911" max="6911" width="0.85546875" style="1" customWidth="1"/>
    <col min="6912" max="6912" width="10.42578125" style="1" customWidth="1"/>
    <col min="6913" max="6913" width="9.42578125" style="1" customWidth="1"/>
    <col min="6914" max="6914" width="10.140625" style="1" customWidth="1"/>
    <col min="6915" max="6915" width="9.85546875" style="1" customWidth="1"/>
    <col min="6916" max="6916" width="8.5703125" style="1" customWidth="1"/>
    <col min="6917" max="6917" width="0.85546875" style="1" customWidth="1"/>
    <col min="6918" max="6921" width="5.57031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58" width="9.140625" style="1"/>
    <col min="7159" max="7159" width="7.140625" style="1" customWidth="1"/>
    <col min="7160" max="7160" width="9" style="1" customWidth="1"/>
    <col min="7161" max="7161" width="8.85546875" style="1" customWidth="1"/>
    <col min="7162" max="7162" width="9.140625" style="1"/>
    <col min="7163" max="7163" width="0.85546875" style="1" customWidth="1"/>
    <col min="7164" max="7165" width="10.42578125" style="1" customWidth="1"/>
    <col min="7166" max="7166" width="9.42578125" style="1" customWidth="1"/>
    <col min="7167" max="7167" width="0.85546875" style="1" customWidth="1"/>
    <col min="7168" max="7168" width="10.42578125" style="1" customWidth="1"/>
    <col min="7169" max="7169" width="9.42578125" style="1" customWidth="1"/>
    <col min="7170" max="7170" width="10.140625" style="1" customWidth="1"/>
    <col min="7171" max="7171" width="9.85546875" style="1" customWidth="1"/>
    <col min="7172" max="7172" width="8.5703125" style="1" customWidth="1"/>
    <col min="7173" max="7173" width="0.85546875" style="1" customWidth="1"/>
    <col min="7174" max="7177" width="5.57031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4" width="9.140625" style="1"/>
    <col min="7415" max="7415" width="7.140625" style="1" customWidth="1"/>
    <col min="7416" max="7416" width="9" style="1" customWidth="1"/>
    <col min="7417" max="7417" width="8.85546875" style="1" customWidth="1"/>
    <col min="7418" max="7418" width="9.140625" style="1"/>
    <col min="7419" max="7419" width="0.85546875" style="1" customWidth="1"/>
    <col min="7420" max="7421" width="10.42578125" style="1" customWidth="1"/>
    <col min="7422" max="7422" width="9.42578125" style="1" customWidth="1"/>
    <col min="7423" max="7423" width="0.85546875" style="1" customWidth="1"/>
    <col min="7424" max="7424" width="10.42578125" style="1" customWidth="1"/>
    <col min="7425" max="7425" width="9.42578125" style="1" customWidth="1"/>
    <col min="7426" max="7426" width="10.140625" style="1" customWidth="1"/>
    <col min="7427" max="7427" width="9.85546875" style="1" customWidth="1"/>
    <col min="7428" max="7428" width="8.5703125" style="1" customWidth="1"/>
    <col min="7429" max="7429" width="0.85546875" style="1" customWidth="1"/>
    <col min="7430" max="7433" width="5.57031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0" width="9.140625" style="1"/>
    <col min="7671" max="7671" width="7.140625" style="1" customWidth="1"/>
    <col min="7672" max="7672" width="9" style="1" customWidth="1"/>
    <col min="7673" max="7673" width="8.85546875" style="1" customWidth="1"/>
    <col min="7674" max="7674" width="9.140625" style="1"/>
    <col min="7675" max="7675" width="0.85546875" style="1" customWidth="1"/>
    <col min="7676" max="7677" width="10.42578125" style="1" customWidth="1"/>
    <col min="7678" max="7678" width="9.42578125" style="1" customWidth="1"/>
    <col min="7679" max="7679" width="0.85546875" style="1" customWidth="1"/>
    <col min="7680" max="7680" width="10.42578125" style="1" customWidth="1"/>
    <col min="7681" max="7681" width="9.42578125" style="1" customWidth="1"/>
    <col min="7682" max="7682" width="10.140625" style="1" customWidth="1"/>
    <col min="7683" max="7683" width="9.85546875" style="1" customWidth="1"/>
    <col min="7684" max="7684" width="8.5703125" style="1" customWidth="1"/>
    <col min="7685" max="7685" width="0.85546875" style="1" customWidth="1"/>
    <col min="7686" max="7689" width="5.57031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6" width="9.140625" style="1"/>
    <col min="7927" max="7927" width="7.140625" style="1" customWidth="1"/>
    <col min="7928" max="7928" width="9" style="1" customWidth="1"/>
    <col min="7929" max="7929" width="8.85546875" style="1" customWidth="1"/>
    <col min="7930" max="7930" width="9.140625" style="1"/>
    <col min="7931" max="7931" width="0.85546875" style="1" customWidth="1"/>
    <col min="7932" max="7933" width="10.42578125" style="1" customWidth="1"/>
    <col min="7934" max="7934" width="9.42578125" style="1" customWidth="1"/>
    <col min="7935" max="7935" width="0.85546875" style="1" customWidth="1"/>
    <col min="7936" max="7936" width="10.42578125" style="1" customWidth="1"/>
    <col min="7937" max="7937" width="9.42578125" style="1" customWidth="1"/>
    <col min="7938" max="7938" width="10.140625" style="1" customWidth="1"/>
    <col min="7939" max="7939" width="9.85546875" style="1" customWidth="1"/>
    <col min="7940" max="7940" width="8.5703125" style="1" customWidth="1"/>
    <col min="7941" max="7941" width="0.85546875" style="1" customWidth="1"/>
    <col min="7942" max="7945" width="5.57031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2" width="9.140625" style="1"/>
    <col min="8183" max="8183" width="7.140625" style="1" customWidth="1"/>
    <col min="8184" max="8184" width="9" style="1" customWidth="1"/>
    <col min="8185" max="8185" width="8.85546875" style="1" customWidth="1"/>
    <col min="8186" max="8186" width="9.140625" style="1"/>
    <col min="8187" max="8187" width="0.85546875" style="1" customWidth="1"/>
    <col min="8188" max="8189" width="10.42578125" style="1" customWidth="1"/>
    <col min="8190" max="8190" width="9.42578125" style="1" customWidth="1"/>
    <col min="8191" max="8191" width="0.85546875" style="1" customWidth="1"/>
    <col min="8192" max="8192" width="10.42578125" style="1" customWidth="1"/>
    <col min="8193" max="8193" width="9.42578125" style="1" customWidth="1"/>
    <col min="8194" max="8194" width="10.140625" style="1" customWidth="1"/>
    <col min="8195" max="8195" width="9.85546875" style="1" customWidth="1"/>
    <col min="8196" max="8196" width="8.5703125" style="1" customWidth="1"/>
    <col min="8197" max="8197" width="0.85546875" style="1" customWidth="1"/>
    <col min="8198" max="8201" width="5.57031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38" width="9.140625" style="1"/>
    <col min="8439" max="8439" width="7.140625" style="1" customWidth="1"/>
    <col min="8440" max="8440" width="9" style="1" customWidth="1"/>
    <col min="8441" max="8441" width="8.85546875" style="1" customWidth="1"/>
    <col min="8442" max="8442" width="9.140625" style="1"/>
    <col min="8443" max="8443" width="0.85546875" style="1" customWidth="1"/>
    <col min="8444" max="8445" width="10.42578125" style="1" customWidth="1"/>
    <col min="8446" max="8446" width="9.42578125" style="1" customWidth="1"/>
    <col min="8447" max="8447" width="0.85546875" style="1" customWidth="1"/>
    <col min="8448" max="8448" width="10.42578125" style="1" customWidth="1"/>
    <col min="8449" max="8449" width="9.42578125" style="1" customWidth="1"/>
    <col min="8450" max="8450" width="10.140625" style="1" customWidth="1"/>
    <col min="8451" max="8451" width="9.85546875" style="1" customWidth="1"/>
    <col min="8452" max="8452" width="8.5703125" style="1" customWidth="1"/>
    <col min="8453" max="8453" width="0.85546875" style="1" customWidth="1"/>
    <col min="8454" max="8457" width="5.57031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4" width="9.140625" style="1"/>
    <col min="8695" max="8695" width="7.140625" style="1" customWidth="1"/>
    <col min="8696" max="8696" width="9" style="1" customWidth="1"/>
    <col min="8697" max="8697" width="8.85546875" style="1" customWidth="1"/>
    <col min="8698" max="8698" width="9.140625" style="1"/>
    <col min="8699" max="8699" width="0.85546875" style="1" customWidth="1"/>
    <col min="8700" max="8701" width="10.42578125" style="1" customWidth="1"/>
    <col min="8702" max="8702" width="9.42578125" style="1" customWidth="1"/>
    <col min="8703" max="8703" width="0.85546875" style="1" customWidth="1"/>
    <col min="8704" max="8704" width="10.42578125" style="1" customWidth="1"/>
    <col min="8705" max="8705" width="9.42578125" style="1" customWidth="1"/>
    <col min="8706" max="8706" width="10.140625" style="1" customWidth="1"/>
    <col min="8707" max="8707" width="9.85546875" style="1" customWidth="1"/>
    <col min="8708" max="8708" width="8.5703125" style="1" customWidth="1"/>
    <col min="8709" max="8709" width="0.85546875" style="1" customWidth="1"/>
    <col min="8710" max="8713" width="5.57031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0" width="9.140625" style="1"/>
    <col min="8951" max="8951" width="7.140625" style="1" customWidth="1"/>
    <col min="8952" max="8952" width="9" style="1" customWidth="1"/>
    <col min="8953" max="8953" width="8.85546875" style="1" customWidth="1"/>
    <col min="8954" max="8954" width="9.140625" style="1"/>
    <col min="8955" max="8955" width="0.85546875" style="1" customWidth="1"/>
    <col min="8956" max="8957" width="10.42578125" style="1" customWidth="1"/>
    <col min="8958" max="8958" width="9.42578125" style="1" customWidth="1"/>
    <col min="8959" max="8959" width="0.85546875" style="1" customWidth="1"/>
    <col min="8960" max="8960" width="10.42578125" style="1" customWidth="1"/>
    <col min="8961" max="8961" width="9.42578125" style="1" customWidth="1"/>
    <col min="8962" max="8962" width="10.140625" style="1" customWidth="1"/>
    <col min="8963" max="8963" width="9.85546875" style="1" customWidth="1"/>
    <col min="8964" max="8964" width="8.5703125" style="1" customWidth="1"/>
    <col min="8965" max="8965" width="0.85546875" style="1" customWidth="1"/>
    <col min="8966" max="8969" width="5.57031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6" width="9.140625" style="1"/>
    <col min="9207" max="9207" width="7.140625" style="1" customWidth="1"/>
    <col min="9208" max="9208" width="9" style="1" customWidth="1"/>
    <col min="9209" max="9209" width="8.85546875" style="1" customWidth="1"/>
    <col min="9210" max="9210" width="9.140625" style="1"/>
    <col min="9211" max="9211" width="0.85546875" style="1" customWidth="1"/>
    <col min="9212" max="9213" width="10.42578125" style="1" customWidth="1"/>
    <col min="9214" max="9214" width="9.42578125" style="1" customWidth="1"/>
    <col min="9215" max="9215" width="0.85546875" style="1" customWidth="1"/>
    <col min="9216" max="9216" width="10.42578125" style="1" customWidth="1"/>
    <col min="9217" max="9217" width="9.42578125" style="1" customWidth="1"/>
    <col min="9218" max="9218" width="10.140625" style="1" customWidth="1"/>
    <col min="9219" max="9219" width="9.85546875" style="1" customWidth="1"/>
    <col min="9220" max="9220" width="8.5703125" style="1" customWidth="1"/>
    <col min="9221" max="9221" width="0.85546875" style="1" customWidth="1"/>
    <col min="9222" max="9225" width="5.57031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2" width="9.140625" style="1"/>
    <col min="9463" max="9463" width="7.140625" style="1" customWidth="1"/>
    <col min="9464" max="9464" width="9" style="1" customWidth="1"/>
    <col min="9465" max="9465" width="8.85546875" style="1" customWidth="1"/>
    <col min="9466" max="9466" width="9.140625" style="1"/>
    <col min="9467" max="9467" width="0.85546875" style="1" customWidth="1"/>
    <col min="9468" max="9469" width="10.42578125" style="1" customWidth="1"/>
    <col min="9470" max="9470" width="9.42578125" style="1" customWidth="1"/>
    <col min="9471" max="9471" width="0.85546875" style="1" customWidth="1"/>
    <col min="9472" max="9472" width="10.42578125" style="1" customWidth="1"/>
    <col min="9473" max="9473" width="9.42578125" style="1" customWidth="1"/>
    <col min="9474" max="9474" width="10.140625" style="1" customWidth="1"/>
    <col min="9475" max="9475" width="9.85546875" style="1" customWidth="1"/>
    <col min="9476" max="9476" width="8.5703125" style="1" customWidth="1"/>
    <col min="9477" max="9477" width="0.85546875" style="1" customWidth="1"/>
    <col min="9478" max="9481" width="5.57031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18" width="9.140625" style="1"/>
    <col min="9719" max="9719" width="7.140625" style="1" customWidth="1"/>
    <col min="9720" max="9720" width="9" style="1" customWidth="1"/>
    <col min="9721" max="9721" width="8.85546875" style="1" customWidth="1"/>
    <col min="9722" max="9722" width="9.140625" style="1"/>
    <col min="9723" max="9723" width="0.85546875" style="1" customWidth="1"/>
    <col min="9724" max="9725" width="10.42578125" style="1" customWidth="1"/>
    <col min="9726" max="9726" width="9.42578125" style="1" customWidth="1"/>
    <col min="9727" max="9727" width="0.85546875" style="1" customWidth="1"/>
    <col min="9728" max="9728" width="10.42578125" style="1" customWidth="1"/>
    <col min="9729" max="9729" width="9.42578125" style="1" customWidth="1"/>
    <col min="9730" max="9730" width="10.140625" style="1" customWidth="1"/>
    <col min="9731" max="9731" width="9.85546875" style="1" customWidth="1"/>
    <col min="9732" max="9732" width="8.5703125" style="1" customWidth="1"/>
    <col min="9733" max="9733" width="0.85546875" style="1" customWidth="1"/>
    <col min="9734" max="9737" width="5.57031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4" width="9.140625" style="1"/>
    <col min="9975" max="9975" width="7.140625" style="1" customWidth="1"/>
    <col min="9976" max="9976" width="9" style="1" customWidth="1"/>
    <col min="9977" max="9977" width="8.85546875" style="1" customWidth="1"/>
    <col min="9978" max="9978" width="9.140625" style="1"/>
    <col min="9979" max="9979" width="0.85546875" style="1" customWidth="1"/>
    <col min="9980" max="9981" width="10.42578125" style="1" customWidth="1"/>
    <col min="9982" max="9982" width="9.42578125" style="1" customWidth="1"/>
    <col min="9983" max="9983" width="0.85546875" style="1" customWidth="1"/>
    <col min="9984" max="9984" width="10.42578125" style="1" customWidth="1"/>
    <col min="9985" max="9985" width="9.42578125" style="1" customWidth="1"/>
    <col min="9986" max="9986" width="10.140625" style="1" customWidth="1"/>
    <col min="9987" max="9987" width="9.85546875" style="1" customWidth="1"/>
    <col min="9988" max="9988" width="8.5703125" style="1" customWidth="1"/>
    <col min="9989" max="9989" width="0.85546875" style="1" customWidth="1"/>
    <col min="9990" max="9993" width="5.57031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0" width="9.140625" style="1"/>
    <col min="10231" max="10231" width="7.140625" style="1" customWidth="1"/>
    <col min="10232" max="10232" width="9" style="1" customWidth="1"/>
    <col min="10233" max="10233" width="8.85546875" style="1" customWidth="1"/>
    <col min="10234" max="10234" width="9.140625" style="1"/>
    <col min="10235" max="10235" width="0.85546875" style="1" customWidth="1"/>
    <col min="10236" max="10237" width="10.42578125" style="1" customWidth="1"/>
    <col min="10238" max="10238" width="9.42578125" style="1" customWidth="1"/>
    <col min="10239" max="10239" width="0.85546875" style="1" customWidth="1"/>
    <col min="10240" max="10240" width="10.42578125" style="1" customWidth="1"/>
    <col min="10241" max="10241" width="9.42578125" style="1" customWidth="1"/>
    <col min="10242" max="10242" width="10.140625" style="1" customWidth="1"/>
    <col min="10243" max="10243" width="9.85546875" style="1" customWidth="1"/>
    <col min="10244" max="10244" width="8.5703125" style="1" customWidth="1"/>
    <col min="10245" max="10245" width="0.85546875" style="1" customWidth="1"/>
    <col min="10246" max="10249" width="5.57031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6" width="9.140625" style="1"/>
    <col min="10487" max="10487" width="7.140625" style="1" customWidth="1"/>
    <col min="10488" max="10488" width="9" style="1" customWidth="1"/>
    <col min="10489" max="10489" width="8.85546875" style="1" customWidth="1"/>
    <col min="10490" max="10490" width="9.140625" style="1"/>
    <col min="10491" max="10491" width="0.85546875" style="1" customWidth="1"/>
    <col min="10492" max="10493" width="10.42578125" style="1" customWidth="1"/>
    <col min="10494" max="10494" width="9.42578125" style="1" customWidth="1"/>
    <col min="10495" max="10495" width="0.85546875" style="1" customWidth="1"/>
    <col min="10496" max="10496" width="10.42578125" style="1" customWidth="1"/>
    <col min="10497" max="10497" width="9.42578125" style="1" customWidth="1"/>
    <col min="10498" max="10498" width="10.140625" style="1" customWidth="1"/>
    <col min="10499" max="10499" width="9.85546875" style="1" customWidth="1"/>
    <col min="10500" max="10500" width="8.5703125" style="1" customWidth="1"/>
    <col min="10501" max="10501" width="0.85546875" style="1" customWidth="1"/>
    <col min="10502" max="10505" width="5.57031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2" width="9.140625" style="1"/>
    <col min="10743" max="10743" width="7.140625" style="1" customWidth="1"/>
    <col min="10744" max="10744" width="9" style="1" customWidth="1"/>
    <col min="10745" max="10745" width="8.85546875" style="1" customWidth="1"/>
    <col min="10746" max="10746" width="9.140625" style="1"/>
    <col min="10747" max="10747" width="0.85546875" style="1" customWidth="1"/>
    <col min="10748" max="10749" width="10.42578125" style="1" customWidth="1"/>
    <col min="10750" max="10750" width="9.42578125" style="1" customWidth="1"/>
    <col min="10751" max="10751" width="0.85546875" style="1" customWidth="1"/>
    <col min="10752" max="10752" width="10.42578125" style="1" customWidth="1"/>
    <col min="10753" max="10753" width="9.42578125" style="1" customWidth="1"/>
    <col min="10754" max="10754" width="10.140625" style="1" customWidth="1"/>
    <col min="10755" max="10755" width="9.85546875" style="1" customWidth="1"/>
    <col min="10756" max="10756" width="8.5703125" style="1" customWidth="1"/>
    <col min="10757" max="10757" width="0.85546875" style="1" customWidth="1"/>
    <col min="10758" max="10761" width="5.57031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0998" width="9.140625" style="1"/>
    <col min="10999" max="10999" width="7.140625" style="1" customWidth="1"/>
    <col min="11000" max="11000" width="9" style="1" customWidth="1"/>
    <col min="11001" max="11001" width="8.85546875" style="1" customWidth="1"/>
    <col min="11002" max="11002" width="9.140625" style="1"/>
    <col min="11003" max="11003" width="0.85546875" style="1" customWidth="1"/>
    <col min="11004" max="11005" width="10.42578125" style="1" customWidth="1"/>
    <col min="11006" max="11006" width="9.42578125" style="1" customWidth="1"/>
    <col min="11007" max="11007" width="0.85546875" style="1" customWidth="1"/>
    <col min="11008" max="11008" width="10.42578125" style="1" customWidth="1"/>
    <col min="11009" max="11009" width="9.42578125" style="1" customWidth="1"/>
    <col min="11010" max="11010" width="10.140625" style="1" customWidth="1"/>
    <col min="11011" max="11011" width="9.85546875" style="1" customWidth="1"/>
    <col min="11012" max="11012" width="8.5703125" style="1" customWidth="1"/>
    <col min="11013" max="11013" width="0.85546875" style="1" customWidth="1"/>
    <col min="11014" max="11017" width="5.57031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4" width="9.140625" style="1"/>
    <col min="11255" max="11255" width="7.140625" style="1" customWidth="1"/>
    <col min="11256" max="11256" width="9" style="1" customWidth="1"/>
    <col min="11257" max="11257" width="8.85546875" style="1" customWidth="1"/>
    <col min="11258" max="11258" width="9.140625" style="1"/>
    <col min="11259" max="11259" width="0.85546875" style="1" customWidth="1"/>
    <col min="11260" max="11261" width="10.42578125" style="1" customWidth="1"/>
    <col min="11262" max="11262" width="9.42578125" style="1" customWidth="1"/>
    <col min="11263" max="11263" width="0.85546875" style="1" customWidth="1"/>
    <col min="11264" max="11264" width="10.42578125" style="1" customWidth="1"/>
    <col min="11265" max="11265" width="9.42578125" style="1" customWidth="1"/>
    <col min="11266" max="11266" width="10.140625" style="1" customWidth="1"/>
    <col min="11267" max="11267" width="9.85546875" style="1" customWidth="1"/>
    <col min="11268" max="11268" width="8.5703125" style="1" customWidth="1"/>
    <col min="11269" max="11269" width="0.85546875" style="1" customWidth="1"/>
    <col min="11270" max="11273" width="5.57031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0" width="9.140625" style="1"/>
    <col min="11511" max="11511" width="7.140625" style="1" customWidth="1"/>
    <col min="11512" max="11512" width="9" style="1" customWidth="1"/>
    <col min="11513" max="11513" width="8.85546875" style="1" customWidth="1"/>
    <col min="11514" max="11514" width="9.140625" style="1"/>
    <col min="11515" max="11515" width="0.85546875" style="1" customWidth="1"/>
    <col min="11516" max="11517" width="10.42578125" style="1" customWidth="1"/>
    <col min="11518" max="11518" width="9.42578125" style="1" customWidth="1"/>
    <col min="11519" max="11519" width="0.85546875" style="1" customWidth="1"/>
    <col min="11520" max="11520" width="10.42578125" style="1" customWidth="1"/>
    <col min="11521" max="11521" width="9.42578125" style="1" customWidth="1"/>
    <col min="11522" max="11522" width="10.140625" style="1" customWidth="1"/>
    <col min="11523" max="11523" width="9.85546875" style="1" customWidth="1"/>
    <col min="11524" max="11524" width="8.5703125" style="1" customWidth="1"/>
    <col min="11525" max="11525" width="0.85546875" style="1" customWidth="1"/>
    <col min="11526" max="11529" width="5.57031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6" width="9.140625" style="1"/>
    <col min="11767" max="11767" width="7.140625" style="1" customWidth="1"/>
    <col min="11768" max="11768" width="9" style="1" customWidth="1"/>
    <col min="11769" max="11769" width="8.85546875" style="1" customWidth="1"/>
    <col min="11770" max="11770" width="9.140625" style="1"/>
    <col min="11771" max="11771" width="0.85546875" style="1" customWidth="1"/>
    <col min="11772" max="11773" width="10.42578125" style="1" customWidth="1"/>
    <col min="11774" max="11774" width="9.42578125" style="1" customWidth="1"/>
    <col min="11775" max="11775" width="0.85546875" style="1" customWidth="1"/>
    <col min="11776" max="11776" width="10.42578125" style="1" customWidth="1"/>
    <col min="11777" max="11777" width="9.42578125" style="1" customWidth="1"/>
    <col min="11778" max="11778" width="10.140625" style="1" customWidth="1"/>
    <col min="11779" max="11779" width="9.85546875" style="1" customWidth="1"/>
    <col min="11780" max="11780" width="8.5703125" style="1" customWidth="1"/>
    <col min="11781" max="11781" width="0.85546875" style="1" customWidth="1"/>
    <col min="11782" max="11785" width="5.57031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2" width="9.140625" style="1"/>
    <col min="12023" max="12023" width="7.140625" style="1" customWidth="1"/>
    <col min="12024" max="12024" width="9" style="1" customWidth="1"/>
    <col min="12025" max="12025" width="8.85546875" style="1" customWidth="1"/>
    <col min="12026" max="12026" width="9.140625" style="1"/>
    <col min="12027" max="12027" width="0.85546875" style="1" customWidth="1"/>
    <col min="12028" max="12029" width="10.42578125" style="1" customWidth="1"/>
    <col min="12030" max="12030" width="9.42578125" style="1" customWidth="1"/>
    <col min="12031" max="12031" width="0.85546875" style="1" customWidth="1"/>
    <col min="12032" max="12032" width="10.42578125" style="1" customWidth="1"/>
    <col min="12033" max="12033" width="9.42578125" style="1" customWidth="1"/>
    <col min="12034" max="12034" width="10.140625" style="1" customWidth="1"/>
    <col min="12035" max="12035" width="9.85546875" style="1" customWidth="1"/>
    <col min="12036" max="12036" width="8.5703125" style="1" customWidth="1"/>
    <col min="12037" max="12037" width="0.85546875" style="1" customWidth="1"/>
    <col min="12038" max="12041" width="5.57031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78" width="9.140625" style="1"/>
    <col min="12279" max="12279" width="7.140625" style="1" customWidth="1"/>
    <col min="12280" max="12280" width="9" style="1" customWidth="1"/>
    <col min="12281" max="12281" width="8.85546875" style="1" customWidth="1"/>
    <col min="12282" max="12282" width="9.140625" style="1"/>
    <col min="12283" max="12283" width="0.85546875" style="1" customWidth="1"/>
    <col min="12284" max="12285" width="10.42578125" style="1" customWidth="1"/>
    <col min="12286" max="12286" width="9.42578125" style="1" customWidth="1"/>
    <col min="12287" max="12287" width="0.85546875" style="1" customWidth="1"/>
    <col min="12288" max="12288" width="10.42578125" style="1" customWidth="1"/>
    <col min="12289" max="12289" width="9.42578125" style="1" customWidth="1"/>
    <col min="12290" max="12290" width="10.140625" style="1" customWidth="1"/>
    <col min="12291" max="12291" width="9.85546875" style="1" customWidth="1"/>
    <col min="12292" max="12292" width="8.5703125" style="1" customWidth="1"/>
    <col min="12293" max="12293" width="0.85546875" style="1" customWidth="1"/>
    <col min="12294" max="12297" width="5.57031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4" width="9.140625" style="1"/>
    <col min="12535" max="12535" width="7.140625" style="1" customWidth="1"/>
    <col min="12536" max="12536" width="9" style="1" customWidth="1"/>
    <col min="12537" max="12537" width="8.85546875" style="1" customWidth="1"/>
    <col min="12538" max="12538" width="9.140625" style="1"/>
    <col min="12539" max="12539" width="0.85546875" style="1" customWidth="1"/>
    <col min="12540" max="12541" width="10.42578125" style="1" customWidth="1"/>
    <col min="12542" max="12542" width="9.42578125" style="1" customWidth="1"/>
    <col min="12543" max="12543" width="0.85546875" style="1" customWidth="1"/>
    <col min="12544" max="12544" width="10.42578125" style="1" customWidth="1"/>
    <col min="12545" max="12545" width="9.42578125" style="1" customWidth="1"/>
    <col min="12546" max="12546" width="10.140625" style="1" customWidth="1"/>
    <col min="12547" max="12547" width="9.85546875" style="1" customWidth="1"/>
    <col min="12548" max="12548" width="8.5703125" style="1" customWidth="1"/>
    <col min="12549" max="12549" width="0.85546875" style="1" customWidth="1"/>
    <col min="12550" max="12553" width="5.57031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0" width="9.140625" style="1"/>
    <col min="12791" max="12791" width="7.140625" style="1" customWidth="1"/>
    <col min="12792" max="12792" width="9" style="1" customWidth="1"/>
    <col min="12793" max="12793" width="8.85546875" style="1" customWidth="1"/>
    <col min="12794" max="12794" width="9.140625" style="1"/>
    <col min="12795" max="12795" width="0.85546875" style="1" customWidth="1"/>
    <col min="12796" max="12797" width="10.42578125" style="1" customWidth="1"/>
    <col min="12798" max="12798" width="9.42578125" style="1" customWidth="1"/>
    <col min="12799" max="12799" width="0.85546875" style="1" customWidth="1"/>
    <col min="12800" max="12800" width="10.42578125" style="1" customWidth="1"/>
    <col min="12801" max="12801" width="9.42578125" style="1" customWidth="1"/>
    <col min="12802" max="12802" width="10.140625" style="1" customWidth="1"/>
    <col min="12803" max="12803" width="9.85546875" style="1" customWidth="1"/>
    <col min="12804" max="12804" width="8.5703125" style="1" customWidth="1"/>
    <col min="12805" max="12805" width="0.85546875" style="1" customWidth="1"/>
    <col min="12806" max="12809" width="5.57031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6" width="9.140625" style="1"/>
    <col min="13047" max="13047" width="7.140625" style="1" customWidth="1"/>
    <col min="13048" max="13048" width="9" style="1" customWidth="1"/>
    <col min="13049" max="13049" width="8.85546875" style="1" customWidth="1"/>
    <col min="13050" max="13050" width="9.140625" style="1"/>
    <col min="13051" max="13051" width="0.85546875" style="1" customWidth="1"/>
    <col min="13052" max="13053" width="10.42578125" style="1" customWidth="1"/>
    <col min="13054" max="13054" width="9.42578125" style="1" customWidth="1"/>
    <col min="13055" max="13055" width="0.85546875" style="1" customWidth="1"/>
    <col min="13056" max="13056" width="10.42578125" style="1" customWidth="1"/>
    <col min="13057" max="13057" width="9.42578125" style="1" customWidth="1"/>
    <col min="13058" max="13058" width="10.140625" style="1" customWidth="1"/>
    <col min="13059" max="13059" width="9.85546875" style="1" customWidth="1"/>
    <col min="13060" max="13060" width="8.5703125" style="1" customWidth="1"/>
    <col min="13061" max="13061" width="0.85546875" style="1" customWidth="1"/>
    <col min="13062" max="13065" width="5.57031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2" width="9.140625" style="1"/>
    <col min="13303" max="13303" width="7.140625" style="1" customWidth="1"/>
    <col min="13304" max="13304" width="9" style="1" customWidth="1"/>
    <col min="13305" max="13305" width="8.85546875" style="1" customWidth="1"/>
    <col min="13306" max="13306" width="9.140625" style="1"/>
    <col min="13307" max="13307" width="0.85546875" style="1" customWidth="1"/>
    <col min="13308" max="13309" width="10.42578125" style="1" customWidth="1"/>
    <col min="13310" max="13310" width="9.42578125" style="1" customWidth="1"/>
    <col min="13311" max="13311" width="0.85546875" style="1" customWidth="1"/>
    <col min="13312" max="13312" width="10.42578125" style="1" customWidth="1"/>
    <col min="13313" max="13313" width="9.42578125" style="1" customWidth="1"/>
    <col min="13314" max="13314" width="10.140625" style="1" customWidth="1"/>
    <col min="13315" max="13315" width="9.85546875" style="1" customWidth="1"/>
    <col min="13316" max="13316" width="8.5703125" style="1" customWidth="1"/>
    <col min="13317" max="13317" width="0.85546875" style="1" customWidth="1"/>
    <col min="13318" max="13321" width="5.57031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58" width="9.140625" style="1"/>
    <col min="13559" max="13559" width="7.140625" style="1" customWidth="1"/>
    <col min="13560" max="13560" width="9" style="1" customWidth="1"/>
    <col min="13561" max="13561" width="8.85546875" style="1" customWidth="1"/>
    <col min="13562" max="13562" width="9.140625" style="1"/>
    <col min="13563" max="13563" width="0.85546875" style="1" customWidth="1"/>
    <col min="13564" max="13565" width="10.42578125" style="1" customWidth="1"/>
    <col min="13566" max="13566" width="9.42578125" style="1" customWidth="1"/>
    <col min="13567" max="13567" width="0.85546875" style="1" customWidth="1"/>
    <col min="13568" max="13568" width="10.42578125" style="1" customWidth="1"/>
    <col min="13569" max="13569" width="9.42578125" style="1" customWidth="1"/>
    <col min="13570" max="13570" width="10.140625" style="1" customWidth="1"/>
    <col min="13571" max="13571" width="9.85546875" style="1" customWidth="1"/>
    <col min="13572" max="13572" width="8.5703125" style="1" customWidth="1"/>
    <col min="13573" max="13573" width="0.85546875" style="1" customWidth="1"/>
    <col min="13574" max="13577" width="5.57031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4" width="9.140625" style="1"/>
    <col min="13815" max="13815" width="7.140625" style="1" customWidth="1"/>
    <col min="13816" max="13816" width="9" style="1" customWidth="1"/>
    <col min="13817" max="13817" width="8.85546875" style="1" customWidth="1"/>
    <col min="13818" max="13818" width="9.140625" style="1"/>
    <col min="13819" max="13819" width="0.85546875" style="1" customWidth="1"/>
    <col min="13820" max="13821" width="10.42578125" style="1" customWidth="1"/>
    <col min="13822" max="13822" width="9.42578125" style="1" customWidth="1"/>
    <col min="13823" max="13823" width="0.85546875" style="1" customWidth="1"/>
    <col min="13824" max="13824" width="10.42578125" style="1" customWidth="1"/>
    <col min="13825" max="13825" width="9.42578125" style="1" customWidth="1"/>
    <col min="13826" max="13826" width="10.140625" style="1" customWidth="1"/>
    <col min="13827" max="13827" width="9.85546875" style="1" customWidth="1"/>
    <col min="13828" max="13828" width="8.5703125" style="1" customWidth="1"/>
    <col min="13829" max="13829" width="0.85546875" style="1" customWidth="1"/>
    <col min="13830" max="13833" width="5.57031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0" width="9.140625" style="1"/>
    <col min="14071" max="14071" width="7.140625" style="1" customWidth="1"/>
    <col min="14072" max="14072" width="9" style="1" customWidth="1"/>
    <col min="14073" max="14073" width="8.85546875" style="1" customWidth="1"/>
    <col min="14074" max="14074" width="9.140625" style="1"/>
    <col min="14075" max="14075" width="0.85546875" style="1" customWidth="1"/>
    <col min="14076" max="14077" width="10.42578125" style="1" customWidth="1"/>
    <col min="14078" max="14078" width="9.42578125" style="1" customWidth="1"/>
    <col min="14079" max="14079" width="0.85546875" style="1" customWidth="1"/>
    <col min="14080" max="14080" width="10.42578125" style="1" customWidth="1"/>
    <col min="14081" max="14081" width="9.42578125" style="1" customWidth="1"/>
    <col min="14082" max="14082" width="10.140625" style="1" customWidth="1"/>
    <col min="14083" max="14083" width="9.85546875" style="1" customWidth="1"/>
    <col min="14084" max="14084" width="8.5703125" style="1" customWidth="1"/>
    <col min="14085" max="14085" width="0.85546875" style="1" customWidth="1"/>
    <col min="14086" max="14089" width="5.57031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6" width="9.140625" style="1"/>
    <col min="14327" max="14327" width="7.140625" style="1" customWidth="1"/>
    <col min="14328" max="14328" width="9" style="1" customWidth="1"/>
    <col min="14329" max="14329" width="8.85546875" style="1" customWidth="1"/>
    <col min="14330" max="14330" width="9.140625" style="1"/>
    <col min="14331" max="14331" width="0.85546875" style="1" customWidth="1"/>
    <col min="14332" max="14333" width="10.42578125" style="1" customWidth="1"/>
    <col min="14334" max="14334" width="9.42578125" style="1" customWidth="1"/>
    <col min="14335" max="14335" width="0.85546875" style="1" customWidth="1"/>
    <col min="14336" max="14336" width="10.42578125" style="1" customWidth="1"/>
    <col min="14337" max="14337" width="9.42578125" style="1" customWidth="1"/>
    <col min="14338" max="14338" width="10.140625" style="1" customWidth="1"/>
    <col min="14339" max="14339" width="9.85546875" style="1" customWidth="1"/>
    <col min="14340" max="14340" width="8.5703125" style="1" customWidth="1"/>
    <col min="14341" max="14341" width="0.85546875" style="1" customWidth="1"/>
    <col min="14342" max="14345" width="5.57031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2" width="9.140625" style="1"/>
    <col min="14583" max="14583" width="7.140625" style="1" customWidth="1"/>
    <col min="14584" max="14584" width="9" style="1" customWidth="1"/>
    <col min="14585" max="14585" width="8.85546875" style="1" customWidth="1"/>
    <col min="14586" max="14586" width="9.140625" style="1"/>
    <col min="14587" max="14587" width="0.85546875" style="1" customWidth="1"/>
    <col min="14588" max="14589" width="10.42578125" style="1" customWidth="1"/>
    <col min="14590" max="14590" width="9.42578125" style="1" customWidth="1"/>
    <col min="14591" max="14591" width="0.85546875" style="1" customWidth="1"/>
    <col min="14592" max="14592" width="10.42578125" style="1" customWidth="1"/>
    <col min="14593" max="14593" width="9.42578125" style="1" customWidth="1"/>
    <col min="14594" max="14594" width="10.140625" style="1" customWidth="1"/>
    <col min="14595" max="14595" width="9.85546875" style="1" customWidth="1"/>
    <col min="14596" max="14596" width="8.5703125" style="1" customWidth="1"/>
    <col min="14597" max="14597" width="0.85546875" style="1" customWidth="1"/>
    <col min="14598" max="14601" width="5.57031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38" width="9.140625" style="1"/>
    <col min="14839" max="14839" width="7.140625" style="1" customWidth="1"/>
    <col min="14840" max="14840" width="9" style="1" customWidth="1"/>
    <col min="14841" max="14841" width="8.85546875" style="1" customWidth="1"/>
    <col min="14842" max="14842" width="9.140625" style="1"/>
    <col min="14843" max="14843" width="0.85546875" style="1" customWidth="1"/>
    <col min="14844" max="14845" width="10.42578125" style="1" customWidth="1"/>
    <col min="14846" max="14846" width="9.42578125" style="1" customWidth="1"/>
    <col min="14847" max="14847" width="0.85546875" style="1" customWidth="1"/>
    <col min="14848" max="14848" width="10.42578125" style="1" customWidth="1"/>
    <col min="14849" max="14849" width="9.42578125" style="1" customWidth="1"/>
    <col min="14850" max="14850" width="10.140625" style="1" customWidth="1"/>
    <col min="14851" max="14851" width="9.85546875" style="1" customWidth="1"/>
    <col min="14852" max="14852" width="8.5703125" style="1" customWidth="1"/>
    <col min="14853" max="14853" width="0.85546875" style="1" customWidth="1"/>
    <col min="14854" max="14857" width="5.57031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4" width="9.140625" style="1"/>
    <col min="15095" max="15095" width="7.140625" style="1" customWidth="1"/>
    <col min="15096" max="15096" width="9" style="1" customWidth="1"/>
    <col min="15097" max="15097" width="8.85546875" style="1" customWidth="1"/>
    <col min="15098" max="15098" width="9.140625" style="1"/>
    <col min="15099" max="15099" width="0.85546875" style="1" customWidth="1"/>
    <col min="15100" max="15101" width="10.42578125" style="1" customWidth="1"/>
    <col min="15102" max="15102" width="9.42578125" style="1" customWidth="1"/>
    <col min="15103" max="15103" width="0.85546875" style="1" customWidth="1"/>
    <col min="15104" max="15104" width="10.42578125" style="1" customWidth="1"/>
    <col min="15105" max="15105" width="9.42578125" style="1" customWidth="1"/>
    <col min="15106" max="15106" width="10.140625" style="1" customWidth="1"/>
    <col min="15107" max="15107" width="9.85546875" style="1" customWidth="1"/>
    <col min="15108" max="15108" width="8.5703125" style="1" customWidth="1"/>
    <col min="15109" max="15109" width="0.85546875" style="1" customWidth="1"/>
    <col min="15110" max="15113" width="5.57031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0" width="9.140625" style="1"/>
    <col min="15351" max="15351" width="7.140625" style="1" customWidth="1"/>
    <col min="15352" max="15352" width="9" style="1" customWidth="1"/>
    <col min="15353" max="15353" width="8.85546875" style="1" customWidth="1"/>
    <col min="15354" max="15354" width="9.140625" style="1"/>
    <col min="15355" max="15355" width="0.85546875" style="1" customWidth="1"/>
    <col min="15356" max="15357" width="10.42578125" style="1" customWidth="1"/>
    <col min="15358" max="15358" width="9.42578125" style="1" customWidth="1"/>
    <col min="15359" max="15359" width="0.85546875" style="1" customWidth="1"/>
    <col min="15360" max="15360" width="10.42578125" style="1" customWidth="1"/>
    <col min="15361" max="15361" width="9.42578125" style="1" customWidth="1"/>
    <col min="15362" max="15362" width="10.140625" style="1" customWidth="1"/>
    <col min="15363" max="15363" width="9.85546875" style="1" customWidth="1"/>
    <col min="15364" max="15364" width="8.5703125" style="1" customWidth="1"/>
    <col min="15365" max="15365" width="0.85546875" style="1" customWidth="1"/>
    <col min="15366" max="15369" width="5.57031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6" width="9.140625" style="1"/>
    <col min="15607" max="15607" width="7.140625" style="1" customWidth="1"/>
    <col min="15608" max="15608" width="9" style="1" customWidth="1"/>
    <col min="15609" max="15609" width="8.85546875" style="1" customWidth="1"/>
    <col min="15610" max="15610" width="9.140625" style="1"/>
    <col min="15611" max="15611" width="0.85546875" style="1" customWidth="1"/>
    <col min="15612" max="15613" width="10.42578125" style="1" customWidth="1"/>
    <col min="15614" max="15614" width="9.42578125" style="1" customWidth="1"/>
    <col min="15615" max="15615" width="0.85546875" style="1" customWidth="1"/>
    <col min="15616" max="15616" width="10.42578125" style="1" customWidth="1"/>
    <col min="15617" max="15617" width="9.42578125" style="1" customWidth="1"/>
    <col min="15618" max="15618" width="10.140625" style="1" customWidth="1"/>
    <col min="15619" max="15619" width="9.85546875" style="1" customWidth="1"/>
    <col min="15620" max="15620" width="8.5703125" style="1" customWidth="1"/>
    <col min="15621" max="15621" width="0.85546875" style="1" customWidth="1"/>
    <col min="15622" max="15625" width="5.57031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2" width="9.140625" style="1"/>
    <col min="15863" max="15863" width="7.140625" style="1" customWidth="1"/>
    <col min="15864" max="15864" width="9" style="1" customWidth="1"/>
    <col min="15865" max="15865" width="8.85546875" style="1" customWidth="1"/>
    <col min="15866" max="15866" width="9.140625" style="1"/>
    <col min="15867" max="15867" width="0.85546875" style="1" customWidth="1"/>
    <col min="15868" max="15869" width="10.42578125" style="1" customWidth="1"/>
    <col min="15870" max="15870" width="9.42578125" style="1" customWidth="1"/>
    <col min="15871" max="15871" width="0.85546875" style="1" customWidth="1"/>
    <col min="15872" max="15872" width="10.42578125" style="1" customWidth="1"/>
    <col min="15873" max="15873" width="9.42578125" style="1" customWidth="1"/>
    <col min="15874" max="15874" width="10.140625" style="1" customWidth="1"/>
    <col min="15875" max="15875" width="9.85546875" style="1" customWidth="1"/>
    <col min="15876" max="15876" width="8.5703125" style="1" customWidth="1"/>
    <col min="15877" max="15877" width="0.85546875" style="1" customWidth="1"/>
    <col min="15878" max="15881" width="5.57031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18" width="9.140625" style="1"/>
    <col min="16119" max="16119" width="7.140625" style="1" customWidth="1"/>
    <col min="16120" max="16120" width="9" style="1" customWidth="1"/>
    <col min="16121" max="16121" width="8.85546875" style="1" customWidth="1"/>
    <col min="16122" max="16122" width="9.140625" style="1"/>
    <col min="16123" max="16123" width="0.85546875" style="1" customWidth="1"/>
    <col min="16124" max="16125" width="10.42578125" style="1" customWidth="1"/>
    <col min="16126" max="16126" width="9.42578125" style="1" customWidth="1"/>
    <col min="16127" max="16127" width="0.85546875" style="1" customWidth="1"/>
    <col min="16128" max="16128" width="10.42578125" style="1" customWidth="1"/>
    <col min="16129" max="16129" width="9.42578125" style="1" customWidth="1"/>
    <col min="16130" max="16130" width="10.140625" style="1" customWidth="1"/>
    <col min="16131" max="16131" width="9.85546875" style="1" customWidth="1"/>
    <col min="16132" max="16132" width="8.5703125" style="1" customWidth="1"/>
    <col min="16133" max="16133" width="0.85546875" style="1" customWidth="1"/>
    <col min="16134" max="16137" width="5.57031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24" ht="15.75" x14ac:dyDescent="0.25">
      <c r="B1" s="378" t="s">
        <v>2999</v>
      </c>
      <c r="C1" s="378"/>
      <c r="D1" s="378"/>
      <c r="E1" s="131"/>
      <c r="F1" s="131"/>
      <c r="G1" s="131"/>
      <c r="H1" s="131"/>
      <c r="I1" s="131"/>
      <c r="J1" s="131"/>
      <c r="K1" s="131"/>
      <c r="L1" s="131"/>
      <c r="M1" s="131"/>
      <c r="N1" s="131"/>
      <c r="O1" s="131"/>
      <c r="P1" s="131"/>
      <c r="Q1" s="131"/>
      <c r="R1" s="131"/>
      <c r="S1" s="131"/>
      <c r="T1" s="378" t="s">
        <v>3000</v>
      </c>
      <c r="U1" s="131"/>
    </row>
    <row r="2" spans="1:24" ht="12.75" customHeight="1" x14ac:dyDescent="0.25">
      <c r="A2" s="35">
        <v>27</v>
      </c>
      <c r="B2" s="2144" t="s">
        <v>94</v>
      </c>
      <c r="C2" s="2145"/>
      <c r="D2" s="2145"/>
      <c r="E2" s="2146"/>
      <c r="T2" s="1438" t="s">
        <v>3001</v>
      </c>
      <c r="U2" s="1392"/>
      <c r="V2" s="1392"/>
      <c r="W2" s="1392"/>
      <c r="X2" s="1392"/>
    </row>
    <row r="3" spans="1:24" ht="15" x14ac:dyDescent="0.2">
      <c r="A3" s="131"/>
      <c r="B3" s="661" t="s">
        <v>3002</v>
      </c>
      <c r="C3" s="661"/>
      <c r="D3" s="131"/>
      <c r="E3" s="131"/>
      <c r="F3" s="131"/>
      <c r="G3" s="131"/>
      <c r="H3" s="131"/>
      <c r="I3" s="131"/>
      <c r="J3" s="131"/>
      <c r="K3" s="131"/>
      <c r="L3" s="131"/>
      <c r="M3" s="131"/>
      <c r="N3" s="131"/>
      <c r="O3" s="131"/>
      <c r="P3" s="131"/>
      <c r="Q3" s="131"/>
      <c r="R3" s="131"/>
      <c r="S3" s="131"/>
      <c r="T3" s="1438" t="str">
        <f>$B3</f>
        <v>Pour le portefeuille bancaire – Expositions sur les obligations sécurisées (122)</v>
      </c>
      <c r="U3" s="1438"/>
      <c r="V3" s="1438"/>
      <c r="W3" s="1438"/>
      <c r="X3" s="1438"/>
    </row>
    <row r="4" spans="1:24" ht="15" customHeight="1" x14ac:dyDescent="0.2">
      <c r="A4" s="131"/>
      <c r="B4" s="1393"/>
      <c r="C4" s="131"/>
      <c r="D4" s="131"/>
      <c r="E4" s="131"/>
      <c r="F4" s="131"/>
      <c r="G4" s="131"/>
      <c r="H4" s="131"/>
      <c r="I4" s="131"/>
      <c r="J4" s="131"/>
      <c r="K4" s="131"/>
      <c r="L4" s="131"/>
      <c r="M4" s="131"/>
      <c r="N4" s="131"/>
      <c r="O4" s="131"/>
      <c r="P4" s="131"/>
      <c r="Q4" s="131"/>
      <c r="R4" s="131"/>
      <c r="S4" s="131"/>
      <c r="T4" s="1393"/>
      <c r="U4" s="1394"/>
      <c r="V4" s="1394"/>
      <c r="W4" s="1394"/>
      <c r="X4" s="1394"/>
    </row>
    <row r="5" spans="1:24" ht="12.75" customHeight="1" x14ac:dyDescent="0.2">
      <c r="A5" s="131"/>
      <c r="B5" s="261" t="s">
        <v>2910</v>
      </c>
      <c r="C5" s="661"/>
      <c r="D5" s="131"/>
      <c r="E5" s="131"/>
      <c r="F5" s="131"/>
      <c r="G5" s="131"/>
      <c r="H5" s="131"/>
      <c r="I5" s="131"/>
      <c r="J5" s="131"/>
      <c r="K5" s="131"/>
      <c r="L5" s="131"/>
      <c r="M5" s="131"/>
      <c r="N5" s="131"/>
      <c r="O5" s="131"/>
      <c r="P5" s="131"/>
      <c r="Q5" s="131"/>
      <c r="R5" s="131"/>
      <c r="S5" s="131"/>
      <c r="T5" s="261" t="str">
        <f>$B5</f>
        <v>Dollars, en milliers, Type d’enregistrement 010</v>
      </c>
      <c r="U5" s="1395"/>
      <c r="V5" s="896"/>
      <c r="W5" s="896"/>
      <c r="X5" s="896"/>
    </row>
    <row r="6" spans="1:24" ht="23.25" customHeight="1" x14ac:dyDescent="0.2">
      <c r="A6" s="131"/>
      <c r="B6" s="2211" t="s">
        <v>2349</v>
      </c>
      <c r="C6" s="2212"/>
      <c r="D6" s="2213"/>
      <c r="E6" s="897"/>
      <c r="F6" s="2211" t="s">
        <v>2350</v>
      </c>
      <c r="G6" s="2213"/>
      <c r="H6" s="896"/>
      <c r="I6" s="2069" t="s">
        <v>2800</v>
      </c>
      <c r="J6" s="2003"/>
      <c r="K6" s="2003"/>
      <c r="L6" s="2003"/>
      <c r="M6" s="2004"/>
      <c r="N6" s="131"/>
      <c r="O6" s="131"/>
      <c r="P6" s="131"/>
      <c r="Q6" s="131"/>
      <c r="R6" s="131"/>
      <c r="S6" s="131"/>
      <c r="T6" s="2183" t="s">
        <v>2911</v>
      </c>
      <c r="U6" s="2183"/>
      <c r="V6" s="1026"/>
      <c r="W6" s="1396"/>
      <c r="X6" s="1396"/>
    </row>
    <row r="7" spans="1:24" ht="22.5" customHeight="1" x14ac:dyDescent="0.2">
      <c r="A7" s="131"/>
      <c r="B7" s="2214"/>
      <c r="C7" s="2215"/>
      <c r="D7" s="2216"/>
      <c r="E7" s="897"/>
      <c r="F7" s="2214"/>
      <c r="G7" s="2216"/>
      <c r="H7" s="896"/>
      <c r="I7" s="2105" t="s">
        <v>2912</v>
      </c>
      <c r="J7" s="2185"/>
      <c r="K7" s="2105" t="s">
        <v>2913</v>
      </c>
      <c r="L7" s="2185"/>
      <c r="M7" s="2005" t="s">
        <v>2914</v>
      </c>
      <c r="N7" s="897"/>
      <c r="O7" s="897"/>
      <c r="P7" s="897"/>
      <c r="Q7" s="897"/>
      <c r="R7" s="897"/>
      <c r="S7" s="131"/>
      <c r="T7" s="2184"/>
      <c r="U7" s="2184"/>
      <c r="V7" s="1026"/>
      <c r="W7" s="2105" t="s">
        <v>2971</v>
      </c>
      <c r="X7" s="2149"/>
    </row>
    <row r="8" spans="1:24" ht="75" customHeight="1" x14ac:dyDescent="0.2">
      <c r="A8" s="1666" t="s">
        <v>2915</v>
      </c>
      <c r="B8" s="1666" t="s">
        <v>2916</v>
      </c>
      <c r="C8" s="1666" t="s">
        <v>2352</v>
      </c>
      <c r="D8" s="1666" t="s">
        <v>2973</v>
      </c>
      <c r="E8" s="188"/>
      <c r="F8" s="664" t="s">
        <v>2355</v>
      </c>
      <c r="G8" s="1666" t="s">
        <v>2974</v>
      </c>
      <c r="H8" s="1191"/>
      <c r="I8" s="1666" t="s">
        <v>2920</v>
      </c>
      <c r="J8" s="1666" t="s">
        <v>2921</v>
      </c>
      <c r="K8" s="1666" t="s">
        <v>2922</v>
      </c>
      <c r="L8" s="1666" t="s">
        <v>2923</v>
      </c>
      <c r="M8" s="2187"/>
      <c r="N8" s="188"/>
      <c r="O8" s="2002" t="s">
        <v>2359</v>
      </c>
      <c r="P8" s="2149"/>
      <c r="Q8" s="2002" t="s">
        <v>2925</v>
      </c>
      <c r="R8" s="2149"/>
      <c r="S8" s="131"/>
      <c r="T8" s="1200" t="str">
        <f>$A8</f>
        <v>Fourchette de probabilité de défaut (PD)</v>
      </c>
      <c r="U8" s="1200" t="str">
        <f>$B8</f>
        <v>PD estimative (%) (M3)</v>
      </c>
      <c r="V8" s="1660" t="s">
        <v>2926</v>
      </c>
      <c r="W8" s="1666" t="s">
        <v>2927</v>
      </c>
      <c r="X8" s="1666" t="s">
        <v>2928</v>
      </c>
    </row>
    <row r="9" spans="1:24" s="876" customFormat="1" ht="12.75" customHeight="1" x14ac:dyDescent="0.2">
      <c r="A9" s="1026"/>
      <c r="B9" s="1703" t="s">
        <v>244</v>
      </c>
      <c r="C9" s="1703"/>
      <c r="D9" s="1703" t="s">
        <v>245</v>
      </c>
      <c r="E9" s="1703"/>
      <c r="F9" s="1703" t="s">
        <v>3003</v>
      </c>
      <c r="G9" s="1703" t="s">
        <v>2929</v>
      </c>
      <c r="H9" s="1440"/>
      <c r="I9" s="1703" t="s">
        <v>402</v>
      </c>
      <c r="J9" s="1703" t="s">
        <v>249</v>
      </c>
      <c r="K9" s="1703"/>
      <c r="L9" s="1703"/>
      <c r="M9" s="1703"/>
      <c r="N9" s="1703"/>
      <c r="O9" s="1703"/>
      <c r="P9" s="1703"/>
      <c r="Q9" s="1703"/>
      <c r="R9" s="1703"/>
      <c r="S9" s="1026"/>
      <c r="T9" s="1398"/>
      <c r="U9" s="1399" t="s">
        <v>2930</v>
      </c>
      <c r="V9" s="1703"/>
      <c r="W9" s="131"/>
      <c r="X9" s="1703"/>
    </row>
    <row r="10" spans="1:24" ht="12.75" customHeight="1" x14ac:dyDescent="0.25">
      <c r="A10" s="1650"/>
      <c r="B10" s="138" t="s">
        <v>1784</v>
      </c>
      <c r="C10" s="1650"/>
      <c r="D10" s="1650"/>
      <c r="E10" s="1650"/>
      <c r="F10" s="1650"/>
      <c r="G10" s="1650"/>
      <c r="H10" s="1650"/>
      <c r="I10" s="2178" t="s">
        <v>2993</v>
      </c>
      <c r="J10" s="2178"/>
      <c r="K10" s="669"/>
      <c r="L10" s="669"/>
      <c r="M10" s="669"/>
      <c r="N10" s="669"/>
      <c r="O10" s="669"/>
      <c r="P10" s="669"/>
      <c r="Q10" s="131"/>
      <c r="R10" s="131"/>
      <c r="S10" s="131"/>
      <c r="T10" s="1400"/>
      <c r="U10" s="1401" t="str">
        <f>$B10</f>
        <v>Engagements utilisés (501)</v>
      </c>
      <c r="V10" s="131"/>
      <c r="W10" s="131"/>
      <c r="X10" s="131"/>
    </row>
    <row r="11" spans="1:24" s="24" customFormat="1" ht="12.75" customHeight="1" x14ac:dyDescent="0.2">
      <c r="A11" s="1700" t="s">
        <v>2932</v>
      </c>
      <c r="B11" s="1065"/>
      <c r="C11" s="1402"/>
      <c r="D11" s="1692"/>
      <c r="E11" s="1700"/>
      <c r="F11" s="1692"/>
      <c r="G11" s="902"/>
      <c r="H11" s="1403"/>
      <c r="I11" s="1404"/>
      <c r="J11" s="1693"/>
      <c r="K11" s="1404"/>
      <c r="L11" s="1405"/>
      <c r="M11" s="1406"/>
      <c r="N11" s="1700"/>
      <c r="O11" s="2186"/>
      <c r="P11" s="2186"/>
      <c r="Q11" s="2186"/>
      <c r="R11" s="2186"/>
      <c r="S11" s="131"/>
      <c r="T11" s="1407" t="str">
        <f t="shared" ref="T11:T35" si="0">$A11</f>
        <v>1 (1401)</v>
      </c>
      <c r="U11" s="1408" t="str">
        <f t="shared" ref="U11:U35" si="1">IF($B11="","",$B11)</f>
        <v/>
      </c>
      <c r="V11" s="295"/>
      <c r="W11" s="1409"/>
      <c r="X11" s="1409"/>
    </row>
    <row r="12" spans="1:24" s="24" customFormat="1" x14ac:dyDescent="0.2">
      <c r="A12" s="1700" t="s">
        <v>2933</v>
      </c>
      <c r="B12" s="1065"/>
      <c r="C12" s="1402"/>
      <c r="D12" s="1692"/>
      <c r="E12" s="1700"/>
      <c r="F12" s="1692"/>
      <c r="G12" s="902"/>
      <c r="H12" s="1403"/>
      <c r="I12" s="1404"/>
      <c r="J12" s="1693"/>
      <c r="K12" s="1404"/>
      <c r="L12" s="1405"/>
      <c r="M12" s="1406"/>
      <c r="N12" s="1700"/>
      <c r="O12" s="2186"/>
      <c r="P12" s="2186"/>
      <c r="Q12" s="2186"/>
      <c r="R12" s="2186"/>
      <c r="S12" s="131"/>
      <c r="T12" s="1407" t="str">
        <f t="shared" si="0"/>
        <v>2 (1402)</v>
      </c>
      <c r="U12" s="1408" t="str">
        <f t="shared" si="1"/>
        <v/>
      </c>
      <c r="V12" s="295"/>
      <c r="W12" s="1409"/>
      <c r="X12" s="1409"/>
    </row>
    <row r="13" spans="1:24" s="24" customFormat="1" x14ac:dyDescent="0.2">
      <c r="A13" s="1700" t="s">
        <v>2934</v>
      </c>
      <c r="B13" s="1065"/>
      <c r="C13" s="1402"/>
      <c r="D13" s="1692"/>
      <c r="E13" s="1700"/>
      <c r="F13" s="1692"/>
      <c r="G13" s="902"/>
      <c r="H13" s="1403"/>
      <c r="I13" s="1404"/>
      <c r="J13" s="1693"/>
      <c r="K13" s="1404"/>
      <c r="L13" s="1405"/>
      <c r="M13" s="1406"/>
      <c r="N13" s="1700"/>
      <c r="O13" s="2186"/>
      <c r="P13" s="2186"/>
      <c r="Q13" s="2186"/>
      <c r="R13" s="2186"/>
      <c r="S13" s="131"/>
      <c r="T13" s="1407" t="str">
        <f t="shared" si="0"/>
        <v>3 (1403)</v>
      </c>
      <c r="U13" s="1408" t="str">
        <f t="shared" si="1"/>
        <v/>
      </c>
      <c r="V13" s="295"/>
      <c r="W13" s="1409"/>
      <c r="X13" s="1409"/>
    </row>
    <row r="14" spans="1:24" s="24" customFormat="1" hidden="1" x14ac:dyDescent="0.2">
      <c r="A14" s="1700" t="s">
        <v>2935</v>
      </c>
      <c r="B14" s="1065"/>
      <c r="C14" s="1402"/>
      <c r="D14" s="1692"/>
      <c r="E14" s="1700"/>
      <c r="F14" s="1692"/>
      <c r="G14" s="902"/>
      <c r="H14" s="1403"/>
      <c r="I14" s="1404"/>
      <c r="J14" s="1693"/>
      <c r="K14" s="1404"/>
      <c r="L14" s="1405"/>
      <c r="M14" s="1406"/>
      <c r="N14" s="1700"/>
      <c r="O14" s="2186"/>
      <c r="P14" s="2186"/>
      <c r="Q14" s="2186"/>
      <c r="R14" s="2186"/>
      <c r="S14" s="131"/>
      <c r="T14" s="1407" t="str">
        <f t="shared" si="0"/>
        <v>4 (1404)</v>
      </c>
      <c r="U14" s="1408" t="str">
        <f t="shared" si="1"/>
        <v/>
      </c>
      <c r="V14" s="295"/>
      <c r="W14" s="1409"/>
      <c r="X14" s="1409"/>
    </row>
    <row r="15" spans="1:24" s="24" customFormat="1" hidden="1" x14ac:dyDescent="0.2">
      <c r="A15" s="1700" t="s">
        <v>2936</v>
      </c>
      <c r="B15" s="1065"/>
      <c r="C15" s="1402"/>
      <c r="D15" s="1692"/>
      <c r="E15" s="1700"/>
      <c r="F15" s="1692"/>
      <c r="G15" s="902"/>
      <c r="H15" s="1403"/>
      <c r="I15" s="1404"/>
      <c r="J15" s="1693"/>
      <c r="K15" s="1404"/>
      <c r="L15" s="1405"/>
      <c r="M15" s="1406"/>
      <c r="N15" s="1700"/>
      <c r="O15" s="2186"/>
      <c r="P15" s="2186"/>
      <c r="Q15" s="2186"/>
      <c r="R15" s="2186"/>
      <c r="S15" s="131"/>
      <c r="T15" s="1407" t="str">
        <f t="shared" si="0"/>
        <v>5 (1405)</v>
      </c>
      <c r="U15" s="1408" t="str">
        <f t="shared" si="1"/>
        <v/>
      </c>
      <c r="V15" s="295"/>
      <c r="W15" s="1409"/>
      <c r="X15" s="1409"/>
    </row>
    <row r="16" spans="1:24" s="24" customFormat="1" hidden="1" x14ac:dyDescent="0.2">
      <c r="A16" s="1700" t="s">
        <v>2937</v>
      </c>
      <c r="B16" s="1065"/>
      <c r="C16" s="1402"/>
      <c r="D16" s="1692"/>
      <c r="E16" s="1700"/>
      <c r="F16" s="1692"/>
      <c r="G16" s="902"/>
      <c r="H16" s="1403"/>
      <c r="I16" s="1404"/>
      <c r="J16" s="1693"/>
      <c r="K16" s="1404"/>
      <c r="L16" s="1405"/>
      <c r="M16" s="1406"/>
      <c r="N16" s="1700"/>
      <c r="O16" s="2186"/>
      <c r="P16" s="2186"/>
      <c r="Q16" s="2186"/>
      <c r="R16" s="2186"/>
      <c r="S16" s="131"/>
      <c r="T16" s="1407" t="str">
        <f t="shared" si="0"/>
        <v>6 (1406)</v>
      </c>
      <c r="U16" s="1408" t="str">
        <f t="shared" si="1"/>
        <v/>
      </c>
      <c r="V16" s="295"/>
      <c r="W16" s="1409"/>
      <c r="X16" s="1409"/>
    </row>
    <row r="17" spans="1:24" s="24" customFormat="1" hidden="1" x14ac:dyDescent="0.2">
      <c r="A17" s="1700" t="s">
        <v>2938</v>
      </c>
      <c r="B17" s="1065"/>
      <c r="C17" s="1402"/>
      <c r="D17" s="1692"/>
      <c r="E17" s="1700"/>
      <c r="F17" s="1692"/>
      <c r="G17" s="902"/>
      <c r="H17" s="1403"/>
      <c r="I17" s="1404"/>
      <c r="J17" s="1693"/>
      <c r="K17" s="1404"/>
      <c r="L17" s="1405"/>
      <c r="M17" s="1406"/>
      <c r="N17" s="1700"/>
      <c r="O17" s="2186"/>
      <c r="P17" s="2186"/>
      <c r="Q17" s="2186"/>
      <c r="R17" s="2186"/>
      <c r="S17" s="131"/>
      <c r="T17" s="1407" t="str">
        <f t="shared" si="0"/>
        <v>7 (1407)</v>
      </c>
      <c r="U17" s="1408" t="str">
        <f t="shared" si="1"/>
        <v/>
      </c>
      <c r="V17" s="295"/>
      <c r="W17" s="1409"/>
      <c r="X17" s="1409"/>
    </row>
    <row r="18" spans="1:24" s="24" customFormat="1" hidden="1" x14ac:dyDescent="0.2">
      <c r="A18" s="1700" t="s">
        <v>2939</v>
      </c>
      <c r="B18" s="1065"/>
      <c r="C18" s="1402"/>
      <c r="D18" s="1692"/>
      <c r="E18" s="1700"/>
      <c r="F18" s="1692"/>
      <c r="G18" s="902"/>
      <c r="H18" s="1403"/>
      <c r="I18" s="1404"/>
      <c r="J18" s="1693"/>
      <c r="K18" s="1404"/>
      <c r="L18" s="1405"/>
      <c r="M18" s="1406"/>
      <c r="N18" s="1700"/>
      <c r="O18" s="2186"/>
      <c r="P18" s="2186"/>
      <c r="Q18" s="2186"/>
      <c r="R18" s="2186"/>
      <c r="S18" s="131"/>
      <c r="T18" s="1407" t="str">
        <f t="shared" si="0"/>
        <v>8 (1408)</v>
      </c>
      <c r="U18" s="1408" t="str">
        <f t="shared" si="1"/>
        <v/>
      </c>
      <c r="V18" s="295"/>
      <c r="W18" s="1409"/>
      <c r="X18" s="1409"/>
    </row>
    <row r="19" spans="1:24" s="24" customFormat="1" hidden="1" x14ac:dyDescent="0.2">
      <c r="A19" s="1700" t="s">
        <v>2940</v>
      </c>
      <c r="B19" s="1065"/>
      <c r="C19" s="1402"/>
      <c r="D19" s="1692"/>
      <c r="E19" s="1700"/>
      <c r="F19" s="1692"/>
      <c r="G19" s="902"/>
      <c r="H19" s="1403"/>
      <c r="I19" s="1404"/>
      <c r="J19" s="1693"/>
      <c r="K19" s="1404"/>
      <c r="L19" s="1405"/>
      <c r="M19" s="1406"/>
      <c r="N19" s="1700"/>
      <c r="O19" s="2186"/>
      <c r="P19" s="2186"/>
      <c r="Q19" s="2186"/>
      <c r="R19" s="2186"/>
      <c r="S19" s="131"/>
      <c r="T19" s="1407" t="str">
        <f t="shared" si="0"/>
        <v>9 (1409)</v>
      </c>
      <c r="U19" s="1408" t="str">
        <f t="shared" si="1"/>
        <v/>
      </c>
      <c r="V19" s="295"/>
      <c r="W19" s="1409"/>
      <c r="X19" s="1409"/>
    </row>
    <row r="20" spans="1:24" s="24" customFormat="1" hidden="1" x14ac:dyDescent="0.2">
      <c r="A20" s="1700" t="s">
        <v>2941</v>
      </c>
      <c r="B20" s="1065"/>
      <c r="C20" s="1402"/>
      <c r="D20" s="1692"/>
      <c r="E20" s="1700"/>
      <c r="F20" s="1692"/>
      <c r="G20" s="902"/>
      <c r="H20" s="1403"/>
      <c r="I20" s="1404"/>
      <c r="J20" s="1693"/>
      <c r="K20" s="1404"/>
      <c r="L20" s="1405"/>
      <c r="M20" s="1406"/>
      <c r="N20" s="1700"/>
      <c r="O20" s="2186"/>
      <c r="P20" s="2186"/>
      <c r="Q20" s="2186"/>
      <c r="R20" s="2186"/>
      <c r="S20" s="131"/>
      <c r="T20" s="1407" t="str">
        <f t="shared" si="0"/>
        <v>10 (1410)</v>
      </c>
      <c r="U20" s="1408" t="str">
        <f t="shared" si="1"/>
        <v/>
      </c>
      <c r="V20" s="295"/>
      <c r="W20" s="1409"/>
      <c r="X20" s="1409"/>
    </row>
    <row r="21" spans="1:24" s="24" customFormat="1" hidden="1" x14ac:dyDescent="0.2">
      <c r="A21" s="1700" t="s">
        <v>2942</v>
      </c>
      <c r="B21" s="1065"/>
      <c r="C21" s="1402"/>
      <c r="D21" s="1692"/>
      <c r="E21" s="1700"/>
      <c r="F21" s="1692"/>
      <c r="G21" s="902"/>
      <c r="H21" s="1403"/>
      <c r="I21" s="1404"/>
      <c r="J21" s="1693"/>
      <c r="K21" s="1404"/>
      <c r="L21" s="1405"/>
      <c r="M21" s="1406"/>
      <c r="N21" s="1700"/>
      <c r="O21" s="2186"/>
      <c r="P21" s="2186"/>
      <c r="Q21" s="2186"/>
      <c r="R21" s="2186"/>
      <c r="S21" s="131"/>
      <c r="T21" s="1407" t="str">
        <f t="shared" si="0"/>
        <v>11 (1411)</v>
      </c>
      <c r="U21" s="1408" t="str">
        <f t="shared" si="1"/>
        <v/>
      </c>
      <c r="V21" s="295"/>
      <c r="W21" s="1409"/>
      <c r="X21" s="1409"/>
    </row>
    <row r="22" spans="1:24" s="24" customFormat="1" hidden="1" x14ac:dyDescent="0.2">
      <c r="A22" s="1700" t="s">
        <v>2943</v>
      </c>
      <c r="B22" s="1065"/>
      <c r="C22" s="1402"/>
      <c r="D22" s="1692"/>
      <c r="E22" s="1700"/>
      <c r="F22" s="1692"/>
      <c r="G22" s="902"/>
      <c r="H22" s="1403"/>
      <c r="I22" s="1404"/>
      <c r="J22" s="1693"/>
      <c r="K22" s="1404"/>
      <c r="L22" s="1405"/>
      <c r="M22" s="1406"/>
      <c r="N22" s="1700"/>
      <c r="O22" s="2186"/>
      <c r="P22" s="2186"/>
      <c r="Q22" s="2186"/>
      <c r="R22" s="2186"/>
      <c r="S22" s="131"/>
      <c r="T22" s="1407" t="str">
        <f t="shared" si="0"/>
        <v>12 (1412)</v>
      </c>
      <c r="U22" s="1408" t="str">
        <f t="shared" si="1"/>
        <v/>
      </c>
      <c r="V22" s="295"/>
      <c r="W22" s="1409"/>
      <c r="X22" s="1409"/>
    </row>
    <row r="23" spans="1:24" s="24" customFormat="1" hidden="1" x14ac:dyDescent="0.2">
      <c r="A23" s="1700" t="s">
        <v>2944</v>
      </c>
      <c r="B23" s="1065"/>
      <c r="C23" s="1402"/>
      <c r="D23" s="1692"/>
      <c r="E23" s="1700"/>
      <c r="F23" s="1692"/>
      <c r="G23" s="902"/>
      <c r="H23" s="1403"/>
      <c r="I23" s="1404"/>
      <c r="J23" s="1693"/>
      <c r="K23" s="1404"/>
      <c r="L23" s="1405"/>
      <c r="M23" s="1406"/>
      <c r="N23" s="1700"/>
      <c r="O23" s="2186"/>
      <c r="P23" s="2186"/>
      <c r="Q23" s="2186"/>
      <c r="R23" s="2186"/>
      <c r="S23" s="131"/>
      <c r="T23" s="1407" t="str">
        <f t="shared" si="0"/>
        <v>13 (1413)</v>
      </c>
      <c r="U23" s="1408" t="str">
        <f t="shared" si="1"/>
        <v/>
      </c>
      <c r="V23" s="295"/>
      <c r="W23" s="1409"/>
      <c r="X23" s="1409"/>
    </row>
    <row r="24" spans="1:24" s="24" customFormat="1" hidden="1" x14ac:dyDescent="0.2">
      <c r="A24" s="1700" t="s">
        <v>2945</v>
      </c>
      <c r="B24" s="1065"/>
      <c r="C24" s="1402"/>
      <c r="D24" s="1692"/>
      <c r="E24" s="1700"/>
      <c r="F24" s="1692"/>
      <c r="G24" s="902"/>
      <c r="H24" s="1403"/>
      <c r="I24" s="1404"/>
      <c r="J24" s="1693"/>
      <c r="K24" s="1404"/>
      <c r="L24" s="1405"/>
      <c r="M24" s="1406"/>
      <c r="N24" s="1700"/>
      <c r="O24" s="2186"/>
      <c r="P24" s="2186"/>
      <c r="Q24" s="2186"/>
      <c r="R24" s="2186"/>
      <c r="S24" s="131"/>
      <c r="T24" s="1407" t="str">
        <f t="shared" si="0"/>
        <v>14 (1414)</v>
      </c>
      <c r="U24" s="1408" t="str">
        <f t="shared" si="1"/>
        <v/>
      </c>
      <c r="V24" s="295"/>
      <c r="W24" s="1409"/>
      <c r="X24" s="1409"/>
    </row>
    <row r="25" spans="1:24" s="24" customFormat="1" hidden="1" x14ac:dyDescent="0.2">
      <c r="A25" s="1700" t="s">
        <v>2946</v>
      </c>
      <c r="B25" s="1065"/>
      <c r="C25" s="1402"/>
      <c r="D25" s="1692"/>
      <c r="E25" s="1700"/>
      <c r="F25" s="1692"/>
      <c r="G25" s="902"/>
      <c r="H25" s="1403"/>
      <c r="I25" s="1404"/>
      <c r="J25" s="1693"/>
      <c r="K25" s="1404"/>
      <c r="L25" s="1405"/>
      <c r="M25" s="1406"/>
      <c r="N25" s="1700"/>
      <c r="O25" s="2186"/>
      <c r="P25" s="2186"/>
      <c r="Q25" s="2186"/>
      <c r="R25" s="2186"/>
      <c r="S25" s="131"/>
      <c r="T25" s="1407" t="str">
        <f t="shared" si="0"/>
        <v>15 (1415)</v>
      </c>
      <c r="U25" s="1408" t="str">
        <f t="shared" si="1"/>
        <v/>
      </c>
      <c r="V25" s="295"/>
      <c r="W25" s="1409"/>
      <c r="X25" s="1409"/>
    </row>
    <row r="26" spans="1:24" s="24" customFormat="1" hidden="1" x14ac:dyDescent="0.2">
      <c r="A26" s="1700" t="s">
        <v>2947</v>
      </c>
      <c r="B26" s="1065"/>
      <c r="C26" s="1402"/>
      <c r="D26" s="1692"/>
      <c r="E26" s="1700"/>
      <c r="F26" s="1692"/>
      <c r="G26" s="902"/>
      <c r="H26" s="1403"/>
      <c r="I26" s="1404"/>
      <c r="J26" s="1693"/>
      <c r="K26" s="1404"/>
      <c r="L26" s="1405"/>
      <c r="M26" s="1406"/>
      <c r="N26" s="1700"/>
      <c r="O26" s="2186"/>
      <c r="P26" s="2186"/>
      <c r="Q26" s="2186"/>
      <c r="R26" s="2186"/>
      <c r="S26" s="131"/>
      <c r="T26" s="1407" t="str">
        <f t="shared" si="0"/>
        <v>16 (1416)</v>
      </c>
      <c r="U26" s="1408" t="str">
        <f t="shared" si="1"/>
        <v/>
      </c>
      <c r="V26" s="295"/>
      <c r="W26" s="1409"/>
      <c r="X26" s="1409"/>
    </row>
    <row r="27" spans="1:24" s="24" customFormat="1" hidden="1" x14ac:dyDescent="0.2">
      <c r="A27" s="1700" t="s">
        <v>2948</v>
      </c>
      <c r="B27" s="1065"/>
      <c r="C27" s="1402"/>
      <c r="D27" s="1692"/>
      <c r="E27" s="1700"/>
      <c r="F27" s="1692"/>
      <c r="G27" s="902"/>
      <c r="H27" s="1403"/>
      <c r="I27" s="1404"/>
      <c r="J27" s="1693"/>
      <c r="K27" s="1404"/>
      <c r="L27" s="1405"/>
      <c r="M27" s="1406"/>
      <c r="N27" s="1700"/>
      <c r="O27" s="2186"/>
      <c r="P27" s="2186"/>
      <c r="Q27" s="2186"/>
      <c r="R27" s="2186"/>
      <c r="S27" s="131"/>
      <c r="T27" s="1407" t="str">
        <f t="shared" si="0"/>
        <v>17 (1417)</v>
      </c>
      <c r="U27" s="1408" t="str">
        <f t="shared" si="1"/>
        <v/>
      </c>
      <c r="V27" s="295"/>
      <c r="W27" s="1409"/>
      <c r="X27" s="1409"/>
    </row>
    <row r="28" spans="1:24" s="24" customFormat="1" hidden="1" x14ac:dyDescent="0.2">
      <c r="A28" s="1700" t="s">
        <v>2949</v>
      </c>
      <c r="B28" s="1065"/>
      <c r="C28" s="1402"/>
      <c r="D28" s="1692"/>
      <c r="E28" s="1700"/>
      <c r="F28" s="1692"/>
      <c r="G28" s="902"/>
      <c r="H28" s="1403"/>
      <c r="I28" s="1404"/>
      <c r="J28" s="1693"/>
      <c r="K28" s="1404"/>
      <c r="L28" s="1405"/>
      <c r="M28" s="1406"/>
      <c r="N28" s="1700"/>
      <c r="O28" s="2186"/>
      <c r="P28" s="2186"/>
      <c r="Q28" s="2186"/>
      <c r="R28" s="2186"/>
      <c r="S28" s="131"/>
      <c r="T28" s="1407" t="str">
        <f t="shared" si="0"/>
        <v>18 (1418)</v>
      </c>
      <c r="U28" s="1408" t="str">
        <f t="shared" si="1"/>
        <v/>
      </c>
      <c r="V28" s="295"/>
      <c r="W28" s="1409"/>
      <c r="X28" s="1409"/>
    </row>
    <row r="29" spans="1:24" s="24" customFormat="1" hidden="1" x14ac:dyDescent="0.2">
      <c r="A29" s="1700" t="s">
        <v>2950</v>
      </c>
      <c r="B29" s="1065"/>
      <c r="C29" s="1402"/>
      <c r="D29" s="1692"/>
      <c r="E29" s="1700"/>
      <c r="F29" s="1692"/>
      <c r="G29" s="902"/>
      <c r="H29" s="1403"/>
      <c r="I29" s="1404"/>
      <c r="J29" s="1693"/>
      <c r="K29" s="1404"/>
      <c r="L29" s="1405"/>
      <c r="M29" s="1406"/>
      <c r="N29" s="1700"/>
      <c r="O29" s="2186"/>
      <c r="P29" s="2186"/>
      <c r="Q29" s="2186"/>
      <c r="R29" s="2186"/>
      <c r="S29" s="131"/>
      <c r="T29" s="1407" t="str">
        <f t="shared" si="0"/>
        <v>19 (1419)</v>
      </c>
      <c r="U29" s="1408" t="str">
        <f t="shared" si="1"/>
        <v/>
      </c>
      <c r="V29" s="295"/>
      <c r="W29" s="1409"/>
      <c r="X29" s="1409"/>
    </row>
    <row r="30" spans="1:24" s="24" customFormat="1" hidden="1" x14ac:dyDescent="0.2">
      <c r="A30" s="1700" t="s">
        <v>2951</v>
      </c>
      <c r="B30" s="1065"/>
      <c r="C30" s="1402"/>
      <c r="D30" s="1692"/>
      <c r="E30" s="1700"/>
      <c r="F30" s="1692"/>
      <c r="G30" s="902"/>
      <c r="H30" s="1403"/>
      <c r="I30" s="1404"/>
      <c r="J30" s="1693"/>
      <c r="K30" s="1404"/>
      <c r="L30" s="1405"/>
      <c r="M30" s="1406"/>
      <c r="N30" s="1700"/>
      <c r="O30" s="2186"/>
      <c r="P30" s="2186"/>
      <c r="Q30" s="2186"/>
      <c r="R30" s="2186"/>
      <c r="S30" s="131"/>
      <c r="T30" s="1407" t="str">
        <f t="shared" si="0"/>
        <v>20 (1420)</v>
      </c>
      <c r="U30" s="1408" t="str">
        <f t="shared" si="1"/>
        <v/>
      </c>
      <c r="V30" s="295"/>
      <c r="W30" s="1409"/>
      <c r="X30" s="1409"/>
    </row>
    <row r="31" spans="1:24" s="24" customFormat="1" hidden="1" x14ac:dyDescent="0.2">
      <c r="A31" s="1700" t="s">
        <v>2952</v>
      </c>
      <c r="B31" s="1065"/>
      <c r="C31" s="1402"/>
      <c r="D31" s="1692"/>
      <c r="E31" s="1700"/>
      <c r="F31" s="1692"/>
      <c r="G31" s="902"/>
      <c r="H31" s="1403"/>
      <c r="I31" s="1404"/>
      <c r="J31" s="1693"/>
      <c r="K31" s="1404"/>
      <c r="L31" s="1405"/>
      <c r="M31" s="1406"/>
      <c r="N31" s="1700"/>
      <c r="O31" s="2186"/>
      <c r="P31" s="2186"/>
      <c r="Q31" s="2186"/>
      <c r="R31" s="2186"/>
      <c r="S31" s="131"/>
      <c r="T31" s="1407" t="str">
        <f t="shared" si="0"/>
        <v>21 (1421)</v>
      </c>
      <c r="U31" s="1408" t="str">
        <f t="shared" si="1"/>
        <v/>
      </c>
      <c r="V31" s="295"/>
      <c r="W31" s="1409"/>
      <c r="X31" s="1409"/>
    </row>
    <row r="32" spans="1:24" s="24" customFormat="1" hidden="1" x14ac:dyDescent="0.2">
      <c r="A32" s="1700" t="s">
        <v>2953</v>
      </c>
      <c r="B32" s="1065"/>
      <c r="C32" s="1402"/>
      <c r="D32" s="1692"/>
      <c r="E32" s="1700"/>
      <c r="F32" s="1692"/>
      <c r="G32" s="902"/>
      <c r="H32" s="1403"/>
      <c r="I32" s="1404"/>
      <c r="J32" s="1693"/>
      <c r="K32" s="1404"/>
      <c r="L32" s="1405"/>
      <c r="M32" s="1406"/>
      <c r="N32" s="1700"/>
      <c r="O32" s="2186"/>
      <c r="P32" s="2186"/>
      <c r="Q32" s="2186"/>
      <c r="R32" s="2186"/>
      <c r="S32" s="131"/>
      <c r="T32" s="1407" t="str">
        <f t="shared" si="0"/>
        <v>22 (1422)</v>
      </c>
      <c r="U32" s="1408" t="str">
        <f t="shared" si="1"/>
        <v/>
      </c>
      <c r="V32" s="295"/>
      <c r="W32" s="1409"/>
      <c r="X32" s="1409"/>
    </row>
    <row r="33" spans="1:24" s="24" customFormat="1" hidden="1" x14ac:dyDescent="0.2">
      <c r="A33" s="1700" t="s">
        <v>2954</v>
      </c>
      <c r="B33" s="1065"/>
      <c r="C33" s="1402"/>
      <c r="D33" s="1692"/>
      <c r="E33" s="1700"/>
      <c r="F33" s="1692"/>
      <c r="G33" s="902"/>
      <c r="H33" s="1403"/>
      <c r="I33" s="1404"/>
      <c r="J33" s="1693"/>
      <c r="K33" s="1404"/>
      <c r="L33" s="1405"/>
      <c r="M33" s="1406"/>
      <c r="N33" s="1700"/>
      <c r="O33" s="2186"/>
      <c r="P33" s="2186"/>
      <c r="Q33" s="2186"/>
      <c r="R33" s="2186"/>
      <c r="S33" s="131"/>
      <c r="T33" s="1407" t="str">
        <f t="shared" si="0"/>
        <v>23 (1423)</v>
      </c>
      <c r="U33" s="1408" t="str">
        <f t="shared" si="1"/>
        <v/>
      </c>
      <c r="V33" s="295"/>
      <c r="W33" s="1409"/>
      <c r="X33" s="1409"/>
    </row>
    <row r="34" spans="1:24" s="24" customFormat="1" hidden="1" x14ac:dyDescent="0.2">
      <c r="A34" s="1700" t="s">
        <v>2955</v>
      </c>
      <c r="B34" s="1065"/>
      <c r="C34" s="1402"/>
      <c r="D34" s="1692"/>
      <c r="E34" s="1700"/>
      <c r="F34" s="1692"/>
      <c r="G34" s="902"/>
      <c r="H34" s="1403"/>
      <c r="I34" s="1404"/>
      <c r="J34" s="1693"/>
      <c r="K34" s="1404"/>
      <c r="L34" s="1405"/>
      <c r="M34" s="1406"/>
      <c r="N34" s="1700"/>
      <c r="O34" s="2186"/>
      <c r="P34" s="2186"/>
      <c r="Q34" s="2186"/>
      <c r="R34" s="2186"/>
      <c r="S34" s="131"/>
      <c r="T34" s="1407" t="str">
        <f t="shared" si="0"/>
        <v>24 (1424)</v>
      </c>
      <c r="U34" s="1408" t="str">
        <f t="shared" si="1"/>
        <v/>
      </c>
      <c r="V34" s="295"/>
      <c r="W34" s="1409"/>
      <c r="X34" s="1409"/>
    </row>
    <row r="35" spans="1:24" s="24" customFormat="1" x14ac:dyDescent="0.2">
      <c r="A35" s="1700" t="s">
        <v>2956</v>
      </c>
      <c r="B35" s="1065"/>
      <c r="C35" s="1402"/>
      <c r="D35" s="1692"/>
      <c r="E35" s="1700"/>
      <c r="F35" s="1692"/>
      <c r="G35" s="902"/>
      <c r="H35" s="1403"/>
      <c r="I35" s="1404"/>
      <c r="J35" s="1693"/>
      <c r="K35" s="1404"/>
      <c r="L35" s="1405"/>
      <c r="M35" s="1406"/>
      <c r="N35" s="1700"/>
      <c r="O35" s="2186"/>
      <c r="P35" s="2186"/>
      <c r="Q35" s="2186"/>
      <c r="R35" s="2186"/>
      <c r="S35" s="131"/>
      <c r="T35" s="1407" t="str">
        <f t="shared" si="0"/>
        <v>25 (1425)</v>
      </c>
      <c r="U35" s="1408" t="str">
        <f t="shared" si="1"/>
        <v/>
      </c>
      <c r="V35" s="295"/>
      <c r="W35" s="1409"/>
      <c r="X35" s="1409"/>
    </row>
    <row r="36" spans="1:24" s="24" customFormat="1" x14ac:dyDescent="0.2">
      <c r="A36" s="425" t="s">
        <v>2957</v>
      </c>
      <c r="B36" s="1066">
        <v>100</v>
      </c>
      <c r="C36" s="1410"/>
      <c r="D36" s="1692"/>
      <c r="E36" s="1700"/>
      <c r="F36" s="1692"/>
      <c r="G36" s="467"/>
      <c r="H36" s="1411"/>
      <c r="I36" s="1404"/>
      <c r="J36" s="1693"/>
      <c r="K36" s="1404"/>
      <c r="L36" s="1405"/>
      <c r="M36" s="1412"/>
      <c r="N36" s="1700"/>
      <c r="O36" s="2188"/>
      <c r="P36" s="2188"/>
      <c r="Q36" s="2188"/>
      <c r="R36" s="2188"/>
      <c r="S36" s="131"/>
      <c r="T36" s="1400"/>
      <c r="U36" s="1413">
        <f>$B36</f>
        <v>100</v>
      </c>
      <c r="V36" s="295"/>
      <c r="W36" s="1409"/>
      <c r="X36" s="1409"/>
    </row>
    <row r="37" spans="1:24" s="24" customFormat="1" x14ac:dyDescent="0.2">
      <c r="A37" s="132" t="s">
        <v>2958</v>
      </c>
      <c r="B37" s="905" t="s">
        <v>2959</v>
      </c>
      <c r="C37" s="906"/>
      <c r="D37" s="1693"/>
      <c r="E37" s="131"/>
      <c r="F37" s="908"/>
      <c r="G37" s="1414"/>
      <c r="H37" s="1415"/>
      <c r="I37" s="1404"/>
      <c r="J37" s="1693"/>
      <c r="K37" s="1404"/>
      <c r="L37" s="1416"/>
      <c r="M37" s="1417"/>
      <c r="N37" s="131"/>
      <c r="O37" s="2189"/>
      <c r="P37" s="2189"/>
      <c r="Q37" s="2189"/>
      <c r="R37" s="2189"/>
      <c r="S37" s="131"/>
      <c r="T37" s="1400"/>
      <c r="U37" s="906" t="str">
        <f>$B37</f>
        <v>Global</v>
      </c>
      <c r="V37" s="295"/>
      <c r="W37" s="1418"/>
      <c r="X37" s="1418"/>
    </row>
    <row r="38" spans="1:24" s="24" customFormat="1" ht="6" customHeight="1" x14ac:dyDescent="0.2">
      <c r="A38" s="131"/>
      <c r="B38" s="131"/>
      <c r="C38" s="131"/>
      <c r="D38" s="131"/>
      <c r="E38" s="131"/>
      <c r="F38" s="131"/>
      <c r="G38" s="131"/>
      <c r="H38" s="131"/>
      <c r="I38" s="131"/>
      <c r="J38" s="131"/>
      <c r="K38" s="131"/>
      <c r="L38" s="131"/>
      <c r="M38" s="131"/>
      <c r="N38" s="131"/>
      <c r="O38" s="131"/>
      <c r="P38" s="131"/>
      <c r="Q38" s="131"/>
      <c r="R38" s="131"/>
      <c r="S38" s="131"/>
      <c r="T38" s="1400"/>
      <c r="U38" s="1400"/>
      <c r="V38" s="131"/>
      <c r="W38" s="131"/>
      <c r="X38" s="131"/>
    </row>
    <row r="39" spans="1:24" x14ac:dyDescent="0.2">
      <c r="A39" s="131"/>
      <c r="B39" s="138" t="s">
        <v>1785</v>
      </c>
      <c r="C39" s="131"/>
      <c r="D39" s="131"/>
      <c r="E39" s="131"/>
      <c r="F39" s="131"/>
      <c r="G39" s="131"/>
      <c r="H39" s="131"/>
      <c r="I39" s="131"/>
      <c r="J39" s="131"/>
      <c r="K39" s="131"/>
      <c r="L39" s="131"/>
      <c r="M39" s="131"/>
      <c r="N39" s="131"/>
      <c r="O39" s="131"/>
      <c r="P39" s="131"/>
      <c r="Q39" s="131"/>
      <c r="R39" s="131"/>
      <c r="S39" s="131"/>
      <c r="T39" s="1400"/>
      <c r="U39" s="1401" t="str">
        <f>$B39</f>
        <v>Engagements inutilisés (502)</v>
      </c>
      <c r="V39" s="131"/>
      <c r="W39" s="131"/>
      <c r="X39" s="131"/>
    </row>
    <row r="40" spans="1:24" s="24" customFormat="1" x14ac:dyDescent="0.2">
      <c r="A40" s="1700" t="s">
        <v>2932</v>
      </c>
      <c r="B40" s="1065"/>
      <c r="C40" s="1692"/>
      <c r="D40" s="1692"/>
      <c r="E40" s="1700"/>
      <c r="F40" s="1692"/>
      <c r="G40" s="902"/>
      <c r="H40" s="1403"/>
      <c r="I40" s="1404"/>
      <c r="J40" s="1693"/>
      <c r="K40" s="1404"/>
      <c r="L40" s="1405"/>
      <c r="M40" s="1406"/>
      <c r="N40" s="1700"/>
      <c r="O40" s="2186"/>
      <c r="P40" s="2186"/>
      <c r="Q40" s="2186"/>
      <c r="R40" s="2186"/>
      <c r="S40" s="131"/>
      <c r="T40" s="1407" t="str">
        <f t="shared" ref="T40:T64" si="2">$A40</f>
        <v>1 (1401)</v>
      </c>
      <c r="U40" s="1408" t="str">
        <f t="shared" ref="U40:U64" si="3">IF($B40="","",$B40)</f>
        <v/>
      </c>
      <c r="V40" s="295"/>
      <c r="W40" s="1409"/>
      <c r="X40" s="1409"/>
    </row>
    <row r="41" spans="1:24" s="24" customFormat="1" x14ac:dyDescent="0.2">
      <c r="A41" s="1700" t="s">
        <v>2933</v>
      </c>
      <c r="B41" s="1065"/>
      <c r="C41" s="1692"/>
      <c r="D41" s="1692"/>
      <c r="E41" s="1700"/>
      <c r="F41" s="1692"/>
      <c r="G41" s="902"/>
      <c r="H41" s="1403"/>
      <c r="I41" s="1404"/>
      <c r="J41" s="1693"/>
      <c r="K41" s="1404"/>
      <c r="L41" s="1405"/>
      <c r="M41" s="1406"/>
      <c r="N41" s="1700"/>
      <c r="O41" s="2186"/>
      <c r="P41" s="2186"/>
      <c r="Q41" s="2186"/>
      <c r="R41" s="2186"/>
      <c r="S41" s="131"/>
      <c r="T41" s="1407" t="str">
        <f t="shared" si="2"/>
        <v>2 (1402)</v>
      </c>
      <c r="U41" s="1408" t="str">
        <f t="shared" si="3"/>
        <v/>
      </c>
      <c r="V41" s="295"/>
      <c r="W41" s="1409"/>
      <c r="X41" s="1409"/>
    </row>
    <row r="42" spans="1:24" s="24" customFormat="1" x14ac:dyDescent="0.2">
      <c r="A42" s="1700" t="s">
        <v>2934</v>
      </c>
      <c r="B42" s="1065"/>
      <c r="C42" s="1692"/>
      <c r="D42" s="1692"/>
      <c r="E42" s="1700"/>
      <c r="F42" s="1692"/>
      <c r="G42" s="902"/>
      <c r="H42" s="1403"/>
      <c r="I42" s="1404"/>
      <c r="J42" s="1693"/>
      <c r="K42" s="1404"/>
      <c r="L42" s="1405"/>
      <c r="M42" s="1406"/>
      <c r="N42" s="1700"/>
      <c r="O42" s="2186"/>
      <c r="P42" s="2186"/>
      <c r="Q42" s="2186"/>
      <c r="R42" s="2186"/>
      <c r="S42" s="131"/>
      <c r="T42" s="1407" t="str">
        <f t="shared" si="2"/>
        <v>3 (1403)</v>
      </c>
      <c r="U42" s="1408" t="str">
        <f t="shared" si="3"/>
        <v/>
      </c>
      <c r="V42" s="295"/>
      <c r="W42" s="1409"/>
      <c r="X42" s="1409"/>
    </row>
    <row r="43" spans="1:24" s="24" customFormat="1" hidden="1" x14ac:dyDescent="0.2">
      <c r="A43" s="1700" t="s">
        <v>2935</v>
      </c>
      <c r="B43" s="1065"/>
      <c r="C43" s="1692"/>
      <c r="D43" s="1692"/>
      <c r="E43" s="1700"/>
      <c r="F43" s="1692"/>
      <c r="G43" s="902"/>
      <c r="H43" s="1403"/>
      <c r="I43" s="1404"/>
      <c r="J43" s="1693"/>
      <c r="K43" s="1404"/>
      <c r="L43" s="1405"/>
      <c r="M43" s="1406"/>
      <c r="N43" s="1700"/>
      <c r="O43" s="2186"/>
      <c r="P43" s="2186"/>
      <c r="Q43" s="2186"/>
      <c r="R43" s="2186"/>
      <c r="S43" s="131"/>
      <c r="T43" s="1407" t="str">
        <f t="shared" si="2"/>
        <v>4 (1404)</v>
      </c>
      <c r="U43" s="1408" t="str">
        <f t="shared" si="3"/>
        <v/>
      </c>
      <c r="V43" s="295"/>
      <c r="W43" s="1409"/>
      <c r="X43" s="1409"/>
    </row>
    <row r="44" spans="1:24" s="24" customFormat="1" hidden="1" x14ac:dyDescent="0.2">
      <c r="A44" s="1700" t="s">
        <v>2936</v>
      </c>
      <c r="B44" s="1065"/>
      <c r="C44" s="1692"/>
      <c r="D44" s="1692"/>
      <c r="E44" s="1700"/>
      <c r="F44" s="1692"/>
      <c r="G44" s="902"/>
      <c r="H44" s="1403"/>
      <c r="I44" s="1404"/>
      <c r="J44" s="1693"/>
      <c r="K44" s="1404"/>
      <c r="L44" s="1405"/>
      <c r="M44" s="1406"/>
      <c r="N44" s="1700"/>
      <c r="O44" s="2186"/>
      <c r="P44" s="2186"/>
      <c r="Q44" s="2186"/>
      <c r="R44" s="2186"/>
      <c r="S44" s="131"/>
      <c r="T44" s="1407" t="str">
        <f t="shared" si="2"/>
        <v>5 (1405)</v>
      </c>
      <c r="U44" s="1408" t="str">
        <f t="shared" si="3"/>
        <v/>
      </c>
      <c r="V44" s="295"/>
      <c r="W44" s="1409"/>
      <c r="X44" s="1409"/>
    </row>
    <row r="45" spans="1:24" s="24" customFormat="1" hidden="1" x14ac:dyDescent="0.2">
      <c r="A45" s="1700" t="s">
        <v>2937</v>
      </c>
      <c r="B45" s="1065"/>
      <c r="C45" s="1692"/>
      <c r="D45" s="1692"/>
      <c r="E45" s="1700"/>
      <c r="F45" s="1692"/>
      <c r="G45" s="902"/>
      <c r="H45" s="1403"/>
      <c r="I45" s="1404"/>
      <c r="J45" s="1693"/>
      <c r="K45" s="1404"/>
      <c r="L45" s="1405"/>
      <c r="M45" s="1406"/>
      <c r="N45" s="1700"/>
      <c r="O45" s="2186"/>
      <c r="P45" s="2186"/>
      <c r="Q45" s="2186"/>
      <c r="R45" s="2186"/>
      <c r="S45" s="131"/>
      <c r="T45" s="1407" t="str">
        <f t="shared" si="2"/>
        <v>6 (1406)</v>
      </c>
      <c r="U45" s="1408" t="str">
        <f t="shared" si="3"/>
        <v/>
      </c>
      <c r="V45" s="295"/>
      <c r="W45" s="1409"/>
      <c r="X45" s="1409"/>
    </row>
    <row r="46" spans="1:24" s="24" customFormat="1" hidden="1" x14ac:dyDescent="0.2">
      <c r="A46" s="1700" t="s">
        <v>2938</v>
      </c>
      <c r="B46" s="1065"/>
      <c r="C46" s="1692"/>
      <c r="D46" s="1692"/>
      <c r="E46" s="1700"/>
      <c r="F46" s="1692"/>
      <c r="G46" s="902"/>
      <c r="H46" s="1403"/>
      <c r="I46" s="1404"/>
      <c r="J46" s="1693"/>
      <c r="K46" s="1404"/>
      <c r="L46" s="1405"/>
      <c r="M46" s="1406"/>
      <c r="N46" s="1700"/>
      <c r="O46" s="2186"/>
      <c r="P46" s="2186"/>
      <c r="Q46" s="2186"/>
      <c r="R46" s="2186"/>
      <c r="S46" s="131"/>
      <c r="T46" s="1407" t="str">
        <f t="shared" si="2"/>
        <v>7 (1407)</v>
      </c>
      <c r="U46" s="1408" t="str">
        <f t="shared" si="3"/>
        <v/>
      </c>
      <c r="V46" s="295"/>
      <c r="W46" s="1409"/>
      <c r="X46" s="1409"/>
    </row>
    <row r="47" spans="1:24" s="24" customFormat="1" hidden="1" x14ac:dyDescent="0.2">
      <c r="A47" s="1700" t="s">
        <v>2939</v>
      </c>
      <c r="B47" s="1065"/>
      <c r="C47" s="1692"/>
      <c r="D47" s="1692"/>
      <c r="E47" s="1700"/>
      <c r="F47" s="1692"/>
      <c r="G47" s="902"/>
      <c r="H47" s="1403"/>
      <c r="I47" s="1404"/>
      <c r="J47" s="1693"/>
      <c r="K47" s="1404"/>
      <c r="L47" s="1405"/>
      <c r="M47" s="1406"/>
      <c r="N47" s="1700"/>
      <c r="O47" s="2186"/>
      <c r="P47" s="2186"/>
      <c r="Q47" s="2186"/>
      <c r="R47" s="2186"/>
      <c r="S47" s="131"/>
      <c r="T47" s="1407" t="str">
        <f t="shared" si="2"/>
        <v>8 (1408)</v>
      </c>
      <c r="U47" s="1408" t="str">
        <f t="shared" si="3"/>
        <v/>
      </c>
      <c r="V47" s="295"/>
      <c r="W47" s="1409"/>
      <c r="X47" s="1409"/>
    </row>
    <row r="48" spans="1:24" s="24" customFormat="1" hidden="1" x14ac:dyDescent="0.2">
      <c r="A48" s="1700" t="s">
        <v>2940</v>
      </c>
      <c r="B48" s="1065"/>
      <c r="C48" s="1692"/>
      <c r="D48" s="1692"/>
      <c r="E48" s="1700"/>
      <c r="F48" s="1692"/>
      <c r="G48" s="902"/>
      <c r="H48" s="1403"/>
      <c r="I48" s="1404"/>
      <c r="J48" s="1693"/>
      <c r="K48" s="1404"/>
      <c r="L48" s="1405"/>
      <c r="M48" s="1406"/>
      <c r="N48" s="1700"/>
      <c r="O48" s="2186"/>
      <c r="P48" s="2186"/>
      <c r="Q48" s="2186"/>
      <c r="R48" s="2186"/>
      <c r="S48" s="131"/>
      <c r="T48" s="1407" t="str">
        <f t="shared" si="2"/>
        <v>9 (1409)</v>
      </c>
      <c r="U48" s="1408" t="str">
        <f t="shared" si="3"/>
        <v/>
      </c>
      <c r="V48" s="295"/>
      <c r="W48" s="1409"/>
      <c r="X48" s="1409"/>
    </row>
    <row r="49" spans="1:24" s="24" customFormat="1" hidden="1" x14ac:dyDescent="0.2">
      <c r="A49" s="1700" t="s">
        <v>2941</v>
      </c>
      <c r="B49" s="1065"/>
      <c r="C49" s="1692"/>
      <c r="D49" s="1692"/>
      <c r="E49" s="1700"/>
      <c r="F49" s="1692"/>
      <c r="G49" s="902"/>
      <c r="H49" s="1403"/>
      <c r="I49" s="1404"/>
      <c r="J49" s="1693"/>
      <c r="K49" s="1404"/>
      <c r="L49" s="1405"/>
      <c r="M49" s="1406"/>
      <c r="N49" s="1700"/>
      <c r="O49" s="2186"/>
      <c r="P49" s="2186"/>
      <c r="Q49" s="2186"/>
      <c r="R49" s="2186"/>
      <c r="S49" s="131"/>
      <c r="T49" s="1407" t="str">
        <f t="shared" si="2"/>
        <v>10 (1410)</v>
      </c>
      <c r="U49" s="1408" t="str">
        <f t="shared" si="3"/>
        <v/>
      </c>
      <c r="V49" s="295"/>
      <c r="W49" s="1409"/>
      <c r="X49" s="1409"/>
    </row>
    <row r="50" spans="1:24" s="24" customFormat="1" hidden="1" x14ac:dyDescent="0.2">
      <c r="A50" s="1700" t="s">
        <v>2942</v>
      </c>
      <c r="B50" s="1065"/>
      <c r="C50" s="1692"/>
      <c r="D50" s="1692"/>
      <c r="E50" s="1700"/>
      <c r="F50" s="1692"/>
      <c r="G50" s="902"/>
      <c r="H50" s="1403"/>
      <c r="I50" s="1404"/>
      <c r="J50" s="1693"/>
      <c r="K50" s="1404"/>
      <c r="L50" s="1405"/>
      <c r="M50" s="1406"/>
      <c r="N50" s="1700"/>
      <c r="O50" s="2186"/>
      <c r="P50" s="2186"/>
      <c r="Q50" s="2186"/>
      <c r="R50" s="2186"/>
      <c r="S50" s="131"/>
      <c r="T50" s="1407" t="str">
        <f t="shared" si="2"/>
        <v>11 (1411)</v>
      </c>
      <c r="U50" s="1408" t="str">
        <f t="shared" si="3"/>
        <v/>
      </c>
      <c r="V50" s="295"/>
      <c r="W50" s="1409"/>
      <c r="X50" s="1409"/>
    </row>
    <row r="51" spans="1:24" s="24" customFormat="1" hidden="1" x14ac:dyDescent="0.2">
      <c r="A51" s="1700" t="s">
        <v>2943</v>
      </c>
      <c r="B51" s="1065"/>
      <c r="C51" s="1692"/>
      <c r="D51" s="1692"/>
      <c r="E51" s="1700"/>
      <c r="F51" s="1692"/>
      <c r="G51" s="902"/>
      <c r="H51" s="1403"/>
      <c r="I51" s="1404"/>
      <c r="J51" s="1693"/>
      <c r="K51" s="1404"/>
      <c r="L51" s="1405"/>
      <c r="M51" s="1406"/>
      <c r="N51" s="1700"/>
      <c r="O51" s="2186"/>
      <c r="P51" s="2186"/>
      <c r="Q51" s="2186"/>
      <c r="R51" s="2186"/>
      <c r="S51" s="131"/>
      <c r="T51" s="1407" t="str">
        <f t="shared" si="2"/>
        <v>12 (1412)</v>
      </c>
      <c r="U51" s="1408" t="str">
        <f t="shared" si="3"/>
        <v/>
      </c>
      <c r="V51" s="295"/>
      <c r="W51" s="1409"/>
      <c r="X51" s="1409"/>
    </row>
    <row r="52" spans="1:24" s="24" customFormat="1" hidden="1" x14ac:dyDescent="0.2">
      <c r="A52" s="1700" t="s">
        <v>2944</v>
      </c>
      <c r="B52" s="1065"/>
      <c r="C52" s="1692"/>
      <c r="D52" s="1692"/>
      <c r="E52" s="1700"/>
      <c r="F52" s="1692"/>
      <c r="G52" s="902"/>
      <c r="H52" s="1403"/>
      <c r="I52" s="1404"/>
      <c r="J52" s="1693"/>
      <c r="K52" s="1404"/>
      <c r="L52" s="1405"/>
      <c r="M52" s="1406"/>
      <c r="N52" s="1700"/>
      <c r="O52" s="2186"/>
      <c r="P52" s="2186"/>
      <c r="Q52" s="2186"/>
      <c r="R52" s="2186"/>
      <c r="S52" s="131"/>
      <c r="T52" s="1407" t="str">
        <f t="shared" si="2"/>
        <v>13 (1413)</v>
      </c>
      <c r="U52" s="1408" t="str">
        <f t="shared" si="3"/>
        <v/>
      </c>
      <c r="V52" s="295"/>
      <c r="W52" s="1409"/>
      <c r="X52" s="1409"/>
    </row>
    <row r="53" spans="1:24" s="24" customFormat="1" hidden="1" x14ac:dyDescent="0.2">
      <c r="A53" s="1700" t="s">
        <v>2945</v>
      </c>
      <c r="B53" s="1065"/>
      <c r="C53" s="1692"/>
      <c r="D53" s="1692"/>
      <c r="E53" s="1700"/>
      <c r="F53" s="1692"/>
      <c r="G53" s="902"/>
      <c r="H53" s="1403"/>
      <c r="I53" s="1404"/>
      <c r="J53" s="1693"/>
      <c r="K53" s="1404"/>
      <c r="L53" s="1405"/>
      <c r="M53" s="1406"/>
      <c r="N53" s="1700"/>
      <c r="O53" s="2186"/>
      <c r="P53" s="2186"/>
      <c r="Q53" s="2186"/>
      <c r="R53" s="2186"/>
      <c r="S53" s="131"/>
      <c r="T53" s="1407" t="str">
        <f t="shared" si="2"/>
        <v>14 (1414)</v>
      </c>
      <c r="U53" s="1408" t="str">
        <f t="shared" si="3"/>
        <v/>
      </c>
      <c r="V53" s="295"/>
      <c r="W53" s="1409"/>
      <c r="X53" s="1409"/>
    </row>
    <row r="54" spans="1:24" s="24" customFormat="1" hidden="1" x14ac:dyDescent="0.2">
      <c r="A54" s="1700" t="s">
        <v>2946</v>
      </c>
      <c r="B54" s="1065"/>
      <c r="C54" s="1692"/>
      <c r="D54" s="1692"/>
      <c r="E54" s="1700"/>
      <c r="F54" s="1692"/>
      <c r="G54" s="902"/>
      <c r="H54" s="1403"/>
      <c r="I54" s="1404"/>
      <c r="J54" s="1693"/>
      <c r="K54" s="1404"/>
      <c r="L54" s="1405"/>
      <c r="M54" s="1406"/>
      <c r="N54" s="1700"/>
      <c r="O54" s="2186"/>
      <c r="P54" s="2186"/>
      <c r="Q54" s="2186"/>
      <c r="R54" s="2186"/>
      <c r="S54" s="131"/>
      <c r="T54" s="1407" t="str">
        <f t="shared" si="2"/>
        <v>15 (1415)</v>
      </c>
      <c r="U54" s="1408" t="str">
        <f t="shared" si="3"/>
        <v/>
      </c>
      <c r="V54" s="295"/>
      <c r="W54" s="1409"/>
      <c r="X54" s="1409"/>
    </row>
    <row r="55" spans="1:24" s="24" customFormat="1" hidden="1" x14ac:dyDescent="0.2">
      <c r="A55" s="1700" t="s">
        <v>2947</v>
      </c>
      <c r="B55" s="1065"/>
      <c r="C55" s="1692"/>
      <c r="D55" s="1692"/>
      <c r="E55" s="1700"/>
      <c r="F55" s="1692"/>
      <c r="G55" s="902"/>
      <c r="H55" s="1403"/>
      <c r="I55" s="1404"/>
      <c r="J55" s="1693"/>
      <c r="K55" s="1404"/>
      <c r="L55" s="1405"/>
      <c r="M55" s="1406"/>
      <c r="N55" s="1700"/>
      <c r="O55" s="2186"/>
      <c r="P55" s="2186"/>
      <c r="Q55" s="2186"/>
      <c r="R55" s="2186"/>
      <c r="S55" s="131"/>
      <c r="T55" s="1407" t="str">
        <f t="shared" si="2"/>
        <v>16 (1416)</v>
      </c>
      <c r="U55" s="1408" t="str">
        <f t="shared" si="3"/>
        <v/>
      </c>
      <c r="V55" s="295"/>
      <c r="W55" s="1409"/>
      <c r="X55" s="1409"/>
    </row>
    <row r="56" spans="1:24" s="24" customFormat="1" hidden="1" x14ac:dyDescent="0.2">
      <c r="A56" s="1700" t="s">
        <v>2948</v>
      </c>
      <c r="B56" s="1065"/>
      <c r="C56" s="1692"/>
      <c r="D56" s="1692"/>
      <c r="E56" s="1700"/>
      <c r="F56" s="1692"/>
      <c r="G56" s="902"/>
      <c r="H56" s="1403"/>
      <c r="I56" s="1404"/>
      <c r="J56" s="1693"/>
      <c r="K56" s="1404"/>
      <c r="L56" s="1405"/>
      <c r="M56" s="1406"/>
      <c r="N56" s="1700"/>
      <c r="O56" s="2186"/>
      <c r="P56" s="2186"/>
      <c r="Q56" s="2186"/>
      <c r="R56" s="2186"/>
      <c r="S56" s="131"/>
      <c r="T56" s="1407" t="str">
        <f t="shared" si="2"/>
        <v>17 (1417)</v>
      </c>
      <c r="U56" s="1408" t="str">
        <f t="shared" si="3"/>
        <v/>
      </c>
      <c r="V56" s="295"/>
      <c r="W56" s="1409"/>
      <c r="X56" s="1409"/>
    </row>
    <row r="57" spans="1:24" s="24" customFormat="1" hidden="1" x14ac:dyDescent="0.2">
      <c r="A57" s="1700" t="s">
        <v>2949</v>
      </c>
      <c r="B57" s="1065"/>
      <c r="C57" s="1692"/>
      <c r="D57" s="1692"/>
      <c r="E57" s="1700"/>
      <c r="F57" s="1692"/>
      <c r="G57" s="902"/>
      <c r="H57" s="1403"/>
      <c r="I57" s="1404"/>
      <c r="J57" s="1693"/>
      <c r="K57" s="1404"/>
      <c r="L57" s="1405"/>
      <c r="M57" s="1406"/>
      <c r="N57" s="1700"/>
      <c r="O57" s="2186"/>
      <c r="P57" s="2186"/>
      <c r="Q57" s="2186"/>
      <c r="R57" s="2186"/>
      <c r="S57" s="131"/>
      <c r="T57" s="1407" t="str">
        <f t="shared" si="2"/>
        <v>18 (1418)</v>
      </c>
      <c r="U57" s="1408" t="str">
        <f t="shared" si="3"/>
        <v/>
      </c>
      <c r="V57" s="295"/>
      <c r="W57" s="1409"/>
      <c r="X57" s="1409"/>
    </row>
    <row r="58" spans="1:24" s="24" customFormat="1" hidden="1" x14ac:dyDescent="0.2">
      <c r="A58" s="1700" t="s">
        <v>2950</v>
      </c>
      <c r="B58" s="1065"/>
      <c r="C58" s="1692"/>
      <c r="D58" s="1692"/>
      <c r="E58" s="1700"/>
      <c r="F58" s="1692"/>
      <c r="G58" s="902"/>
      <c r="H58" s="1403"/>
      <c r="I58" s="1404"/>
      <c r="J58" s="1693"/>
      <c r="K58" s="1404"/>
      <c r="L58" s="1405"/>
      <c r="M58" s="1406"/>
      <c r="N58" s="1700"/>
      <c r="O58" s="2186"/>
      <c r="P58" s="2186"/>
      <c r="Q58" s="2186"/>
      <c r="R58" s="2186"/>
      <c r="S58" s="131"/>
      <c r="T58" s="1407" t="str">
        <f t="shared" si="2"/>
        <v>19 (1419)</v>
      </c>
      <c r="U58" s="1408" t="str">
        <f t="shared" si="3"/>
        <v/>
      </c>
      <c r="V58" s="295"/>
      <c r="W58" s="1409"/>
      <c r="X58" s="1409"/>
    </row>
    <row r="59" spans="1:24" s="24" customFormat="1" hidden="1" x14ac:dyDescent="0.2">
      <c r="A59" s="1700" t="s">
        <v>2951</v>
      </c>
      <c r="B59" s="1065"/>
      <c r="C59" s="1692"/>
      <c r="D59" s="1692"/>
      <c r="E59" s="1700"/>
      <c r="F59" s="1692"/>
      <c r="G59" s="902"/>
      <c r="H59" s="1403"/>
      <c r="I59" s="1404"/>
      <c r="J59" s="1693"/>
      <c r="K59" s="1404"/>
      <c r="L59" s="1405"/>
      <c r="M59" s="1406"/>
      <c r="N59" s="1700"/>
      <c r="O59" s="2186"/>
      <c r="P59" s="2186"/>
      <c r="Q59" s="2186"/>
      <c r="R59" s="2186"/>
      <c r="S59" s="131"/>
      <c r="T59" s="1407" t="str">
        <f t="shared" si="2"/>
        <v>20 (1420)</v>
      </c>
      <c r="U59" s="1408" t="str">
        <f t="shared" si="3"/>
        <v/>
      </c>
      <c r="V59" s="295"/>
      <c r="W59" s="1409"/>
      <c r="X59" s="1409"/>
    </row>
    <row r="60" spans="1:24" s="24" customFormat="1" hidden="1" x14ac:dyDescent="0.2">
      <c r="A60" s="1700" t="s">
        <v>2952</v>
      </c>
      <c r="B60" s="1065"/>
      <c r="C60" s="1692"/>
      <c r="D60" s="1692"/>
      <c r="E60" s="1700"/>
      <c r="F60" s="1692"/>
      <c r="G60" s="902"/>
      <c r="H60" s="1403"/>
      <c r="I60" s="1404"/>
      <c r="J60" s="1693"/>
      <c r="K60" s="1404"/>
      <c r="L60" s="1405"/>
      <c r="M60" s="1406"/>
      <c r="N60" s="1700"/>
      <c r="O60" s="2186"/>
      <c r="P60" s="2186"/>
      <c r="Q60" s="2186"/>
      <c r="R60" s="2186"/>
      <c r="S60" s="131"/>
      <c r="T60" s="1407" t="str">
        <f t="shared" si="2"/>
        <v>21 (1421)</v>
      </c>
      <c r="U60" s="1408" t="str">
        <f t="shared" si="3"/>
        <v/>
      </c>
      <c r="V60" s="295"/>
      <c r="W60" s="1409"/>
      <c r="X60" s="1409"/>
    </row>
    <row r="61" spans="1:24" s="24" customFormat="1" hidden="1" x14ac:dyDescent="0.2">
      <c r="A61" s="1700" t="s">
        <v>2953</v>
      </c>
      <c r="B61" s="1065"/>
      <c r="C61" s="1692"/>
      <c r="D61" s="1692"/>
      <c r="E61" s="1700"/>
      <c r="F61" s="1692"/>
      <c r="G61" s="902"/>
      <c r="H61" s="1403"/>
      <c r="I61" s="1404"/>
      <c r="J61" s="1693"/>
      <c r="K61" s="1404"/>
      <c r="L61" s="1405"/>
      <c r="M61" s="1406"/>
      <c r="N61" s="1700"/>
      <c r="O61" s="2186"/>
      <c r="P61" s="2186"/>
      <c r="Q61" s="2186"/>
      <c r="R61" s="2186"/>
      <c r="S61" s="131"/>
      <c r="T61" s="1407" t="str">
        <f t="shared" si="2"/>
        <v>22 (1422)</v>
      </c>
      <c r="U61" s="1408" t="str">
        <f t="shared" si="3"/>
        <v/>
      </c>
      <c r="V61" s="295"/>
      <c r="W61" s="1409"/>
      <c r="X61" s="1409"/>
    </row>
    <row r="62" spans="1:24" s="24" customFormat="1" hidden="1" x14ac:dyDescent="0.2">
      <c r="A62" s="1700" t="s">
        <v>2954</v>
      </c>
      <c r="B62" s="1065"/>
      <c r="C62" s="1692"/>
      <c r="D62" s="1692"/>
      <c r="E62" s="1700"/>
      <c r="F62" s="1692"/>
      <c r="G62" s="902"/>
      <c r="H62" s="1403"/>
      <c r="I62" s="1404"/>
      <c r="J62" s="1693"/>
      <c r="K62" s="1404"/>
      <c r="L62" s="1405"/>
      <c r="M62" s="1406"/>
      <c r="N62" s="1700"/>
      <c r="O62" s="2186"/>
      <c r="P62" s="2186"/>
      <c r="Q62" s="2186"/>
      <c r="R62" s="2186"/>
      <c r="S62" s="131"/>
      <c r="T62" s="1407" t="str">
        <f t="shared" si="2"/>
        <v>23 (1423)</v>
      </c>
      <c r="U62" s="1408" t="str">
        <f t="shared" si="3"/>
        <v/>
      </c>
      <c r="V62" s="295"/>
      <c r="W62" s="1409"/>
      <c r="X62" s="1409"/>
    </row>
    <row r="63" spans="1:24" s="24" customFormat="1" hidden="1" x14ac:dyDescent="0.2">
      <c r="A63" s="1700" t="s">
        <v>2955</v>
      </c>
      <c r="B63" s="1065"/>
      <c r="C63" s="1692"/>
      <c r="D63" s="1692"/>
      <c r="E63" s="1700"/>
      <c r="F63" s="1692"/>
      <c r="G63" s="902"/>
      <c r="H63" s="1403"/>
      <c r="I63" s="1404"/>
      <c r="J63" s="1693"/>
      <c r="K63" s="1404"/>
      <c r="L63" s="1405"/>
      <c r="M63" s="1406"/>
      <c r="N63" s="1700"/>
      <c r="O63" s="2186"/>
      <c r="P63" s="2186"/>
      <c r="Q63" s="2186"/>
      <c r="R63" s="2186"/>
      <c r="S63" s="131"/>
      <c r="T63" s="1407" t="str">
        <f t="shared" si="2"/>
        <v>24 (1424)</v>
      </c>
      <c r="U63" s="1408" t="str">
        <f t="shared" si="3"/>
        <v/>
      </c>
      <c r="V63" s="295"/>
      <c r="W63" s="1409"/>
      <c r="X63" s="1409"/>
    </row>
    <row r="64" spans="1:24" s="24" customFormat="1" x14ac:dyDescent="0.2">
      <c r="A64" s="1700" t="s">
        <v>2956</v>
      </c>
      <c r="B64" s="1065"/>
      <c r="C64" s="1692"/>
      <c r="D64" s="1692"/>
      <c r="E64" s="1700"/>
      <c r="F64" s="1692"/>
      <c r="G64" s="902"/>
      <c r="H64" s="1403"/>
      <c r="I64" s="1404"/>
      <c r="J64" s="1693"/>
      <c r="K64" s="1404"/>
      <c r="L64" s="1405"/>
      <c r="M64" s="1406"/>
      <c r="N64" s="1700"/>
      <c r="O64" s="2186"/>
      <c r="P64" s="2186"/>
      <c r="Q64" s="2186"/>
      <c r="R64" s="2186"/>
      <c r="S64" s="131"/>
      <c r="T64" s="1407" t="str">
        <f t="shared" si="2"/>
        <v>25 (1425)</v>
      </c>
      <c r="U64" s="1408" t="str">
        <f t="shared" si="3"/>
        <v/>
      </c>
      <c r="V64" s="295"/>
      <c r="W64" s="1409"/>
      <c r="X64" s="1409"/>
    </row>
    <row r="65" spans="1:24" s="24" customFormat="1" x14ac:dyDescent="0.2">
      <c r="A65" s="425" t="s">
        <v>2957</v>
      </c>
      <c r="B65" s="1066">
        <v>100</v>
      </c>
      <c r="C65" s="1692"/>
      <c r="D65" s="1692"/>
      <c r="E65" s="1700"/>
      <c r="F65" s="1692"/>
      <c r="G65" s="467"/>
      <c r="H65" s="1411"/>
      <c r="I65" s="1404"/>
      <c r="J65" s="1693"/>
      <c r="K65" s="1404"/>
      <c r="L65" s="1405"/>
      <c r="M65" s="1412"/>
      <c r="N65" s="1700"/>
      <c r="O65" s="2188"/>
      <c r="P65" s="2188"/>
      <c r="Q65" s="2188"/>
      <c r="R65" s="2188"/>
      <c r="S65" s="131"/>
      <c r="T65" s="1400"/>
      <c r="U65" s="1413">
        <f>$B65</f>
        <v>100</v>
      </c>
      <c r="V65" s="295"/>
      <c r="W65" s="1409"/>
      <c r="X65" s="1409"/>
    </row>
    <row r="66" spans="1:24" s="24" customFormat="1" ht="12.75" customHeight="1" x14ac:dyDescent="0.2">
      <c r="A66" s="132" t="s">
        <v>2958</v>
      </c>
      <c r="B66" s="905" t="s">
        <v>2959</v>
      </c>
      <c r="C66" s="1693"/>
      <c r="D66" s="1693"/>
      <c r="E66" s="131"/>
      <c r="F66" s="908"/>
      <c r="G66" s="1414"/>
      <c r="H66" s="1415"/>
      <c r="I66" s="1404"/>
      <c r="J66" s="1693"/>
      <c r="K66" s="1404"/>
      <c r="L66" s="1416"/>
      <c r="M66" s="1417"/>
      <c r="N66" s="131"/>
      <c r="O66" s="2189"/>
      <c r="P66" s="2189"/>
      <c r="Q66" s="2189"/>
      <c r="R66" s="2189"/>
      <c r="S66" s="131"/>
      <c r="T66" s="1400"/>
      <c r="U66" s="906" t="str">
        <f>$B66</f>
        <v>Global</v>
      </c>
      <c r="V66" s="295"/>
      <c r="W66" s="1418"/>
      <c r="X66" s="1418"/>
    </row>
    <row r="67" spans="1:24" s="24" customFormat="1" ht="6" customHeight="1" x14ac:dyDescent="0.2">
      <c r="A67" s="131"/>
      <c r="B67" s="131"/>
      <c r="C67" s="131"/>
      <c r="D67" s="131"/>
      <c r="E67" s="131"/>
      <c r="F67" s="131"/>
      <c r="G67" s="131"/>
      <c r="H67" s="131"/>
      <c r="I67" s="131"/>
      <c r="J67" s="131"/>
      <c r="K67" s="131"/>
      <c r="L67" s="131"/>
      <c r="M67" s="131"/>
      <c r="N67" s="131"/>
      <c r="O67" s="131"/>
      <c r="P67" s="131"/>
      <c r="Q67" s="131"/>
      <c r="R67" s="131"/>
      <c r="S67" s="131"/>
      <c r="T67" s="1400"/>
      <c r="U67" s="1400"/>
      <c r="V67" s="131"/>
      <c r="W67" s="131"/>
      <c r="X67" s="131"/>
    </row>
    <row r="68" spans="1:24" s="24" customFormat="1" x14ac:dyDescent="0.2">
      <c r="A68" s="131"/>
      <c r="B68" s="138" t="s">
        <v>1788</v>
      </c>
      <c r="C68" s="131"/>
      <c r="D68" s="131"/>
      <c r="E68" s="131"/>
      <c r="F68" s="131"/>
      <c r="G68" s="131"/>
      <c r="H68" s="131"/>
      <c r="I68" s="131"/>
      <c r="J68" s="131"/>
      <c r="K68" s="131"/>
      <c r="L68" s="131"/>
      <c r="M68" s="131"/>
      <c r="N68" s="131"/>
      <c r="O68" s="131"/>
      <c r="P68" s="131"/>
      <c r="Q68" s="131"/>
      <c r="R68" s="131"/>
      <c r="S68" s="131"/>
      <c r="T68" s="1400"/>
      <c r="U68" s="1401" t="str">
        <f>$B68</f>
        <v>Autres éléments hors bilan (505)</v>
      </c>
      <c r="V68" s="131"/>
      <c r="W68" s="131"/>
      <c r="X68" s="131"/>
    </row>
    <row r="69" spans="1:24" s="24" customFormat="1" x14ac:dyDescent="0.2">
      <c r="A69" s="1700" t="s">
        <v>2932</v>
      </c>
      <c r="B69" s="1065"/>
      <c r="C69" s="1692"/>
      <c r="D69" s="1692"/>
      <c r="E69" s="1700"/>
      <c r="F69" s="1692"/>
      <c r="G69" s="902"/>
      <c r="H69" s="1403"/>
      <c r="I69" s="1404"/>
      <c r="J69" s="1693"/>
      <c r="K69" s="1404"/>
      <c r="L69" s="1405"/>
      <c r="M69" s="1406"/>
      <c r="N69" s="1700"/>
      <c r="O69" s="2186"/>
      <c r="P69" s="2186"/>
      <c r="Q69" s="2186"/>
      <c r="R69" s="2186"/>
      <c r="S69" s="131"/>
      <c r="T69" s="1407" t="str">
        <f t="shared" ref="T69:T93" si="4">$A69</f>
        <v>1 (1401)</v>
      </c>
      <c r="U69" s="1408" t="str">
        <f t="shared" ref="U69:U93" si="5">IF($B69="","",$B69)</f>
        <v/>
      </c>
      <c r="V69" s="295"/>
      <c r="W69" s="1409"/>
      <c r="X69" s="1409"/>
    </row>
    <row r="70" spans="1:24" s="24" customFormat="1" x14ac:dyDescent="0.2">
      <c r="A70" s="1700" t="s">
        <v>2933</v>
      </c>
      <c r="B70" s="1065"/>
      <c r="C70" s="1692"/>
      <c r="D70" s="1692"/>
      <c r="E70" s="1700"/>
      <c r="F70" s="1692"/>
      <c r="G70" s="902"/>
      <c r="H70" s="1403"/>
      <c r="I70" s="1404"/>
      <c r="J70" s="1693"/>
      <c r="K70" s="1404"/>
      <c r="L70" s="1405"/>
      <c r="M70" s="1406"/>
      <c r="N70" s="1700"/>
      <c r="O70" s="2186"/>
      <c r="P70" s="2186"/>
      <c r="Q70" s="2186"/>
      <c r="R70" s="2186"/>
      <c r="S70" s="131"/>
      <c r="T70" s="1407" t="str">
        <f t="shared" si="4"/>
        <v>2 (1402)</v>
      </c>
      <c r="U70" s="1408" t="str">
        <f t="shared" si="5"/>
        <v/>
      </c>
      <c r="V70" s="295"/>
      <c r="W70" s="1409"/>
      <c r="X70" s="1409"/>
    </row>
    <row r="71" spans="1:24" s="24" customFormat="1" x14ac:dyDescent="0.2">
      <c r="A71" s="1700" t="s">
        <v>2934</v>
      </c>
      <c r="B71" s="1065"/>
      <c r="C71" s="1692"/>
      <c r="D71" s="1692"/>
      <c r="E71" s="1700"/>
      <c r="F71" s="1692"/>
      <c r="G71" s="902"/>
      <c r="H71" s="1403"/>
      <c r="I71" s="1404"/>
      <c r="J71" s="1693"/>
      <c r="K71" s="1404"/>
      <c r="L71" s="1405"/>
      <c r="M71" s="1406"/>
      <c r="N71" s="1700"/>
      <c r="O71" s="2186"/>
      <c r="P71" s="2186"/>
      <c r="Q71" s="2186"/>
      <c r="R71" s="2186"/>
      <c r="S71" s="131"/>
      <c r="T71" s="1407" t="str">
        <f t="shared" si="4"/>
        <v>3 (1403)</v>
      </c>
      <c r="U71" s="1408" t="str">
        <f t="shared" si="5"/>
        <v/>
      </c>
      <c r="V71" s="295"/>
      <c r="W71" s="1409"/>
      <c r="X71" s="1409"/>
    </row>
    <row r="72" spans="1:24" s="24" customFormat="1" hidden="1" x14ac:dyDescent="0.2">
      <c r="A72" s="1700" t="s">
        <v>2935</v>
      </c>
      <c r="B72" s="1065"/>
      <c r="C72" s="1692"/>
      <c r="D72" s="1692"/>
      <c r="E72" s="1700"/>
      <c r="F72" s="1692"/>
      <c r="G72" s="902"/>
      <c r="H72" s="1403"/>
      <c r="I72" s="1404"/>
      <c r="J72" s="1693"/>
      <c r="K72" s="1404"/>
      <c r="L72" s="1405"/>
      <c r="M72" s="1406"/>
      <c r="N72" s="1700"/>
      <c r="O72" s="2186"/>
      <c r="P72" s="2186"/>
      <c r="Q72" s="2186"/>
      <c r="R72" s="2186"/>
      <c r="S72" s="131"/>
      <c r="T72" s="1407" t="str">
        <f t="shared" si="4"/>
        <v>4 (1404)</v>
      </c>
      <c r="U72" s="1408" t="str">
        <f t="shared" si="5"/>
        <v/>
      </c>
      <c r="V72" s="295"/>
      <c r="W72" s="1409"/>
      <c r="X72" s="1409"/>
    </row>
    <row r="73" spans="1:24" s="24" customFormat="1" hidden="1" x14ac:dyDescent="0.2">
      <c r="A73" s="1700" t="s">
        <v>2936</v>
      </c>
      <c r="B73" s="1065"/>
      <c r="C73" s="1692"/>
      <c r="D73" s="1692"/>
      <c r="E73" s="1700"/>
      <c r="F73" s="1692"/>
      <c r="G73" s="902"/>
      <c r="H73" s="1403"/>
      <c r="I73" s="1404"/>
      <c r="J73" s="1693"/>
      <c r="K73" s="1404"/>
      <c r="L73" s="1405"/>
      <c r="M73" s="1406"/>
      <c r="N73" s="1700"/>
      <c r="O73" s="2186"/>
      <c r="P73" s="2186"/>
      <c r="Q73" s="2186"/>
      <c r="R73" s="2186"/>
      <c r="S73" s="131"/>
      <c r="T73" s="1407" t="str">
        <f t="shared" si="4"/>
        <v>5 (1405)</v>
      </c>
      <c r="U73" s="1408" t="str">
        <f t="shared" si="5"/>
        <v/>
      </c>
      <c r="V73" s="295"/>
      <c r="W73" s="1409"/>
      <c r="X73" s="1409"/>
    </row>
    <row r="74" spans="1:24" s="24" customFormat="1" hidden="1" x14ac:dyDescent="0.2">
      <c r="A74" s="1700" t="s">
        <v>2937</v>
      </c>
      <c r="B74" s="1065"/>
      <c r="C74" s="1692"/>
      <c r="D74" s="1692"/>
      <c r="E74" s="1700"/>
      <c r="F74" s="1692"/>
      <c r="G74" s="902"/>
      <c r="H74" s="1403"/>
      <c r="I74" s="1404"/>
      <c r="J74" s="1693"/>
      <c r="K74" s="1404"/>
      <c r="L74" s="1405"/>
      <c r="M74" s="1406"/>
      <c r="N74" s="1700"/>
      <c r="O74" s="2186"/>
      <c r="P74" s="2186"/>
      <c r="Q74" s="2186"/>
      <c r="R74" s="2186"/>
      <c r="S74" s="131"/>
      <c r="T74" s="1407" t="str">
        <f t="shared" si="4"/>
        <v>6 (1406)</v>
      </c>
      <c r="U74" s="1408" t="str">
        <f t="shared" si="5"/>
        <v/>
      </c>
      <c r="V74" s="295"/>
      <c r="W74" s="1409"/>
      <c r="X74" s="1409"/>
    </row>
    <row r="75" spans="1:24" s="24" customFormat="1" hidden="1" x14ac:dyDescent="0.2">
      <c r="A75" s="1700" t="s">
        <v>2938</v>
      </c>
      <c r="B75" s="1065"/>
      <c r="C75" s="1692"/>
      <c r="D75" s="1692"/>
      <c r="E75" s="1700"/>
      <c r="F75" s="1692"/>
      <c r="G75" s="902"/>
      <c r="H75" s="1403"/>
      <c r="I75" s="1404"/>
      <c r="J75" s="1693"/>
      <c r="K75" s="1404"/>
      <c r="L75" s="1405"/>
      <c r="M75" s="1406"/>
      <c r="N75" s="1700"/>
      <c r="O75" s="2186"/>
      <c r="P75" s="2186"/>
      <c r="Q75" s="2186"/>
      <c r="R75" s="2186"/>
      <c r="S75" s="131"/>
      <c r="T75" s="1407" t="str">
        <f t="shared" si="4"/>
        <v>7 (1407)</v>
      </c>
      <c r="U75" s="1408" t="str">
        <f t="shared" si="5"/>
        <v/>
      </c>
      <c r="V75" s="295"/>
      <c r="W75" s="1409"/>
      <c r="X75" s="1409"/>
    </row>
    <row r="76" spans="1:24" s="24" customFormat="1" hidden="1" x14ac:dyDescent="0.2">
      <c r="A76" s="1700" t="s">
        <v>2939</v>
      </c>
      <c r="B76" s="1065"/>
      <c r="C76" s="1692"/>
      <c r="D76" s="1692"/>
      <c r="E76" s="1700"/>
      <c r="F76" s="1692"/>
      <c r="G76" s="902"/>
      <c r="H76" s="1403"/>
      <c r="I76" s="1404"/>
      <c r="J76" s="1693"/>
      <c r="K76" s="1404"/>
      <c r="L76" s="1405"/>
      <c r="M76" s="1406"/>
      <c r="N76" s="1700"/>
      <c r="O76" s="2186"/>
      <c r="P76" s="2186"/>
      <c r="Q76" s="2186"/>
      <c r="R76" s="2186"/>
      <c r="S76" s="131"/>
      <c r="T76" s="1407" t="str">
        <f t="shared" si="4"/>
        <v>8 (1408)</v>
      </c>
      <c r="U76" s="1408" t="str">
        <f t="shared" si="5"/>
        <v/>
      </c>
      <c r="V76" s="295"/>
      <c r="W76" s="1409"/>
      <c r="X76" s="1409"/>
    </row>
    <row r="77" spans="1:24" s="24" customFormat="1" hidden="1" x14ac:dyDescent="0.2">
      <c r="A77" s="1700" t="s">
        <v>2940</v>
      </c>
      <c r="B77" s="1065"/>
      <c r="C77" s="1692"/>
      <c r="D77" s="1692"/>
      <c r="E77" s="1700"/>
      <c r="F77" s="1692"/>
      <c r="G77" s="902"/>
      <c r="H77" s="1403"/>
      <c r="I77" s="1404"/>
      <c r="J77" s="1693"/>
      <c r="K77" s="1404"/>
      <c r="L77" s="1405"/>
      <c r="M77" s="1406"/>
      <c r="N77" s="1700"/>
      <c r="O77" s="2186"/>
      <c r="P77" s="2186"/>
      <c r="Q77" s="2186"/>
      <c r="R77" s="2186"/>
      <c r="S77" s="131"/>
      <c r="T77" s="1407" t="str">
        <f t="shared" si="4"/>
        <v>9 (1409)</v>
      </c>
      <c r="U77" s="1408" t="str">
        <f t="shared" si="5"/>
        <v/>
      </c>
      <c r="V77" s="295"/>
      <c r="W77" s="1409"/>
      <c r="X77" s="1409"/>
    </row>
    <row r="78" spans="1:24" s="24" customFormat="1" hidden="1" x14ac:dyDescent="0.2">
      <c r="A78" s="1700" t="s">
        <v>2941</v>
      </c>
      <c r="B78" s="1065"/>
      <c r="C78" s="1692"/>
      <c r="D78" s="1692"/>
      <c r="E78" s="1700"/>
      <c r="F78" s="1692"/>
      <c r="G78" s="902"/>
      <c r="H78" s="1403"/>
      <c r="I78" s="1404"/>
      <c r="J78" s="1693"/>
      <c r="K78" s="1404"/>
      <c r="L78" s="1405"/>
      <c r="M78" s="1406"/>
      <c r="N78" s="1700"/>
      <c r="O78" s="2186"/>
      <c r="P78" s="2186"/>
      <c r="Q78" s="2186"/>
      <c r="R78" s="2186"/>
      <c r="S78" s="131"/>
      <c r="T78" s="1407" t="str">
        <f t="shared" si="4"/>
        <v>10 (1410)</v>
      </c>
      <c r="U78" s="1408" t="str">
        <f t="shared" si="5"/>
        <v/>
      </c>
      <c r="V78" s="295"/>
      <c r="W78" s="1409"/>
      <c r="X78" s="1409"/>
    </row>
    <row r="79" spans="1:24" s="24" customFormat="1" hidden="1" x14ac:dyDescent="0.2">
      <c r="A79" s="1700" t="s">
        <v>2942</v>
      </c>
      <c r="B79" s="1065"/>
      <c r="C79" s="1692"/>
      <c r="D79" s="1692"/>
      <c r="E79" s="1700"/>
      <c r="F79" s="1692"/>
      <c r="G79" s="902"/>
      <c r="H79" s="1403"/>
      <c r="I79" s="1404"/>
      <c r="J79" s="1693"/>
      <c r="K79" s="1404"/>
      <c r="L79" s="1405"/>
      <c r="M79" s="1406"/>
      <c r="N79" s="1700"/>
      <c r="O79" s="2186"/>
      <c r="P79" s="2186"/>
      <c r="Q79" s="2186"/>
      <c r="R79" s="2186"/>
      <c r="S79" s="131"/>
      <c r="T79" s="1407" t="str">
        <f t="shared" si="4"/>
        <v>11 (1411)</v>
      </c>
      <c r="U79" s="1408" t="str">
        <f t="shared" si="5"/>
        <v/>
      </c>
      <c r="V79" s="295"/>
      <c r="W79" s="1409"/>
      <c r="X79" s="1409"/>
    </row>
    <row r="80" spans="1:24" s="24" customFormat="1" hidden="1" x14ac:dyDescent="0.2">
      <c r="A80" s="1700" t="s">
        <v>2943</v>
      </c>
      <c r="B80" s="1065"/>
      <c r="C80" s="1692"/>
      <c r="D80" s="1692"/>
      <c r="E80" s="1700"/>
      <c r="F80" s="1692"/>
      <c r="G80" s="902"/>
      <c r="H80" s="1403"/>
      <c r="I80" s="1404"/>
      <c r="J80" s="1693"/>
      <c r="K80" s="1404"/>
      <c r="L80" s="1405"/>
      <c r="M80" s="1406"/>
      <c r="N80" s="1700"/>
      <c r="O80" s="2186"/>
      <c r="P80" s="2186"/>
      <c r="Q80" s="2186"/>
      <c r="R80" s="2186"/>
      <c r="S80" s="131"/>
      <c r="T80" s="1407" t="str">
        <f t="shared" si="4"/>
        <v>12 (1412)</v>
      </c>
      <c r="U80" s="1408" t="str">
        <f t="shared" si="5"/>
        <v/>
      </c>
      <c r="V80" s="295"/>
      <c r="W80" s="1409"/>
      <c r="X80" s="1409"/>
    </row>
    <row r="81" spans="1:24" s="24" customFormat="1" hidden="1" x14ac:dyDescent="0.2">
      <c r="A81" s="1700" t="s">
        <v>2944</v>
      </c>
      <c r="B81" s="1065"/>
      <c r="C81" s="1692"/>
      <c r="D81" s="1692"/>
      <c r="E81" s="1700"/>
      <c r="F81" s="1692"/>
      <c r="G81" s="902"/>
      <c r="H81" s="1403"/>
      <c r="I81" s="1404"/>
      <c r="J81" s="1693"/>
      <c r="K81" s="1404"/>
      <c r="L81" s="1405"/>
      <c r="M81" s="1406"/>
      <c r="N81" s="1700"/>
      <c r="O81" s="2186"/>
      <c r="P81" s="2186"/>
      <c r="Q81" s="2186"/>
      <c r="R81" s="2186"/>
      <c r="S81" s="131"/>
      <c r="T81" s="1407" t="str">
        <f t="shared" si="4"/>
        <v>13 (1413)</v>
      </c>
      <c r="U81" s="1408" t="str">
        <f t="shared" si="5"/>
        <v/>
      </c>
      <c r="V81" s="295"/>
      <c r="W81" s="1409"/>
      <c r="X81" s="1409"/>
    </row>
    <row r="82" spans="1:24" s="24" customFormat="1" hidden="1" x14ac:dyDescent="0.2">
      <c r="A82" s="1700" t="s">
        <v>2945</v>
      </c>
      <c r="B82" s="1065"/>
      <c r="C82" s="1692"/>
      <c r="D82" s="1692"/>
      <c r="E82" s="1700"/>
      <c r="F82" s="1692"/>
      <c r="G82" s="902"/>
      <c r="H82" s="1403"/>
      <c r="I82" s="1404"/>
      <c r="J82" s="1693"/>
      <c r="K82" s="1404"/>
      <c r="L82" s="1405"/>
      <c r="M82" s="1406"/>
      <c r="N82" s="1700"/>
      <c r="O82" s="2186"/>
      <c r="P82" s="2186"/>
      <c r="Q82" s="2186"/>
      <c r="R82" s="2186"/>
      <c r="S82" s="131"/>
      <c r="T82" s="1407" t="str">
        <f t="shared" si="4"/>
        <v>14 (1414)</v>
      </c>
      <c r="U82" s="1408" t="str">
        <f t="shared" si="5"/>
        <v/>
      </c>
      <c r="V82" s="295"/>
      <c r="W82" s="1409"/>
      <c r="X82" s="1409"/>
    </row>
    <row r="83" spans="1:24" s="24" customFormat="1" hidden="1" x14ac:dyDescent="0.2">
      <c r="A83" s="1700" t="s">
        <v>2946</v>
      </c>
      <c r="B83" s="1065"/>
      <c r="C83" s="1692"/>
      <c r="D83" s="1692"/>
      <c r="E83" s="1700"/>
      <c r="F83" s="1692"/>
      <c r="G83" s="902"/>
      <c r="H83" s="1403"/>
      <c r="I83" s="1404"/>
      <c r="J83" s="1693"/>
      <c r="K83" s="1404"/>
      <c r="L83" s="1405"/>
      <c r="M83" s="1406"/>
      <c r="N83" s="1700"/>
      <c r="O83" s="2186"/>
      <c r="P83" s="2186"/>
      <c r="Q83" s="2186"/>
      <c r="R83" s="2186"/>
      <c r="S83" s="131"/>
      <c r="T83" s="1407" t="str">
        <f t="shared" si="4"/>
        <v>15 (1415)</v>
      </c>
      <c r="U83" s="1408" t="str">
        <f t="shared" si="5"/>
        <v/>
      </c>
      <c r="V83" s="295"/>
      <c r="W83" s="1409"/>
      <c r="X83" s="1409"/>
    </row>
    <row r="84" spans="1:24" s="24" customFormat="1" hidden="1" x14ac:dyDescent="0.2">
      <c r="A84" s="1700" t="s">
        <v>2947</v>
      </c>
      <c r="B84" s="1065"/>
      <c r="C84" s="1692"/>
      <c r="D84" s="1692"/>
      <c r="E84" s="1700"/>
      <c r="F84" s="1692"/>
      <c r="G84" s="902"/>
      <c r="H84" s="1403"/>
      <c r="I84" s="1404"/>
      <c r="J84" s="1693"/>
      <c r="K84" s="1404"/>
      <c r="L84" s="1405"/>
      <c r="M84" s="1406"/>
      <c r="N84" s="1700"/>
      <c r="O84" s="2186"/>
      <c r="P84" s="2186"/>
      <c r="Q84" s="2186"/>
      <c r="R84" s="2186"/>
      <c r="S84" s="131"/>
      <c r="T84" s="1407" t="str">
        <f t="shared" si="4"/>
        <v>16 (1416)</v>
      </c>
      <c r="U84" s="1408" t="str">
        <f t="shared" si="5"/>
        <v/>
      </c>
      <c r="V84" s="295"/>
      <c r="W84" s="1409"/>
      <c r="X84" s="1409"/>
    </row>
    <row r="85" spans="1:24" s="24" customFormat="1" hidden="1" x14ac:dyDescent="0.2">
      <c r="A85" s="1700" t="s">
        <v>2948</v>
      </c>
      <c r="B85" s="1065"/>
      <c r="C85" s="1692"/>
      <c r="D85" s="1692"/>
      <c r="E85" s="1700"/>
      <c r="F85" s="1692"/>
      <c r="G85" s="902"/>
      <c r="H85" s="1403"/>
      <c r="I85" s="1404"/>
      <c r="J85" s="1693"/>
      <c r="K85" s="1404"/>
      <c r="L85" s="1405"/>
      <c r="M85" s="1406"/>
      <c r="N85" s="1700"/>
      <c r="O85" s="2186"/>
      <c r="P85" s="2186"/>
      <c r="Q85" s="2186"/>
      <c r="R85" s="2186"/>
      <c r="S85" s="131"/>
      <c r="T85" s="1407" t="str">
        <f t="shared" si="4"/>
        <v>17 (1417)</v>
      </c>
      <c r="U85" s="1408" t="str">
        <f t="shared" si="5"/>
        <v/>
      </c>
      <c r="V85" s="295"/>
      <c r="W85" s="1409"/>
      <c r="X85" s="1409"/>
    </row>
    <row r="86" spans="1:24" s="24" customFormat="1" hidden="1" x14ac:dyDescent="0.2">
      <c r="A86" s="1700" t="s">
        <v>2949</v>
      </c>
      <c r="B86" s="1065"/>
      <c r="C86" s="1692"/>
      <c r="D86" s="1692"/>
      <c r="E86" s="1700"/>
      <c r="F86" s="1692"/>
      <c r="G86" s="902"/>
      <c r="H86" s="1403"/>
      <c r="I86" s="1404"/>
      <c r="J86" s="1693"/>
      <c r="K86" s="1404"/>
      <c r="L86" s="1405"/>
      <c r="M86" s="1406"/>
      <c r="N86" s="1700"/>
      <c r="O86" s="2186"/>
      <c r="P86" s="2186"/>
      <c r="Q86" s="2186"/>
      <c r="R86" s="2186"/>
      <c r="S86" s="131"/>
      <c r="T86" s="1407" t="str">
        <f t="shared" si="4"/>
        <v>18 (1418)</v>
      </c>
      <c r="U86" s="1408" t="str">
        <f t="shared" si="5"/>
        <v/>
      </c>
      <c r="V86" s="295"/>
      <c r="W86" s="1409"/>
      <c r="X86" s="1409"/>
    </row>
    <row r="87" spans="1:24" s="24" customFormat="1" hidden="1" x14ac:dyDescent="0.2">
      <c r="A87" s="1700" t="s">
        <v>2950</v>
      </c>
      <c r="B87" s="1065"/>
      <c r="C87" s="1692"/>
      <c r="D87" s="1692"/>
      <c r="E87" s="1700"/>
      <c r="F87" s="1692"/>
      <c r="G87" s="902"/>
      <c r="H87" s="1403"/>
      <c r="I87" s="1404"/>
      <c r="J87" s="1693"/>
      <c r="K87" s="1404"/>
      <c r="L87" s="1405"/>
      <c r="M87" s="1406"/>
      <c r="N87" s="1700"/>
      <c r="O87" s="2186"/>
      <c r="P87" s="2186"/>
      <c r="Q87" s="2186"/>
      <c r="R87" s="2186"/>
      <c r="S87" s="131"/>
      <c r="T87" s="1407" t="str">
        <f t="shared" si="4"/>
        <v>19 (1419)</v>
      </c>
      <c r="U87" s="1408" t="str">
        <f t="shared" si="5"/>
        <v/>
      </c>
      <c r="V87" s="295"/>
      <c r="W87" s="1409"/>
      <c r="X87" s="1409"/>
    </row>
    <row r="88" spans="1:24" s="24" customFormat="1" hidden="1" x14ac:dyDescent="0.2">
      <c r="A88" s="1700" t="s">
        <v>2951</v>
      </c>
      <c r="B88" s="1065"/>
      <c r="C88" s="1692"/>
      <c r="D88" s="1692"/>
      <c r="E88" s="1700"/>
      <c r="F88" s="1692"/>
      <c r="G88" s="902"/>
      <c r="H88" s="1403"/>
      <c r="I88" s="1404"/>
      <c r="J88" s="1693"/>
      <c r="K88" s="1404"/>
      <c r="L88" s="1405"/>
      <c r="M88" s="1406"/>
      <c r="N88" s="1700"/>
      <c r="O88" s="2186"/>
      <c r="P88" s="2186"/>
      <c r="Q88" s="2186"/>
      <c r="R88" s="2186"/>
      <c r="S88" s="131"/>
      <c r="T88" s="1407" t="str">
        <f t="shared" si="4"/>
        <v>20 (1420)</v>
      </c>
      <c r="U88" s="1408" t="str">
        <f t="shared" si="5"/>
        <v/>
      </c>
      <c r="V88" s="295"/>
      <c r="W88" s="1409"/>
      <c r="X88" s="1409"/>
    </row>
    <row r="89" spans="1:24" s="24" customFormat="1" hidden="1" x14ac:dyDescent="0.2">
      <c r="A89" s="1700" t="s">
        <v>2952</v>
      </c>
      <c r="B89" s="1065"/>
      <c r="C89" s="1692"/>
      <c r="D89" s="1692"/>
      <c r="E89" s="1700"/>
      <c r="F89" s="1692"/>
      <c r="G89" s="902"/>
      <c r="H89" s="1403"/>
      <c r="I89" s="1404"/>
      <c r="J89" s="1693"/>
      <c r="K89" s="1404"/>
      <c r="L89" s="1405"/>
      <c r="M89" s="1406"/>
      <c r="N89" s="1700"/>
      <c r="O89" s="2186"/>
      <c r="P89" s="2186"/>
      <c r="Q89" s="2186"/>
      <c r="R89" s="2186"/>
      <c r="S89" s="131"/>
      <c r="T89" s="1407" t="str">
        <f t="shared" si="4"/>
        <v>21 (1421)</v>
      </c>
      <c r="U89" s="1408" t="str">
        <f t="shared" si="5"/>
        <v/>
      </c>
      <c r="V89" s="295"/>
      <c r="W89" s="1409"/>
      <c r="X89" s="1409"/>
    </row>
    <row r="90" spans="1:24" s="24" customFormat="1" hidden="1" x14ac:dyDescent="0.2">
      <c r="A90" s="1700" t="s">
        <v>2953</v>
      </c>
      <c r="B90" s="1065"/>
      <c r="C90" s="1692"/>
      <c r="D90" s="1692"/>
      <c r="E90" s="1700"/>
      <c r="F90" s="1692"/>
      <c r="G90" s="902"/>
      <c r="H90" s="1403"/>
      <c r="I90" s="1404"/>
      <c r="J90" s="1693"/>
      <c r="K90" s="1404"/>
      <c r="L90" s="1405"/>
      <c r="M90" s="1406"/>
      <c r="N90" s="1700"/>
      <c r="O90" s="2186"/>
      <c r="P90" s="2186"/>
      <c r="Q90" s="2186"/>
      <c r="R90" s="2186"/>
      <c r="S90" s="131"/>
      <c r="T90" s="1407" t="str">
        <f t="shared" si="4"/>
        <v>22 (1422)</v>
      </c>
      <c r="U90" s="1408" t="str">
        <f t="shared" si="5"/>
        <v/>
      </c>
      <c r="V90" s="295"/>
      <c r="W90" s="1409"/>
      <c r="X90" s="1409"/>
    </row>
    <row r="91" spans="1:24" s="24" customFormat="1" hidden="1" x14ac:dyDescent="0.2">
      <c r="A91" s="1700" t="s">
        <v>2954</v>
      </c>
      <c r="B91" s="1065"/>
      <c r="C91" s="1692"/>
      <c r="D91" s="1692"/>
      <c r="E91" s="1700"/>
      <c r="F91" s="1692"/>
      <c r="G91" s="902"/>
      <c r="H91" s="1403"/>
      <c r="I91" s="1404"/>
      <c r="J91" s="1693"/>
      <c r="K91" s="1404"/>
      <c r="L91" s="1405"/>
      <c r="M91" s="1406"/>
      <c r="N91" s="1700"/>
      <c r="O91" s="2186"/>
      <c r="P91" s="2186"/>
      <c r="Q91" s="2186"/>
      <c r="R91" s="2186"/>
      <c r="S91" s="131"/>
      <c r="T91" s="1407" t="str">
        <f t="shared" si="4"/>
        <v>23 (1423)</v>
      </c>
      <c r="U91" s="1408" t="str">
        <f t="shared" si="5"/>
        <v/>
      </c>
      <c r="V91" s="295"/>
      <c r="W91" s="1409"/>
      <c r="X91" s="1409"/>
    </row>
    <row r="92" spans="1:24" s="24" customFormat="1" hidden="1" x14ac:dyDescent="0.2">
      <c r="A92" s="1700" t="s">
        <v>2955</v>
      </c>
      <c r="B92" s="1065"/>
      <c r="C92" s="1692"/>
      <c r="D92" s="1692"/>
      <c r="E92" s="1700"/>
      <c r="F92" s="1692"/>
      <c r="G92" s="902"/>
      <c r="H92" s="1403"/>
      <c r="I92" s="1404"/>
      <c r="J92" s="1693"/>
      <c r="K92" s="1404"/>
      <c r="L92" s="1405"/>
      <c r="M92" s="1406"/>
      <c r="N92" s="1700"/>
      <c r="O92" s="2186"/>
      <c r="P92" s="2186"/>
      <c r="Q92" s="2186"/>
      <c r="R92" s="2186"/>
      <c r="S92" s="131"/>
      <c r="T92" s="1407" t="str">
        <f t="shared" si="4"/>
        <v>24 (1424)</v>
      </c>
      <c r="U92" s="1408" t="str">
        <f t="shared" si="5"/>
        <v/>
      </c>
      <c r="V92" s="295"/>
      <c r="W92" s="1409"/>
      <c r="X92" s="1409"/>
    </row>
    <row r="93" spans="1:24" s="24" customFormat="1" x14ac:dyDescent="0.2">
      <c r="A93" s="1700" t="s">
        <v>2956</v>
      </c>
      <c r="B93" s="1065"/>
      <c r="C93" s="1692"/>
      <c r="D93" s="1692"/>
      <c r="E93" s="1700"/>
      <c r="F93" s="1692"/>
      <c r="G93" s="902"/>
      <c r="H93" s="1403"/>
      <c r="I93" s="1404"/>
      <c r="J93" s="1693"/>
      <c r="K93" s="1404"/>
      <c r="L93" s="1405"/>
      <c r="M93" s="1406"/>
      <c r="N93" s="1700"/>
      <c r="O93" s="2186"/>
      <c r="P93" s="2186"/>
      <c r="Q93" s="2186"/>
      <c r="R93" s="2186"/>
      <c r="S93" s="131"/>
      <c r="T93" s="1407" t="str">
        <f t="shared" si="4"/>
        <v>25 (1425)</v>
      </c>
      <c r="U93" s="1408" t="str">
        <f t="shared" si="5"/>
        <v/>
      </c>
      <c r="V93" s="295"/>
      <c r="W93" s="1409"/>
      <c r="X93" s="1409"/>
    </row>
    <row r="94" spans="1:24" s="24" customFormat="1" x14ac:dyDescent="0.2">
      <c r="A94" s="425" t="s">
        <v>2957</v>
      </c>
      <c r="B94" s="1066">
        <v>100</v>
      </c>
      <c r="C94" s="1692"/>
      <c r="D94" s="1692"/>
      <c r="E94" s="1700"/>
      <c r="F94" s="1692"/>
      <c r="G94" s="467"/>
      <c r="H94" s="1411"/>
      <c r="I94" s="1404"/>
      <c r="J94" s="1693"/>
      <c r="K94" s="1404"/>
      <c r="L94" s="1405"/>
      <c r="M94" s="1412"/>
      <c r="N94" s="1700"/>
      <c r="O94" s="2188"/>
      <c r="P94" s="2188"/>
      <c r="Q94" s="2188"/>
      <c r="R94" s="2188"/>
      <c r="S94" s="131"/>
      <c r="T94" s="1400"/>
      <c r="U94" s="1413">
        <f>$B94</f>
        <v>100</v>
      </c>
      <c r="V94" s="295"/>
      <c r="W94" s="1409"/>
      <c r="X94" s="1409"/>
    </row>
    <row r="95" spans="1:24" s="24" customFormat="1" x14ac:dyDescent="0.2">
      <c r="A95" s="132" t="s">
        <v>2958</v>
      </c>
      <c r="B95" s="905" t="s">
        <v>2959</v>
      </c>
      <c r="C95" s="1693"/>
      <c r="D95" s="1693"/>
      <c r="E95" s="131"/>
      <c r="F95" s="908"/>
      <c r="G95" s="1414"/>
      <c r="H95" s="1415"/>
      <c r="I95" s="1404"/>
      <c r="J95" s="1693"/>
      <c r="K95" s="1404"/>
      <c r="L95" s="1416"/>
      <c r="M95" s="1417"/>
      <c r="N95" s="131"/>
      <c r="O95" s="2189"/>
      <c r="P95" s="2189"/>
      <c r="Q95" s="2189"/>
      <c r="R95" s="2189"/>
      <c r="S95" s="131"/>
      <c r="T95" s="1400"/>
      <c r="U95" s="906" t="str">
        <f>$B95</f>
        <v>Global</v>
      </c>
      <c r="V95" s="295"/>
      <c r="W95" s="1418"/>
      <c r="X95" s="1418"/>
    </row>
    <row r="96" spans="1:24" x14ac:dyDescent="0.2">
      <c r="A96" s="131"/>
      <c r="B96" s="92"/>
      <c r="C96" s="1424"/>
      <c r="D96" s="1424"/>
      <c r="E96" s="131"/>
      <c r="F96" s="1425"/>
      <c r="G96" s="1358"/>
      <c r="H96" s="1358"/>
      <c r="I96" s="1424"/>
      <c r="J96" s="1424"/>
      <c r="K96" s="1424"/>
      <c r="L96" s="1424"/>
      <c r="M96" s="1426"/>
      <c r="N96" s="131"/>
      <c r="O96" s="914"/>
      <c r="P96" s="914"/>
      <c r="Q96" s="914"/>
      <c r="R96" s="914"/>
      <c r="S96" s="131"/>
      <c r="T96" s="1427"/>
      <c r="U96" s="1427"/>
      <c r="V96" s="914"/>
      <c r="W96" s="914"/>
      <c r="X96" s="914"/>
    </row>
    <row r="97" spans="1:43" x14ac:dyDescent="0.2">
      <c r="A97" s="131"/>
      <c r="B97" s="1356" t="s">
        <v>2960</v>
      </c>
      <c r="C97" s="1357"/>
      <c r="D97" s="1357"/>
      <c r="E97" s="131"/>
      <c r="F97" s="979"/>
      <c r="G97" s="1358"/>
      <c r="H97" s="1358"/>
      <c r="I97" s="1357"/>
      <c r="J97" s="1357"/>
      <c r="K97" s="1357"/>
      <c r="L97" s="1357"/>
      <c r="M97" s="1428"/>
      <c r="N97" s="131"/>
      <c r="O97" s="553"/>
      <c r="P97" s="553"/>
      <c r="Q97" s="553"/>
      <c r="R97" s="553"/>
      <c r="S97" s="131"/>
      <c r="T97" s="1429"/>
      <c r="U97" s="1429"/>
      <c r="V97" s="553"/>
      <c r="W97" s="553"/>
      <c r="X97" s="553"/>
      <c r="Z97" s="1118"/>
      <c r="AA97" s="1118"/>
      <c r="AB97" s="1085"/>
      <c r="AC97" s="1085"/>
      <c r="AD97" s="1085"/>
      <c r="AE97" s="1085"/>
      <c r="AF97" s="1086"/>
      <c r="AG97" s="1085"/>
      <c r="AH97" s="1085"/>
      <c r="AI97" s="1085"/>
      <c r="AJ97" s="1085"/>
      <c r="AK97" s="1085"/>
      <c r="AL97" s="1085"/>
      <c r="AM97" s="1084"/>
      <c r="AN97" s="1084"/>
      <c r="AO97" s="1085"/>
      <c r="AP97" s="1085"/>
      <c r="AQ97" s="1085"/>
    </row>
    <row r="98" spans="1:43" x14ac:dyDescent="0.2">
      <c r="A98" s="132" t="s">
        <v>2958</v>
      </c>
      <c r="B98" s="1359" t="s">
        <v>2959</v>
      </c>
      <c r="C98" s="1360"/>
      <c r="D98" s="1360"/>
      <c r="E98" s="1361"/>
      <c r="F98" s="1360"/>
      <c r="G98" s="1430"/>
      <c r="H98" s="1431"/>
      <c r="I98" s="1432"/>
      <c r="J98" s="1432"/>
      <c r="K98" s="1432"/>
      <c r="L98" s="1432"/>
      <c r="M98" s="1432"/>
      <c r="N98" s="1700"/>
      <c r="O98" s="2186"/>
      <c r="P98" s="2186"/>
      <c r="Q98" s="2190"/>
      <c r="R98" s="2190"/>
      <c r="S98" s="131"/>
      <c r="T98" s="1429"/>
      <c r="U98" s="1429"/>
      <c r="V98" s="553"/>
      <c r="W98" s="553"/>
      <c r="X98" s="553"/>
      <c r="Z98" s="1118"/>
      <c r="AA98" s="1118"/>
      <c r="AB98" s="1085"/>
      <c r="AC98" s="1085"/>
      <c r="AD98" s="1085"/>
      <c r="AE98" s="1085"/>
      <c r="AF98" s="1086"/>
      <c r="AG98" s="1085"/>
      <c r="AH98" s="1085"/>
      <c r="AI98" s="1085"/>
      <c r="AJ98" s="1085"/>
      <c r="AK98" s="1085"/>
      <c r="AL98" s="1085"/>
      <c r="AM98" s="1084"/>
      <c r="AN98" s="1084"/>
      <c r="AO98" s="1085"/>
      <c r="AP98" s="1085"/>
      <c r="AQ98" s="1085"/>
    </row>
    <row r="99" spans="1:43" x14ac:dyDescent="0.2">
      <c r="A99" s="132"/>
      <c r="B99" s="1433"/>
      <c r="C99" s="1361"/>
      <c r="D99" s="1361"/>
      <c r="E99" s="1361"/>
      <c r="F99" s="1361"/>
      <c r="G99" s="1434"/>
      <c r="H99" s="1434"/>
      <c r="I99" s="1435"/>
      <c r="J99" s="1435"/>
      <c r="K99" s="1435"/>
      <c r="L99" s="1435"/>
      <c r="M99" s="1435"/>
      <c r="N99" s="1700"/>
      <c r="O99" s="1717"/>
      <c r="P99" s="1717"/>
      <c r="Q99" s="1717"/>
      <c r="R99" s="1717"/>
      <c r="S99" s="131"/>
      <c r="T99" s="1439"/>
      <c r="U99" s="1439"/>
      <c r="V99" s="553"/>
      <c r="W99" s="553"/>
      <c r="X99" s="553"/>
      <c r="Z99" s="1118"/>
      <c r="AA99" s="1118"/>
      <c r="AB99" s="1085"/>
      <c r="AC99" s="1085"/>
      <c r="AD99" s="1085"/>
      <c r="AE99" s="1085"/>
      <c r="AF99" s="1086"/>
      <c r="AG99" s="1085"/>
      <c r="AH99" s="1085"/>
      <c r="AI99" s="1085"/>
      <c r="AJ99" s="1085"/>
      <c r="AK99" s="1085"/>
      <c r="AL99" s="1085"/>
      <c r="AM99" s="1118"/>
      <c r="AN99" s="1118"/>
      <c r="AO99" s="1085"/>
      <c r="AP99" s="1085"/>
      <c r="AQ99" s="1085"/>
    </row>
    <row r="100" spans="1:43" x14ac:dyDescent="0.2">
      <c r="A100" s="131"/>
      <c r="B100" s="138" t="s">
        <v>746</v>
      </c>
      <c r="C100" s="1424"/>
      <c r="D100" s="1693"/>
      <c r="E100" s="131"/>
      <c r="F100" s="1425"/>
      <c r="G100" s="1358"/>
      <c r="H100" s="1358"/>
      <c r="I100" s="1424"/>
      <c r="J100" s="1424"/>
      <c r="K100" s="1424"/>
      <c r="L100" s="1424"/>
      <c r="M100" s="1426"/>
      <c r="N100" s="131"/>
      <c r="O100" s="2189"/>
      <c r="P100" s="2189"/>
      <c r="Q100" s="2189"/>
      <c r="R100" s="2189"/>
      <c r="S100" s="131"/>
      <c r="T100" s="1436"/>
      <c r="U100" s="1401" t="str">
        <f>$B100</f>
        <v>Total (500)</v>
      </c>
      <c r="V100" s="295"/>
      <c r="W100" s="131"/>
      <c r="X100" s="1437"/>
    </row>
    <row r="101" spans="1:43" x14ac:dyDescent="0.2">
      <c r="A101" s="131"/>
      <c r="B101" s="92"/>
      <c r="C101" s="92"/>
      <c r="D101" s="1444"/>
      <c r="E101" s="131"/>
      <c r="F101" s="1425"/>
      <c r="G101" s="1425"/>
      <c r="H101" s="1425"/>
      <c r="I101" s="1425"/>
      <c r="J101" s="1444"/>
      <c r="K101" s="1444"/>
      <c r="L101" s="1445"/>
      <c r="M101" s="1700"/>
      <c r="N101" s="131"/>
      <c r="O101" s="131"/>
      <c r="P101" s="1444"/>
      <c r="Q101" s="1444"/>
      <c r="R101" s="1444"/>
      <c r="S101" s="131"/>
      <c r="T101" s="131"/>
      <c r="U101" s="131"/>
      <c r="V101" s="131"/>
      <c r="W101" s="131"/>
      <c r="X101" s="131"/>
    </row>
    <row r="102" spans="1:43" ht="34.5" customHeight="1" x14ac:dyDescent="0.2">
      <c r="A102" s="1178">
        <v>1</v>
      </c>
      <c r="B102" s="2001" t="s">
        <v>2961</v>
      </c>
      <c r="C102" s="2080"/>
      <c r="D102" s="2080"/>
      <c r="E102" s="2080"/>
      <c r="F102" s="2080"/>
      <c r="G102" s="2080"/>
      <c r="H102" s="131"/>
      <c r="I102" s="1095">
        <v>4</v>
      </c>
      <c r="J102" s="2001" t="s">
        <v>2962</v>
      </c>
      <c r="K102" s="2176"/>
      <c r="L102" s="2176"/>
      <c r="M102" s="2176"/>
      <c r="N102" s="2176"/>
      <c r="O102" s="2176"/>
      <c r="P102" s="2176"/>
      <c r="Q102" s="2176"/>
      <c r="R102" s="2176"/>
      <c r="S102" s="1670"/>
      <c r="T102" s="131"/>
      <c r="U102" s="131"/>
      <c r="V102" s="131"/>
      <c r="W102" s="131"/>
      <c r="X102" s="131"/>
    </row>
    <row r="103" spans="1:43" ht="33.75" customHeight="1" x14ac:dyDescent="0.2">
      <c r="A103" s="1178">
        <v>2</v>
      </c>
      <c r="B103" s="2001" t="s">
        <v>2990</v>
      </c>
      <c r="C103" s="2080"/>
      <c r="D103" s="2080"/>
      <c r="E103" s="2080"/>
      <c r="F103" s="2080"/>
      <c r="G103" s="2080"/>
      <c r="H103" s="131"/>
      <c r="I103" s="1095">
        <v>5</v>
      </c>
      <c r="J103" s="2001" t="s">
        <v>2964</v>
      </c>
      <c r="K103" s="2080"/>
      <c r="L103" s="2080"/>
      <c r="M103" s="2080"/>
      <c r="N103" s="2080"/>
      <c r="O103" s="2080"/>
      <c r="P103" s="2080"/>
      <c r="Q103" s="2080"/>
      <c r="R103" s="2080"/>
      <c r="S103" s="131"/>
      <c r="T103" s="131"/>
      <c r="U103" s="131"/>
      <c r="V103" s="131"/>
      <c r="W103" s="131"/>
      <c r="X103" s="1437"/>
    </row>
    <row r="104" spans="1:43" ht="33.75" customHeight="1" x14ac:dyDescent="0.2">
      <c r="A104" s="1178">
        <v>3</v>
      </c>
      <c r="B104" s="2001" t="s">
        <v>2965</v>
      </c>
      <c r="C104" s="2080"/>
      <c r="D104" s="2080"/>
      <c r="E104" s="2080"/>
      <c r="F104" s="2080"/>
      <c r="G104" s="2080"/>
      <c r="H104" s="131"/>
      <c r="I104" s="1095">
        <v>6</v>
      </c>
      <c r="J104" s="2001" t="s">
        <v>2966</v>
      </c>
      <c r="K104" s="2080"/>
      <c r="L104" s="2080"/>
      <c r="M104" s="2080"/>
      <c r="N104" s="2080"/>
      <c r="O104" s="2080"/>
      <c r="P104" s="2080"/>
      <c r="Q104" s="2080"/>
      <c r="R104" s="2080"/>
      <c r="S104" s="131"/>
      <c r="T104" s="131"/>
      <c r="U104" s="131"/>
      <c r="V104" s="131"/>
      <c r="W104" s="131"/>
      <c r="X104" s="131"/>
    </row>
    <row r="105" spans="1:43" x14ac:dyDescent="0.2">
      <c r="A105" s="1634"/>
    </row>
    <row r="107" spans="1:43" ht="14.25" x14ac:dyDescent="0.2">
      <c r="A107" s="1098"/>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hyperlinks>
    <hyperlink ref="B2:E2" location="'Liste tableaux'!A1" display="Retour à la liste des tableaux" xr:uid="{08B7F4C3-F378-4CFC-9860-2D136C5EAF9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1" sqref="B1"/>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5" style="1" customWidth="1"/>
    <col min="20" max="20" width="9" style="1" customWidth="1"/>
    <col min="21" max="21" width="12.85546875" style="1" customWidth="1"/>
    <col min="22" max="22" width="16.28515625" style="1" customWidth="1"/>
    <col min="23" max="23" width="17.85546875" style="1" customWidth="1"/>
    <col min="24" max="24" width="14.7109375" style="1" customWidth="1"/>
    <col min="25" max="25" width="0.85546875" style="1" customWidth="1"/>
    <col min="26" max="26" width="8.5703125" style="25" customWidth="1"/>
    <col min="27" max="27" width="11.140625" style="25" customWidth="1"/>
    <col min="28" max="30" width="8.5703125" style="25" customWidth="1"/>
    <col min="31" max="31" width="13.28515625" style="25" customWidth="1"/>
    <col min="32" max="33" width="8.5703125" style="25" customWidth="1"/>
    <col min="34" max="34" width="9.140625" style="1"/>
    <col min="35" max="35" width="5.140625" style="1" customWidth="1"/>
    <col min="36" max="36" width="9.140625" style="1"/>
    <col min="37" max="37" width="4.42578125" style="1" customWidth="1"/>
    <col min="38" max="38" width="1.42578125" style="1" customWidth="1"/>
    <col min="39" max="39" width="11.28515625" style="1" customWidth="1"/>
    <col min="40" max="40" width="12" style="1" customWidth="1"/>
    <col min="41" max="41" width="18.42578125" style="1" customWidth="1"/>
    <col min="42" max="42" width="23.5703125" style="1" customWidth="1"/>
    <col min="43" max="43" width="20.5703125" style="1" customWidth="1"/>
    <col min="44" max="255" width="9.140625" style="1"/>
    <col min="256" max="256" width="7.140625" style="1" customWidth="1"/>
    <col min="257" max="257" width="9" style="1" customWidth="1"/>
    <col min="258" max="258" width="8.85546875" style="1" customWidth="1"/>
    <col min="259" max="259" width="9.140625" style="1"/>
    <col min="260" max="260" width="0.85546875" style="1" customWidth="1"/>
    <col min="261" max="262" width="10.42578125" style="1" customWidth="1"/>
    <col min="263" max="263" width="9.42578125" style="1" customWidth="1"/>
    <col min="264" max="264" width="0.85546875" style="1" customWidth="1"/>
    <col min="265" max="265" width="10.42578125" style="1" customWidth="1"/>
    <col min="266" max="266" width="9.42578125" style="1" customWidth="1"/>
    <col min="267" max="267" width="10.140625" style="1" customWidth="1"/>
    <col min="268" max="268" width="9.85546875" style="1" customWidth="1"/>
    <col min="269" max="269" width="8.5703125" style="1" customWidth="1"/>
    <col min="270" max="270" width="0.85546875" style="1" customWidth="1"/>
    <col min="271" max="274" width="5.57031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1" width="9.140625" style="1"/>
    <col min="512" max="512" width="7.140625" style="1" customWidth="1"/>
    <col min="513" max="513" width="9" style="1" customWidth="1"/>
    <col min="514" max="514" width="8.85546875" style="1" customWidth="1"/>
    <col min="515" max="515" width="9.140625" style="1"/>
    <col min="516" max="516" width="0.85546875" style="1" customWidth="1"/>
    <col min="517" max="518" width="10.42578125" style="1" customWidth="1"/>
    <col min="519" max="519" width="9.42578125" style="1" customWidth="1"/>
    <col min="520" max="520" width="0.85546875" style="1" customWidth="1"/>
    <col min="521" max="521" width="10.42578125" style="1" customWidth="1"/>
    <col min="522" max="522" width="9.42578125" style="1" customWidth="1"/>
    <col min="523" max="523" width="10.140625" style="1" customWidth="1"/>
    <col min="524" max="524" width="9.85546875" style="1" customWidth="1"/>
    <col min="525" max="525" width="8.5703125" style="1" customWidth="1"/>
    <col min="526" max="526" width="0.85546875" style="1" customWidth="1"/>
    <col min="527" max="530" width="5.57031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7" width="9.140625" style="1"/>
    <col min="768" max="768" width="7.140625" style="1" customWidth="1"/>
    <col min="769" max="769" width="9" style="1" customWidth="1"/>
    <col min="770" max="770" width="8.85546875" style="1" customWidth="1"/>
    <col min="771" max="771" width="9.140625" style="1"/>
    <col min="772" max="772" width="0.85546875" style="1" customWidth="1"/>
    <col min="773" max="774" width="10.42578125" style="1" customWidth="1"/>
    <col min="775" max="775" width="9.42578125" style="1" customWidth="1"/>
    <col min="776" max="776" width="0.85546875" style="1" customWidth="1"/>
    <col min="777" max="777" width="10.42578125" style="1" customWidth="1"/>
    <col min="778" max="778" width="9.42578125" style="1" customWidth="1"/>
    <col min="779" max="779" width="10.140625" style="1" customWidth="1"/>
    <col min="780" max="780" width="9.85546875" style="1" customWidth="1"/>
    <col min="781" max="781" width="8.5703125" style="1" customWidth="1"/>
    <col min="782" max="782" width="0.85546875" style="1" customWidth="1"/>
    <col min="783" max="786" width="5.57031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3" width="9.140625" style="1"/>
    <col min="1024" max="1024" width="7.140625" style="1" customWidth="1"/>
    <col min="1025" max="1025" width="9" style="1" customWidth="1"/>
    <col min="1026" max="1026" width="8.85546875" style="1" customWidth="1"/>
    <col min="1027" max="1027" width="9.140625" style="1"/>
    <col min="1028" max="1028" width="0.85546875" style="1" customWidth="1"/>
    <col min="1029" max="1030" width="10.42578125" style="1" customWidth="1"/>
    <col min="1031" max="1031" width="9.42578125" style="1" customWidth="1"/>
    <col min="1032" max="1032" width="0.85546875" style="1" customWidth="1"/>
    <col min="1033" max="1033" width="10.42578125" style="1" customWidth="1"/>
    <col min="1034" max="1034" width="9.42578125" style="1" customWidth="1"/>
    <col min="1035" max="1035" width="10.140625" style="1" customWidth="1"/>
    <col min="1036" max="1036" width="9.85546875" style="1" customWidth="1"/>
    <col min="1037" max="1037" width="8.5703125" style="1" customWidth="1"/>
    <col min="1038" max="1038" width="0.85546875" style="1" customWidth="1"/>
    <col min="1039" max="1042" width="5.57031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79" width="9.140625" style="1"/>
    <col min="1280" max="1280" width="7.140625" style="1" customWidth="1"/>
    <col min="1281" max="1281" width="9" style="1" customWidth="1"/>
    <col min="1282" max="1282" width="8.85546875" style="1" customWidth="1"/>
    <col min="1283" max="1283" width="9.140625" style="1"/>
    <col min="1284" max="1284" width="0.85546875" style="1" customWidth="1"/>
    <col min="1285" max="1286" width="10.42578125" style="1" customWidth="1"/>
    <col min="1287" max="1287" width="9.42578125" style="1" customWidth="1"/>
    <col min="1288" max="1288" width="0.85546875" style="1" customWidth="1"/>
    <col min="1289" max="1289" width="10.42578125" style="1" customWidth="1"/>
    <col min="1290" max="1290" width="9.42578125" style="1" customWidth="1"/>
    <col min="1291" max="1291" width="10.140625" style="1" customWidth="1"/>
    <col min="1292" max="1292" width="9.85546875" style="1" customWidth="1"/>
    <col min="1293" max="1293" width="8.5703125" style="1" customWidth="1"/>
    <col min="1294" max="1294" width="0.85546875" style="1" customWidth="1"/>
    <col min="1295" max="1298" width="5.57031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5" width="9.140625" style="1"/>
    <col min="1536" max="1536" width="7.140625" style="1" customWidth="1"/>
    <col min="1537" max="1537" width="9" style="1" customWidth="1"/>
    <col min="1538" max="1538" width="8.85546875" style="1" customWidth="1"/>
    <col min="1539" max="1539" width="9.140625" style="1"/>
    <col min="1540" max="1540" width="0.85546875" style="1" customWidth="1"/>
    <col min="1541" max="1542" width="10.42578125" style="1" customWidth="1"/>
    <col min="1543" max="1543" width="9.42578125" style="1" customWidth="1"/>
    <col min="1544" max="1544" width="0.85546875" style="1" customWidth="1"/>
    <col min="1545" max="1545" width="10.42578125" style="1" customWidth="1"/>
    <col min="1546" max="1546" width="9.42578125" style="1" customWidth="1"/>
    <col min="1547" max="1547" width="10.140625" style="1" customWidth="1"/>
    <col min="1548" max="1548" width="9.85546875" style="1" customWidth="1"/>
    <col min="1549" max="1549" width="8.5703125" style="1" customWidth="1"/>
    <col min="1550" max="1550" width="0.85546875" style="1" customWidth="1"/>
    <col min="1551" max="1554" width="5.57031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1" width="9.140625" style="1"/>
    <col min="1792" max="1792" width="7.140625" style="1" customWidth="1"/>
    <col min="1793" max="1793" width="9" style="1" customWidth="1"/>
    <col min="1794" max="1794" width="8.85546875" style="1" customWidth="1"/>
    <col min="1795" max="1795" width="9.140625" style="1"/>
    <col min="1796" max="1796" width="0.85546875" style="1" customWidth="1"/>
    <col min="1797" max="1798" width="10.42578125" style="1" customWidth="1"/>
    <col min="1799" max="1799" width="9.42578125" style="1" customWidth="1"/>
    <col min="1800" max="1800" width="0.85546875" style="1" customWidth="1"/>
    <col min="1801" max="1801" width="10.42578125" style="1" customWidth="1"/>
    <col min="1802" max="1802" width="9.42578125" style="1" customWidth="1"/>
    <col min="1803" max="1803" width="10.140625" style="1" customWidth="1"/>
    <col min="1804" max="1804" width="9.85546875" style="1" customWidth="1"/>
    <col min="1805" max="1805" width="8.5703125" style="1" customWidth="1"/>
    <col min="1806" max="1806" width="0.85546875" style="1" customWidth="1"/>
    <col min="1807" max="1810" width="5.57031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7" width="9.140625" style="1"/>
    <col min="2048" max="2048" width="7.140625" style="1" customWidth="1"/>
    <col min="2049" max="2049" width="9" style="1" customWidth="1"/>
    <col min="2050" max="2050" width="8.85546875" style="1" customWidth="1"/>
    <col min="2051" max="2051" width="9.140625" style="1"/>
    <col min="2052" max="2052" width="0.85546875" style="1" customWidth="1"/>
    <col min="2053" max="2054" width="10.42578125" style="1" customWidth="1"/>
    <col min="2055" max="2055" width="9.42578125" style="1" customWidth="1"/>
    <col min="2056" max="2056" width="0.85546875" style="1" customWidth="1"/>
    <col min="2057" max="2057" width="10.42578125" style="1" customWidth="1"/>
    <col min="2058" max="2058" width="9.42578125" style="1" customWidth="1"/>
    <col min="2059" max="2059" width="10.140625" style="1" customWidth="1"/>
    <col min="2060" max="2060" width="9.85546875" style="1" customWidth="1"/>
    <col min="2061" max="2061" width="8.5703125" style="1" customWidth="1"/>
    <col min="2062" max="2062" width="0.85546875" style="1" customWidth="1"/>
    <col min="2063" max="2066" width="5.57031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3" width="9.140625" style="1"/>
    <col min="2304" max="2304" width="7.140625" style="1" customWidth="1"/>
    <col min="2305" max="2305" width="9" style="1" customWidth="1"/>
    <col min="2306" max="2306" width="8.85546875" style="1" customWidth="1"/>
    <col min="2307" max="2307" width="9.140625" style="1"/>
    <col min="2308" max="2308" width="0.85546875" style="1" customWidth="1"/>
    <col min="2309" max="2310" width="10.42578125" style="1" customWidth="1"/>
    <col min="2311" max="2311" width="9.42578125" style="1" customWidth="1"/>
    <col min="2312" max="2312" width="0.85546875" style="1" customWidth="1"/>
    <col min="2313" max="2313" width="10.42578125" style="1" customWidth="1"/>
    <col min="2314" max="2314" width="9.42578125" style="1" customWidth="1"/>
    <col min="2315" max="2315" width="10.140625" style="1" customWidth="1"/>
    <col min="2316" max="2316" width="9.85546875" style="1" customWidth="1"/>
    <col min="2317" max="2317" width="8.5703125" style="1" customWidth="1"/>
    <col min="2318" max="2318" width="0.85546875" style="1" customWidth="1"/>
    <col min="2319" max="2322" width="5.57031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59" width="9.140625" style="1"/>
    <col min="2560" max="2560" width="7.140625" style="1" customWidth="1"/>
    <col min="2561" max="2561" width="9" style="1" customWidth="1"/>
    <col min="2562" max="2562" width="8.85546875" style="1" customWidth="1"/>
    <col min="2563" max="2563" width="9.140625" style="1"/>
    <col min="2564" max="2564" width="0.85546875" style="1" customWidth="1"/>
    <col min="2565" max="2566" width="10.42578125" style="1" customWidth="1"/>
    <col min="2567" max="2567" width="9.42578125" style="1" customWidth="1"/>
    <col min="2568" max="2568" width="0.85546875" style="1" customWidth="1"/>
    <col min="2569" max="2569" width="10.42578125" style="1" customWidth="1"/>
    <col min="2570" max="2570" width="9.42578125" style="1" customWidth="1"/>
    <col min="2571" max="2571" width="10.140625" style="1" customWidth="1"/>
    <col min="2572" max="2572" width="9.85546875" style="1" customWidth="1"/>
    <col min="2573" max="2573" width="8.5703125" style="1" customWidth="1"/>
    <col min="2574" max="2574" width="0.85546875" style="1" customWidth="1"/>
    <col min="2575" max="2578" width="5.57031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5" width="9.140625" style="1"/>
    <col min="2816" max="2816" width="7.140625" style="1" customWidth="1"/>
    <col min="2817" max="2817" width="9" style="1" customWidth="1"/>
    <col min="2818" max="2818" width="8.85546875" style="1" customWidth="1"/>
    <col min="2819" max="2819" width="9.140625" style="1"/>
    <col min="2820" max="2820" width="0.85546875" style="1" customWidth="1"/>
    <col min="2821" max="2822" width="10.42578125" style="1" customWidth="1"/>
    <col min="2823" max="2823" width="9.42578125" style="1" customWidth="1"/>
    <col min="2824" max="2824" width="0.85546875" style="1" customWidth="1"/>
    <col min="2825" max="2825" width="10.42578125" style="1" customWidth="1"/>
    <col min="2826" max="2826" width="9.42578125" style="1" customWidth="1"/>
    <col min="2827" max="2827" width="10.140625" style="1" customWidth="1"/>
    <col min="2828" max="2828" width="9.85546875" style="1" customWidth="1"/>
    <col min="2829" max="2829" width="8.5703125" style="1" customWidth="1"/>
    <col min="2830" max="2830" width="0.85546875" style="1" customWidth="1"/>
    <col min="2831" max="2834" width="5.57031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1" width="9.140625" style="1"/>
    <col min="3072" max="3072" width="7.140625" style="1" customWidth="1"/>
    <col min="3073" max="3073" width="9" style="1" customWidth="1"/>
    <col min="3074" max="3074" width="8.85546875" style="1" customWidth="1"/>
    <col min="3075" max="3075" width="9.140625" style="1"/>
    <col min="3076" max="3076" width="0.85546875" style="1" customWidth="1"/>
    <col min="3077" max="3078" width="10.42578125" style="1" customWidth="1"/>
    <col min="3079" max="3079" width="9.42578125" style="1" customWidth="1"/>
    <col min="3080" max="3080" width="0.85546875" style="1" customWidth="1"/>
    <col min="3081" max="3081" width="10.42578125" style="1" customWidth="1"/>
    <col min="3082" max="3082" width="9.42578125" style="1" customWidth="1"/>
    <col min="3083" max="3083" width="10.140625" style="1" customWidth="1"/>
    <col min="3084" max="3084" width="9.85546875" style="1" customWidth="1"/>
    <col min="3085" max="3085" width="8.5703125" style="1" customWidth="1"/>
    <col min="3086" max="3086" width="0.85546875" style="1" customWidth="1"/>
    <col min="3087" max="3090" width="5.57031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7" width="9.140625" style="1"/>
    <col min="3328" max="3328" width="7.140625" style="1" customWidth="1"/>
    <col min="3329" max="3329" width="9" style="1" customWidth="1"/>
    <col min="3330" max="3330" width="8.85546875" style="1" customWidth="1"/>
    <col min="3331" max="3331" width="9.140625" style="1"/>
    <col min="3332" max="3332" width="0.85546875" style="1" customWidth="1"/>
    <col min="3333" max="3334" width="10.42578125" style="1" customWidth="1"/>
    <col min="3335" max="3335" width="9.42578125" style="1" customWidth="1"/>
    <col min="3336" max="3336" width="0.85546875" style="1" customWidth="1"/>
    <col min="3337" max="3337" width="10.42578125" style="1" customWidth="1"/>
    <col min="3338" max="3338" width="9.42578125" style="1" customWidth="1"/>
    <col min="3339" max="3339" width="10.140625" style="1" customWidth="1"/>
    <col min="3340" max="3340" width="9.85546875" style="1" customWidth="1"/>
    <col min="3341" max="3341" width="8.5703125" style="1" customWidth="1"/>
    <col min="3342" max="3342" width="0.85546875" style="1" customWidth="1"/>
    <col min="3343" max="3346" width="5.57031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3" width="9.140625" style="1"/>
    <col min="3584" max="3584" width="7.140625" style="1" customWidth="1"/>
    <col min="3585" max="3585" width="9" style="1" customWidth="1"/>
    <col min="3586" max="3586" width="8.85546875" style="1" customWidth="1"/>
    <col min="3587" max="3587" width="9.140625" style="1"/>
    <col min="3588" max="3588" width="0.85546875" style="1" customWidth="1"/>
    <col min="3589" max="3590" width="10.42578125" style="1" customWidth="1"/>
    <col min="3591" max="3591" width="9.42578125" style="1" customWidth="1"/>
    <col min="3592" max="3592" width="0.85546875" style="1" customWidth="1"/>
    <col min="3593" max="3593" width="10.42578125" style="1" customWidth="1"/>
    <col min="3594" max="3594" width="9.42578125" style="1" customWidth="1"/>
    <col min="3595" max="3595" width="10.140625" style="1" customWidth="1"/>
    <col min="3596" max="3596" width="9.85546875" style="1" customWidth="1"/>
    <col min="3597" max="3597" width="8.5703125" style="1" customWidth="1"/>
    <col min="3598" max="3598" width="0.85546875" style="1" customWidth="1"/>
    <col min="3599" max="3602" width="5.57031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39" width="9.140625" style="1"/>
    <col min="3840" max="3840" width="7.140625" style="1" customWidth="1"/>
    <col min="3841" max="3841" width="9" style="1" customWidth="1"/>
    <col min="3842" max="3842" width="8.85546875" style="1" customWidth="1"/>
    <col min="3843" max="3843" width="9.140625" style="1"/>
    <col min="3844" max="3844" width="0.85546875" style="1" customWidth="1"/>
    <col min="3845" max="3846" width="10.42578125" style="1" customWidth="1"/>
    <col min="3847" max="3847" width="9.42578125" style="1" customWidth="1"/>
    <col min="3848" max="3848" width="0.85546875" style="1" customWidth="1"/>
    <col min="3849" max="3849" width="10.42578125" style="1" customWidth="1"/>
    <col min="3850" max="3850" width="9.42578125" style="1" customWidth="1"/>
    <col min="3851" max="3851" width="10.140625" style="1" customWidth="1"/>
    <col min="3852" max="3852" width="9.85546875" style="1" customWidth="1"/>
    <col min="3853" max="3853" width="8.5703125" style="1" customWidth="1"/>
    <col min="3854" max="3854" width="0.85546875" style="1" customWidth="1"/>
    <col min="3855" max="3858" width="5.57031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5" width="9.140625" style="1"/>
    <col min="4096" max="4096" width="7.140625" style="1" customWidth="1"/>
    <col min="4097" max="4097" width="9" style="1" customWidth="1"/>
    <col min="4098" max="4098" width="8.85546875" style="1" customWidth="1"/>
    <col min="4099" max="4099" width="9.140625" style="1"/>
    <col min="4100" max="4100" width="0.85546875" style="1" customWidth="1"/>
    <col min="4101" max="4102" width="10.42578125" style="1" customWidth="1"/>
    <col min="4103" max="4103" width="9.42578125" style="1" customWidth="1"/>
    <col min="4104" max="4104" width="0.85546875" style="1" customWidth="1"/>
    <col min="4105" max="4105" width="10.42578125" style="1" customWidth="1"/>
    <col min="4106" max="4106" width="9.42578125" style="1" customWidth="1"/>
    <col min="4107" max="4107" width="10.140625" style="1" customWidth="1"/>
    <col min="4108" max="4108" width="9.85546875" style="1" customWidth="1"/>
    <col min="4109" max="4109" width="8.5703125" style="1" customWidth="1"/>
    <col min="4110" max="4110" width="0.85546875" style="1" customWidth="1"/>
    <col min="4111" max="4114" width="5.57031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1" width="9.140625" style="1"/>
    <col min="4352" max="4352" width="7.140625" style="1" customWidth="1"/>
    <col min="4353" max="4353" width="9" style="1" customWidth="1"/>
    <col min="4354" max="4354" width="8.85546875" style="1" customWidth="1"/>
    <col min="4355" max="4355" width="9.140625" style="1"/>
    <col min="4356" max="4356" width="0.85546875" style="1" customWidth="1"/>
    <col min="4357" max="4358" width="10.42578125" style="1" customWidth="1"/>
    <col min="4359" max="4359" width="9.42578125" style="1" customWidth="1"/>
    <col min="4360" max="4360" width="0.85546875" style="1" customWidth="1"/>
    <col min="4361" max="4361" width="10.42578125" style="1" customWidth="1"/>
    <col min="4362" max="4362" width="9.42578125" style="1" customWidth="1"/>
    <col min="4363" max="4363" width="10.140625" style="1" customWidth="1"/>
    <col min="4364" max="4364" width="9.85546875" style="1" customWidth="1"/>
    <col min="4365" max="4365" width="8.5703125" style="1" customWidth="1"/>
    <col min="4366" max="4366" width="0.85546875" style="1" customWidth="1"/>
    <col min="4367" max="4370" width="5.57031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7" width="9.140625" style="1"/>
    <col min="4608" max="4608" width="7.140625" style="1" customWidth="1"/>
    <col min="4609" max="4609" width="9" style="1" customWidth="1"/>
    <col min="4610" max="4610" width="8.85546875" style="1" customWidth="1"/>
    <col min="4611" max="4611" width="9.140625" style="1"/>
    <col min="4612" max="4612" width="0.85546875" style="1" customWidth="1"/>
    <col min="4613" max="4614" width="10.42578125" style="1" customWidth="1"/>
    <col min="4615" max="4615" width="9.42578125" style="1" customWidth="1"/>
    <col min="4616" max="4616" width="0.85546875" style="1" customWidth="1"/>
    <col min="4617" max="4617" width="10.42578125" style="1" customWidth="1"/>
    <col min="4618" max="4618" width="9.42578125" style="1" customWidth="1"/>
    <col min="4619" max="4619" width="10.140625" style="1" customWidth="1"/>
    <col min="4620" max="4620" width="9.85546875" style="1" customWidth="1"/>
    <col min="4621" max="4621" width="8.5703125" style="1" customWidth="1"/>
    <col min="4622" max="4622" width="0.85546875" style="1" customWidth="1"/>
    <col min="4623" max="4626" width="5.57031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3" width="9.140625" style="1"/>
    <col min="4864" max="4864" width="7.140625" style="1" customWidth="1"/>
    <col min="4865" max="4865" width="9" style="1" customWidth="1"/>
    <col min="4866" max="4866" width="8.85546875" style="1" customWidth="1"/>
    <col min="4867" max="4867" width="9.140625" style="1"/>
    <col min="4868" max="4868" width="0.85546875" style="1" customWidth="1"/>
    <col min="4869" max="4870" width="10.42578125" style="1" customWidth="1"/>
    <col min="4871" max="4871" width="9.42578125" style="1" customWidth="1"/>
    <col min="4872" max="4872" width="0.85546875" style="1" customWidth="1"/>
    <col min="4873" max="4873" width="10.42578125" style="1" customWidth="1"/>
    <col min="4874" max="4874" width="9.42578125" style="1" customWidth="1"/>
    <col min="4875" max="4875" width="10.140625" style="1" customWidth="1"/>
    <col min="4876" max="4876" width="9.85546875" style="1" customWidth="1"/>
    <col min="4877" max="4877" width="8.5703125" style="1" customWidth="1"/>
    <col min="4878" max="4878" width="0.85546875" style="1" customWidth="1"/>
    <col min="4879" max="4882" width="5.57031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19" width="9.140625" style="1"/>
    <col min="5120" max="5120" width="7.140625" style="1" customWidth="1"/>
    <col min="5121" max="5121" width="9" style="1" customWidth="1"/>
    <col min="5122" max="5122" width="8.85546875" style="1" customWidth="1"/>
    <col min="5123" max="5123" width="9.140625" style="1"/>
    <col min="5124" max="5124" width="0.85546875" style="1" customWidth="1"/>
    <col min="5125" max="5126" width="10.42578125" style="1" customWidth="1"/>
    <col min="5127" max="5127" width="9.42578125" style="1" customWidth="1"/>
    <col min="5128" max="5128" width="0.85546875" style="1" customWidth="1"/>
    <col min="5129" max="5129" width="10.42578125" style="1" customWidth="1"/>
    <col min="5130" max="5130" width="9.42578125" style="1" customWidth="1"/>
    <col min="5131" max="5131" width="10.140625" style="1" customWidth="1"/>
    <col min="5132" max="5132" width="9.85546875" style="1" customWidth="1"/>
    <col min="5133" max="5133" width="8.5703125" style="1" customWidth="1"/>
    <col min="5134" max="5134" width="0.85546875" style="1" customWidth="1"/>
    <col min="5135" max="5138" width="5.57031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5" width="9.140625" style="1"/>
    <col min="5376" max="5376" width="7.140625" style="1" customWidth="1"/>
    <col min="5377" max="5377" width="9" style="1" customWidth="1"/>
    <col min="5378" max="5378" width="8.85546875" style="1" customWidth="1"/>
    <col min="5379" max="5379" width="9.140625" style="1"/>
    <col min="5380" max="5380" width="0.85546875" style="1" customWidth="1"/>
    <col min="5381" max="5382" width="10.42578125" style="1" customWidth="1"/>
    <col min="5383" max="5383" width="9.42578125" style="1" customWidth="1"/>
    <col min="5384" max="5384" width="0.85546875" style="1" customWidth="1"/>
    <col min="5385" max="5385" width="10.42578125" style="1" customWidth="1"/>
    <col min="5386" max="5386" width="9.42578125" style="1" customWidth="1"/>
    <col min="5387" max="5387" width="10.140625" style="1" customWidth="1"/>
    <col min="5388" max="5388" width="9.85546875" style="1" customWidth="1"/>
    <col min="5389" max="5389" width="8.5703125" style="1" customWidth="1"/>
    <col min="5390" max="5390" width="0.85546875" style="1" customWidth="1"/>
    <col min="5391" max="5394" width="5.57031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1" width="9.140625" style="1"/>
    <col min="5632" max="5632" width="7.140625" style="1" customWidth="1"/>
    <col min="5633" max="5633" width="9" style="1" customWidth="1"/>
    <col min="5634" max="5634" width="8.85546875" style="1" customWidth="1"/>
    <col min="5635" max="5635" width="9.140625" style="1"/>
    <col min="5636" max="5636" width="0.85546875" style="1" customWidth="1"/>
    <col min="5637" max="5638" width="10.42578125" style="1" customWidth="1"/>
    <col min="5639" max="5639" width="9.42578125" style="1" customWidth="1"/>
    <col min="5640" max="5640" width="0.85546875" style="1" customWidth="1"/>
    <col min="5641" max="5641" width="10.42578125" style="1" customWidth="1"/>
    <col min="5642" max="5642" width="9.42578125" style="1" customWidth="1"/>
    <col min="5643" max="5643" width="10.140625" style="1" customWidth="1"/>
    <col min="5644" max="5644" width="9.85546875" style="1" customWidth="1"/>
    <col min="5645" max="5645" width="8.5703125" style="1" customWidth="1"/>
    <col min="5646" max="5646" width="0.85546875" style="1" customWidth="1"/>
    <col min="5647" max="5650" width="5.57031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7" width="9.140625" style="1"/>
    <col min="5888" max="5888" width="7.140625" style="1" customWidth="1"/>
    <col min="5889" max="5889" width="9" style="1" customWidth="1"/>
    <col min="5890" max="5890" width="8.85546875" style="1" customWidth="1"/>
    <col min="5891" max="5891" width="9.140625" style="1"/>
    <col min="5892" max="5892" width="0.85546875" style="1" customWidth="1"/>
    <col min="5893" max="5894" width="10.42578125" style="1" customWidth="1"/>
    <col min="5895" max="5895" width="9.42578125" style="1" customWidth="1"/>
    <col min="5896" max="5896" width="0.85546875" style="1" customWidth="1"/>
    <col min="5897" max="5897" width="10.42578125" style="1" customWidth="1"/>
    <col min="5898" max="5898" width="9.42578125" style="1" customWidth="1"/>
    <col min="5899" max="5899" width="10.140625" style="1" customWidth="1"/>
    <col min="5900" max="5900" width="9.85546875" style="1" customWidth="1"/>
    <col min="5901" max="5901" width="8.5703125" style="1" customWidth="1"/>
    <col min="5902" max="5902" width="0.85546875" style="1" customWidth="1"/>
    <col min="5903" max="5906" width="5.57031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3" width="9.140625" style="1"/>
    <col min="6144" max="6144" width="7.140625" style="1" customWidth="1"/>
    <col min="6145" max="6145" width="9" style="1" customWidth="1"/>
    <col min="6146" max="6146" width="8.85546875" style="1" customWidth="1"/>
    <col min="6147" max="6147" width="9.140625" style="1"/>
    <col min="6148" max="6148" width="0.85546875" style="1" customWidth="1"/>
    <col min="6149" max="6150" width="10.42578125" style="1" customWidth="1"/>
    <col min="6151" max="6151" width="9.42578125" style="1" customWidth="1"/>
    <col min="6152" max="6152" width="0.85546875" style="1" customWidth="1"/>
    <col min="6153" max="6153" width="10.42578125" style="1" customWidth="1"/>
    <col min="6154" max="6154" width="9.42578125" style="1" customWidth="1"/>
    <col min="6155" max="6155" width="10.140625" style="1" customWidth="1"/>
    <col min="6156" max="6156" width="9.85546875" style="1" customWidth="1"/>
    <col min="6157" max="6157" width="8.5703125" style="1" customWidth="1"/>
    <col min="6158" max="6158" width="0.85546875" style="1" customWidth="1"/>
    <col min="6159" max="6162" width="5.57031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399" width="9.140625" style="1"/>
    <col min="6400" max="6400" width="7.140625" style="1" customWidth="1"/>
    <col min="6401" max="6401" width="9" style="1" customWidth="1"/>
    <col min="6402" max="6402" width="8.85546875" style="1" customWidth="1"/>
    <col min="6403" max="6403" width="9.140625" style="1"/>
    <col min="6404" max="6404" width="0.85546875" style="1" customWidth="1"/>
    <col min="6405" max="6406" width="10.42578125" style="1" customWidth="1"/>
    <col min="6407" max="6407" width="9.42578125" style="1" customWidth="1"/>
    <col min="6408" max="6408" width="0.85546875" style="1" customWidth="1"/>
    <col min="6409" max="6409" width="10.42578125" style="1" customWidth="1"/>
    <col min="6410" max="6410" width="9.42578125" style="1" customWidth="1"/>
    <col min="6411" max="6411" width="10.140625" style="1" customWidth="1"/>
    <col min="6412" max="6412" width="9.85546875" style="1" customWidth="1"/>
    <col min="6413" max="6413" width="8.5703125" style="1" customWidth="1"/>
    <col min="6414" max="6414" width="0.85546875" style="1" customWidth="1"/>
    <col min="6415" max="6418" width="5.57031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5" width="9.140625" style="1"/>
    <col min="6656" max="6656" width="7.140625" style="1" customWidth="1"/>
    <col min="6657" max="6657" width="9" style="1" customWidth="1"/>
    <col min="6658" max="6658" width="8.85546875" style="1" customWidth="1"/>
    <col min="6659" max="6659" width="9.140625" style="1"/>
    <col min="6660" max="6660" width="0.85546875" style="1" customWidth="1"/>
    <col min="6661" max="6662" width="10.42578125" style="1" customWidth="1"/>
    <col min="6663" max="6663" width="9.42578125" style="1" customWidth="1"/>
    <col min="6664" max="6664" width="0.85546875" style="1" customWidth="1"/>
    <col min="6665" max="6665" width="10.42578125" style="1" customWidth="1"/>
    <col min="6666" max="6666" width="9.42578125" style="1" customWidth="1"/>
    <col min="6667" max="6667" width="10.140625" style="1" customWidth="1"/>
    <col min="6668" max="6668" width="9.85546875" style="1" customWidth="1"/>
    <col min="6669" max="6669" width="8.5703125" style="1" customWidth="1"/>
    <col min="6670" max="6670" width="0.85546875" style="1" customWidth="1"/>
    <col min="6671" max="6674" width="5.57031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1" width="9.140625" style="1"/>
    <col min="6912" max="6912" width="7.140625" style="1" customWidth="1"/>
    <col min="6913" max="6913" width="9" style="1" customWidth="1"/>
    <col min="6914" max="6914" width="8.85546875" style="1" customWidth="1"/>
    <col min="6915" max="6915" width="9.140625" style="1"/>
    <col min="6916" max="6916" width="0.85546875" style="1" customWidth="1"/>
    <col min="6917" max="6918" width="10.42578125" style="1" customWidth="1"/>
    <col min="6919" max="6919" width="9.42578125" style="1" customWidth="1"/>
    <col min="6920" max="6920" width="0.85546875" style="1" customWidth="1"/>
    <col min="6921" max="6921" width="10.42578125" style="1" customWidth="1"/>
    <col min="6922" max="6922" width="9.42578125" style="1" customWidth="1"/>
    <col min="6923" max="6923" width="10.140625" style="1" customWidth="1"/>
    <col min="6924" max="6924" width="9.85546875" style="1" customWidth="1"/>
    <col min="6925" max="6925" width="8.5703125" style="1" customWidth="1"/>
    <col min="6926" max="6926" width="0.85546875" style="1" customWidth="1"/>
    <col min="6927" max="6930" width="5.57031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7" width="9.140625" style="1"/>
    <col min="7168" max="7168" width="7.140625" style="1" customWidth="1"/>
    <col min="7169" max="7169" width="9" style="1" customWidth="1"/>
    <col min="7170" max="7170" width="8.85546875" style="1" customWidth="1"/>
    <col min="7171" max="7171" width="9.140625" style="1"/>
    <col min="7172" max="7172" width="0.85546875" style="1" customWidth="1"/>
    <col min="7173" max="7174" width="10.42578125" style="1" customWidth="1"/>
    <col min="7175" max="7175" width="9.42578125" style="1" customWidth="1"/>
    <col min="7176" max="7176" width="0.85546875" style="1" customWidth="1"/>
    <col min="7177" max="7177" width="10.42578125" style="1" customWidth="1"/>
    <col min="7178" max="7178" width="9.42578125" style="1" customWidth="1"/>
    <col min="7179" max="7179" width="10.140625" style="1" customWidth="1"/>
    <col min="7180" max="7180" width="9.85546875" style="1" customWidth="1"/>
    <col min="7181" max="7181" width="8.5703125" style="1" customWidth="1"/>
    <col min="7182" max="7182" width="0.85546875" style="1" customWidth="1"/>
    <col min="7183" max="7186" width="5.57031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3" width="9.140625" style="1"/>
    <col min="7424" max="7424" width="7.140625" style="1" customWidth="1"/>
    <col min="7425" max="7425" width="9" style="1" customWidth="1"/>
    <col min="7426" max="7426" width="8.85546875" style="1" customWidth="1"/>
    <col min="7427" max="7427" width="9.140625" style="1"/>
    <col min="7428" max="7428" width="0.85546875" style="1" customWidth="1"/>
    <col min="7429" max="7430" width="10.42578125" style="1" customWidth="1"/>
    <col min="7431" max="7431" width="9.42578125" style="1" customWidth="1"/>
    <col min="7432" max="7432" width="0.85546875" style="1" customWidth="1"/>
    <col min="7433" max="7433" width="10.42578125" style="1" customWidth="1"/>
    <col min="7434" max="7434" width="9.42578125" style="1" customWidth="1"/>
    <col min="7435" max="7435" width="10.140625" style="1" customWidth="1"/>
    <col min="7436" max="7436" width="9.85546875" style="1" customWidth="1"/>
    <col min="7437" max="7437" width="8.5703125" style="1" customWidth="1"/>
    <col min="7438" max="7438" width="0.85546875" style="1" customWidth="1"/>
    <col min="7439" max="7442" width="5.57031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79" width="9.140625" style="1"/>
    <col min="7680" max="7680" width="7.140625" style="1" customWidth="1"/>
    <col min="7681" max="7681" width="9" style="1" customWidth="1"/>
    <col min="7682" max="7682" width="8.85546875" style="1" customWidth="1"/>
    <col min="7683" max="7683" width="9.140625" style="1"/>
    <col min="7684" max="7684" width="0.85546875" style="1" customWidth="1"/>
    <col min="7685" max="7686" width="10.42578125" style="1" customWidth="1"/>
    <col min="7687" max="7687" width="9.42578125" style="1" customWidth="1"/>
    <col min="7688" max="7688" width="0.85546875" style="1" customWidth="1"/>
    <col min="7689" max="7689" width="10.42578125" style="1" customWidth="1"/>
    <col min="7690" max="7690" width="9.42578125" style="1" customWidth="1"/>
    <col min="7691" max="7691" width="10.140625" style="1" customWidth="1"/>
    <col min="7692" max="7692" width="9.85546875" style="1" customWidth="1"/>
    <col min="7693" max="7693" width="8.5703125" style="1" customWidth="1"/>
    <col min="7694" max="7694" width="0.85546875" style="1" customWidth="1"/>
    <col min="7695" max="7698" width="5.57031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5" width="9.140625" style="1"/>
    <col min="7936" max="7936" width="7.140625" style="1" customWidth="1"/>
    <col min="7937" max="7937" width="9" style="1" customWidth="1"/>
    <col min="7938" max="7938" width="8.85546875" style="1" customWidth="1"/>
    <col min="7939" max="7939" width="9.140625" style="1"/>
    <col min="7940" max="7940" width="0.85546875" style="1" customWidth="1"/>
    <col min="7941" max="7942" width="10.42578125" style="1" customWidth="1"/>
    <col min="7943" max="7943" width="9.42578125" style="1" customWidth="1"/>
    <col min="7944" max="7944" width="0.85546875" style="1" customWidth="1"/>
    <col min="7945" max="7945" width="10.42578125" style="1" customWidth="1"/>
    <col min="7946" max="7946" width="9.42578125" style="1" customWidth="1"/>
    <col min="7947" max="7947" width="10.140625" style="1" customWidth="1"/>
    <col min="7948" max="7948" width="9.85546875" style="1" customWidth="1"/>
    <col min="7949" max="7949" width="8.5703125" style="1" customWidth="1"/>
    <col min="7950" max="7950" width="0.85546875" style="1" customWidth="1"/>
    <col min="7951" max="7954" width="5.57031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1" width="9.140625" style="1"/>
    <col min="8192" max="8192" width="7.140625" style="1" customWidth="1"/>
    <col min="8193" max="8193" width="9" style="1" customWidth="1"/>
    <col min="8194" max="8194" width="8.85546875" style="1" customWidth="1"/>
    <col min="8195" max="8195" width="9.140625" style="1"/>
    <col min="8196" max="8196" width="0.85546875" style="1" customWidth="1"/>
    <col min="8197" max="8198" width="10.42578125" style="1" customWidth="1"/>
    <col min="8199" max="8199" width="9.42578125" style="1" customWidth="1"/>
    <col min="8200" max="8200" width="0.85546875" style="1" customWidth="1"/>
    <col min="8201" max="8201" width="10.42578125" style="1" customWidth="1"/>
    <col min="8202" max="8202" width="9.42578125" style="1" customWidth="1"/>
    <col min="8203" max="8203" width="10.140625" style="1" customWidth="1"/>
    <col min="8204" max="8204" width="9.85546875" style="1" customWidth="1"/>
    <col min="8205" max="8205" width="8.5703125" style="1" customWidth="1"/>
    <col min="8206" max="8206" width="0.85546875" style="1" customWidth="1"/>
    <col min="8207" max="8210" width="5.57031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7" width="9.140625" style="1"/>
    <col min="8448" max="8448" width="7.140625" style="1" customWidth="1"/>
    <col min="8449" max="8449" width="9" style="1" customWidth="1"/>
    <col min="8450" max="8450" width="8.85546875" style="1" customWidth="1"/>
    <col min="8451" max="8451" width="9.140625" style="1"/>
    <col min="8452" max="8452" width="0.85546875" style="1" customWidth="1"/>
    <col min="8453" max="8454" width="10.42578125" style="1" customWidth="1"/>
    <col min="8455" max="8455" width="9.42578125" style="1" customWidth="1"/>
    <col min="8456" max="8456" width="0.85546875" style="1" customWidth="1"/>
    <col min="8457" max="8457" width="10.42578125" style="1" customWidth="1"/>
    <col min="8458" max="8458" width="9.42578125" style="1" customWidth="1"/>
    <col min="8459" max="8459" width="10.140625" style="1" customWidth="1"/>
    <col min="8460" max="8460" width="9.85546875" style="1" customWidth="1"/>
    <col min="8461" max="8461" width="8.5703125" style="1" customWidth="1"/>
    <col min="8462" max="8462" width="0.85546875" style="1" customWidth="1"/>
    <col min="8463" max="8466" width="5.57031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3" width="9.140625" style="1"/>
    <col min="8704" max="8704" width="7.140625" style="1" customWidth="1"/>
    <col min="8705" max="8705" width="9" style="1" customWidth="1"/>
    <col min="8706" max="8706" width="8.85546875" style="1" customWidth="1"/>
    <col min="8707" max="8707" width="9.140625" style="1"/>
    <col min="8708" max="8708" width="0.85546875" style="1" customWidth="1"/>
    <col min="8709" max="8710" width="10.42578125" style="1" customWidth="1"/>
    <col min="8711" max="8711" width="9.42578125" style="1" customWidth="1"/>
    <col min="8712" max="8712" width="0.85546875" style="1" customWidth="1"/>
    <col min="8713" max="8713" width="10.42578125" style="1" customWidth="1"/>
    <col min="8714" max="8714" width="9.42578125" style="1" customWidth="1"/>
    <col min="8715" max="8715" width="10.140625" style="1" customWidth="1"/>
    <col min="8716" max="8716" width="9.85546875" style="1" customWidth="1"/>
    <col min="8717" max="8717" width="8.5703125" style="1" customWidth="1"/>
    <col min="8718" max="8718" width="0.85546875" style="1" customWidth="1"/>
    <col min="8719" max="8722" width="5.57031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59" width="9.140625" style="1"/>
    <col min="8960" max="8960" width="7.140625" style="1" customWidth="1"/>
    <col min="8961" max="8961" width="9" style="1" customWidth="1"/>
    <col min="8962" max="8962" width="8.85546875" style="1" customWidth="1"/>
    <col min="8963" max="8963" width="9.140625" style="1"/>
    <col min="8964" max="8964" width="0.85546875" style="1" customWidth="1"/>
    <col min="8965" max="8966" width="10.42578125" style="1" customWidth="1"/>
    <col min="8967" max="8967" width="9.42578125" style="1" customWidth="1"/>
    <col min="8968" max="8968" width="0.85546875" style="1" customWidth="1"/>
    <col min="8969" max="8969" width="10.42578125" style="1" customWidth="1"/>
    <col min="8970" max="8970" width="9.42578125" style="1" customWidth="1"/>
    <col min="8971" max="8971" width="10.140625" style="1" customWidth="1"/>
    <col min="8972" max="8972" width="9.85546875" style="1" customWidth="1"/>
    <col min="8973" max="8973" width="8.5703125" style="1" customWidth="1"/>
    <col min="8974" max="8974" width="0.85546875" style="1" customWidth="1"/>
    <col min="8975" max="8978" width="5.57031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5" width="9.140625" style="1"/>
    <col min="9216" max="9216" width="7.140625" style="1" customWidth="1"/>
    <col min="9217" max="9217" width="9" style="1" customWidth="1"/>
    <col min="9218" max="9218" width="8.85546875" style="1" customWidth="1"/>
    <col min="9219" max="9219" width="9.140625" style="1"/>
    <col min="9220" max="9220" width="0.85546875" style="1" customWidth="1"/>
    <col min="9221" max="9222" width="10.42578125" style="1" customWidth="1"/>
    <col min="9223" max="9223" width="9.42578125" style="1" customWidth="1"/>
    <col min="9224" max="9224" width="0.85546875" style="1" customWidth="1"/>
    <col min="9225" max="9225" width="10.42578125" style="1" customWidth="1"/>
    <col min="9226" max="9226" width="9.42578125" style="1" customWidth="1"/>
    <col min="9227" max="9227" width="10.140625" style="1" customWidth="1"/>
    <col min="9228" max="9228" width="9.85546875" style="1" customWidth="1"/>
    <col min="9229" max="9229" width="8.5703125" style="1" customWidth="1"/>
    <col min="9230" max="9230" width="0.85546875" style="1" customWidth="1"/>
    <col min="9231" max="9234" width="5.57031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1" width="9.140625" style="1"/>
    <col min="9472" max="9472" width="7.140625" style="1" customWidth="1"/>
    <col min="9473" max="9473" width="9" style="1" customWidth="1"/>
    <col min="9474" max="9474" width="8.85546875" style="1" customWidth="1"/>
    <col min="9475" max="9475" width="9.140625" style="1"/>
    <col min="9476" max="9476" width="0.85546875" style="1" customWidth="1"/>
    <col min="9477" max="9478" width="10.42578125" style="1" customWidth="1"/>
    <col min="9479" max="9479" width="9.42578125" style="1" customWidth="1"/>
    <col min="9480" max="9480" width="0.85546875" style="1" customWidth="1"/>
    <col min="9481" max="9481" width="10.42578125" style="1" customWidth="1"/>
    <col min="9482" max="9482" width="9.42578125" style="1" customWidth="1"/>
    <col min="9483" max="9483" width="10.140625" style="1" customWidth="1"/>
    <col min="9484" max="9484" width="9.85546875" style="1" customWidth="1"/>
    <col min="9485" max="9485" width="8.5703125" style="1" customWidth="1"/>
    <col min="9486" max="9486" width="0.85546875" style="1" customWidth="1"/>
    <col min="9487" max="9490" width="5.57031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7" width="9.140625" style="1"/>
    <col min="9728" max="9728" width="7.140625" style="1" customWidth="1"/>
    <col min="9729" max="9729" width="9" style="1" customWidth="1"/>
    <col min="9730" max="9730" width="8.85546875" style="1" customWidth="1"/>
    <col min="9731" max="9731" width="9.140625" style="1"/>
    <col min="9732" max="9732" width="0.85546875" style="1" customWidth="1"/>
    <col min="9733" max="9734" width="10.42578125" style="1" customWidth="1"/>
    <col min="9735" max="9735" width="9.42578125" style="1" customWidth="1"/>
    <col min="9736" max="9736" width="0.85546875" style="1" customWidth="1"/>
    <col min="9737" max="9737" width="10.42578125" style="1" customWidth="1"/>
    <col min="9738" max="9738" width="9.42578125" style="1" customWidth="1"/>
    <col min="9739" max="9739" width="10.140625" style="1" customWidth="1"/>
    <col min="9740" max="9740" width="9.85546875" style="1" customWidth="1"/>
    <col min="9741" max="9741" width="8.5703125" style="1" customWidth="1"/>
    <col min="9742" max="9742" width="0.85546875" style="1" customWidth="1"/>
    <col min="9743" max="9746" width="5.57031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3" width="9.140625" style="1"/>
    <col min="9984" max="9984" width="7.140625" style="1" customWidth="1"/>
    <col min="9985" max="9985" width="9" style="1" customWidth="1"/>
    <col min="9986" max="9986" width="8.85546875" style="1" customWidth="1"/>
    <col min="9987" max="9987" width="9.140625" style="1"/>
    <col min="9988" max="9988" width="0.85546875" style="1" customWidth="1"/>
    <col min="9989" max="9990" width="10.42578125" style="1" customWidth="1"/>
    <col min="9991" max="9991" width="9.42578125" style="1" customWidth="1"/>
    <col min="9992" max="9992" width="0.85546875" style="1" customWidth="1"/>
    <col min="9993" max="9993" width="10.42578125" style="1" customWidth="1"/>
    <col min="9994" max="9994" width="9.42578125" style="1" customWidth="1"/>
    <col min="9995" max="9995" width="10.140625" style="1" customWidth="1"/>
    <col min="9996" max="9996" width="9.85546875" style="1" customWidth="1"/>
    <col min="9997" max="9997" width="8.5703125" style="1" customWidth="1"/>
    <col min="9998" max="9998" width="0.85546875" style="1" customWidth="1"/>
    <col min="9999" max="10002" width="5.57031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39" width="9.140625" style="1"/>
    <col min="10240" max="10240" width="7.140625" style="1" customWidth="1"/>
    <col min="10241" max="10241" width="9" style="1" customWidth="1"/>
    <col min="10242" max="10242" width="8.85546875" style="1" customWidth="1"/>
    <col min="10243" max="10243" width="9.140625" style="1"/>
    <col min="10244" max="10244" width="0.85546875" style="1" customWidth="1"/>
    <col min="10245" max="10246" width="10.42578125" style="1" customWidth="1"/>
    <col min="10247" max="10247" width="9.42578125" style="1" customWidth="1"/>
    <col min="10248" max="10248" width="0.85546875" style="1" customWidth="1"/>
    <col min="10249" max="10249" width="10.42578125" style="1" customWidth="1"/>
    <col min="10250" max="10250" width="9.42578125" style="1" customWidth="1"/>
    <col min="10251" max="10251" width="10.140625" style="1" customWidth="1"/>
    <col min="10252" max="10252" width="9.85546875" style="1" customWidth="1"/>
    <col min="10253" max="10253" width="8.5703125" style="1" customWidth="1"/>
    <col min="10254" max="10254" width="0.85546875" style="1" customWidth="1"/>
    <col min="10255" max="10258" width="5.57031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5" width="9.140625" style="1"/>
    <col min="10496" max="10496" width="7.140625" style="1" customWidth="1"/>
    <col min="10497" max="10497" width="9" style="1" customWidth="1"/>
    <col min="10498" max="10498" width="8.85546875" style="1" customWidth="1"/>
    <col min="10499" max="10499" width="9.140625" style="1"/>
    <col min="10500" max="10500" width="0.85546875" style="1" customWidth="1"/>
    <col min="10501" max="10502" width="10.42578125" style="1" customWidth="1"/>
    <col min="10503" max="10503" width="9.42578125" style="1" customWidth="1"/>
    <col min="10504" max="10504" width="0.85546875" style="1" customWidth="1"/>
    <col min="10505" max="10505" width="10.42578125" style="1" customWidth="1"/>
    <col min="10506" max="10506" width="9.42578125" style="1" customWidth="1"/>
    <col min="10507" max="10507" width="10.140625" style="1" customWidth="1"/>
    <col min="10508" max="10508" width="9.85546875" style="1" customWidth="1"/>
    <col min="10509" max="10509" width="8.5703125" style="1" customWidth="1"/>
    <col min="10510" max="10510" width="0.85546875" style="1" customWidth="1"/>
    <col min="10511" max="10514" width="5.57031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1" width="9.140625" style="1"/>
    <col min="10752" max="10752" width="7.140625" style="1" customWidth="1"/>
    <col min="10753" max="10753" width="9" style="1" customWidth="1"/>
    <col min="10754" max="10754" width="8.85546875" style="1" customWidth="1"/>
    <col min="10755" max="10755" width="9.140625" style="1"/>
    <col min="10756" max="10756" width="0.85546875" style="1" customWidth="1"/>
    <col min="10757" max="10758" width="10.42578125" style="1" customWidth="1"/>
    <col min="10759" max="10759" width="9.42578125" style="1" customWidth="1"/>
    <col min="10760" max="10760" width="0.85546875" style="1" customWidth="1"/>
    <col min="10761" max="10761" width="10.42578125" style="1" customWidth="1"/>
    <col min="10762" max="10762" width="9.42578125" style="1" customWidth="1"/>
    <col min="10763" max="10763" width="10.140625" style="1" customWidth="1"/>
    <col min="10764" max="10764" width="9.85546875" style="1" customWidth="1"/>
    <col min="10765" max="10765" width="8.5703125" style="1" customWidth="1"/>
    <col min="10766" max="10766" width="0.85546875" style="1" customWidth="1"/>
    <col min="10767" max="10770" width="5.57031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7" width="9.140625" style="1"/>
    <col min="11008" max="11008" width="7.140625" style="1" customWidth="1"/>
    <col min="11009" max="11009" width="9" style="1" customWidth="1"/>
    <col min="11010" max="11010" width="8.85546875" style="1" customWidth="1"/>
    <col min="11011" max="11011" width="9.140625" style="1"/>
    <col min="11012" max="11012" width="0.85546875" style="1" customWidth="1"/>
    <col min="11013" max="11014" width="10.42578125" style="1" customWidth="1"/>
    <col min="11015" max="11015" width="9.42578125" style="1" customWidth="1"/>
    <col min="11016" max="11016" width="0.85546875" style="1" customWidth="1"/>
    <col min="11017" max="11017" width="10.42578125" style="1" customWidth="1"/>
    <col min="11018" max="11018" width="9.42578125" style="1" customWidth="1"/>
    <col min="11019" max="11019" width="10.140625" style="1" customWidth="1"/>
    <col min="11020" max="11020" width="9.85546875" style="1" customWidth="1"/>
    <col min="11021" max="11021" width="8.5703125" style="1" customWidth="1"/>
    <col min="11022" max="11022" width="0.85546875" style="1" customWidth="1"/>
    <col min="11023" max="11026" width="5.57031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3" width="9.140625" style="1"/>
    <col min="11264" max="11264" width="7.140625" style="1" customWidth="1"/>
    <col min="11265" max="11265" width="9" style="1" customWidth="1"/>
    <col min="11266" max="11266" width="8.85546875" style="1" customWidth="1"/>
    <col min="11267" max="11267" width="9.140625" style="1"/>
    <col min="11268" max="11268" width="0.85546875" style="1" customWidth="1"/>
    <col min="11269" max="11270" width="10.42578125" style="1" customWidth="1"/>
    <col min="11271" max="11271" width="9.42578125" style="1" customWidth="1"/>
    <col min="11272" max="11272" width="0.85546875" style="1" customWidth="1"/>
    <col min="11273" max="11273" width="10.42578125" style="1" customWidth="1"/>
    <col min="11274" max="11274" width="9.42578125" style="1" customWidth="1"/>
    <col min="11275" max="11275" width="10.140625" style="1" customWidth="1"/>
    <col min="11276" max="11276" width="9.85546875" style="1" customWidth="1"/>
    <col min="11277" max="11277" width="8.5703125" style="1" customWidth="1"/>
    <col min="11278" max="11278" width="0.85546875" style="1" customWidth="1"/>
    <col min="11279" max="11282" width="5.57031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19" width="9.140625" style="1"/>
    <col min="11520" max="11520" width="7.140625" style="1" customWidth="1"/>
    <col min="11521" max="11521" width="9" style="1" customWidth="1"/>
    <col min="11522" max="11522" width="8.85546875" style="1" customWidth="1"/>
    <col min="11523" max="11523" width="9.140625" style="1"/>
    <col min="11524" max="11524" width="0.85546875" style="1" customWidth="1"/>
    <col min="11525" max="11526" width="10.42578125" style="1" customWidth="1"/>
    <col min="11527" max="11527" width="9.42578125" style="1" customWidth="1"/>
    <col min="11528" max="11528" width="0.85546875" style="1" customWidth="1"/>
    <col min="11529" max="11529" width="10.42578125" style="1" customWidth="1"/>
    <col min="11530" max="11530" width="9.42578125" style="1" customWidth="1"/>
    <col min="11531" max="11531" width="10.140625" style="1" customWidth="1"/>
    <col min="11532" max="11532" width="9.85546875" style="1" customWidth="1"/>
    <col min="11533" max="11533" width="8.5703125" style="1" customWidth="1"/>
    <col min="11534" max="11534" width="0.85546875" style="1" customWidth="1"/>
    <col min="11535" max="11538" width="5.57031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5" width="9.140625" style="1"/>
    <col min="11776" max="11776" width="7.140625" style="1" customWidth="1"/>
    <col min="11777" max="11777" width="9" style="1" customWidth="1"/>
    <col min="11778" max="11778" width="8.85546875" style="1" customWidth="1"/>
    <col min="11779" max="11779" width="9.140625" style="1"/>
    <col min="11780" max="11780" width="0.85546875" style="1" customWidth="1"/>
    <col min="11781" max="11782" width="10.42578125" style="1" customWidth="1"/>
    <col min="11783" max="11783" width="9.42578125" style="1" customWidth="1"/>
    <col min="11784" max="11784" width="0.85546875" style="1" customWidth="1"/>
    <col min="11785" max="11785" width="10.42578125" style="1" customWidth="1"/>
    <col min="11786" max="11786" width="9.42578125" style="1" customWidth="1"/>
    <col min="11787" max="11787" width="10.140625" style="1" customWidth="1"/>
    <col min="11788" max="11788" width="9.85546875" style="1" customWidth="1"/>
    <col min="11789" max="11789" width="8.5703125" style="1" customWidth="1"/>
    <col min="11790" max="11790" width="0.85546875" style="1" customWidth="1"/>
    <col min="11791" max="11794" width="5.57031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1" width="9.140625" style="1"/>
    <col min="12032" max="12032" width="7.140625" style="1" customWidth="1"/>
    <col min="12033" max="12033" width="9" style="1" customWidth="1"/>
    <col min="12034" max="12034" width="8.85546875" style="1" customWidth="1"/>
    <col min="12035" max="12035" width="9.140625" style="1"/>
    <col min="12036" max="12036" width="0.85546875" style="1" customWidth="1"/>
    <col min="12037" max="12038" width="10.42578125" style="1" customWidth="1"/>
    <col min="12039" max="12039" width="9.42578125" style="1" customWidth="1"/>
    <col min="12040" max="12040" width="0.85546875" style="1" customWidth="1"/>
    <col min="12041" max="12041" width="10.42578125" style="1" customWidth="1"/>
    <col min="12042" max="12042" width="9.42578125" style="1" customWidth="1"/>
    <col min="12043" max="12043" width="10.140625" style="1" customWidth="1"/>
    <col min="12044" max="12044" width="9.85546875" style="1" customWidth="1"/>
    <col min="12045" max="12045" width="8.5703125" style="1" customWidth="1"/>
    <col min="12046" max="12046" width="0.85546875" style="1" customWidth="1"/>
    <col min="12047" max="12050" width="5.57031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7" width="9.140625" style="1"/>
    <col min="12288" max="12288" width="7.140625" style="1" customWidth="1"/>
    <col min="12289" max="12289" width="9" style="1" customWidth="1"/>
    <col min="12290" max="12290" width="8.85546875" style="1" customWidth="1"/>
    <col min="12291" max="12291" width="9.140625" style="1"/>
    <col min="12292" max="12292" width="0.85546875" style="1" customWidth="1"/>
    <col min="12293" max="12294" width="10.42578125" style="1" customWidth="1"/>
    <col min="12295" max="12295" width="9.42578125" style="1" customWidth="1"/>
    <col min="12296" max="12296" width="0.85546875" style="1" customWidth="1"/>
    <col min="12297" max="12297" width="10.42578125" style="1" customWidth="1"/>
    <col min="12298" max="12298" width="9.42578125" style="1" customWidth="1"/>
    <col min="12299" max="12299" width="10.140625" style="1" customWidth="1"/>
    <col min="12300" max="12300" width="9.85546875" style="1" customWidth="1"/>
    <col min="12301" max="12301" width="8.5703125" style="1" customWidth="1"/>
    <col min="12302" max="12302" width="0.85546875" style="1" customWidth="1"/>
    <col min="12303" max="12306" width="5.57031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3" width="9.140625" style="1"/>
    <col min="12544" max="12544" width="7.140625" style="1" customWidth="1"/>
    <col min="12545" max="12545" width="9" style="1" customWidth="1"/>
    <col min="12546" max="12546" width="8.85546875" style="1" customWidth="1"/>
    <col min="12547" max="12547" width="9.140625" style="1"/>
    <col min="12548" max="12548" width="0.85546875" style="1" customWidth="1"/>
    <col min="12549" max="12550" width="10.42578125" style="1" customWidth="1"/>
    <col min="12551" max="12551" width="9.42578125" style="1" customWidth="1"/>
    <col min="12552" max="12552" width="0.85546875" style="1" customWidth="1"/>
    <col min="12553" max="12553" width="10.42578125" style="1" customWidth="1"/>
    <col min="12554" max="12554" width="9.42578125" style="1" customWidth="1"/>
    <col min="12555" max="12555" width="10.140625" style="1" customWidth="1"/>
    <col min="12556" max="12556" width="9.85546875" style="1" customWidth="1"/>
    <col min="12557" max="12557" width="8.5703125" style="1" customWidth="1"/>
    <col min="12558" max="12558" width="0.85546875" style="1" customWidth="1"/>
    <col min="12559" max="12562" width="5.57031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799" width="9.140625" style="1"/>
    <col min="12800" max="12800" width="7.140625" style="1" customWidth="1"/>
    <col min="12801" max="12801" width="9" style="1" customWidth="1"/>
    <col min="12802" max="12802" width="8.85546875" style="1" customWidth="1"/>
    <col min="12803" max="12803" width="9.140625" style="1"/>
    <col min="12804" max="12804" width="0.85546875" style="1" customWidth="1"/>
    <col min="12805" max="12806" width="10.42578125" style="1" customWidth="1"/>
    <col min="12807" max="12807" width="9.42578125" style="1" customWidth="1"/>
    <col min="12808" max="12808" width="0.85546875" style="1" customWidth="1"/>
    <col min="12809" max="12809" width="10.42578125" style="1" customWidth="1"/>
    <col min="12810" max="12810" width="9.42578125" style="1" customWidth="1"/>
    <col min="12811" max="12811" width="10.140625" style="1" customWidth="1"/>
    <col min="12812" max="12812" width="9.85546875" style="1" customWidth="1"/>
    <col min="12813" max="12813" width="8.5703125" style="1" customWidth="1"/>
    <col min="12814" max="12814" width="0.85546875" style="1" customWidth="1"/>
    <col min="12815" max="12818" width="5.57031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5" width="9.140625" style="1"/>
    <col min="13056" max="13056" width="7.140625" style="1" customWidth="1"/>
    <col min="13057" max="13057" width="9" style="1" customWidth="1"/>
    <col min="13058" max="13058" width="8.85546875" style="1" customWidth="1"/>
    <col min="13059" max="13059" width="9.140625" style="1"/>
    <col min="13060" max="13060" width="0.85546875" style="1" customWidth="1"/>
    <col min="13061" max="13062" width="10.42578125" style="1" customWidth="1"/>
    <col min="13063" max="13063" width="9.42578125" style="1" customWidth="1"/>
    <col min="13064" max="13064" width="0.85546875" style="1" customWidth="1"/>
    <col min="13065" max="13065" width="10.42578125" style="1" customWidth="1"/>
    <col min="13066" max="13066" width="9.42578125" style="1" customWidth="1"/>
    <col min="13067" max="13067" width="10.140625" style="1" customWidth="1"/>
    <col min="13068" max="13068" width="9.85546875" style="1" customWidth="1"/>
    <col min="13069" max="13069" width="8.5703125" style="1" customWidth="1"/>
    <col min="13070" max="13070" width="0.85546875" style="1" customWidth="1"/>
    <col min="13071" max="13074" width="5.57031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1" width="9.140625" style="1"/>
    <col min="13312" max="13312" width="7.140625" style="1" customWidth="1"/>
    <col min="13313" max="13313" width="9" style="1" customWidth="1"/>
    <col min="13314" max="13314" width="8.85546875" style="1" customWidth="1"/>
    <col min="13315" max="13315" width="9.140625" style="1"/>
    <col min="13316" max="13316" width="0.85546875" style="1" customWidth="1"/>
    <col min="13317" max="13318" width="10.42578125" style="1" customWidth="1"/>
    <col min="13319" max="13319" width="9.42578125" style="1" customWidth="1"/>
    <col min="13320" max="13320" width="0.85546875" style="1" customWidth="1"/>
    <col min="13321" max="13321" width="10.42578125" style="1" customWidth="1"/>
    <col min="13322" max="13322" width="9.42578125" style="1" customWidth="1"/>
    <col min="13323" max="13323" width="10.140625" style="1" customWidth="1"/>
    <col min="13324" max="13324" width="9.85546875" style="1" customWidth="1"/>
    <col min="13325" max="13325" width="8.5703125" style="1" customWidth="1"/>
    <col min="13326" max="13326" width="0.85546875" style="1" customWidth="1"/>
    <col min="13327" max="13330" width="5.57031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7" width="9.140625" style="1"/>
    <col min="13568" max="13568" width="7.140625" style="1" customWidth="1"/>
    <col min="13569" max="13569" width="9" style="1" customWidth="1"/>
    <col min="13570" max="13570" width="8.85546875" style="1" customWidth="1"/>
    <col min="13571" max="13571" width="9.140625" style="1"/>
    <col min="13572" max="13572" width="0.85546875" style="1" customWidth="1"/>
    <col min="13573" max="13574" width="10.42578125" style="1" customWidth="1"/>
    <col min="13575" max="13575" width="9.42578125" style="1" customWidth="1"/>
    <col min="13576" max="13576" width="0.85546875" style="1" customWidth="1"/>
    <col min="13577" max="13577" width="10.42578125" style="1" customWidth="1"/>
    <col min="13578" max="13578" width="9.42578125" style="1" customWidth="1"/>
    <col min="13579" max="13579" width="10.140625" style="1" customWidth="1"/>
    <col min="13580" max="13580" width="9.85546875" style="1" customWidth="1"/>
    <col min="13581" max="13581" width="8.5703125" style="1" customWidth="1"/>
    <col min="13582" max="13582" width="0.85546875" style="1" customWidth="1"/>
    <col min="13583" max="13586" width="5.57031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3" width="9.140625" style="1"/>
    <col min="13824" max="13824" width="7.140625" style="1" customWidth="1"/>
    <col min="13825" max="13825" width="9" style="1" customWidth="1"/>
    <col min="13826" max="13826" width="8.85546875" style="1" customWidth="1"/>
    <col min="13827" max="13827" width="9.140625" style="1"/>
    <col min="13828" max="13828" width="0.85546875" style="1" customWidth="1"/>
    <col min="13829" max="13830" width="10.42578125" style="1" customWidth="1"/>
    <col min="13831" max="13831" width="9.42578125" style="1" customWidth="1"/>
    <col min="13832" max="13832" width="0.85546875" style="1" customWidth="1"/>
    <col min="13833" max="13833" width="10.42578125" style="1" customWidth="1"/>
    <col min="13834" max="13834" width="9.42578125" style="1" customWidth="1"/>
    <col min="13835" max="13835" width="10.140625" style="1" customWidth="1"/>
    <col min="13836" max="13836" width="9.85546875" style="1" customWidth="1"/>
    <col min="13837" max="13837" width="8.5703125" style="1" customWidth="1"/>
    <col min="13838" max="13838" width="0.85546875" style="1" customWidth="1"/>
    <col min="13839" max="13842" width="5.57031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79" width="9.140625" style="1"/>
    <col min="14080" max="14080" width="7.140625" style="1" customWidth="1"/>
    <col min="14081" max="14081" width="9" style="1" customWidth="1"/>
    <col min="14082" max="14082" width="8.85546875" style="1" customWidth="1"/>
    <col min="14083" max="14083" width="9.140625" style="1"/>
    <col min="14084" max="14084" width="0.85546875" style="1" customWidth="1"/>
    <col min="14085" max="14086" width="10.42578125" style="1" customWidth="1"/>
    <col min="14087" max="14087" width="9.42578125" style="1" customWidth="1"/>
    <col min="14088" max="14088" width="0.85546875" style="1" customWidth="1"/>
    <col min="14089" max="14089" width="10.42578125" style="1" customWidth="1"/>
    <col min="14090" max="14090" width="9.42578125" style="1" customWidth="1"/>
    <col min="14091" max="14091" width="10.140625" style="1" customWidth="1"/>
    <col min="14092" max="14092" width="9.85546875" style="1" customWidth="1"/>
    <col min="14093" max="14093" width="8.5703125" style="1" customWidth="1"/>
    <col min="14094" max="14094" width="0.85546875" style="1" customWidth="1"/>
    <col min="14095" max="14098" width="5.57031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5" width="9.140625" style="1"/>
    <col min="14336" max="14336" width="7.140625" style="1" customWidth="1"/>
    <col min="14337" max="14337" width="9" style="1" customWidth="1"/>
    <col min="14338" max="14338" width="8.85546875" style="1" customWidth="1"/>
    <col min="14339" max="14339" width="9.140625" style="1"/>
    <col min="14340" max="14340" width="0.85546875" style="1" customWidth="1"/>
    <col min="14341" max="14342" width="10.42578125" style="1" customWidth="1"/>
    <col min="14343" max="14343" width="9.42578125" style="1" customWidth="1"/>
    <col min="14344" max="14344" width="0.85546875" style="1" customWidth="1"/>
    <col min="14345" max="14345" width="10.42578125" style="1" customWidth="1"/>
    <col min="14346" max="14346" width="9.42578125" style="1" customWidth="1"/>
    <col min="14347" max="14347" width="10.140625" style="1" customWidth="1"/>
    <col min="14348" max="14348" width="9.85546875" style="1" customWidth="1"/>
    <col min="14349" max="14349" width="8.5703125" style="1" customWidth="1"/>
    <col min="14350" max="14350" width="0.85546875" style="1" customWidth="1"/>
    <col min="14351" max="14354" width="5.57031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1" width="9.140625" style="1"/>
    <col min="14592" max="14592" width="7.140625" style="1" customWidth="1"/>
    <col min="14593" max="14593" width="9" style="1" customWidth="1"/>
    <col min="14594" max="14594" width="8.85546875" style="1" customWidth="1"/>
    <col min="14595" max="14595" width="9.140625" style="1"/>
    <col min="14596" max="14596" width="0.85546875" style="1" customWidth="1"/>
    <col min="14597" max="14598" width="10.42578125" style="1" customWidth="1"/>
    <col min="14599" max="14599" width="9.42578125" style="1" customWidth="1"/>
    <col min="14600" max="14600" width="0.85546875" style="1" customWidth="1"/>
    <col min="14601" max="14601" width="10.42578125" style="1" customWidth="1"/>
    <col min="14602" max="14602" width="9.42578125" style="1" customWidth="1"/>
    <col min="14603" max="14603" width="10.140625" style="1" customWidth="1"/>
    <col min="14604" max="14604" width="9.85546875" style="1" customWidth="1"/>
    <col min="14605" max="14605" width="8.5703125" style="1" customWidth="1"/>
    <col min="14606" max="14606" width="0.85546875" style="1" customWidth="1"/>
    <col min="14607" max="14610" width="5.57031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7" width="9.140625" style="1"/>
    <col min="14848" max="14848" width="7.140625" style="1" customWidth="1"/>
    <col min="14849" max="14849" width="9" style="1" customWidth="1"/>
    <col min="14850" max="14850" width="8.85546875" style="1" customWidth="1"/>
    <col min="14851" max="14851" width="9.140625" style="1"/>
    <col min="14852" max="14852" width="0.85546875" style="1" customWidth="1"/>
    <col min="14853" max="14854" width="10.42578125" style="1" customWidth="1"/>
    <col min="14855" max="14855" width="9.42578125" style="1" customWidth="1"/>
    <col min="14856" max="14856" width="0.85546875" style="1" customWidth="1"/>
    <col min="14857" max="14857" width="10.42578125" style="1" customWidth="1"/>
    <col min="14858" max="14858" width="9.42578125" style="1" customWidth="1"/>
    <col min="14859" max="14859" width="10.140625" style="1" customWidth="1"/>
    <col min="14860" max="14860" width="9.85546875" style="1" customWidth="1"/>
    <col min="14861" max="14861" width="8.5703125" style="1" customWidth="1"/>
    <col min="14862" max="14862" width="0.85546875" style="1" customWidth="1"/>
    <col min="14863" max="14866" width="5.57031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3" width="9.140625" style="1"/>
    <col min="15104" max="15104" width="7.140625" style="1" customWidth="1"/>
    <col min="15105" max="15105" width="9" style="1" customWidth="1"/>
    <col min="15106" max="15106" width="8.85546875" style="1" customWidth="1"/>
    <col min="15107" max="15107" width="9.140625" style="1"/>
    <col min="15108" max="15108" width="0.85546875" style="1" customWidth="1"/>
    <col min="15109" max="15110" width="10.42578125" style="1" customWidth="1"/>
    <col min="15111" max="15111" width="9.42578125" style="1" customWidth="1"/>
    <col min="15112" max="15112" width="0.85546875" style="1" customWidth="1"/>
    <col min="15113" max="15113" width="10.42578125" style="1" customWidth="1"/>
    <col min="15114" max="15114" width="9.42578125" style="1" customWidth="1"/>
    <col min="15115" max="15115" width="10.140625" style="1" customWidth="1"/>
    <col min="15116" max="15116" width="9.85546875" style="1" customWidth="1"/>
    <col min="15117" max="15117" width="8.5703125" style="1" customWidth="1"/>
    <col min="15118" max="15118" width="0.85546875" style="1" customWidth="1"/>
    <col min="15119" max="15122" width="5.57031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59" width="9.140625" style="1"/>
    <col min="15360" max="15360" width="7.140625" style="1" customWidth="1"/>
    <col min="15361" max="15361" width="9" style="1" customWidth="1"/>
    <col min="15362" max="15362" width="8.85546875" style="1" customWidth="1"/>
    <col min="15363" max="15363" width="9.140625" style="1"/>
    <col min="15364" max="15364" width="0.85546875" style="1" customWidth="1"/>
    <col min="15365" max="15366" width="10.42578125" style="1" customWidth="1"/>
    <col min="15367" max="15367" width="9.42578125" style="1" customWidth="1"/>
    <col min="15368" max="15368" width="0.85546875" style="1" customWidth="1"/>
    <col min="15369" max="15369" width="10.42578125" style="1" customWidth="1"/>
    <col min="15370" max="15370" width="9.42578125" style="1" customWidth="1"/>
    <col min="15371" max="15371" width="10.140625" style="1" customWidth="1"/>
    <col min="15372" max="15372" width="9.85546875" style="1" customWidth="1"/>
    <col min="15373" max="15373" width="8.5703125" style="1" customWidth="1"/>
    <col min="15374" max="15374" width="0.85546875" style="1" customWidth="1"/>
    <col min="15375" max="15378" width="5.57031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5" width="9.140625" style="1"/>
    <col min="15616" max="15616" width="7.140625" style="1" customWidth="1"/>
    <col min="15617" max="15617" width="9" style="1" customWidth="1"/>
    <col min="15618" max="15618" width="8.85546875" style="1" customWidth="1"/>
    <col min="15619" max="15619" width="9.140625" style="1"/>
    <col min="15620" max="15620" width="0.85546875" style="1" customWidth="1"/>
    <col min="15621" max="15622" width="10.42578125" style="1" customWidth="1"/>
    <col min="15623" max="15623" width="9.42578125" style="1" customWidth="1"/>
    <col min="15624" max="15624" width="0.85546875" style="1" customWidth="1"/>
    <col min="15625" max="15625" width="10.42578125" style="1" customWidth="1"/>
    <col min="15626" max="15626" width="9.42578125" style="1" customWidth="1"/>
    <col min="15627" max="15627" width="10.140625" style="1" customWidth="1"/>
    <col min="15628" max="15628" width="9.85546875" style="1" customWidth="1"/>
    <col min="15629" max="15629" width="8.5703125" style="1" customWidth="1"/>
    <col min="15630" max="15630" width="0.85546875" style="1" customWidth="1"/>
    <col min="15631" max="15634" width="5.57031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1" width="9.140625" style="1"/>
    <col min="15872" max="15872" width="7.140625" style="1" customWidth="1"/>
    <col min="15873" max="15873" width="9" style="1" customWidth="1"/>
    <col min="15874" max="15874" width="8.85546875" style="1" customWidth="1"/>
    <col min="15875" max="15875" width="9.140625" style="1"/>
    <col min="15876" max="15876" width="0.85546875" style="1" customWidth="1"/>
    <col min="15877" max="15878" width="10.42578125" style="1" customWidth="1"/>
    <col min="15879" max="15879" width="9.42578125" style="1" customWidth="1"/>
    <col min="15880" max="15880" width="0.85546875" style="1" customWidth="1"/>
    <col min="15881" max="15881" width="10.42578125" style="1" customWidth="1"/>
    <col min="15882" max="15882" width="9.42578125" style="1" customWidth="1"/>
    <col min="15883" max="15883" width="10.140625" style="1" customWidth="1"/>
    <col min="15884" max="15884" width="9.85546875" style="1" customWidth="1"/>
    <col min="15885" max="15885" width="8.5703125" style="1" customWidth="1"/>
    <col min="15886" max="15886" width="0.85546875" style="1" customWidth="1"/>
    <col min="15887" max="15890" width="5.57031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7" width="9.140625" style="1"/>
    <col min="16128" max="16128" width="7.140625" style="1" customWidth="1"/>
    <col min="16129" max="16129" width="9" style="1" customWidth="1"/>
    <col min="16130" max="16130" width="8.85546875" style="1" customWidth="1"/>
    <col min="16131" max="16131" width="9.140625" style="1"/>
    <col min="16132" max="16132" width="0.85546875" style="1" customWidth="1"/>
    <col min="16133" max="16134" width="10.42578125" style="1" customWidth="1"/>
    <col min="16135" max="16135" width="9.42578125" style="1" customWidth="1"/>
    <col min="16136" max="16136" width="0.85546875" style="1" customWidth="1"/>
    <col min="16137" max="16137" width="10.42578125" style="1" customWidth="1"/>
    <col min="16138" max="16138" width="9.42578125" style="1" customWidth="1"/>
    <col min="16139" max="16139" width="10.140625" style="1" customWidth="1"/>
    <col min="16140" max="16140" width="9.85546875" style="1" customWidth="1"/>
    <col min="16141" max="16141" width="8.5703125" style="1" customWidth="1"/>
    <col min="16142" max="16142" width="0.85546875" style="1" customWidth="1"/>
    <col min="16143" max="16146" width="5.57031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43" ht="15.75" customHeight="1" x14ac:dyDescent="0.25">
      <c r="B1" s="378" t="s">
        <v>3004</v>
      </c>
      <c r="C1" s="33"/>
      <c r="D1" s="33"/>
      <c r="T1" s="2222" t="s">
        <v>3005</v>
      </c>
      <c r="U1" s="2222"/>
      <c r="V1" s="2222"/>
      <c r="W1" s="2222"/>
      <c r="X1" s="2222"/>
      <c r="Y1" s="131"/>
      <c r="Z1" s="2223" t="s">
        <v>3006</v>
      </c>
      <c r="AA1" s="2223"/>
      <c r="AB1" s="2223"/>
      <c r="AC1" s="2223"/>
      <c r="AD1" s="2223"/>
      <c r="AE1" s="2223"/>
      <c r="AF1" s="2223"/>
      <c r="AG1" s="2223"/>
      <c r="AH1" s="2223"/>
      <c r="AI1" s="2223"/>
      <c r="AJ1" s="2223"/>
      <c r="AK1" s="2223"/>
      <c r="AL1" s="508"/>
      <c r="AM1" s="2224" t="s">
        <v>3007</v>
      </c>
      <c r="AN1" s="2224"/>
      <c r="AO1" s="2224"/>
      <c r="AP1" s="2224"/>
      <c r="AQ1" s="2224"/>
    </row>
    <row r="2" spans="1:43" ht="33" customHeight="1" x14ac:dyDescent="0.25">
      <c r="A2" s="35">
        <v>27</v>
      </c>
      <c r="B2" s="2144" t="s">
        <v>94</v>
      </c>
      <c r="C2" s="2145"/>
      <c r="D2" s="2145"/>
      <c r="E2" s="2146"/>
      <c r="T2" s="2222"/>
      <c r="U2" s="2222"/>
      <c r="V2" s="2222"/>
      <c r="W2" s="2222"/>
      <c r="X2" s="2222"/>
      <c r="Y2" s="1662"/>
      <c r="Z2" s="2223"/>
      <c r="AA2" s="2223"/>
      <c r="AB2" s="2223"/>
      <c r="AC2" s="2223"/>
      <c r="AD2" s="2223"/>
      <c r="AE2" s="2223"/>
      <c r="AF2" s="2223"/>
      <c r="AG2" s="2223"/>
      <c r="AH2" s="2223"/>
      <c r="AI2" s="2223"/>
      <c r="AJ2" s="2223"/>
      <c r="AK2" s="2223"/>
      <c r="AL2" s="508"/>
      <c r="AM2" s="2224"/>
      <c r="AN2" s="2224"/>
      <c r="AO2" s="2224"/>
      <c r="AP2" s="2224"/>
      <c r="AQ2" s="2224"/>
    </row>
    <row r="3" spans="1:43" ht="25.5" customHeight="1" x14ac:dyDescent="0.2">
      <c r="A3" s="35"/>
      <c r="B3" s="2222" t="s">
        <v>2411</v>
      </c>
      <c r="C3" s="2222"/>
      <c r="D3" s="2222"/>
      <c r="E3" s="2222"/>
      <c r="F3" s="2222"/>
      <c r="G3" s="2222"/>
      <c r="H3" s="2222"/>
      <c r="I3" s="2222"/>
      <c r="J3" s="2222"/>
      <c r="K3" s="2222"/>
      <c r="L3" s="2222"/>
      <c r="M3" s="2222"/>
      <c r="N3" s="2222"/>
      <c r="O3" s="2222"/>
      <c r="P3" s="2222"/>
      <c r="Q3" s="2222"/>
      <c r="R3" s="2222"/>
      <c r="T3" s="2222" t="str">
        <f>$B3</f>
        <v>Pour le portefeuille bancaire – Expositions sur les entreprises d'investissement et les autres institutions financières assimilées à des banques (123)</v>
      </c>
      <c r="U3" s="2222"/>
      <c r="V3" s="2222"/>
      <c r="W3" s="2222"/>
      <c r="X3" s="2222"/>
      <c r="Y3" s="1662"/>
      <c r="Z3" s="2224" t="str">
        <f>$B3</f>
        <v>Pour le portefeuille bancaire – Expositions sur les entreprises d'investissement et les autres institutions financières assimilées à des banques (123)</v>
      </c>
      <c r="AA3" s="2224"/>
      <c r="AB3" s="2224"/>
      <c r="AC3" s="2224"/>
      <c r="AD3" s="2224"/>
      <c r="AE3" s="2224"/>
      <c r="AF3" s="2224"/>
      <c r="AG3" s="2224"/>
      <c r="AH3" s="2224"/>
      <c r="AI3" s="2224"/>
      <c r="AJ3" s="2224"/>
      <c r="AK3" s="2224"/>
      <c r="AL3" s="508"/>
      <c r="AM3" s="2224" t="str">
        <f>$B3</f>
        <v>Pour le portefeuille bancaire – Expositions sur les entreprises d'investissement et les autres institutions financières assimilées à des banques (123)</v>
      </c>
      <c r="AN3" s="2224"/>
      <c r="AO3" s="2224"/>
      <c r="AP3" s="2224"/>
      <c r="AQ3" s="2224"/>
    </row>
    <row r="4" spans="1:43" ht="21.75" customHeight="1" x14ac:dyDescent="0.2">
      <c r="B4" s="2222"/>
      <c r="C4" s="2222"/>
      <c r="D4" s="2222"/>
      <c r="E4" s="2222"/>
      <c r="F4" s="2222"/>
      <c r="G4" s="2222"/>
      <c r="H4" s="2222"/>
      <c r="I4" s="2222"/>
      <c r="J4" s="2222"/>
      <c r="K4" s="2222"/>
      <c r="L4" s="2222"/>
      <c r="M4" s="2222"/>
      <c r="N4" s="2222"/>
      <c r="O4" s="2222"/>
      <c r="P4" s="2222"/>
      <c r="Q4" s="2222"/>
      <c r="R4" s="2222"/>
      <c r="T4" s="2222"/>
      <c r="U4" s="2222"/>
      <c r="V4" s="2222"/>
      <c r="W4" s="2222"/>
      <c r="X4" s="2222"/>
      <c r="Y4" s="1662"/>
      <c r="Z4" s="2224"/>
      <c r="AA4" s="2224"/>
      <c r="AB4" s="2224"/>
      <c r="AC4" s="2224"/>
      <c r="AD4" s="2224"/>
      <c r="AE4" s="2224"/>
      <c r="AF4" s="2224"/>
      <c r="AG4" s="2224"/>
      <c r="AH4" s="2224"/>
      <c r="AI4" s="2224"/>
      <c r="AJ4" s="2224"/>
      <c r="AK4" s="2224"/>
      <c r="AL4" s="508"/>
      <c r="AM4" s="2224"/>
      <c r="AN4" s="2224"/>
      <c r="AO4" s="2224"/>
      <c r="AP4" s="2224"/>
      <c r="AQ4" s="2224"/>
    </row>
    <row r="5" spans="1:43" ht="12" customHeight="1" x14ac:dyDescent="0.2">
      <c r="B5" s="1019"/>
      <c r="T5" s="2222"/>
      <c r="U5" s="2222"/>
      <c r="V5" s="2222"/>
      <c r="W5" s="2222"/>
      <c r="X5" s="2222"/>
      <c r="Y5" s="1394"/>
      <c r="Z5" s="2224"/>
      <c r="AA5" s="2224"/>
      <c r="AB5" s="2224"/>
      <c r="AC5" s="2224"/>
      <c r="AD5" s="2224"/>
      <c r="AE5" s="2224"/>
      <c r="AF5" s="2224"/>
      <c r="AG5" s="2224"/>
      <c r="AH5" s="2224"/>
      <c r="AI5" s="2224"/>
      <c r="AJ5" s="2224"/>
      <c r="AK5" s="2224"/>
      <c r="AL5" s="508"/>
      <c r="AM5" s="2224"/>
      <c r="AN5" s="2224"/>
      <c r="AO5" s="2224"/>
      <c r="AP5" s="2224"/>
      <c r="AQ5" s="2224"/>
    </row>
    <row r="6" spans="1:43" ht="10.15" customHeight="1" x14ac:dyDescent="0.2">
      <c r="A6" s="131"/>
      <c r="B6" s="261" t="s">
        <v>2910</v>
      </c>
      <c r="C6" s="661"/>
      <c r="D6" s="131"/>
      <c r="E6" s="131"/>
      <c r="F6" s="131"/>
      <c r="G6" s="131"/>
      <c r="H6" s="131"/>
      <c r="I6" s="131"/>
      <c r="J6" s="131"/>
      <c r="K6" s="131"/>
      <c r="L6" s="131"/>
      <c r="M6" s="131"/>
      <c r="N6" s="131"/>
      <c r="O6" s="131"/>
      <c r="P6" s="131"/>
      <c r="Q6" s="131"/>
      <c r="R6" s="131"/>
      <c r="S6" s="131"/>
      <c r="T6" s="261" t="str">
        <f>$B6</f>
        <v>Dollars, en milliers, Type d’enregistrement 010</v>
      </c>
      <c r="U6" s="1395"/>
      <c r="V6" s="896"/>
      <c r="W6" s="896"/>
      <c r="X6" s="896"/>
      <c r="Y6" s="896"/>
      <c r="Z6" s="261" t="str">
        <f>$B6</f>
        <v>Dollars, en milliers, Type d’enregistrement 010</v>
      </c>
      <c r="AA6" s="1448"/>
      <c r="AB6" s="508"/>
      <c r="AC6" s="508"/>
      <c r="AD6" s="508"/>
      <c r="AE6" s="508"/>
      <c r="AF6" s="508"/>
      <c r="AG6" s="508"/>
      <c r="AH6" s="508"/>
      <c r="AI6" s="508"/>
      <c r="AJ6" s="508"/>
      <c r="AK6" s="508"/>
      <c r="AL6" s="508"/>
      <c r="AM6" s="261" t="str">
        <f>$B6</f>
        <v>Dollars, en milliers, Type d’enregistrement 010</v>
      </c>
      <c r="AN6" s="508"/>
      <c r="AO6" s="508"/>
      <c r="AP6" s="1448"/>
      <c r="AQ6" s="508"/>
    </row>
    <row r="7" spans="1:43" ht="18" customHeight="1" x14ac:dyDescent="0.2">
      <c r="A7" s="131"/>
      <c r="B7" s="2179" t="s">
        <v>2349</v>
      </c>
      <c r="C7" s="2180"/>
      <c r="D7" s="2181"/>
      <c r="E7" s="897"/>
      <c r="F7" s="2221" t="s">
        <v>2350</v>
      </c>
      <c r="G7" s="2182"/>
      <c r="H7" s="896"/>
      <c r="I7" s="2069" t="s">
        <v>2800</v>
      </c>
      <c r="J7" s="2003"/>
      <c r="K7" s="2003"/>
      <c r="L7" s="2003"/>
      <c r="M7" s="2004"/>
      <c r="N7" s="131"/>
      <c r="O7" s="131"/>
      <c r="P7" s="131"/>
      <c r="Q7" s="131"/>
      <c r="R7" s="131"/>
      <c r="S7" s="131"/>
      <c r="T7" s="2183" t="s">
        <v>2911</v>
      </c>
      <c r="U7" s="2183"/>
      <c r="V7" s="1026"/>
      <c r="W7" s="1396"/>
      <c r="X7" s="1396"/>
      <c r="Y7" s="1451"/>
      <c r="Z7" s="2183" t="s">
        <v>2911</v>
      </c>
      <c r="AA7" s="2183"/>
      <c r="AB7" s="2225"/>
      <c r="AC7" s="2225"/>
      <c r="AD7" s="2225"/>
      <c r="AE7" s="2225"/>
      <c r="AF7" s="508"/>
      <c r="AG7" s="508"/>
      <c r="AH7" s="508"/>
      <c r="AI7" s="508"/>
      <c r="AJ7" s="508"/>
      <c r="AK7" s="508"/>
      <c r="AL7" s="508"/>
      <c r="AM7" s="2183" t="s">
        <v>2911</v>
      </c>
      <c r="AN7" s="2183"/>
      <c r="AO7" s="508"/>
      <c r="AP7" s="508"/>
      <c r="AQ7" s="508"/>
    </row>
    <row r="8" spans="1:43" ht="18" customHeight="1" x14ac:dyDescent="0.2">
      <c r="A8" s="131"/>
      <c r="B8" s="1116"/>
      <c r="C8" s="1117"/>
      <c r="D8" s="1704"/>
      <c r="E8" s="897"/>
      <c r="F8" s="1449"/>
      <c r="G8" s="1450"/>
      <c r="H8" s="896"/>
      <c r="I8" s="2105" t="s">
        <v>2912</v>
      </c>
      <c r="J8" s="2185"/>
      <c r="K8" s="2105" t="s">
        <v>2913</v>
      </c>
      <c r="L8" s="2185"/>
      <c r="M8" s="2005" t="s">
        <v>2914</v>
      </c>
      <c r="N8" s="897"/>
      <c r="O8" s="897"/>
      <c r="P8" s="897"/>
      <c r="Q8" s="897"/>
      <c r="R8" s="897"/>
      <c r="S8" s="131"/>
      <c r="T8" s="2184"/>
      <c r="U8" s="2184"/>
      <c r="V8" s="1026"/>
      <c r="W8" s="2002" t="s">
        <v>2971</v>
      </c>
      <c r="X8" s="2149"/>
      <c r="Y8" s="1397"/>
      <c r="Z8" s="2184"/>
      <c r="AA8" s="2184"/>
      <c r="AB8" s="1452"/>
      <c r="AC8" s="1453"/>
      <c r="AD8" s="1453"/>
      <c r="AE8" s="1454"/>
      <c r="AF8" s="2005" t="s">
        <v>3008</v>
      </c>
      <c r="AG8" s="508"/>
      <c r="AH8" s="1455"/>
      <c r="AI8" s="1455"/>
      <c r="AJ8" s="1455"/>
      <c r="AK8" s="1455"/>
      <c r="AL8" s="508"/>
      <c r="AM8" s="2184"/>
      <c r="AN8" s="2184"/>
      <c r="AO8" s="1456"/>
      <c r="AP8" s="2226" t="s">
        <v>3009</v>
      </c>
      <c r="AQ8" s="2227"/>
    </row>
    <row r="9" spans="1:43" ht="79.5" customHeight="1" x14ac:dyDescent="0.2">
      <c r="A9" s="1666" t="s">
        <v>2915</v>
      </c>
      <c r="B9" s="1666" t="s">
        <v>2916</v>
      </c>
      <c r="C9" s="1666" t="s">
        <v>2352</v>
      </c>
      <c r="D9" s="1666" t="s">
        <v>2973</v>
      </c>
      <c r="E9" s="188"/>
      <c r="F9" s="664" t="s">
        <v>2355</v>
      </c>
      <c r="G9" s="1666" t="s">
        <v>2974</v>
      </c>
      <c r="H9" s="1191"/>
      <c r="I9" s="1666" t="s">
        <v>2920</v>
      </c>
      <c r="J9" s="1666" t="s">
        <v>2921</v>
      </c>
      <c r="K9" s="1666" t="s">
        <v>2922</v>
      </c>
      <c r="L9" s="1666" t="s">
        <v>2923</v>
      </c>
      <c r="M9" s="2187"/>
      <c r="N9" s="188"/>
      <c r="O9" s="2002" t="s">
        <v>2359</v>
      </c>
      <c r="P9" s="2149"/>
      <c r="Q9" s="2002" t="s">
        <v>2925</v>
      </c>
      <c r="R9" s="2149"/>
      <c r="S9" s="131"/>
      <c r="T9" s="1200" t="str">
        <f>$A9</f>
        <v>Fourchette de probabilité de défaut (PD)</v>
      </c>
      <c r="U9" s="1200" t="str">
        <f>$B9</f>
        <v>PD estimative (%) (M3)</v>
      </c>
      <c r="V9" s="1660" t="s">
        <v>2975</v>
      </c>
      <c r="W9" s="1666" t="s">
        <v>2927</v>
      </c>
      <c r="X9" s="1666" t="s">
        <v>2928</v>
      </c>
      <c r="Y9" s="189"/>
      <c r="Z9" s="1200" t="str">
        <f>$A9</f>
        <v>Fourchette de probabilité de défaut (PD)</v>
      </c>
      <c r="AA9" s="1200" t="str">
        <f>$B9</f>
        <v>PD estimative (%) (M3)</v>
      </c>
      <c r="AB9" s="1666" t="s">
        <v>2976</v>
      </c>
      <c r="AC9" s="1666" t="s">
        <v>2977</v>
      </c>
      <c r="AD9" s="1666" t="s">
        <v>2978</v>
      </c>
      <c r="AE9" s="1213" t="s">
        <v>2979</v>
      </c>
      <c r="AF9" s="2187"/>
      <c r="AG9" s="508"/>
      <c r="AH9" s="2002" t="s">
        <v>728</v>
      </c>
      <c r="AI9" s="2149"/>
      <c r="AJ9" s="2002" t="s">
        <v>3010</v>
      </c>
      <c r="AK9" s="2149"/>
      <c r="AL9" s="508"/>
      <c r="AM9" s="1200" t="str">
        <f>$A9</f>
        <v>Fourchette de probabilité de défaut (PD)</v>
      </c>
      <c r="AN9" s="1200" t="str">
        <f>$B9</f>
        <v>PD estimative (%) (M3)</v>
      </c>
      <c r="AO9" s="1697" t="s">
        <v>2982</v>
      </c>
      <c r="AP9" s="1213" t="s">
        <v>2983</v>
      </c>
      <c r="AQ9" s="1213" t="s">
        <v>2984</v>
      </c>
    </row>
    <row r="10" spans="1:43" s="876" customFormat="1" ht="10.15" customHeight="1" x14ac:dyDescent="0.25">
      <c r="A10" s="1026"/>
      <c r="B10" s="1703" t="s">
        <v>244</v>
      </c>
      <c r="C10" s="1703"/>
      <c r="D10" s="1703" t="s">
        <v>245</v>
      </c>
      <c r="E10" s="1703"/>
      <c r="F10" s="1703" t="s">
        <v>3003</v>
      </c>
      <c r="G10" s="1703" t="s">
        <v>2929</v>
      </c>
      <c r="H10" s="1440"/>
      <c r="I10" s="1703" t="s">
        <v>402</v>
      </c>
      <c r="J10" s="1703" t="s">
        <v>249</v>
      </c>
      <c r="K10" s="1650"/>
      <c r="L10" s="1650"/>
      <c r="M10" s="1650"/>
      <c r="N10" s="1703"/>
      <c r="O10" s="1703"/>
      <c r="P10" s="1703"/>
      <c r="Q10" s="1703"/>
      <c r="R10" s="1703"/>
      <c r="S10" s="1026"/>
      <c r="T10" s="1398"/>
      <c r="U10" s="1399" t="s">
        <v>2930</v>
      </c>
      <c r="V10" s="1703"/>
      <c r="W10" s="131"/>
      <c r="X10" s="1703"/>
      <c r="Y10" s="1703"/>
      <c r="Z10" s="1457"/>
      <c r="AA10" s="1458" t="s">
        <v>2930</v>
      </c>
      <c r="AB10" s="1459"/>
      <c r="AC10" s="1459"/>
      <c r="AD10" s="1459"/>
      <c r="AE10" s="1460"/>
      <c r="AF10" s="1460"/>
      <c r="AG10" s="1459"/>
      <c r="AH10" s="1460"/>
      <c r="AI10" s="1460"/>
      <c r="AJ10" s="1460"/>
      <c r="AK10" s="1460"/>
      <c r="AL10" s="1459"/>
      <c r="AM10" s="1457"/>
      <c r="AN10" s="1458" t="s">
        <v>2930</v>
      </c>
      <c r="AO10" s="1459"/>
      <c r="AP10" s="1459"/>
      <c r="AQ10" s="1459"/>
    </row>
    <row r="11" spans="1:43" ht="13.5" customHeight="1" x14ac:dyDescent="0.25">
      <c r="A11" s="131"/>
      <c r="B11" s="138" t="s">
        <v>1784</v>
      </c>
      <c r="C11" s="1650"/>
      <c r="D11" s="1650"/>
      <c r="E11" s="1650"/>
      <c r="F11" s="1650"/>
      <c r="G11" s="1650"/>
      <c r="H11" s="1650"/>
      <c r="I11" s="2178" t="s">
        <v>2993</v>
      </c>
      <c r="J11" s="2178"/>
      <c r="K11" s="669"/>
      <c r="L11" s="669"/>
      <c r="M11" s="669"/>
      <c r="N11" s="669"/>
      <c r="O11" s="669"/>
      <c r="P11" s="669"/>
      <c r="Q11" s="131"/>
      <c r="R11" s="131"/>
      <c r="S11" s="131"/>
      <c r="T11" s="1400"/>
      <c r="U11" s="1401" t="str">
        <f>$B11</f>
        <v>Engagements utilisés (501)</v>
      </c>
      <c r="V11" s="131"/>
      <c r="W11" s="131"/>
      <c r="X11" s="131"/>
      <c r="Y11" s="131"/>
      <c r="Z11" s="1461"/>
      <c r="AA11" s="1401" t="str">
        <f>$B11</f>
        <v>Engagements utilisés (501)</v>
      </c>
      <c r="AB11" s="131"/>
      <c r="AC11" s="131"/>
      <c r="AD11" s="131"/>
      <c r="AE11" s="131"/>
      <c r="AF11" s="131"/>
      <c r="AG11" s="508"/>
      <c r="AH11" s="1883"/>
      <c r="AI11" s="1883"/>
      <c r="AJ11" s="1883"/>
      <c r="AK11" s="1883"/>
      <c r="AL11" s="508"/>
      <c r="AM11" s="1461"/>
      <c r="AN11" s="1401" t="str">
        <f>$B11</f>
        <v>Engagements utilisés (501)</v>
      </c>
      <c r="AO11" s="131"/>
      <c r="AP11" s="131"/>
      <c r="AQ11" s="131"/>
    </row>
    <row r="12" spans="1:43" s="24" customFormat="1" ht="10.15" customHeight="1" x14ac:dyDescent="0.2">
      <c r="A12" s="132" t="s">
        <v>2932</v>
      </c>
      <c r="B12" s="1065"/>
      <c r="C12" s="1402"/>
      <c r="D12" s="1692"/>
      <c r="E12" s="1700"/>
      <c r="F12" s="1692"/>
      <c r="G12" s="902"/>
      <c r="H12" s="1403"/>
      <c r="I12" s="1404"/>
      <c r="J12" s="1693"/>
      <c r="K12" s="1404"/>
      <c r="L12" s="1405"/>
      <c r="M12" s="1406"/>
      <c r="N12" s="1700"/>
      <c r="O12" s="2186"/>
      <c r="P12" s="2186"/>
      <c r="Q12" s="2186"/>
      <c r="R12" s="2186"/>
      <c r="S12" s="131"/>
      <c r="T12" s="1480" t="str">
        <f t="shared" ref="T12:T38" si="0">$A12</f>
        <v>1 (1401)</v>
      </c>
      <c r="U12" s="1408" t="str">
        <f t="shared" ref="U12:U36" si="1">IF($B12="","",$B12)</f>
        <v/>
      </c>
      <c r="V12" s="295"/>
      <c r="W12" s="1409"/>
      <c r="X12" s="1409"/>
      <c r="Y12" s="1665"/>
      <c r="Z12" s="1464" t="str">
        <f t="shared" ref="Z12:Z35" si="2">$A12</f>
        <v>1 (1401)</v>
      </c>
      <c r="AA12" s="1462" t="str">
        <f t="shared" ref="AA12:AA36" si="3">IF($B12="","",$B12)</f>
        <v/>
      </c>
      <c r="AB12" s="1405"/>
      <c r="AC12" s="1405"/>
      <c r="AD12" s="1405"/>
      <c r="AE12" s="1405"/>
      <c r="AF12" s="1463"/>
      <c r="AG12" s="508"/>
      <c r="AH12" s="2186"/>
      <c r="AI12" s="2186"/>
      <c r="AJ12" s="2186"/>
      <c r="AK12" s="2186"/>
      <c r="AL12" s="508"/>
      <c r="AM12" s="1464" t="str">
        <f t="shared" ref="AM12:AM35" si="4">$A12</f>
        <v>1 (1401)</v>
      </c>
      <c r="AN12" s="1462" t="str">
        <f t="shared" ref="AN12:AN34" si="5">IF($B13="","",$B13)</f>
        <v/>
      </c>
      <c r="AO12" s="1405"/>
      <c r="AP12" s="1405"/>
      <c r="AQ12" s="1405"/>
    </row>
    <row r="13" spans="1:43" s="24" customFormat="1" x14ac:dyDescent="0.2">
      <c r="A13" s="132" t="s">
        <v>2933</v>
      </c>
      <c r="B13" s="1065"/>
      <c r="C13" s="1402"/>
      <c r="D13" s="1692"/>
      <c r="E13" s="1700"/>
      <c r="F13" s="1692"/>
      <c r="G13" s="902"/>
      <c r="H13" s="1403"/>
      <c r="I13" s="1404"/>
      <c r="J13" s="1693"/>
      <c r="K13" s="1404"/>
      <c r="L13" s="1405"/>
      <c r="M13" s="1406"/>
      <c r="N13" s="1700"/>
      <c r="O13" s="2186"/>
      <c r="P13" s="2186"/>
      <c r="Q13" s="2186"/>
      <c r="R13" s="2186"/>
      <c r="S13" s="131"/>
      <c r="T13" s="1480" t="str">
        <f t="shared" si="0"/>
        <v>2 (1402)</v>
      </c>
      <c r="U13" s="1408" t="str">
        <f t="shared" si="1"/>
        <v/>
      </c>
      <c r="V13" s="295"/>
      <c r="W13" s="1409"/>
      <c r="X13" s="1409"/>
      <c r="Y13" s="1665"/>
      <c r="Z13" s="1464" t="str">
        <f t="shared" si="2"/>
        <v>2 (1402)</v>
      </c>
      <c r="AA13" s="1462" t="str">
        <f t="shared" si="3"/>
        <v/>
      </c>
      <c r="AB13" s="1405"/>
      <c r="AC13" s="1405"/>
      <c r="AD13" s="1405"/>
      <c r="AE13" s="1405"/>
      <c r="AF13" s="1463"/>
      <c r="AG13" s="508"/>
      <c r="AH13" s="2186"/>
      <c r="AI13" s="2186"/>
      <c r="AJ13" s="2186"/>
      <c r="AK13" s="2186"/>
      <c r="AL13" s="508"/>
      <c r="AM13" s="1464" t="str">
        <f t="shared" si="4"/>
        <v>2 (1402)</v>
      </c>
      <c r="AN13" s="1462" t="str">
        <f t="shared" si="5"/>
        <v/>
      </c>
      <c r="AO13" s="1405"/>
      <c r="AP13" s="1405"/>
      <c r="AQ13" s="1405"/>
    </row>
    <row r="14" spans="1:43" s="24" customFormat="1" x14ac:dyDescent="0.2">
      <c r="A14" s="132" t="s">
        <v>2934</v>
      </c>
      <c r="B14" s="1065"/>
      <c r="C14" s="1402"/>
      <c r="D14" s="1692"/>
      <c r="E14" s="1700"/>
      <c r="F14" s="1692"/>
      <c r="G14" s="902"/>
      <c r="H14" s="1403"/>
      <c r="I14" s="1404"/>
      <c r="J14" s="1693"/>
      <c r="K14" s="1404"/>
      <c r="L14" s="1405"/>
      <c r="M14" s="1406"/>
      <c r="N14" s="1700"/>
      <c r="O14" s="2186"/>
      <c r="P14" s="2186"/>
      <c r="Q14" s="2186"/>
      <c r="R14" s="2186"/>
      <c r="S14" s="131"/>
      <c r="T14" s="1480" t="str">
        <f t="shared" si="0"/>
        <v>3 (1403)</v>
      </c>
      <c r="U14" s="1408" t="str">
        <f t="shared" si="1"/>
        <v/>
      </c>
      <c r="V14" s="295"/>
      <c r="W14" s="1409"/>
      <c r="X14" s="1409"/>
      <c r="Y14" s="1665"/>
      <c r="Z14" s="1464" t="str">
        <f t="shared" si="2"/>
        <v>3 (1403)</v>
      </c>
      <c r="AA14" s="1462" t="str">
        <f t="shared" si="3"/>
        <v/>
      </c>
      <c r="AB14" s="1405"/>
      <c r="AC14" s="1405"/>
      <c r="AD14" s="1405"/>
      <c r="AE14" s="1405"/>
      <c r="AF14" s="1463"/>
      <c r="AG14" s="508"/>
      <c r="AH14" s="2186"/>
      <c r="AI14" s="2186"/>
      <c r="AJ14" s="2186"/>
      <c r="AK14" s="2186"/>
      <c r="AL14" s="508"/>
      <c r="AM14" s="1464" t="str">
        <f t="shared" si="4"/>
        <v>3 (1403)</v>
      </c>
      <c r="AN14" s="1462" t="str">
        <f t="shared" si="5"/>
        <v/>
      </c>
      <c r="AO14" s="1405"/>
      <c r="AP14" s="1405"/>
      <c r="AQ14" s="1405"/>
    </row>
    <row r="15" spans="1:43" s="24" customFormat="1" ht="12.75" hidden="1" customHeight="1" x14ac:dyDescent="0.2">
      <c r="A15" s="132" t="s">
        <v>2935</v>
      </c>
      <c r="B15" s="1065"/>
      <c r="C15" s="1402"/>
      <c r="D15" s="1692"/>
      <c r="E15" s="1700"/>
      <c r="F15" s="1692"/>
      <c r="G15" s="902"/>
      <c r="H15" s="1403"/>
      <c r="I15" s="1404"/>
      <c r="J15" s="1693"/>
      <c r="K15" s="1404"/>
      <c r="L15" s="1405"/>
      <c r="M15" s="1406"/>
      <c r="N15" s="1700"/>
      <c r="O15" s="2186"/>
      <c r="P15" s="2186"/>
      <c r="Q15" s="2186"/>
      <c r="R15" s="2186"/>
      <c r="S15" s="131"/>
      <c r="T15" s="1480" t="str">
        <f t="shared" si="0"/>
        <v>4 (1404)</v>
      </c>
      <c r="U15" s="1408" t="str">
        <f t="shared" si="1"/>
        <v/>
      </c>
      <c r="V15" s="295"/>
      <c r="W15" s="1409"/>
      <c r="X15" s="1409"/>
      <c r="Y15" s="1665"/>
      <c r="Z15" s="1464" t="str">
        <f t="shared" si="2"/>
        <v>4 (1404)</v>
      </c>
      <c r="AA15" s="1462" t="str">
        <f t="shared" si="3"/>
        <v/>
      </c>
      <c r="AB15" s="1405"/>
      <c r="AC15" s="1405"/>
      <c r="AD15" s="1405"/>
      <c r="AE15" s="1405"/>
      <c r="AF15" s="1463"/>
      <c r="AG15" s="508"/>
      <c r="AH15" s="2186"/>
      <c r="AI15" s="2186"/>
      <c r="AJ15" s="2186"/>
      <c r="AK15" s="2186"/>
      <c r="AL15" s="508"/>
      <c r="AM15" s="1464" t="str">
        <f t="shared" si="4"/>
        <v>4 (1404)</v>
      </c>
      <c r="AN15" s="1462" t="str">
        <f t="shared" si="5"/>
        <v/>
      </c>
      <c r="AO15" s="1405"/>
      <c r="AP15" s="1405"/>
      <c r="AQ15" s="1405"/>
    </row>
    <row r="16" spans="1:43" s="24" customFormat="1" ht="12.75" hidden="1" customHeight="1" x14ac:dyDescent="0.2">
      <c r="A16" s="132" t="s">
        <v>2936</v>
      </c>
      <c r="B16" s="1065"/>
      <c r="C16" s="1402"/>
      <c r="D16" s="1692"/>
      <c r="E16" s="1700"/>
      <c r="F16" s="1692"/>
      <c r="G16" s="902"/>
      <c r="H16" s="1403"/>
      <c r="I16" s="1404"/>
      <c r="J16" s="1693"/>
      <c r="K16" s="1404"/>
      <c r="L16" s="1405"/>
      <c r="M16" s="1406"/>
      <c r="N16" s="1700"/>
      <c r="O16" s="2186"/>
      <c r="P16" s="2186"/>
      <c r="Q16" s="2186"/>
      <c r="R16" s="2186"/>
      <c r="S16" s="131"/>
      <c r="T16" s="1480" t="str">
        <f t="shared" si="0"/>
        <v>5 (1405)</v>
      </c>
      <c r="U16" s="1408" t="str">
        <f t="shared" si="1"/>
        <v/>
      </c>
      <c r="V16" s="295"/>
      <c r="W16" s="1409"/>
      <c r="X16" s="1409"/>
      <c r="Y16" s="1665"/>
      <c r="Z16" s="1464" t="str">
        <f t="shared" si="2"/>
        <v>5 (1405)</v>
      </c>
      <c r="AA16" s="1462" t="str">
        <f t="shared" si="3"/>
        <v/>
      </c>
      <c r="AB16" s="1405"/>
      <c r="AC16" s="1405"/>
      <c r="AD16" s="1405"/>
      <c r="AE16" s="1405"/>
      <c r="AF16" s="1463"/>
      <c r="AG16" s="508"/>
      <c r="AH16" s="2186"/>
      <c r="AI16" s="2186"/>
      <c r="AJ16" s="2186"/>
      <c r="AK16" s="2186"/>
      <c r="AL16" s="508"/>
      <c r="AM16" s="1464" t="str">
        <f t="shared" si="4"/>
        <v>5 (1405)</v>
      </c>
      <c r="AN16" s="1462" t="str">
        <f t="shared" si="5"/>
        <v/>
      </c>
      <c r="AO16" s="1405"/>
      <c r="AP16" s="1405"/>
      <c r="AQ16" s="1405"/>
    </row>
    <row r="17" spans="1:43" s="24" customFormat="1" ht="12.75" hidden="1" customHeight="1" x14ac:dyDescent="0.2">
      <c r="A17" s="132" t="s">
        <v>2937</v>
      </c>
      <c r="B17" s="1065"/>
      <c r="C17" s="1402"/>
      <c r="D17" s="1692"/>
      <c r="E17" s="1700"/>
      <c r="F17" s="1692"/>
      <c r="G17" s="902"/>
      <c r="H17" s="1403"/>
      <c r="I17" s="1404"/>
      <c r="J17" s="1693"/>
      <c r="K17" s="1404"/>
      <c r="L17" s="1405"/>
      <c r="M17" s="1406"/>
      <c r="N17" s="1700"/>
      <c r="O17" s="2186"/>
      <c r="P17" s="2186"/>
      <c r="Q17" s="2186"/>
      <c r="R17" s="2186"/>
      <c r="S17" s="131"/>
      <c r="T17" s="1480" t="str">
        <f t="shared" si="0"/>
        <v>6 (1406)</v>
      </c>
      <c r="U17" s="1408" t="str">
        <f t="shared" si="1"/>
        <v/>
      </c>
      <c r="V17" s="295"/>
      <c r="W17" s="1409"/>
      <c r="X17" s="1409"/>
      <c r="Y17" s="1665"/>
      <c r="Z17" s="1464" t="str">
        <f t="shared" si="2"/>
        <v>6 (1406)</v>
      </c>
      <c r="AA17" s="1462" t="str">
        <f t="shared" si="3"/>
        <v/>
      </c>
      <c r="AB17" s="1405"/>
      <c r="AC17" s="1405"/>
      <c r="AD17" s="1405"/>
      <c r="AE17" s="1405"/>
      <c r="AF17" s="1463"/>
      <c r="AG17" s="508"/>
      <c r="AH17" s="2186"/>
      <c r="AI17" s="2186"/>
      <c r="AJ17" s="2186"/>
      <c r="AK17" s="2186"/>
      <c r="AL17" s="508"/>
      <c r="AM17" s="1464" t="str">
        <f t="shared" si="4"/>
        <v>6 (1406)</v>
      </c>
      <c r="AN17" s="1462" t="str">
        <f t="shared" si="5"/>
        <v/>
      </c>
      <c r="AO17" s="1405"/>
      <c r="AP17" s="1405"/>
      <c r="AQ17" s="1405"/>
    </row>
    <row r="18" spans="1:43" s="24" customFormat="1" ht="12.75" hidden="1" customHeight="1" x14ac:dyDescent="0.2">
      <c r="A18" s="132" t="s">
        <v>2938</v>
      </c>
      <c r="B18" s="1065"/>
      <c r="C18" s="1402"/>
      <c r="D18" s="1692"/>
      <c r="E18" s="1700"/>
      <c r="F18" s="1692"/>
      <c r="G18" s="902"/>
      <c r="H18" s="1403"/>
      <c r="I18" s="1404"/>
      <c r="J18" s="1693"/>
      <c r="K18" s="1404"/>
      <c r="L18" s="1405"/>
      <c r="M18" s="1406"/>
      <c r="N18" s="1700"/>
      <c r="O18" s="2186"/>
      <c r="P18" s="2186"/>
      <c r="Q18" s="2186"/>
      <c r="R18" s="2186"/>
      <c r="S18" s="131"/>
      <c r="T18" s="1480" t="str">
        <f t="shared" si="0"/>
        <v>7 (1407)</v>
      </c>
      <c r="U18" s="1408" t="str">
        <f t="shared" si="1"/>
        <v/>
      </c>
      <c r="V18" s="295"/>
      <c r="W18" s="1409"/>
      <c r="X18" s="1409"/>
      <c r="Y18" s="1665"/>
      <c r="Z18" s="1464" t="str">
        <f t="shared" si="2"/>
        <v>7 (1407)</v>
      </c>
      <c r="AA18" s="1462" t="str">
        <f t="shared" si="3"/>
        <v/>
      </c>
      <c r="AB18" s="1405"/>
      <c r="AC18" s="1405"/>
      <c r="AD18" s="1405"/>
      <c r="AE18" s="1405"/>
      <c r="AF18" s="1463"/>
      <c r="AG18" s="508"/>
      <c r="AH18" s="2186"/>
      <c r="AI18" s="2186"/>
      <c r="AJ18" s="2186"/>
      <c r="AK18" s="2186"/>
      <c r="AL18" s="508"/>
      <c r="AM18" s="1464" t="str">
        <f t="shared" si="4"/>
        <v>7 (1407)</v>
      </c>
      <c r="AN18" s="1462" t="str">
        <f t="shared" si="5"/>
        <v/>
      </c>
      <c r="AO18" s="1405"/>
      <c r="AP18" s="1405"/>
      <c r="AQ18" s="1405"/>
    </row>
    <row r="19" spans="1:43" s="24" customFormat="1" ht="12.75" hidden="1" customHeight="1" x14ac:dyDescent="0.2">
      <c r="A19" s="132" t="s">
        <v>2939</v>
      </c>
      <c r="B19" s="1065"/>
      <c r="C19" s="1402"/>
      <c r="D19" s="1692"/>
      <c r="E19" s="1700"/>
      <c r="F19" s="1692"/>
      <c r="G19" s="902"/>
      <c r="H19" s="1403"/>
      <c r="I19" s="1404"/>
      <c r="J19" s="1693"/>
      <c r="K19" s="1404"/>
      <c r="L19" s="1405"/>
      <c r="M19" s="1406"/>
      <c r="N19" s="1700"/>
      <c r="O19" s="2186"/>
      <c r="P19" s="2186"/>
      <c r="Q19" s="2186"/>
      <c r="R19" s="2186"/>
      <c r="S19" s="131"/>
      <c r="T19" s="1480" t="str">
        <f t="shared" si="0"/>
        <v>8 (1408)</v>
      </c>
      <c r="U19" s="1408" t="str">
        <f t="shared" si="1"/>
        <v/>
      </c>
      <c r="V19" s="295"/>
      <c r="W19" s="1409"/>
      <c r="X19" s="1409"/>
      <c r="Y19" s="1665"/>
      <c r="Z19" s="1464" t="str">
        <f t="shared" si="2"/>
        <v>8 (1408)</v>
      </c>
      <c r="AA19" s="1462" t="str">
        <f t="shared" si="3"/>
        <v/>
      </c>
      <c r="AB19" s="1405"/>
      <c r="AC19" s="1405"/>
      <c r="AD19" s="1405"/>
      <c r="AE19" s="1405"/>
      <c r="AF19" s="1463"/>
      <c r="AG19" s="508"/>
      <c r="AH19" s="2186"/>
      <c r="AI19" s="2186"/>
      <c r="AJ19" s="2186"/>
      <c r="AK19" s="2186"/>
      <c r="AL19" s="508"/>
      <c r="AM19" s="1464" t="str">
        <f t="shared" si="4"/>
        <v>8 (1408)</v>
      </c>
      <c r="AN19" s="1462" t="str">
        <f t="shared" si="5"/>
        <v/>
      </c>
      <c r="AO19" s="1405"/>
      <c r="AP19" s="1405"/>
      <c r="AQ19" s="1405"/>
    </row>
    <row r="20" spans="1:43" s="24" customFormat="1" ht="12.75" hidden="1" customHeight="1" x14ac:dyDescent="0.2">
      <c r="A20" s="132" t="s">
        <v>2940</v>
      </c>
      <c r="B20" s="1065"/>
      <c r="C20" s="1402"/>
      <c r="D20" s="1692"/>
      <c r="E20" s="1700"/>
      <c r="F20" s="1692"/>
      <c r="G20" s="902"/>
      <c r="H20" s="1403"/>
      <c r="I20" s="1404"/>
      <c r="J20" s="1693"/>
      <c r="K20" s="1404"/>
      <c r="L20" s="1405"/>
      <c r="M20" s="1406"/>
      <c r="N20" s="1700"/>
      <c r="O20" s="2186"/>
      <c r="P20" s="2186"/>
      <c r="Q20" s="2186"/>
      <c r="R20" s="2186"/>
      <c r="S20" s="131"/>
      <c r="T20" s="1480" t="str">
        <f t="shared" si="0"/>
        <v>9 (1409)</v>
      </c>
      <c r="U20" s="1408" t="str">
        <f t="shared" si="1"/>
        <v/>
      </c>
      <c r="V20" s="295"/>
      <c r="W20" s="1409"/>
      <c r="X20" s="1409"/>
      <c r="Y20" s="1665"/>
      <c r="Z20" s="1464" t="str">
        <f t="shared" si="2"/>
        <v>9 (1409)</v>
      </c>
      <c r="AA20" s="1462" t="str">
        <f t="shared" si="3"/>
        <v/>
      </c>
      <c r="AB20" s="1405"/>
      <c r="AC20" s="1405"/>
      <c r="AD20" s="1405"/>
      <c r="AE20" s="1405"/>
      <c r="AF20" s="1463"/>
      <c r="AG20" s="508"/>
      <c r="AH20" s="2186"/>
      <c r="AI20" s="2186"/>
      <c r="AJ20" s="2186"/>
      <c r="AK20" s="2186"/>
      <c r="AL20" s="508"/>
      <c r="AM20" s="1464" t="str">
        <f t="shared" si="4"/>
        <v>9 (1409)</v>
      </c>
      <c r="AN20" s="1462" t="str">
        <f t="shared" si="5"/>
        <v/>
      </c>
      <c r="AO20" s="1405"/>
      <c r="AP20" s="1405"/>
      <c r="AQ20" s="1405"/>
    </row>
    <row r="21" spans="1:43" s="24" customFormat="1" ht="12.75" hidden="1" customHeight="1" x14ac:dyDescent="0.2">
      <c r="A21" s="132" t="s">
        <v>2941</v>
      </c>
      <c r="B21" s="1065"/>
      <c r="C21" s="1402"/>
      <c r="D21" s="1692"/>
      <c r="E21" s="1700"/>
      <c r="F21" s="1692"/>
      <c r="G21" s="902"/>
      <c r="H21" s="1403"/>
      <c r="I21" s="1404"/>
      <c r="J21" s="1693"/>
      <c r="K21" s="1404"/>
      <c r="L21" s="1405"/>
      <c r="M21" s="1406"/>
      <c r="N21" s="1700"/>
      <c r="O21" s="2186"/>
      <c r="P21" s="2186"/>
      <c r="Q21" s="2186"/>
      <c r="R21" s="2186"/>
      <c r="S21" s="131"/>
      <c r="T21" s="1480" t="str">
        <f t="shared" si="0"/>
        <v>10 (1410)</v>
      </c>
      <c r="U21" s="1408" t="str">
        <f t="shared" si="1"/>
        <v/>
      </c>
      <c r="V21" s="295"/>
      <c r="W21" s="1409"/>
      <c r="X21" s="1409"/>
      <c r="Y21" s="1665"/>
      <c r="Z21" s="1464" t="str">
        <f t="shared" si="2"/>
        <v>10 (1410)</v>
      </c>
      <c r="AA21" s="1462" t="str">
        <f t="shared" si="3"/>
        <v/>
      </c>
      <c r="AB21" s="1405"/>
      <c r="AC21" s="1405"/>
      <c r="AD21" s="1405"/>
      <c r="AE21" s="1405"/>
      <c r="AF21" s="1463"/>
      <c r="AG21" s="508"/>
      <c r="AH21" s="2186"/>
      <c r="AI21" s="2186"/>
      <c r="AJ21" s="2186"/>
      <c r="AK21" s="2186"/>
      <c r="AL21" s="508"/>
      <c r="AM21" s="1464" t="str">
        <f t="shared" si="4"/>
        <v>10 (1410)</v>
      </c>
      <c r="AN21" s="1462" t="str">
        <f t="shared" si="5"/>
        <v/>
      </c>
      <c r="AO21" s="1405"/>
      <c r="AP21" s="1405"/>
      <c r="AQ21" s="1405"/>
    </row>
    <row r="22" spans="1:43" s="24" customFormat="1" ht="12.75" hidden="1" customHeight="1" x14ac:dyDescent="0.2">
      <c r="A22" s="132" t="s">
        <v>2942</v>
      </c>
      <c r="B22" s="1065"/>
      <c r="C22" s="1402"/>
      <c r="D22" s="1692"/>
      <c r="E22" s="1700"/>
      <c r="F22" s="1692"/>
      <c r="G22" s="902"/>
      <c r="H22" s="1403"/>
      <c r="I22" s="1404"/>
      <c r="J22" s="1693"/>
      <c r="K22" s="1404"/>
      <c r="L22" s="1405"/>
      <c r="M22" s="1406"/>
      <c r="N22" s="1700"/>
      <c r="O22" s="2186"/>
      <c r="P22" s="2186"/>
      <c r="Q22" s="2186"/>
      <c r="R22" s="2186"/>
      <c r="S22" s="131"/>
      <c r="T22" s="1480" t="str">
        <f t="shared" si="0"/>
        <v>11 (1411)</v>
      </c>
      <c r="U22" s="1408" t="str">
        <f t="shared" si="1"/>
        <v/>
      </c>
      <c r="V22" s="295"/>
      <c r="W22" s="1409"/>
      <c r="X22" s="1409"/>
      <c r="Y22" s="1665"/>
      <c r="Z22" s="1464" t="str">
        <f t="shared" si="2"/>
        <v>11 (1411)</v>
      </c>
      <c r="AA22" s="1462" t="str">
        <f t="shared" si="3"/>
        <v/>
      </c>
      <c r="AB22" s="1405"/>
      <c r="AC22" s="1405"/>
      <c r="AD22" s="1405"/>
      <c r="AE22" s="1405"/>
      <c r="AF22" s="1463"/>
      <c r="AG22" s="508"/>
      <c r="AH22" s="2186"/>
      <c r="AI22" s="2186"/>
      <c r="AJ22" s="2186"/>
      <c r="AK22" s="2186"/>
      <c r="AL22" s="508"/>
      <c r="AM22" s="1464" t="str">
        <f t="shared" si="4"/>
        <v>11 (1411)</v>
      </c>
      <c r="AN22" s="1462" t="str">
        <f t="shared" si="5"/>
        <v/>
      </c>
      <c r="AO22" s="1405"/>
      <c r="AP22" s="1405"/>
      <c r="AQ22" s="1405"/>
    </row>
    <row r="23" spans="1:43" s="24" customFormat="1" ht="12.75" hidden="1" customHeight="1" x14ac:dyDescent="0.2">
      <c r="A23" s="132" t="s">
        <v>2943</v>
      </c>
      <c r="B23" s="1065"/>
      <c r="C23" s="1402"/>
      <c r="D23" s="1692"/>
      <c r="E23" s="1700"/>
      <c r="F23" s="1692"/>
      <c r="G23" s="902"/>
      <c r="H23" s="1403"/>
      <c r="I23" s="1404"/>
      <c r="J23" s="1693"/>
      <c r="K23" s="1404"/>
      <c r="L23" s="1405"/>
      <c r="M23" s="1406"/>
      <c r="N23" s="1700"/>
      <c r="O23" s="2186"/>
      <c r="P23" s="2186"/>
      <c r="Q23" s="2186"/>
      <c r="R23" s="2186"/>
      <c r="S23" s="131"/>
      <c r="T23" s="1480" t="str">
        <f t="shared" si="0"/>
        <v>12 (1412)</v>
      </c>
      <c r="U23" s="1408" t="str">
        <f t="shared" si="1"/>
        <v/>
      </c>
      <c r="V23" s="295"/>
      <c r="W23" s="1409"/>
      <c r="X23" s="1409"/>
      <c r="Y23" s="1665"/>
      <c r="Z23" s="1464" t="str">
        <f t="shared" si="2"/>
        <v>12 (1412)</v>
      </c>
      <c r="AA23" s="1462" t="str">
        <f t="shared" si="3"/>
        <v/>
      </c>
      <c r="AB23" s="1405"/>
      <c r="AC23" s="1405"/>
      <c r="AD23" s="1405"/>
      <c r="AE23" s="1405"/>
      <c r="AF23" s="1463"/>
      <c r="AG23" s="508"/>
      <c r="AH23" s="2186"/>
      <c r="AI23" s="2186"/>
      <c r="AJ23" s="2186"/>
      <c r="AK23" s="2186"/>
      <c r="AL23" s="508"/>
      <c r="AM23" s="1464" t="str">
        <f t="shared" si="4"/>
        <v>12 (1412)</v>
      </c>
      <c r="AN23" s="1462" t="str">
        <f t="shared" si="5"/>
        <v/>
      </c>
      <c r="AO23" s="1405"/>
      <c r="AP23" s="1405"/>
      <c r="AQ23" s="1405"/>
    </row>
    <row r="24" spans="1:43" s="24" customFormat="1" ht="12.75" hidden="1" customHeight="1" x14ac:dyDescent="0.2">
      <c r="A24" s="132" t="s">
        <v>2944</v>
      </c>
      <c r="B24" s="1065"/>
      <c r="C24" s="1402"/>
      <c r="D24" s="1692"/>
      <c r="E24" s="1700"/>
      <c r="F24" s="1692"/>
      <c r="G24" s="902"/>
      <c r="H24" s="1403"/>
      <c r="I24" s="1404"/>
      <c r="J24" s="1693"/>
      <c r="K24" s="1404"/>
      <c r="L24" s="1405"/>
      <c r="M24" s="1406"/>
      <c r="N24" s="1700"/>
      <c r="O24" s="2186"/>
      <c r="P24" s="2186"/>
      <c r="Q24" s="2186"/>
      <c r="R24" s="2186"/>
      <c r="S24" s="131"/>
      <c r="T24" s="1480" t="str">
        <f t="shared" si="0"/>
        <v>13 (1413)</v>
      </c>
      <c r="U24" s="1408" t="str">
        <f t="shared" si="1"/>
        <v/>
      </c>
      <c r="V24" s="295"/>
      <c r="W24" s="1409"/>
      <c r="X24" s="1409"/>
      <c r="Y24" s="1665"/>
      <c r="Z24" s="1464" t="str">
        <f t="shared" si="2"/>
        <v>13 (1413)</v>
      </c>
      <c r="AA24" s="1462" t="str">
        <f t="shared" si="3"/>
        <v/>
      </c>
      <c r="AB24" s="1405"/>
      <c r="AC24" s="1405"/>
      <c r="AD24" s="1405"/>
      <c r="AE24" s="1405"/>
      <c r="AF24" s="1463"/>
      <c r="AG24" s="508"/>
      <c r="AH24" s="2186"/>
      <c r="AI24" s="2186"/>
      <c r="AJ24" s="2186"/>
      <c r="AK24" s="2186"/>
      <c r="AL24" s="508"/>
      <c r="AM24" s="1464" t="str">
        <f t="shared" si="4"/>
        <v>13 (1413)</v>
      </c>
      <c r="AN24" s="1462" t="str">
        <f t="shared" si="5"/>
        <v/>
      </c>
      <c r="AO24" s="1405"/>
      <c r="AP24" s="1405"/>
      <c r="AQ24" s="1405"/>
    </row>
    <row r="25" spans="1:43" s="24" customFormat="1" ht="12.75" hidden="1" customHeight="1" x14ac:dyDescent="0.2">
      <c r="A25" s="132" t="s">
        <v>2945</v>
      </c>
      <c r="B25" s="1065"/>
      <c r="C25" s="1402"/>
      <c r="D25" s="1692"/>
      <c r="E25" s="1700"/>
      <c r="F25" s="1692"/>
      <c r="G25" s="902"/>
      <c r="H25" s="1403"/>
      <c r="I25" s="1404"/>
      <c r="J25" s="1693"/>
      <c r="K25" s="1404"/>
      <c r="L25" s="1405"/>
      <c r="M25" s="1406"/>
      <c r="N25" s="1700"/>
      <c r="O25" s="2186"/>
      <c r="P25" s="2186"/>
      <c r="Q25" s="2186"/>
      <c r="R25" s="2186"/>
      <c r="S25" s="131"/>
      <c r="T25" s="1480" t="str">
        <f t="shared" si="0"/>
        <v>14 (1414)</v>
      </c>
      <c r="U25" s="1408" t="str">
        <f t="shared" si="1"/>
        <v/>
      </c>
      <c r="V25" s="295"/>
      <c r="W25" s="1409"/>
      <c r="X25" s="1409"/>
      <c r="Y25" s="1665"/>
      <c r="Z25" s="1464" t="str">
        <f t="shared" si="2"/>
        <v>14 (1414)</v>
      </c>
      <c r="AA25" s="1462" t="str">
        <f t="shared" si="3"/>
        <v/>
      </c>
      <c r="AB25" s="1405"/>
      <c r="AC25" s="1405"/>
      <c r="AD25" s="1405"/>
      <c r="AE25" s="1405"/>
      <c r="AF25" s="1463"/>
      <c r="AG25" s="508"/>
      <c r="AH25" s="2186"/>
      <c r="AI25" s="2186"/>
      <c r="AJ25" s="2186"/>
      <c r="AK25" s="2186"/>
      <c r="AL25" s="508"/>
      <c r="AM25" s="1464" t="str">
        <f t="shared" si="4"/>
        <v>14 (1414)</v>
      </c>
      <c r="AN25" s="1462" t="str">
        <f t="shared" si="5"/>
        <v/>
      </c>
      <c r="AO25" s="1405"/>
      <c r="AP25" s="1405"/>
      <c r="AQ25" s="1405"/>
    </row>
    <row r="26" spans="1:43" s="24" customFormat="1" ht="12.75" hidden="1" customHeight="1" x14ac:dyDescent="0.2">
      <c r="A26" s="132" t="s">
        <v>2946</v>
      </c>
      <c r="B26" s="1065"/>
      <c r="C26" s="1402"/>
      <c r="D26" s="1692"/>
      <c r="E26" s="1700"/>
      <c r="F26" s="1692"/>
      <c r="G26" s="902"/>
      <c r="H26" s="1403"/>
      <c r="I26" s="1404"/>
      <c r="J26" s="1693"/>
      <c r="K26" s="1404"/>
      <c r="L26" s="1405"/>
      <c r="M26" s="1406"/>
      <c r="N26" s="1700"/>
      <c r="O26" s="2186"/>
      <c r="P26" s="2186"/>
      <c r="Q26" s="2186"/>
      <c r="R26" s="2186"/>
      <c r="S26" s="131"/>
      <c r="T26" s="1480" t="str">
        <f t="shared" si="0"/>
        <v>15 (1415)</v>
      </c>
      <c r="U26" s="1408" t="str">
        <f t="shared" si="1"/>
        <v/>
      </c>
      <c r="V26" s="295"/>
      <c r="W26" s="1409"/>
      <c r="X26" s="1409"/>
      <c r="Y26" s="1665"/>
      <c r="Z26" s="1464" t="str">
        <f t="shared" si="2"/>
        <v>15 (1415)</v>
      </c>
      <c r="AA26" s="1462" t="str">
        <f t="shared" si="3"/>
        <v/>
      </c>
      <c r="AB26" s="1405"/>
      <c r="AC26" s="1405"/>
      <c r="AD26" s="1405"/>
      <c r="AE26" s="1405"/>
      <c r="AF26" s="1463"/>
      <c r="AG26" s="508"/>
      <c r="AH26" s="2186"/>
      <c r="AI26" s="2186"/>
      <c r="AJ26" s="2186"/>
      <c r="AK26" s="2186"/>
      <c r="AL26" s="508"/>
      <c r="AM26" s="1464" t="str">
        <f t="shared" si="4"/>
        <v>15 (1415)</v>
      </c>
      <c r="AN26" s="1462" t="str">
        <f t="shared" si="5"/>
        <v/>
      </c>
      <c r="AO26" s="1405"/>
      <c r="AP26" s="1405"/>
      <c r="AQ26" s="1405"/>
    </row>
    <row r="27" spans="1:43" s="24" customFormat="1" ht="12.75" hidden="1" customHeight="1" x14ac:dyDescent="0.2">
      <c r="A27" s="132" t="s">
        <v>2947</v>
      </c>
      <c r="B27" s="1065"/>
      <c r="C27" s="1402"/>
      <c r="D27" s="1692"/>
      <c r="E27" s="1700"/>
      <c r="F27" s="1692"/>
      <c r="G27" s="902"/>
      <c r="H27" s="1403"/>
      <c r="I27" s="1404"/>
      <c r="J27" s="1693"/>
      <c r="K27" s="1404"/>
      <c r="L27" s="1405"/>
      <c r="M27" s="1406"/>
      <c r="N27" s="1700"/>
      <c r="O27" s="2186"/>
      <c r="P27" s="2186"/>
      <c r="Q27" s="2186"/>
      <c r="R27" s="2186"/>
      <c r="S27" s="131"/>
      <c r="T27" s="1480" t="str">
        <f t="shared" si="0"/>
        <v>16 (1416)</v>
      </c>
      <c r="U27" s="1408" t="str">
        <f t="shared" si="1"/>
        <v/>
      </c>
      <c r="V27" s="295"/>
      <c r="W27" s="1409"/>
      <c r="X27" s="1409"/>
      <c r="Y27" s="1665"/>
      <c r="Z27" s="1464" t="str">
        <f t="shared" si="2"/>
        <v>16 (1416)</v>
      </c>
      <c r="AA27" s="1462" t="str">
        <f t="shared" si="3"/>
        <v/>
      </c>
      <c r="AB27" s="1405"/>
      <c r="AC27" s="1405"/>
      <c r="AD27" s="1405"/>
      <c r="AE27" s="1405"/>
      <c r="AF27" s="1463"/>
      <c r="AG27" s="508"/>
      <c r="AH27" s="2186"/>
      <c r="AI27" s="2186"/>
      <c r="AJ27" s="2186"/>
      <c r="AK27" s="2186"/>
      <c r="AL27" s="508"/>
      <c r="AM27" s="1464" t="str">
        <f t="shared" si="4"/>
        <v>16 (1416)</v>
      </c>
      <c r="AN27" s="1462" t="str">
        <f t="shared" si="5"/>
        <v/>
      </c>
      <c r="AO27" s="1405"/>
      <c r="AP27" s="1405"/>
      <c r="AQ27" s="1405"/>
    </row>
    <row r="28" spans="1:43" s="24" customFormat="1" ht="12.75" hidden="1" customHeight="1" x14ac:dyDescent="0.2">
      <c r="A28" s="132" t="s">
        <v>2948</v>
      </c>
      <c r="B28" s="1065"/>
      <c r="C28" s="1402"/>
      <c r="D28" s="1692"/>
      <c r="E28" s="1700"/>
      <c r="F28" s="1692"/>
      <c r="G28" s="902"/>
      <c r="H28" s="1403"/>
      <c r="I28" s="1404"/>
      <c r="J28" s="1693"/>
      <c r="K28" s="1404"/>
      <c r="L28" s="1405"/>
      <c r="M28" s="1406"/>
      <c r="N28" s="1700"/>
      <c r="O28" s="2186"/>
      <c r="P28" s="2186"/>
      <c r="Q28" s="2186"/>
      <c r="R28" s="2186"/>
      <c r="S28" s="131"/>
      <c r="T28" s="1480" t="str">
        <f t="shared" si="0"/>
        <v>17 (1417)</v>
      </c>
      <c r="U28" s="1408" t="str">
        <f t="shared" si="1"/>
        <v/>
      </c>
      <c r="V28" s="295"/>
      <c r="W28" s="1409"/>
      <c r="X28" s="1409"/>
      <c r="Y28" s="1665"/>
      <c r="Z28" s="1464" t="str">
        <f t="shared" si="2"/>
        <v>17 (1417)</v>
      </c>
      <c r="AA28" s="1462" t="str">
        <f t="shared" si="3"/>
        <v/>
      </c>
      <c r="AB28" s="1405"/>
      <c r="AC28" s="1405"/>
      <c r="AD28" s="1405"/>
      <c r="AE28" s="1405"/>
      <c r="AF28" s="1463"/>
      <c r="AG28" s="508"/>
      <c r="AH28" s="2186"/>
      <c r="AI28" s="2186"/>
      <c r="AJ28" s="2186"/>
      <c r="AK28" s="2186"/>
      <c r="AL28" s="508"/>
      <c r="AM28" s="1464" t="str">
        <f t="shared" si="4"/>
        <v>17 (1417)</v>
      </c>
      <c r="AN28" s="1462" t="str">
        <f t="shared" si="5"/>
        <v/>
      </c>
      <c r="AO28" s="1405"/>
      <c r="AP28" s="1405"/>
      <c r="AQ28" s="1405"/>
    </row>
    <row r="29" spans="1:43" s="24" customFormat="1" ht="12.75" hidden="1" customHeight="1" x14ac:dyDescent="0.2">
      <c r="A29" s="132" t="s">
        <v>2949</v>
      </c>
      <c r="B29" s="1065"/>
      <c r="C29" s="1402"/>
      <c r="D29" s="1692"/>
      <c r="E29" s="1700"/>
      <c r="F29" s="1692"/>
      <c r="G29" s="902"/>
      <c r="H29" s="1403"/>
      <c r="I29" s="1404"/>
      <c r="J29" s="1693"/>
      <c r="K29" s="1404"/>
      <c r="L29" s="1405"/>
      <c r="M29" s="1406"/>
      <c r="N29" s="1700"/>
      <c r="O29" s="2186"/>
      <c r="P29" s="2186"/>
      <c r="Q29" s="2186"/>
      <c r="R29" s="2186"/>
      <c r="S29" s="131"/>
      <c r="T29" s="1480" t="str">
        <f t="shared" si="0"/>
        <v>18 (1418)</v>
      </c>
      <c r="U29" s="1408" t="str">
        <f t="shared" si="1"/>
        <v/>
      </c>
      <c r="V29" s="295"/>
      <c r="W29" s="1409"/>
      <c r="X29" s="1409"/>
      <c r="Y29" s="1665"/>
      <c r="Z29" s="1464" t="str">
        <f t="shared" si="2"/>
        <v>18 (1418)</v>
      </c>
      <c r="AA29" s="1462" t="str">
        <f t="shared" si="3"/>
        <v/>
      </c>
      <c r="AB29" s="1405"/>
      <c r="AC29" s="1405"/>
      <c r="AD29" s="1405"/>
      <c r="AE29" s="1405"/>
      <c r="AF29" s="1463"/>
      <c r="AG29" s="508"/>
      <c r="AH29" s="2186"/>
      <c r="AI29" s="2186"/>
      <c r="AJ29" s="2186"/>
      <c r="AK29" s="2186"/>
      <c r="AL29" s="508"/>
      <c r="AM29" s="1464" t="str">
        <f t="shared" si="4"/>
        <v>18 (1418)</v>
      </c>
      <c r="AN29" s="1462" t="str">
        <f t="shared" si="5"/>
        <v/>
      </c>
      <c r="AO29" s="1405"/>
      <c r="AP29" s="1405"/>
      <c r="AQ29" s="1405"/>
    </row>
    <row r="30" spans="1:43" s="24" customFormat="1" ht="12.75" hidden="1" customHeight="1" x14ac:dyDescent="0.2">
      <c r="A30" s="132" t="s">
        <v>2950</v>
      </c>
      <c r="B30" s="1065"/>
      <c r="C30" s="1402"/>
      <c r="D30" s="1692"/>
      <c r="E30" s="1700"/>
      <c r="F30" s="1692"/>
      <c r="G30" s="902"/>
      <c r="H30" s="1403"/>
      <c r="I30" s="1404"/>
      <c r="J30" s="1693"/>
      <c r="K30" s="1404"/>
      <c r="L30" s="1405"/>
      <c r="M30" s="1406"/>
      <c r="N30" s="1700"/>
      <c r="O30" s="2186"/>
      <c r="P30" s="2186"/>
      <c r="Q30" s="2186"/>
      <c r="R30" s="2186"/>
      <c r="S30" s="131"/>
      <c r="T30" s="1480" t="str">
        <f t="shared" si="0"/>
        <v>19 (1419)</v>
      </c>
      <c r="U30" s="1408" t="str">
        <f t="shared" si="1"/>
        <v/>
      </c>
      <c r="V30" s="295"/>
      <c r="W30" s="1409"/>
      <c r="X30" s="1409"/>
      <c r="Y30" s="1665"/>
      <c r="Z30" s="1464" t="str">
        <f t="shared" si="2"/>
        <v>19 (1419)</v>
      </c>
      <c r="AA30" s="1462" t="str">
        <f t="shared" si="3"/>
        <v/>
      </c>
      <c r="AB30" s="1405"/>
      <c r="AC30" s="1405"/>
      <c r="AD30" s="1405"/>
      <c r="AE30" s="1405"/>
      <c r="AF30" s="1463"/>
      <c r="AG30" s="508"/>
      <c r="AH30" s="2186"/>
      <c r="AI30" s="2186"/>
      <c r="AJ30" s="2186"/>
      <c r="AK30" s="2186"/>
      <c r="AL30" s="508"/>
      <c r="AM30" s="1464" t="str">
        <f t="shared" si="4"/>
        <v>19 (1419)</v>
      </c>
      <c r="AN30" s="1462" t="str">
        <f t="shared" si="5"/>
        <v/>
      </c>
      <c r="AO30" s="1405"/>
      <c r="AP30" s="1405"/>
      <c r="AQ30" s="1405"/>
    </row>
    <row r="31" spans="1:43" s="24" customFormat="1" ht="12.75" hidden="1" customHeight="1" x14ac:dyDescent="0.2">
      <c r="A31" s="132" t="s">
        <v>2951</v>
      </c>
      <c r="B31" s="1065"/>
      <c r="C31" s="1402"/>
      <c r="D31" s="1692"/>
      <c r="E31" s="1700"/>
      <c r="F31" s="1692"/>
      <c r="G31" s="902"/>
      <c r="H31" s="1403"/>
      <c r="I31" s="1404"/>
      <c r="J31" s="1693"/>
      <c r="K31" s="1404"/>
      <c r="L31" s="1405"/>
      <c r="M31" s="1406"/>
      <c r="N31" s="1700"/>
      <c r="O31" s="2186"/>
      <c r="P31" s="2186"/>
      <c r="Q31" s="2186"/>
      <c r="R31" s="2186"/>
      <c r="S31" s="131"/>
      <c r="T31" s="1480" t="str">
        <f t="shared" si="0"/>
        <v>20 (1420)</v>
      </c>
      <c r="U31" s="1408" t="str">
        <f t="shared" si="1"/>
        <v/>
      </c>
      <c r="V31" s="295"/>
      <c r="W31" s="1409"/>
      <c r="X31" s="1409"/>
      <c r="Y31" s="1665"/>
      <c r="Z31" s="1464" t="str">
        <f t="shared" si="2"/>
        <v>20 (1420)</v>
      </c>
      <c r="AA31" s="1462" t="str">
        <f t="shared" si="3"/>
        <v/>
      </c>
      <c r="AB31" s="1405"/>
      <c r="AC31" s="1405"/>
      <c r="AD31" s="1405"/>
      <c r="AE31" s="1405"/>
      <c r="AF31" s="1463"/>
      <c r="AG31" s="508"/>
      <c r="AH31" s="2186"/>
      <c r="AI31" s="2186"/>
      <c r="AJ31" s="2186"/>
      <c r="AK31" s="2186"/>
      <c r="AL31" s="508"/>
      <c r="AM31" s="1464" t="str">
        <f t="shared" si="4"/>
        <v>20 (1420)</v>
      </c>
      <c r="AN31" s="1462" t="str">
        <f t="shared" si="5"/>
        <v/>
      </c>
      <c r="AO31" s="1405"/>
      <c r="AP31" s="1405"/>
      <c r="AQ31" s="1405"/>
    </row>
    <row r="32" spans="1:43" s="24" customFormat="1" ht="12.75" hidden="1" customHeight="1" x14ac:dyDescent="0.2">
      <c r="A32" s="132" t="s">
        <v>2952</v>
      </c>
      <c r="B32" s="1065"/>
      <c r="C32" s="1402"/>
      <c r="D32" s="1692"/>
      <c r="E32" s="1700"/>
      <c r="F32" s="1692"/>
      <c r="G32" s="902"/>
      <c r="H32" s="1403"/>
      <c r="I32" s="1404"/>
      <c r="J32" s="1693"/>
      <c r="K32" s="1404"/>
      <c r="L32" s="1405"/>
      <c r="M32" s="1406"/>
      <c r="N32" s="1700"/>
      <c r="O32" s="2186"/>
      <c r="P32" s="2186"/>
      <c r="Q32" s="2186"/>
      <c r="R32" s="2186"/>
      <c r="S32" s="131"/>
      <c r="T32" s="1480" t="str">
        <f t="shared" si="0"/>
        <v>21 (1421)</v>
      </c>
      <c r="U32" s="1408" t="str">
        <f t="shared" si="1"/>
        <v/>
      </c>
      <c r="V32" s="295"/>
      <c r="W32" s="1409"/>
      <c r="X32" s="1409"/>
      <c r="Y32" s="1665"/>
      <c r="Z32" s="1464" t="str">
        <f t="shared" si="2"/>
        <v>21 (1421)</v>
      </c>
      <c r="AA32" s="1462" t="str">
        <f t="shared" si="3"/>
        <v/>
      </c>
      <c r="AB32" s="1405"/>
      <c r="AC32" s="1405"/>
      <c r="AD32" s="1405"/>
      <c r="AE32" s="1405"/>
      <c r="AF32" s="1463"/>
      <c r="AG32" s="508"/>
      <c r="AH32" s="2186"/>
      <c r="AI32" s="2186"/>
      <c r="AJ32" s="2186"/>
      <c r="AK32" s="2186"/>
      <c r="AL32" s="508"/>
      <c r="AM32" s="1464" t="str">
        <f t="shared" si="4"/>
        <v>21 (1421)</v>
      </c>
      <c r="AN32" s="1462" t="str">
        <f t="shared" si="5"/>
        <v/>
      </c>
      <c r="AO32" s="1405"/>
      <c r="AP32" s="1405"/>
      <c r="AQ32" s="1405"/>
    </row>
    <row r="33" spans="1:43" s="24" customFormat="1" ht="12.75" hidden="1" customHeight="1" x14ac:dyDescent="0.2">
      <c r="A33" s="132" t="s">
        <v>2953</v>
      </c>
      <c r="B33" s="1065"/>
      <c r="C33" s="1402"/>
      <c r="D33" s="1692"/>
      <c r="E33" s="1700"/>
      <c r="F33" s="1692"/>
      <c r="G33" s="902"/>
      <c r="H33" s="1403"/>
      <c r="I33" s="1404"/>
      <c r="J33" s="1693"/>
      <c r="K33" s="1404"/>
      <c r="L33" s="1405"/>
      <c r="M33" s="1406"/>
      <c r="N33" s="1700"/>
      <c r="O33" s="2186"/>
      <c r="P33" s="2186"/>
      <c r="Q33" s="2186"/>
      <c r="R33" s="2186"/>
      <c r="S33" s="131"/>
      <c r="T33" s="1480" t="str">
        <f t="shared" si="0"/>
        <v>22 (1422)</v>
      </c>
      <c r="U33" s="1408" t="str">
        <f t="shared" si="1"/>
        <v/>
      </c>
      <c r="V33" s="295"/>
      <c r="W33" s="1409"/>
      <c r="X33" s="1409"/>
      <c r="Y33" s="1665"/>
      <c r="Z33" s="1464" t="str">
        <f t="shared" si="2"/>
        <v>22 (1422)</v>
      </c>
      <c r="AA33" s="1462" t="str">
        <f t="shared" si="3"/>
        <v/>
      </c>
      <c r="AB33" s="1405"/>
      <c r="AC33" s="1405"/>
      <c r="AD33" s="1405"/>
      <c r="AE33" s="1405"/>
      <c r="AF33" s="1463"/>
      <c r="AG33" s="508"/>
      <c r="AH33" s="2186"/>
      <c r="AI33" s="2186"/>
      <c r="AJ33" s="2186"/>
      <c r="AK33" s="2186"/>
      <c r="AL33" s="508"/>
      <c r="AM33" s="1464" t="str">
        <f t="shared" si="4"/>
        <v>22 (1422)</v>
      </c>
      <c r="AN33" s="1462" t="str">
        <f t="shared" si="5"/>
        <v/>
      </c>
      <c r="AO33" s="1405"/>
      <c r="AP33" s="1405"/>
      <c r="AQ33" s="1405"/>
    </row>
    <row r="34" spans="1:43" s="24" customFormat="1" ht="12.75" hidden="1" customHeight="1" x14ac:dyDescent="0.2">
      <c r="A34" s="132" t="s">
        <v>2954</v>
      </c>
      <c r="B34" s="1065"/>
      <c r="C34" s="1402"/>
      <c r="D34" s="1692"/>
      <c r="E34" s="1700"/>
      <c r="F34" s="1692"/>
      <c r="G34" s="902"/>
      <c r="H34" s="1403"/>
      <c r="I34" s="1404"/>
      <c r="J34" s="1693"/>
      <c r="K34" s="1404"/>
      <c r="L34" s="1405"/>
      <c r="M34" s="1406"/>
      <c r="N34" s="1700"/>
      <c r="O34" s="2186"/>
      <c r="P34" s="2186"/>
      <c r="Q34" s="2186"/>
      <c r="R34" s="2186"/>
      <c r="S34" s="131"/>
      <c r="T34" s="1480" t="str">
        <f t="shared" si="0"/>
        <v>23 (1423)</v>
      </c>
      <c r="U34" s="1408" t="str">
        <f t="shared" si="1"/>
        <v/>
      </c>
      <c r="V34" s="295"/>
      <c r="W34" s="1409"/>
      <c r="X34" s="1409"/>
      <c r="Y34" s="1665"/>
      <c r="Z34" s="1464" t="str">
        <f t="shared" si="2"/>
        <v>23 (1423)</v>
      </c>
      <c r="AA34" s="1462" t="str">
        <f t="shared" si="3"/>
        <v/>
      </c>
      <c r="AB34" s="1405"/>
      <c r="AC34" s="1405"/>
      <c r="AD34" s="1405"/>
      <c r="AE34" s="1405"/>
      <c r="AF34" s="1463"/>
      <c r="AG34" s="508"/>
      <c r="AH34" s="2186"/>
      <c r="AI34" s="2186"/>
      <c r="AJ34" s="2186"/>
      <c r="AK34" s="2186"/>
      <c r="AL34" s="508"/>
      <c r="AM34" s="1464" t="str">
        <f t="shared" si="4"/>
        <v>23 (1423)</v>
      </c>
      <c r="AN34" s="1462" t="str">
        <f t="shared" si="5"/>
        <v/>
      </c>
      <c r="AO34" s="1405"/>
      <c r="AP34" s="1405"/>
      <c r="AQ34" s="1405"/>
    </row>
    <row r="35" spans="1:43" s="24" customFormat="1" ht="12.75" hidden="1" customHeight="1" x14ac:dyDescent="0.2">
      <c r="A35" s="132" t="s">
        <v>2955</v>
      </c>
      <c r="B35" s="1065"/>
      <c r="C35" s="1402"/>
      <c r="D35" s="1692"/>
      <c r="E35" s="1700"/>
      <c r="F35" s="1692"/>
      <c r="G35" s="902"/>
      <c r="H35" s="1403"/>
      <c r="I35" s="1404"/>
      <c r="J35" s="1693"/>
      <c r="K35" s="1404"/>
      <c r="L35" s="1405"/>
      <c r="M35" s="1406"/>
      <c r="N35" s="1700"/>
      <c r="O35" s="2186"/>
      <c r="P35" s="2186"/>
      <c r="Q35" s="2186"/>
      <c r="R35" s="2186"/>
      <c r="S35" s="131"/>
      <c r="T35" s="1480" t="str">
        <f t="shared" si="0"/>
        <v>24 (1424)</v>
      </c>
      <c r="U35" s="1408" t="str">
        <f t="shared" si="1"/>
        <v/>
      </c>
      <c r="V35" s="295"/>
      <c r="W35" s="1409"/>
      <c r="X35" s="1409"/>
      <c r="Y35" s="1665"/>
      <c r="Z35" s="1464" t="str">
        <f t="shared" si="2"/>
        <v>24 (1424)</v>
      </c>
      <c r="AA35" s="1462" t="str">
        <f t="shared" si="3"/>
        <v/>
      </c>
      <c r="AB35" s="1405"/>
      <c r="AC35" s="1405"/>
      <c r="AD35" s="1405"/>
      <c r="AE35" s="1405"/>
      <c r="AF35" s="1463"/>
      <c r="AG35" s="508"/>
      <c r="AH35" s="2186"/>
      <c r="AI35" s="2186"/>
      <c r="AJ35" s="2186"/>
      <c r="AK35" s="2186"/>
      <c r="AL35" s="508"/>
      <c r="AM35" s="1464" t="str">
        <f t="shared" si="4"/>
        <v>24 (1424)</v>
      </c>
      <c r="AN35" s="1462"/>
      <c r="AO35" s="1405"/>
      <c r="AP35" s="1405"/>
      <c r="AQ35" s="1405"/>
    </row>
    <row r="36" spans="1:43" s="24" customFormat="1" x14ac:dyDescent="0.2">
      <c r="A36" s="132" t="s">
        <v>2956</v>
      </c>
      <c r="B36" s="1065"/>
      <c r="C36" s="1402"/>
      <c r="D36" s="1692"/>
      <c r="E36" s="1700"/>
      <c r="F36" s="1692"/>
      <c r="G36" s="902"/>
      <c r="H36" s="1403"/>
      <c r="I36" s="1404"/>
      <c r="J36" s="1693"/>
      <c r="K36" s="1404"/>
      <c r="L36" s="1405"/>
      <c r="M36" s="1406"/>
      <c r="N36" s="1700"/>
      <c r="O36" s="2186"/>
      <c r="P36" s="2186"/>
      <c r="Q36" s="2186"/>
      <c r="R36" s="2186"/>
      <c r="S36" s="131"/>
      <c r="T36" s="1480" t="str">
        <f t="shared" si="0"/>
        <v>25 (1425)</v>
      </c>
      <c r="U36" s="1408" t="str">
        <f t="shared" si="1"/>
        <v/>
      </c>
      <c r="V36" s="295"/>
      <c r="W36" s="1409"/>
      <c r="X36" s="1409"/>
      <c r="Y36" s="1665"/>
      <c r="Z36" s="1464" t="str">
        <f>$A$36</f>
        <v>25 (1425)</v>
      </c>
      <c r="AA36" s="1462" t="str">
        <f t="shared" si="3"/>
        <v/>
      </c>
      <c r="AB36" s="1405"/>
      <c r="AC36" s="1405"/>
      <c r="AD36" s="1405"/>
      <c r="AE36" s="1405"/>
      <c r="AF36" s="1405"/>
      <c r="AG36" s="508"/>
      <c r="AH36" s="2188"/>
      <c r="AI36" s="2188"/>
      <c r="AJ36" s="2188"/>
      <c r="AK36" s="2188"/>
      <c r="AL36" s="508"/>
      <c r="AM36" s="1464" t="str">
        <f>$A$36</f>
        <v>25 (1425)</v>
      </c>
      <c r="AN36" s="1465">
        <f>$B36</f>
        <v>0</v>
      </c>
      <c r="AO36" s="1405"/>
      <c r="AP36" s="1405"/>
      <c r="AQ36" s="1405"/>
    </row>
    <row r="37" spans="1:43" s="24" customFormat="1" x14ac:dyDescent="0.2">
      <c r="A37" s="425" t="s">
        <v>2957</v>
      </c>
      <c r="B37" s="1066">
        <v>100</v>
      </c>
      <c r="C37" s="1410"/>
      <c r="D37" s="1692"/>
      <c r="E37" s="1700"/>
      <c r="F37" s="1692"/>
      <c r="G37" s="467"/>
      <c r="H37" s="1411"/>
      <c r="I37" s="1404"/>
      <c r="J37" s="1693"/>
      <c r="K37" s="1404"/>
      <c r="L37" s="1405"/>
      <c r="M37" s="1412"/>
      <c r="N37" s="1700"/>
      <c r="O37" s="2188"/>
      <c r="P37" s="2188"/>
      <c r="Q37" s="2188"/>
      <c r="R37" s="2188"/>
      <c r="S37" s="131"/>
      <c r="T37" s="1480" t="str">
        <f t="shared" si="0"/>
        <v>(1426)</v>
      </c>
      <c r="U37" s="1413">
        <f>$B37</f>
        <v>100</v>
      </c>
      <c r="V37" s="295"/>
      <c r="W37" s="1409"/>
      <c r="X37" s="1409"/>
      <c r="Y37" s="1665"/>
      <c r="Z37" s="1464" t="str">
        <f>$A$37</f>
        <v>(1426)</v>
      </c>
      <c r="AA37" s="1471">
        <f>$B37</f>
        <v>100</v>
      </c>
      <c r="AB37" s="1405"/>
      <c r="AC37" s="1441"/>
      <c r="AD37" s="1405"/>
      <c r="AE37" s="1416"/>
      <c r="AF37" s="1466"/>
      <c r="AG37" s="508"/>
      <c r="AH37" s="2189"/>
      <c r="AI37" s="2189"/>
      <c r="AJ37" s="2189"/>
      <c r="AK37" s="2189"/>
      <c r="AL37" s="508"/>
      <c r="AM37" s="1464" t="str">
        <f>$A$37</f>
        <v>(1426)</v>
      </c>
      <c r="AN37" s="1467">
        <f>$B37</f>
        <v>100</v>
      </c>
      <c r="AO37" s="1405"/>
      <c r="AP37" s="1405"/>
      <c r="AQ37" s="1405"/>
    </row>
    <row r="38" spans="1:43" s="24" customFormat="1" x14ac:dyDescent="0.2">
      <c r="A38" s="132" t="s">
        <v>2958</v>
      </c>
      <c r="B38" s="905" t="s">
        <v>2959</v>
      </c>
      <c r="C38" s="906"/>
      <c r="D38" s="1693"/>
      <c r="E38" s="131"/>
      <c r="F38" s="908"/>
      <c r="G38" s="1414"/>
      <c r="H38" s="1415"/>
      <c r="I38" s="1404"/>
      <c r="J38" s="1693"/>
      <c r="K38" s="1404"/>
      <c r="L38" s="1416"/>
      <c r="M38" s="1417"/>
      <c r="N38" s="131"/>
      <c r="O38" s="2189"/>
      <c r="P38" s="2189"/>
      <c r="Q38" s="2189"/>
      <c r="R38" s="2189"/>
      <c r="S38" s="131"/>
      <c r="T38" s="1480" t="str">
        <f t="shared" si="0"/>
        <v>(1400)</v>
      </c>
      <c r="U38" s="906" t="str">
        <f>$B38</f>
        <v>Global</v>
      </c>
      <c r="V38" s="295"/>
      <c r="W38" s="1418"/>
      <c r="X38" s="1418"/>
      <c r="Y38" s="1665"/>
      <c r="Z38" s="1464" t="str">
        <f>$A$38</f>
        <v>(1400)</v>
      </c>
      <c r="AA38" s="906" t="str">
        <f>$B38</f>
        <v>Global</v>
      </c>
      <c r="AB38" s="295"/>
      <c r="AC38" s="1468"/>
      <c r="AD38" s="1418"/>
      <c r="AE38" s="1418"/>
      <c r="AF38" s="1418"/>
      <c r="AG38" s="508"/>
      <c r="AH38" s="2228"/>
      <c r="AI38" s="2228"/>
      <c r="AJ38" s="2228"/>
      <c r="AK38" s="2228"/>
      <c r="AL38" s="508"/>
      <c r="AM38" s="1464" t="str">
        <f>$A$38</f>
        <v>(1400)</v>
      </c>
      <c r="AN38" s="1471" t="s">
        <v>3011</v>
      </c>
      <c r="AO38" s="295"/>
      <c r="AP38" s="295"/>
      <c r="AQ38" s="295"/>
    </row>
    <row r="39" spans="1:43" ht="4.9000000000000004" customHeight="1" x14ac:dyDescent="0.2">
      <c r="A39" s="92"/>
      <c r="B39" s="131"/>
      <c r="C39" s="131"/>
      <c r="D39" s="131"/>
      <c r="E39" s="131"/>
      <c r="F39" s="131"/>
      <c r="G39" s="131"/>
      <c r="H39" s="131"/>
      <c r="I39" s="131"/>
      <c r="J39" s="131"/>
      <c r="K39" s="131"/>
      <c r="L39" s="131"/>
      <c r="M39" s="131"/>
      <c r="N39" s="131"/>
      <c r="O39" s="131"/>
      <c r="P39" s="131"/>
      <c r="Q39" s="131"/>
      <c r="R39" s="131"/>
      <c r="S39" s="131"/>
      <c r="T39" s="1792"/>
      <c r="U39" s="1400"/>
      <c r="V39" s="131"/>
      <c r="W39" s="131"/>
      <c r="X39" s="131"/>
      <c r="Y39" s="1665"/>
      <c r="Z39" s="1793"/>
      <c r="AA39" s="1469"/>
      <c r="AB39" s="508"/>
      <c r="AC39" s="508"/>
      <c r="AD39" s="508"/>
      <c r="AE39" s="508"/>
      <c r="AF39" s="508"/>
      <c r="AG39" s="508"/>
      <c r="AH39" s="1828"/>
      <c r="AI39" s="1828"/>
      <c r="AJ39" s="1828"/>
      <c r="AK39" s="1828"/>
      <c r="AL39" s="508"/>
      <c r="AM39" s="1793"/>
      <c r="AN39" s="1469"/>
      <c r="AO39" s="1829"/>
      <c r="AP39" s="1829"/>
      <c r="AQ39" s="1829"/>
    </row>
    <row r="40" spans="1:43" x14ac:dyDescent="0.2">
      <c r="A40" s="92"/>
      <c r="B40" s="138" t="s">
        <v>1785</v>
      </c>
      <c r="C40" s="131"/>
      <c r="D40" s="131"/>
      <c r="E40" s="131"/>
      <c r="F40" s="131"/>
      <c r="G40" s="131"/>
      <c r="H40" s="131"/>
      <c r="I40" s="131"/>
      <c r="J40" s="131"/>
      <c r="K40" s="131"/>
      <c r="L40" s="131"/>
      <c r="M40" s="131"/>
      <c r="N40" s="131"/>
      <c r="O40" s="131"/>
      <c r="P40" s="131"/>
      <c r="Q40" s="131"/>
      <c r="R40" s="131"/>
      <c r="S40" s="131"/>
      <c r="T40" s="1792"/>
      <c r="U40" s="1401" t="str">
        <f>$B40</f>
        <v>Engagements inutilisés (502)</v>
      </c>
      <c r="V40" s="131"/>
      <c r="W40" s="131"/>
      <c r="X40" s="131"/>
      <c r="Y40" s="1665"/>
      <c r="Z40" s="1464"/>
      <c r="AA40" s="1401" t="str">
        <f>$B40</f>
        <v>Engagements inutilisés (502)</v>
      </c>
      <c r="AB40" s="131"/>
      <c r="AC40" s="131"/>
      <c r="AD40" s="131"/>
      <c r="AE40" s="131"/>
      <c r="AF40" s="131"/>
      <c r="AG40" s="508"/>
      <c r="AH40" s="1883"/>
      <c r="AI40" s="1883"/>
      <c r="AJ40" s="1883"/>
      <c r="AK40" s="1883"/>
      <c r="AL40" s="508"/>
      <c r="AM40" s="1464"/>
      <c r="AN40" s="1401" t="str">
        <f>$B40</f>
        <v>Engagements inutilisés (502)</v>
      </c>
      <c r="AO40" s="396"/>
      <c r="AP40" s="396"/>
      <c r="AQ40" s="396"/>
    </row>
    <row r="41" spans="1:43" s="24" customFormat="1" x14ac:dyDescent="0.2">
      <c r="A41" s="132" t="s">
        <v>2932</v>
      </c>
      <c r="B41" s="1065"/>
      <c r="C41" s="1692"/>
      <c r="D41" s="1692"/>
      <c r="E41" s="1700"/>
      <c r="F41" s="1692"/>
      <c r="G41" s="902"/>
      <c r="H41" s="1403"/>
      <c r="I41" s="1404"/>
      <c r="J41" s="1693"/>
      <c r="K41" s="1404"/>
      <c r="L41" s="1405"/>
      <c r="M41" s="1406"/>
      <c r="N41" s="1700"/>
      <c r="O41" s="2186"/>
      <c r="P41" s="2186"/>
      <c r="Q41" s="2186"/>
      <c r="R41" s="2186"/>
      <c r="S41" s="131"/>
      <c r="T41" s="1480" t="str">
        <f t="shared" ref="T41:T67" si="6">$A41</f>
        <v>1 (1401)</v>
      </c>
      <c r="U41" s="1408" t="str">
        <f t="shared" ref="U41:U65" si="7">IF($B41="","",$B41)</f>
        <v/>
      </c>
      <c r="V41" s="295"/>
      <c r="W41" s="1409"/>
      <c r="X41" s="1409"/>
      <c r="Y41" s="1665"/>
      <c r="Z41" s="1464" t="str">
        <f t="shared" ref="Z41:Z64" si="8">$A41</f>
        <v>1 (1401)</v>
      </c>
      <c r="AA41" s="1462" t="str">
        <f t="shared" ref="AA41:AA65" si="9">IF($B41="","",$B41)</f>
        <v/>
      </c>
      <c r="AB41" s="1405"/>
      <c r="AC41" s="1405"/>
      <c r="AD41" s="1405"/>
      <c r="AE41" s="1405"/>
      <c r="AF41" s="1463"/>
      <c r="AG41" s="508"/>
      <c r="AH41" s="2186"/>
      <c r="AI41" s="2186"/>
      <c r="AJ41" s="2186"/>
      <c r="AK41" s="2186"/>
      <c r="AL41" s="508"/>
      <c r="AM41" s="1464" t="str">
        <f t="shared" ref="AM41:AM64" si="10">$A41</f>
        <v>1 (1401)</v>
      </c>
      <c r="AN41" s="1462" t="str">
        <f t="shared" ref="AN41:AN63" si="11">IF($B42="","",$B42)</f>
        <v/>
      </c>
      <c r="AO41" s="1830"/>
      <c r="AP41" s="1830"/>
      <c r="AQ41" s="1830"/>
    </row>
    <row r="42" spans="1:43" s="24" customFormat="1" x14ac:dyDescent="0.2">
      <c r="A42" s="132" t="s">
        <v>2933</v>
      </c>
      <c r="B42" s="1065"/>
      <c r="C42" s="1692"/>
      <c r="D42" s="1692"/>
      <c r="E42" s="1700"/>
      <c r="F42" s="1692"/>
      <c r="G42" s="902"/>
      <c r="H42" s="1403"/>
      <c r="I42" s="1404"/>
      <c r="J42" s="1693"/>
      <c r="K42" s="1404"/>
      <c r="L42" s="1405"/>
      <c r="M42" s="1406"/>
      <c r="N42" s="1700"/>
      <c r="O42" s="2186"/>
      <c r="P42" s="2186"/>
      <c r="Q42" s="2186"/>
      <c r="R42" s="2186"/>
      <c r="S42" s="131"/>
      <c r="T42" s="1480" t="str">
        <f t="shared" si="6"/>
        <v>2 (1402)</v>
      </c>
      <c r="U42" s="1408" t="str">
        <f t="shared" si="7"/>
        <v/>
      </c>
      <c r="V42" s="295"/>
      <c r="W42" s="1409"/>
      <c r="X42" s="1409"/>
      <c r="Y42" s="1665"/>
      <c r="Z42" s="1464" t="str">
        <f t="shared" si="8"/>
        <v>2 (1402)</v>
      </c>
      <c r="AA42" s="1462" t="str">
        <f t="shared" si="9"/>
        <v/>
      </c>
      <c r="AB42" s="1405"/>
      <c r="AC42" s="1405"/>
      <c r="AD42" s="1405"/>
      <c r="AE42" s="1405"/>
      <c r="AF42" s="1463"/>
      <c r="AG42" s="508"/>
      <c r="AH42" s="2186"/>
      <c r="AI42" s="2186"/>
      <c r="AJ42" s="2186"/>
      <c r="AK42" s="2186"/>
      <c r="AL42" s="508"/>
      <c r="AM42" s="1464" t="str">
        <f t="shared" si="10"/>
        <v>2 (1402)</v>
      </c>
      <c r="AN42" s="1462" t="str">
        <f t="shared" si="11"/>
        <v/>
      </c>
      <c r="AO42" s="1830"/>
      <c r="AP42" s="1830"/>
      <c r="AQ42" s="1830"/>
    </row>
    <row r="43" spans="1:43" s="24" customFormat="1" x14ac:dyDescent="0.2">
      <c r="A43" s="132" t="s">
        <v>2934</v>
      </c>
      <c r="B43" s="1065"/>
      <c r="C43" s="1692"/>
      <c r="D43" s="1692"/>
      <c r="E43" s="1700"/>
      <c r="F43" s="1692"/>
      <c r="G43" s="902"/>
      <c r="H43" s="1403"/>
      <c r="I43" s="1404"/>
      <c r="J43" s="1693"/>
      <c r="K43" s="1404"/>
      <c r="L43" s="1405"/>
      <c r="M43" s="1406"/>
      <c r="N43" s="1700"/>
      <c r="O43" s="2186"/>
      <c r="P43" s="2186"/>
      <c r="Q43" s="2186"/>
      <c r="R43" s="2186"/>
      <c r="S43" s="131"/>
      <c r="T43" s="1480" t="str">
        <f t="shared" si="6"/>
        <v>3 (1403)</v>
      </c>
      <c r="U43" s="1408" t="str">
        <f t="shared" si="7"/>
        <v/>
      </c>
      <c r="V43" s="295"/>
      <c r="W43" s="1409"/>
      <c r="X43" s="1409"/>
      <c r="Y43" s="1665"/>
      <c r="Z43" s="1464" t="str">
        <f t="shared" si="8"/>
        <v>3 (1403)</v>
      </c>
      <c r="AA43" s="1462" t="str">
        <f t="shared" si="9"/>
        <v/>
      </c>
      <c r="AB43" s="1405"/>
      <c r="AC43" s="1405"/>
      <c r="AD43" s="1405"/>
      <c r="AE43" s="1405"/>
      <c r="AF43" s="1463"/>
      <c r="AG43" s="508"/>
      <c r="AH43" s="2186"/>
      <c r="AI43" s="2186"/>
      <c r="AJ43" s="2186"/>
      <c r="AK43" s="2186"/>
      <c r="AL43" s="508"/>
      <c r="AM43" s="1464" t="str">
        <f t="shared" si="10"/>
        <v>3 (1403)</v>
      </c>
      <c r="AN43" s="1462" t="str">
        <f t="shared" si="11"/>
        <v/>
      </c>
      <c r="AO43" s="1830"/>
      <c r="AP43" s="1830"/>
      <c r="AQ43" s="1830"/>
    </row>
    <row r="44" spans="1:43" s="24" customFormat="1" ht="12.75" hidden="1" customHeight="1" x14ac:dyDescent="0.2">
      <c r="A44" s="132" t="s">
        <v>2935</v>
      </c>
      <c r="B44" s="1065"/>
      <c r="C44" s="1692"/>
      <c r="D44" s="1692"/>
      <c r="E44" s="1700"/>
      <c r="F44" s="1692"/>
      <c r="G44" s="902"/>
      <c r="H44" s="1403"/>
      <c r="I44" s="1404"/>
      <c r="J44" s="1693"/>
      <c r="K44" s="1404"/>
      <c r="L44" s="1405"/>
      <c r="M44" s="1406"/>
      <c r="N44" s="1700"/>
      <c r="O44" s="2186"/>
      <c r="P44" s="2186"/>
      <c r="Q44" s="2186"/>
      <c r="R44" s="2186"/>
      <c r="S44" s="131"/>
      <c r="T44" s="1480" t="str">
        <f t="shared" si="6"/>
        <v>4 (1404)</v>
      </c>
      <c r="U44" s="1408" t="str">
        <f t="shared" si="7"/>
        <v/>
      </c>
      <c r="V44" s="295"/>
      <c r="W44" s="1409"/>
      <c r="X44" s="1409"/>
      <c r="Y44" s="1665"/>
      <c r="Z44" s="1464" t="str">
        <f t="shared" si="8"/>
        <v>4 (1404)</v>
      </c>
      <c r="AA44" s="1462" t="str">
        <f t="shared" si="9"/>
        <v/>
      </c>
      <c r="AB44" s="1405"/>
      <c r="AC44" s="1405"/>
      <c r="AD44" s="1405"/>
      <c r="AE44" s="1405"/>
      <c r="AF44" s="1463"/>
      <c r="AG44" s="508"/>
      <c r="AH44" s="2186"/>
      <c r="AI44" s="2186"/>
      <c r="AJ44" s="2186"/>
      <c r="AK44" s="2186"/>
      <c r="AL44" s="508"/>
      <c r="AM44" s="1464" t="str">
        <f t="shared" si="10"/>
        <v>4 (1404)</v>
      </c>
      <c r="AN44" s="1462" t="str">
        <f t="shared" si="11"/>
        <v/>
      </c>
      <c r="AO44" s="1830"/>
      <c r="AP44" s="1830"/>
      <c r="AQ44" s="1830"/>
    </row>
    <row r="45" spans="1:43" s="24" customFormat="1" ht="12.75" hidden="1" customHeight="1" x14ac:dyDescent="0.2">
      <c r="A45" s="132" t="s">
        <v>2936</v>
      </c>
      <c r="B45" s="1065"/>
      <c r="C45" s="1692"/>
      <c r="D45" s="1692"/>
      <c r="E45" s="1700"/>
      <c r="F45" s="1692"/>
      <c r="G45" s="902"/>
      <c r="H45" s="1403"/>
      <c r="I45" s="1404"/>
      <c r="J45" s="1693"/>
      <c r="K45" s="1404"/>
      <c r="L45" s="1405"/>
      <c r="M45" s="1406"/>
      <c r="N45" s="1700"/>
      <c r="O45" s="2186"/>
      <c r="P45" s="2186"/>
      <c r="Q45" s="2186"/>
      <c r="R45" s="2186"/>
      <c r="S45" s="131"/>
      <c r="T45" s="1480" t="str">
        <f t="shared" si="6"/>
        <v>5 (1405)</v>
      </c>
      <c r="U45" s="1408" t="str">
        <f t="shared" si="7"/>
        <v/>
      </c>
      <c r="V45" s="295"/>
      <c r="W45" s="1409"/>
      <c r="X45" s="1409"/>
      <c r="Y45" s="1665"/>
      <c r="Z45" s="1464" t="str">
        <f t="shared" si="8"/>
        <v>5 (1405)</v>
      </c>
      <c r="AA45" s="1462" t="str">
        <f t="shared" si="9"/>
        <v/>
      </c>
      <c r="AB45" s="1405"/>
      <c r="AC45" s="1405"/>
      <c r="AD45" s="1405"/>
      <c r="AE45" s="1405"/>
      <c r="AF45" s="1463"/>
      <c r="AG45" s="508"/>
      <c r="AH45" s="2186"/>
      <c r="AI45" s="2186"/>
      <c r="AJ45" s="2186"/>
      <c r="AK45" s="2186"/>
      <c r="AL45" s="508"/>
      <c r="AM45" s="1464" t="str">
        <f t="shared" si="10"/>
        <v>5 (1405)</v>
      </c>
      <c r="AN45" s="1462" t="str">
        <f t="shared" si="11"/>
        <v/>
      </c>
      <c r="AO45" s="1830"/>
      <c r="AP45" s="1830"/>
      <c r="AQ45" s="1830"/>
    </row>
    <row r="46" spans="1:43" s="24" customFormat="1" ht="12.75" hidden="1" customHeight="1" x14ac:dyDescent="0.2">
      <c r="A46" s="132" t="s">
        <v>2937</v>
      </c>
      <c r="B46" s="1065"/>
      <c r="C46" s="1692"/>
      <c r="D46" s="1692"/>
      <c r="E46" s="1700"/>
      <c r="F46" s="1692"/>
      <c r="G46" s="902"/>
      <c r="H46" s="1403"/>
      <c r="I46" s="1404"/>
      <c r="J46" s="1693"/>
      <c r="K46" s="1404"/>
      <c r="L46" s="1405"/>
      <c r="M46" s="1406"/>
      <c r="N46" s="1700"/>
      <c r="O46" s="2186"/>
      <c r="P46" s="2186"/>
      <c r="Q46" s="2186"/>
      <c r="R46" s="2186"/>
      <c r="S46" s="131"/>
      <c r="T46" s="1480" t="str">
        <f t="shared" si="6"/>
        <v>6 (1406)</v>
      </c>
      <c r="U46" s="1408" t="str">
        <f t="shared" si="7"/>
        <v/>
      </c>
      <c r="V46" s="295"/>
      <c r="W46" s="1409"/>
      <c r="X46" s="1409"/>
      <c r="Y46" s="1665"/>
      <c r="Z46" s="1464" t="str">
        <f t="shared" si="8"/>
        <v>6 (1406)</v>
      </c>
      <c r="AA46" s="1462" t="str">
        <f t="shared" si="9"/>
        <v/>
      </c>
      <c r="AB46" s="1405"/>
      <c r="AC46" s="1405"/>
      <c r="AD46" s="1405"/>
      <c r="AE46" s="1405"/>
      <c r="AF46" s="1463"/>
      <c r="AG46" s="508"/>
      <c r="AH46" s="2186"/>
      <c r="AI46" s="2186"/>
      <c r="AJ46" s="2186"/>
      <c r="AK46" s="2186"/>
      <c r="AL46" s="508"/>
      <c r="AM46" s="1464" t="str">
        <f t="shared" si="10"/>
        <v>6 (1406)</v>
      </c>
      <c r="AN46" s="1462" t="str">
        <f t="shared" si="11"/>
        <v/>
      </c>
      <c r="AO46" s="1830"/>
      <c r="AP46" s="1830"/>
      <c r="AQ46" s="1830"/>
    </row>
    <row r="47" spans="1:43" s="24" customFormat="1" ht="12.75" hidden="1" customHeight="1" x14ac:dyDescent="0.2">
      <c r="A47" s="132" t="s">
        <v>2938</v>
      </c>
      <c r="B47" s="1065"/>
      <c r="C47" s="1692"/>
      <c r="D47" s="1692"/>
      <c r="E47" s="1700"/>
      <c r="F47" s="1692"/>
      <c r="G47" s="902"/>
      <c r="H47" s="1403"/>
      <c r="I47" s="1404"/>
      <c r="J47" s="1693"/>
      <c r="K47" s="1404"/>
      <c r="L47" s="1405"/>
      <c r="M47" s="1406"/>
      <c r="N47" s="1700"/>
      <c r="O47" s="2186"/>
      <c r="P47" s="2186"/>
      <c r="Q47" s="2186"/>
      <c r="R47" s="2186"/>
      <c r="S47" s="131"/>
      <c r="T47" s="1480" t="str">
        <f t="shared" si="6"/>
        <v>7 (1407)</v>
      </c>
      <c r="U47" s="1408" t="str">
        <f t="shared" si="7"/>
        <v/>
      </c>
      <c r="V47" s="295"/>
      <c r="W47" s="1409"/>
      <c r="X47" s="1409"/>
      <c r="Y47" s="1665"/>
      <c r="Z47" s="1464" t="str">
        <f t="shared" si="8"/>
        <v>7 (1407)</v>
      </c>
      <c r="AA47" s="1462" t="str">
        <f t="shared" si="9"/>
        <v/>
      </c>
      <c r="AB47" s="1405"/>
      <c r="AC47" s="1405"/>
      <c r="AD47" s="1405"/>
      <c r="AE47" s="1405"/>
      <c r="AF47" s="1463"/>
      <c r="AG47" s="508"/>
      <c r="AH47" s="2186"/>
      <c r="AI47" s="2186"/>
      <c r="AJ47" s="2186"/>
      <c r="AK47" s="2186"/>
      <c r="AL47" s="508"/>
      <c r="AM47" s="1464" t="str">
        <f t="shared" si="10"/>
        <v>7 (1407)</v>
      </c>
      <c r="AN47" s="1462" t="str">
        <f t="shared" si="11"/>
        <v/>
      </c>
      <c r="AO47" s="1830"/>
      <c r="AP47" s="1830"/>
      <c r="AQ47" s="1830"/>
    </row>
    <row r="48" spans="1:43" s="24" customFormat="1" ht="12.75" hidden="1" customHeight="1" x14ac:dyDescent="0.2">
      <c r="A48" s="132" t="s">
        <v>2939</v>
      </c>
      <c r="B48" s="1065"/>
      <c r="C48" s="1692"/>
      <c r="D48" s="1692"/>
      <c r="E48" s="1700"/>
      <c r="F48" s="1692"/>
      <c r="G48" s="902"/>
      <c r="H48" s="1403"/>
      <c r="I48" s="1404"/>
      <c r="J48" s="1693"/>
      <c r="K48" s="1404"/>
      <c r="L48" s="1405"/>
      <c r="M48" s="1406"/>
      <c r="N48" s="1700"/>
      <c r="O48" s="2186"/>
      <c r="P48" s="2186"/>
      <c r="Q48" s="2186"/>
      <c r="R48" s="2186"/>
      <c r="S48" s="131"/>
      <c r="T48" s="1480" t="str">
        <f t="shared" si="6"/>
        <v>8 (1408)</v>
      </c>
      <c r="U48" s="1408" t="str">
        <f t="shared" si="7"/>
        <v/>
      </c>
      <c r="V48" s="295"/>
      <c r="W48" s="1409"/>
      <c r="X48" s="1409"/>
      <c r="Y48" s="1665"/>
      <c r="Z48" s="1464" t="str">
        <f t="shared" si="8"/>
        <v>8 (1408)</v>
      </c>
      <c r="AA48" s="1462" t="str">
        <f t="shared" si="9"/>
        <v/>
      </c>
      <c r="AB48" s="1405"/>
      <c r="AC48" s="1405"/>
      <c r="AD48" s="1405"/>
      <c r="AE48" s="1405"/>
      <c r="AF48" s="1463"/>
      <c r="AG48" s="508"/>
      <c r="AH48" s="2186"/>
      <c r="AI48" s="2186"/>
      <c r="AJ48" s="2186"/>
      <c r="AK48" s="2186"/>
      <c r="AL48" s="508"/>
      <c r="AM48" s="1464" t="str">
        <f t="shared" si="10"/>
        <v>8 (1408)</v>
      </c>
      <c r="AN48" s="1462" t="str">
        <f t="shared" si="11"/>
        <v/>
      </c>
      <c r="AO48" s="1830"/>
      <c r="AP48" s="1830"/>
      <c r="AQ48" s="1830"/>
    </row>
    <row r="49" spans="1:43" s="24" customFormat="1" ht="12.75" hidden="1" customHeight="1" x14ac:dyDescent="0.2">
      <c r="A49" s="132" t="s">
        <v>2940</v>
      </c>
      <c r="B49" s="1065"/>
      <c r="C49" s="1692"/>
      <c r="D49" s="1692"/>
      <c r="E49" s="1700"/>
      <c r="F49" s="1692"/>
      <c r="G49" s="902"/>
      <c r="H49" s="1403"/>
      <c r="I49" s="1404"/>
      <c r="J49" s="1693"/>
      <c r="K49" s="1404"/>
      <c r="L49" s="1405"/>
      <c r="M49" s="1406"/>
      <c r="N49" s="1700"/>
      <c r="O49" s="2186"/>
      <c r="P49" s="2186"/>
      <c r="Q49" s="2186"/>
      <c r="R49" s="2186"/>
      <c r="S49" s="131"/>
      <c r="T49" s="1480" t="str">
        <f t="shared" si="6"/>
        <v>9 (1409)</v>
      </c>
      <c r="U49" s="1408" t="str">
        <f t="shared" si="7"/>
        <v/>
      </c>
      <c r="V49" s="295"/>
      <c r="W49" s="1409"/>
      <c r="X49" s="1409"/>
      <c r="Y49" s="1665"/>
      <c r="Z49" s="1464" t="str">
        <f t="shared" si="8"/>
        <v>9 (1409)</v>
      </c>
      <c r="AA49" s="1462" t="str">
        <f t="shared" si="9"/>
        <v/>
      </c>
      <c r="AB49" s="1405"/>
      <c r="AC49" s="1405"/>
      <c r="AD49" s="1405"/>
      <c r="AE49" s="1405"/>
      <c r="AF49" s="1463"/>
      <c r="AG49" s="508"/>
      <c r="AH49" s="2186"/>
      <c r="AI49" s="2186"/>
      <c r="AJ49" s="2186"/>
      <c r="AK49" s="2186"/>
      <c r="AL49" s="508"/>
      <c r="AM49" s="1464" t="str">
        <f t="shared" si="10"/>
        <v>9 (1409)</v>
      </c>
      <c r="AN49" s="1462" t="str">
        <f t="shared" si="11"/>
        <v/>
      </c>
      <c r="AO49" s="1830"/>
      <c r="AP49" s="1830"/>
      <c r="AQ49" s="1830"/>
    </row>
    <row r="50" spans="1:43" s="24" customFormat="1" ht="12.75" hidden="1" customHeight="1" x14ac:dyDescent="0.2">
      <c r="A50" s="132" t="s">
        <v>2941</v>
      </c>
      <c r="B50" s="1065"/>
      <c r="C50" s="1692"/>
      <c r="D50" s="1692"/>
      <c r="E50" s="1700"/>
      <c r="F50" s="1692"/>
      <c r="G50" s="902"/>
      <c r="H50" s="1403"/>
      <c r="I50" s="1404"/>
      <c r="J50" s="1693"/>
      <c r="K50" s="1404"/>
      <c r="L50" s="1405"/>
      <c r="M50" s="1406"/>
      <c r="N50" s="1700"/>
      <c r="O50" s="2186"/>
      <c r="P50" s="2186"/>
      <c r="Q50" s="2186"/>
      <c r="R50" s="2186"/>
      <c r="S50" s="131"/>
      <c r="T50" s="1480" t="str">
        <f t="shared" si="6"/>
        <v>10 (1410)</v>
      </c>
      <c r="U50" s="1408" t="str">
        <f t="shared" si="7"/>
        <v/>
      </c>
      <c r="V50" s="295"/>
      <c r="W50" s="1409"/>
      <c r="X50" s="1409"/>
      <c r="Y50" s="1665"/>
      <c r="Z50" s="1464" t="str">
        <f t="shared" si="8"/>
        <v>10 (1410)</v>
      </c>
      <c r="AA50" s="1462" t="str">
        <f t="shared" si="9"/>
        <v/>
      </c>
      <c r="AB50" s="1405"/>
      <c r="AC50" s="1405"/>
      <c r="AD50" s="1405"/>
      <c r="AE50" s="1405"/>
      <c r="AF50" s="1463"/>
      <c r="AG50" s="508"/>
      <c r="AH50" s="2186"/>
      <c r="AI50" s="2186"/>
      <c r="AJ50" s="2186"/>
      <c r="AK50" s="2186"/>
      <c r="AL50" s="508"/>
      <c r="AM50" s="1464" t="str">
        <f t="shared" si="10"/>
        <v>10 (1410)</v>
      </c>
      <c r="AN50" s="1462" t="str">
        <f t="shared" si="11"/>
        <v/>
      </c>
      <c r="AO50" s="1830"/>
      <c r="AP50" s="1830"/>
      <c r="AQ50" s="1830"/>
    </row>
    <row r="51" spans="1:43" s="24" customFormat="1" ht="12.75" hidden="1" customHeight="1" x14ac:dyDescent="0.2">
      <c r="A51" s="132" t="s">
        <v>2942</v>
      </c>
      <c r="B51" s="1065"/>
      <c r="C51" s="1692"/>
      <c r="D51" s="1692"/>
      <c r="E51" s="1700"/>
      <c r="F51" s="1692"/>
      <c r="G51" s="902"/>
      <c r="H51" s="1403"/>
      <c r="I51" s="1404"/>
      <c r="J51" s="1693"/>
      <c r="K51" s="1404"/>
      <c r="L51" s="1405"/>
      <c r="M51" s="1406"/>
      <c r="N51" s="1700"/>
      <c r="O51" s="2186"/>
      <c r="P51" s="2186"/>
      <c r="Q51" s="2186"/>
      <c r="R51" s="2186"/>
      <c r="S51" s="131"/>
      <c r="T51" s="1480" t="str">
        <f t="shared" si="6"/>
        <v>11 (1411)</v>
      </c>
      <c r="U51" s="1408" t="str">
        <f t="shared" si="7"/>
        <v/>
      </c>
      <c r="V51" s="295"/>
      <c r="W51" s="1409"/>
      <c r="X51" s="1409"/>
      <c r="Y51" s="1665"/>
      <c r="Z51" s="1464" t="str">
        <f t="shared" si="8"/>
        <v>11 (1411)</v>
      </c>
      <c r="AA51" s="1462" t="str">
        <f t="shared" si="9"/>
        <v/>
      </c>
      <c r="AB51" s="1405"/>
      <c r="AC51" s="1405"/>
      <c r="AD51" s="1405"/>
      <c r="AE51" s="1405"/>
      <c r="AF51" s="1463"/>
      <c r="AG51" s="508"/>
      <c r="AH51" s="2186"/>
      <c r="AI51" s="2186"/>
      <c r="AJ51" s="2186"/>
      <c r="AK51" s="2186"/>
      <c r="AL51" s="508"/>
      <c r="AM51" s="1464" t="str">
        <f t="shared" si="10"/>
        <v>11 (1411)</v>
      </c>
      <c r="AN51" s="1462" t="str">
        <f t="shared" si="11"/>
        <v/>
      </c>
      <c r="AO51" s="1830"/>
      <c r="AP51" s="1830"/>
      <c r="AQ51" s="1830"/>
    </row>
    <row r="52" spans="1:43" s="24" customFormat="1" ht="12.75" hidden="1" customHeight="1" x14ac:dyDescent="0.2">
      <c r="A52" s="132" t="s">
        <v>2943</v>
      </c>
      <c r="B52" s="1065"/>
      <c r="C52" s="1692"/>
      <c r="D52" s="1692"/>
      <c r="E52" s="1700"/>
      <c r="F52" s="1692"/>
      <c r="G52" s="902"/>
      <c r="H52" s="1403"/>
      <c r="I52" s="1404"/>
      <c r="J52" s="1693"/>
      <c r="K52" s="1404"/>
      <c r="L52" s="1405"/>
      <c r="M52" s="1406"/>
      <c r="N52" s="1700"/>
      <c r="O52" s="2186"/>
      <c r="P52" s="2186"/>
      <c r="Q52" s="2186"/>
      <c r="R52" s="2186"/>
      <c r="S52" s="131"/>
      <c r="T52" s="1480" t="str">
        <f t="shared" si="6"/>
        <v>12 (1412)</v>
      </c>
      <c r="U52" s="1408" t="str">
        <f t="shared" si="7"/>
        <v/>
      </c>
      <c r="V52" s="295"/>
      <c r="W52" s="1409"/>
      <c r="X52" s="1409"/>
      <c r="Y52" s="1665"/>
      <c r="Z52" s="1464" t="str">
        <f t="shared" si="8"/>
        <v>12 (1412)</v>
      </c>
      <c r="AA52" s="1462" t="str">
        <f t="shared" si="9"/>
        <v/>
      </c>
      <c r="AB52" s="1405"/>
      <c r="AC52" s="1405"/>
      <c r="AD52" s="1405"/>
      <c r="AE52" s="1405"/>
      <c r="AF52" s="1463"/>
      <c r="AG52" s="508"/>
      <c r="AH52" s="2186"/>
      <c r="AI52" s="2186"/>
      <c r="AJ52" s="2186"/>
      <c r="AK52" s="2186"/>
      <c r="AL52" s="508"/>
      <c r="AM52" s="1464" t="str">
        <f t="shared" si="10"/>
        <v>12 (1412)</v>
      </c>
      <c r="AN52" s="1462" t="str">
        <f t="shared" si="11"/>
        <v/>
      </c>
      <c r="AO52" s="1830"/>
      <c r="AP52" s="1830"/>
      <c r="AQ52" s="1830"/>
    </row>
    <row r="53" spans="1:43" s="24" customFormat="1" ht="12.75" hidden="1" customHeight="1" x14ac:dyDescent="0.2">
      <c r="A53" s="132" t="s">
        <v>2944</v>
      </c>
      <c r="B53" s="1065"/>
      <c r="C53" s="1692"/>
      <c r="D53" s="1692"/>
      <c r="E53" s="1700"/>
      <c r="F53" s="1692"/>
      <c r="G53" s="902"/>
      <c r="H53" s="1403"/>
      <c r="I53" s="1404"/>
      <c r="J53" s="1693"/>
      <c r="K53" s="1404"/>
      <c r="L53" s="1405"/>
      <c r="M53" s="1406"/>
      <c r="N53" s="1700"/>
      <c r="O53" s="2186"/>
      <c r="P53" s="2186"/>
      <c r="Q53" s="2186"/>
      <c r="R53" s="2186"/>
      <c r="S53" s="131"/>
      <c r="T53" s="1480" t="str">
        <f t="shared" si="6"/>
        <v>13 (1413)</v>
      </c>
      <c r="U53" s="1408" t="str">
        <f t="shared" si="7"/>
        <v/>
      </c>
      <c r="V53" s="295"/>
      <c r="W53" s="1409"/>
      <c r="X53" s="1409"/>
      <c r="Y53" s="1665"/>
      <c r="Z53" s="1464" t="str">
        <f t="shared" si="8"/>
        <v>13 (1413)</v>
      </c>
      <c r="AA53" s="1462" t="str">
        <f t="shared" si="9"/>
        <v/>
      </c>
      <c r="AB53" s="1405"/>
      <c r="AC53" s="1405"/>
      <c r="AD53" s="1405"/>
      <c r="AE53" s="1405"/>
      <c r="AF53" s="1463"/>
      <c r="AG53" s="508"/>
      <c r="AH53" s="2186"/>
      <c r="AI53" s="2186"/>
      <c r="AJ53" s="2186"/>
      <c r="AK53" s="2186"/>
      <c r="AL53" s="508"/>
      <c r="AM53" s="1464" t="str">
        <f t="shared" si="10"/>
        <v>13 (1413)</v>
      </c>
      <c r="AN53" s="1462" t="str">
        <f t="shared" si="11"/>
        <v/>
      </c>
      <c r="AO53" s="1830"/>
      <c r="AP53" s="1830"/>
      <c r="AQ53" s="1830"/>
    </row>
    <row r="54" spans="1:43" s="24" customFormat="1" ht="12.75" hidden="1" customHeight="1" x14ac:dyDescent="0.2">
      <c r="A54" s="132" t="s">
        <v>2945</v>
      </c>
      <c r="B54" s="1065"/>
      <c r="C54" s="1692"/>
      <c r="D54" s="1692"/>
      <c r="E54" s="1700"/>
      <c r="F54" s="1692"/>
      <c r="G54" s="902"/>
      <c r="H54" s="1403"/>
      <c r="I54" s="1404"/>
      <c r="J54" s="1693"/>
      <c r="K54" s="1404"/>
      <c r="L54" s="1405"/>
      <c r="M54" s="1406"/>
      <c r="N54" s="1700"/>
      <c r="O54" s="2186"/>
      <c r="P54" s="2186"/>
      <c r="Q54" s="2186"/>
      <c r="R54" s="2186"/>
      <c r="S54" s="131"/>
      <c r="T54" s="1480" t="str">
        <f t="shared" si="6"/>
        <v>14 (1414)</v>
      </c>
      <c r="U54" s="1408" t="str">
        <f t="shared" si="7"/>
        <v/>
      </c>
      <c r="V54" s="295"/>
      <c r="W54" s="1409"/>
      <c r="X54" s="1409"/>
      <c r="Y54" s="1665"/>
      <c r="Z54" s="1464" t="str">
        <f t="shared" si="8"/>
        <v>14 (1414)</v>
      </c>
      <c r="AA54" s="1462" t="str">
        <f t="shared" si="9"/>
        <v/>
      </c>
      <c r="AB54" s="1405"/>
      <c r="AC54" s="1405"/>
      <c r="AD54" s="1405"/>
      <c r="AE54" s="1405"/>
      <c r="AF54" s="1463"/>
      <c r="AG54" s="508"/>
      <c r="AH54" s="2186"/>
      <c r="AI54" s="2186"/>
      <c r="AJ54" s="2186"/>
      <c r="AK54" s="2186"/>
      <c r="AL54" s="508"/>
      <c r="AM54" s="1464" t="str">
        <f t="shared" si="10"/>
        <v>14 (1414)</v>
      </c>
      <c r="AN54" s="1462" t="str">
        <f t="shared" si="11"/>
        <v/>
      </c>
      <c r="AO54" s="1830"/>
      <c r="AP54" s="1830"/>
      <c r="AQ54" s="1830"/>
    </row>
    <row r="55" spans="1:43" s="24" customFormat="1" ht="12.75" hidden="1" customHeight="1" x14ac:dyDescent="0.2">
      <c r="A55" s="132" t="s">
        <v>2946</v>
      </c>
      <c r="B55" s="1065"/>
      <c r="C55" s="1692"/>
      <c r="D55" s="1692"/>
      <c r="E55" s="1700"/>
      <c r="F55" s="1692"/>
      <c r="G55" s="902"/>
      <c r="H55" s="1403"/>
      <c r="I55" s="1404"/>
      <c r="J55" s="1693"/>
      <c r="K55" s="1404"/>
      <c r="L55" s="1405"/>
      <c r="M55" s="1406"/>
      <c r="N55" s="1700"/>
      <c r="O55" s="2186"/>
      <c r="P55" s="2186"/>
      <c r="Q55" s="2186"/>
      <c r="R55" s="2186"/>
      <c r="S55" s="131"/>
      <c r="T55" s="1480" t="str">
        <f t="shared" si="6"/>
        <v>15 (1415)</v>
      </c>
      <c r="U55" s="1408" t="str">
        <f t="shared" si="7"/>
        <v/>
      </c>
      <c r="V55" s="295"/>
      <c r="W55" s="1409"/>
      <c r="X55" s="1409"/>
      <c r="Y55" s="1665"/>
      <c r="Z55" s="1464" t="str">
        <f t="shared" si="8"/>
        <v>15 (1415)</v>
      </c>
      <c r="AA55" s="1462" t="str">
        <f t="shared" si="9"/>
        <v/>
      </c>
      <c r="AB55" s="1405"/>
      <c r="AC55" s="1405"/>
      <c r="AD55" s="1405"/>
      <c r="AE55" s="1405"/>
      <c r="AF55" s="1463"/>
      <c r="AG55" s="508"/>
      <c r="AH55" s="2186"/>
      <c r="AI55" s="2186"/>
      <c r="AJ55" s="2186"/>
      <c r="AK55" s="2186"/>
      <c r="AL55" s="508"/>
      <c r="AM55" s="1464" t="str">
        <f t="shared" si="10"/>
        <v>15 (1415)</v>
      </c>
      <c r="AN55" s="1462" t="str">
        <f t="shared" si="11"/>
        <v/>
      </c>
      <c r="AO55" s="1830"/>
      <c r="AP55" s="1830"/>
      <c r="AQ55" s="1830"/>
    </row>
    <row r="56" spans="1:43" s="24" customFormat="1" ht="12.75" hidden="1" customHeight="1" x14ac:dyDescent="0.2">
      <c r="A56" s="132" t="s">
        <v>2947</v>
      </c>
      <c r="B56" s="1065"/>
      <c r="C56" s="1692"/>
      <c r="D56" s="1692"/>
      <c r="E56" s="1700"/>
      <c r="F56" s="1692"/>
      <c r="G56" s="902"/>
      <c r="H56" s="1403"/>
      <c r="I56" s="1404"/>
      <c r="J56" s="1693"/>
      <c r="K56" s="1404"/>
      <c r="L56" s="1405"/>
      <c r="M56" s="1406"/>
      <c r="N56" s="1700"/>
      <c r="O56" s="2186"/>
      <c r="P56" s="2186"/>
      <c r="Q56" s="2186"/>
      <c r="R56" s="2186"/>
      <c r="S56" s="131"/>
      <c r="T56" s="1480" t="str">
        <f t="shared" si="6"/>
        <v>16 (1416)</v>
      </c>
      <c r="U56" s="1408" t="str">
        <f t="shared" si="7"/>
        <v/>
      </c>
      <c r="V56" s="295"/>
      <c r="W56" s="1409"/>
      <c r="X56" s="1409"/>
      <c r="Y56" s="1665"/>
      <c r="Z56" s="1464" t="str">
        <f t="shared" si="8"/>
        <v>16 (1416)</v>
      </c>
      <c r="AA56" s="1462" t="str">
        <f t="shared" si="9"/>
        <v/>
      </c>
      <c r="AB56" s="1405"/>
      <c r="AC56" s="1405"/>
      <c r="AD56" s="1405"/>
      <c r="AE56" s="1405"/>
      <c r="AF56" s="1463"/>
      <c r="AG56" s="508"/>
      <c r="AH56" s="2186"/>
      <c r="AI56" s="2186"/>
      <c r="AJ56" s="2186"/>
      <c r="AK56" s="2186"/>
      <c r="AL56" s="508"/>
      <c r="AM56" s="1464" t="str">
        <f t="shared" si="10"/>
        <v>16 (1416)</v>
      </c>
      <c r="AN56" s="1462" t="str">
        <f t="shared" si="11"/>
        <v/>
      </c>
      <c r="AO56" s="1830"/>
      <c r="AP56" s="1830"/>
      <c r="AQ56" s="1830"/>
    </row>
    <row r="57" spans="1:43" s="24" customFormat="1" ht="12.75" hidden="1" customHeight="1" x14ac:dyDescent="0.2">
      <c r="A57" s="132" t="s">
        <v>2948</v>
      </c>
      <c r="B57" s="1065"/>
      <c r="C57" s="1692"/>
      <c r="D57" s="1692"/>
      <c r="E57" s="1700"/>
      <c r="F57" s="1692"/>
      <c r="G57" s="902"/>
      <c r="H57" s="1403"/>
      <c r="I57" s="1404"/>
      <c r="J57" s="1693"/>
      <c r="K57" s="1404"/>
      <c r="L57" s="1405"/>
      <c r="M57" s="1406"/>
      <c r="N57" s="1700"/>
      <c r="O57" s="2186"/>
      <c r="P57" s="2186"/>
      <c r="Q57" s="2186"/>
      <c r="R57" s="2186"/>
      <c r="S57" s="131"/>
      <c r="T57" s="1480" t="str">
        <f t="shared" si="6"/>
        <v>17 (1417)</v>
      </c>
      <c r="U57" s="1408" t="str">
        <f t="shared" si="7"/>
        <v/>
      </c>
      <c r="V57" s="295"/>
      <c r="W57" s="1409"/>
      <c r="X57" s="1409"/>
      <c r="Y57" s="1665"/>
      <c r="Z57" s="1464" t="str">
        <f t="shared" si="8"/>
        <v>17 (1417)</v>
      </c>
      <c r="AA57" s="1462" t="str">
        <f t="shared" si="9"/>
        <v/>
      </c>
      <c r="AB57" s="1405"/>
      <c r="AC57" s="1405"/>
      <c r="AD57" s="1405"/>
      <c r="AE57" s="1405"/>
      <c r="AF57" s="1463"/>
      <c r="AG57" s="508"/>
      <c r="AH57" s="2186"/>
      <c r="AI57" s="2186"/>
      <c r="AJ57" s="2186"/>
      <c r="AK57" s="2186"/>
      <c r="AL57" s="508"/>
      <c r="AM57" s="1464" t="str">
        <f t="shared" si="10"/>
        <v>17 (1417)</v>
      </c>
      <c r="AN57" s="1462" t="str">
        <f t="shared" si="11"/>
        <v/>
      </c>
      <c r="AO57" s="1830"/>
      <c r="AP57" s="1830"/>
      <c r="AQ57" s="1830"/>
    </row>
    <row r="58" spans="1:43" s="24" customFormat="1" ht="12.75" hidden="1" customHeight="1" x14ac:dyDescent="0.2">
      <c r="A58" s="132" t="s">
        <v>2949</v>
      </c>
      <c r="B58" s="1065"/>
      <c r="C58" s="1692"/>
      <c r="D58" s="1692"/>
      <c r="E58" s="1700"/>
      <c r="F58" s="1692"/>
      <c r="G58" s="902"/>
      <c r="H58" s="1403"/>
      <c r="I58" s="1404"/>
      <c r="J58" s="1693"/>
      <c r="K58" s="1404"/>
      <c r="L58" s="1405"/>
      <c r="M58" s="1406"/>
      <c r="N58" s="1700"/>
      <c r="O58" s="2186"/>
      <c r="P58" s="2186"/>
      <c r="Q58" s="2186"/>
      <c r="R58" s="2186"/>
      <c r="S58" s="131"/>
      <c r="T58" s="1480" t="str">
        <f t="shared" si="6"/>
        <v>18 (1418)</v>
      </c>
      <c r="U58" s="1408" t="str">
        <f t="shared" si="7"/>
        <v/>
      </c>
      <c r="V58" s="295"/>
      <c r="W58" s="1409"/>
      <c r="X58" s="1409"/>
      <c r="Y58" s="1665"/>
      <c r="Z58" s="1464" t="str">
        <f t="shared" si="8"/>
        <v>18 (1418)</v>
      </c>
      <c r="AA58" s="1462" t="str">
        <f t="shared" si="9"/>
        <v/>
      </c>
      <c r="AB58" s="1405"/>
      <c r="AC58" s="1405"/>
      <c r="AD58" s="1405"/>
      <c r="AE58" s="1405"/>
      <c r="AF58" s="1463"/>
      <c r="AG58" s="508"/>
      <c r="AH58" s="2186"/>
      <c r="AI58" s="2186"/>
      <c r="AJ58" s="2186"/>
      <c r="AK58" s="2186"/>
      <c r="AL58" s="508"/>
      <c r="AM58" s="1464" t="str">
        <f t="shared" si="10"/>
        <v>18 (1418)</v>
      </c>
      <c r="AN58" s="1462" t="str">
        <f t="shared" si="11"/>
        <v/>
      </c>
      <c r="AO58" s="1830"/>
      <c r="AP58" s="1830"/>
      <c r="AQ58" s="1830"/>
    </row>
    <row r="59" spans="1:43" s="24" customFormat="1" ht="12.75" hidden="1" customHeight="1" x14ac:dyDescent="0.2">
      <c r="A59" s="132" t="s">
        <v>2950</v>
      </c>
      <c r="B59" s="1065"/>
      <c r="C59" s="1692"/>
      <c r="D59" s="1692"/>
      <c r="E59" s="1700"/>
      <c r="F59" s="1692"/>
      <c r="G59" s="902"/>
      <c r="H59" s="1403"/>
      <c r="I59" s="1404"/>
      <c r="J59" s="1693"/>
      <c r="K59" s="1404"/>
      <c r="L59" s="1405"/>
      <c r="M59" s="1406"/>
      <c r="N59" s="1700"/>
      <c r="O59" s="2186"/>
      <c r="P59" s="2186"/>
      <c r="Q59" s="2186"/>
      <c r="R59" s="2186"/>
      <c r="S59" s="131"/>
      <c r="T59" s="1480" t="str">
        <f t="shared" si="6"/>
        <v>19 (1419)</v>
      </c>
      <c r="U59" s="1408" t="str">
        <f t="shared" si="7"/>
        <v/>
      </c>
      <c r="V59" s="295"/>
      <c r="W59" s="1409"/>
      <c r="X59" s="1409"/>
      <c r="Y59" s="1665"/>
      <c r="Z59" s="1464" t="str">
        <f t="shared" si="8"/>
        <v>19 (1419)</v>
      </c>
      <c r="AA59" s="1462" t="str">
        <f t="shared" si="9"/>
        <v/>
      </c>
      <c r="AB59" s="1405"/>
      <c r="AC59" s="1405"/>
      <c r="AD59" s="1405"/>
      <c r="AE59" s="1405"/>
      <c r="AF59" s="1463"/>
      <c r="AG59" s="508"/>
      <c r="AH59" s="2186"/>
      <c r="AI59" s="2186"/>
      <c r="AJ59" s="2186"/>
      <c r="AK59" s="2186"/>
      <c r="AL59" s="508"/>
      <c r="AM59" s="1464" t="str">
        <f t="shared" si="10"/>
        <v>19 (1419)</v>
      </c>
      <c r="AN59" s="1462" t="str">
        <f t="shared" si="11"/>
        <v/>
      </c>
      <c r="AO59" s="1830"/>
      <c r="AP59" s="1830"/>
      <c r="AQ59" s="1830"/>
    </row>
    <row r="60" spans="1:43" s="24" customFormat="1" ht="12.75" hidden="1" customHeight="1" x14ac:dyDescent="0.2">
      <c r="A60" s="132" t="s">
        <v>2951</v>
      </c>
      <c r="B60" s="1065"/>
      <c r="C60" s="1692"/>
      <c r="D60" s="1692"/>
      <c r="E60" s="1700"/>
      <c r="F60" s="1692"/>
      <c r="G60" s="902"/>
      <c r="H60" s="1403"/>
      <c r="I60" s="1404"/>
      <c r="J60" s="1693"/>
      <c r="K60" s="1404"/>
      <c r="L60" s="1405"/>
      <c r="M60" s="1406"/>
      <c r="N60" s="1700"/>
      <c r="O60" s="2186"/>
      <c r="P60" s="2186"/>
      <c r="Q60" s="2186"/>
      <c r="R60" s="2186"/>
      <c r="S60" s="131"/>
      <c r="T60" s="1480" t="str">
        <f t="shared" si="6"/>
        <v>20 (1420)</v>
      </c>
      <c r="U60" s="1408" t="str">
        <f t="shared" si="7"/>
        <v/>
      </c>
      <c r="V60" s="295"/>
      <c r="W60" s="1409"/>
      <c r="X60" s="1409"/>
      <c r="Y60" s="1665"/>
      <c r="Z60" s="1464" t="str">
        <f t="shared" si="8"/>
        <v>20 (1420)</v>
      </c>
      <c r="AA60" s="1462" t="str">
        <f t="shared" si="9"/>
        <v/>
      </c>
      <c r="AB60" s="1405"/>
      <c r="AC60" s="1405"/>
      <c r="AD60" s="1405"/>
      <c r="AE60" s="1405"/>
      <c r="AF60" s="1463"/>
      <c r="AG60" s="508"/>
      <c r="AH60" s="2186"/>
      <c r="AI60" s="2186"/>
      <c r="AJ60" s="2186"/>
      <c r="AK60" s="2186"/>
      <c r="AL60" s="508"/>
      <c r="AM60" s="1464" t="str">
        <f t="shared" si="10"/>
        <v>20 (1420)</v>
      </c>
      <c r="AN60" s="1462" t="str">
        <f t="shared" si="11"/>
        <v/>
      </c>
      <c r="AO60" s="1830"/>
      <c r="AP60" s="1830"/>
      <c r="AQ60" s="1830"/>
    </row>
    <row r="61" spans="1:43" s="24" customFormat="1" ht="12.75" hidden="1" customHeight="1" x14ac:dyDescent="0.2">
      <c r="A61" s="132" t="s">
        <v>2952</v>
      </c>
      <c r="B61" s="1065"/>
      <c r="C61" s="1692"/>
      <c r="D61" s="1692"/>
      <c r="E61" s="1700"/>
      <c r="F61" s="1692"/>
      <c r="G61" s="902"/>
      <c r="H61" s="1403"/>
      <c r="I61" s="1404"/>
      <c r="J61" s="1693"/>
      <c r="K61" s="1404"/>
      <c r="L61" s="1405"/>
      <c r="M61" s="1406"/>
      <c r="N61" s="1700"/>
      <c r="O61" s="2186"/>
      <c r="P61" s="2186"/>
      <c r="Q61" s="2186"/>
      <c r="R61" s="2186"/>
      <c r="S61" s="131"/>
      <c r="T61" s="1480" t="str">
        <f t="shared" si="6"/>
        <v>21 (1421)</v>
      </c>
      <c r="U61" s="1408" t="str">
        <f t="shared" si="7"/>
        <v/>
      </c>
      <c r="V61" s="295"/>
      <c r="W61" s="1409"/>
      <c r="X61" s="1409"/>
      <c r="Y61" s="1665"/>
      <c r="Z61" s="1464" t="str">
        <f t="shared" si="8"/>
        <v>21 (1421)</v>
      </c>
      <c r="AA61" s="1462" t="str">
        <f t="shared" si="9"/>
        <v/>
      </c>
      <c r="AB61" s="1405"/>
      <c r="AC61" s="1405"/>
      <c r="AD61" s="1405"/>
      <c r="AE61" s="1405"/>
      <c r="AF61" s="1463"/>
      <c r="AG61" s="508"/>
      <c r="AH61" s="2186"/>
      <c r="AI61" s="2186"/>
      <c r="AJ61" s="2186"/>
      <c r="AK61" s="2186"/>
      <c r="AL61" s="508"/>
      <c r="AM61" s="1464" t="str">
        <f t="shared" si="10"/>
        <v>21 (1421)</v>
      </c>
      <c r="AN61" s="1462" t="str">
        <f t="shared" si="11"/>
        <v/>
      </c>
      <c r="AO61" s="1830"/>
      <c r="AP61" s="1830"/>
      <c r="AQ61" s="1830"/>
    </row>
    <row r="62" spans="1:43" s="24" customFormat="1" ht="12.75" hidden="1" customHeight="1" x14ac:dyDescent="0.2">
      <c r="A62" s="132" t="s">
        <v>2953</v>
      </c>
      <c r="B62" s="1065"/>
      <c r="C62" s="1692"/>
      <c r="D62" s="1692"/>
      <c r="E62" s="1700"/>
      <c r="F62" s="1692"/>
      <c r="G62" s="902"/>
      <c r="H62" s="1403"/>
      <c r="I62" s="1404"/>
      <c r="J62" s="1693"/>
      <c r="K62" s="1404"/>
      <c r="L62" s="1405"/>
      <c r="M62" s="1406"/>
      <c r="N62" s="1700"/>
      <c r="O62" s="2186"/>
      <c r="P62" s="2186"/>
      <c r="Q62" s="2186"/>
      <c r="R62" s="2186"/>
      <c r="S62" s="131"/>
      <c r="T62" s="1480" t="str">
        <f t="shared" si="6"/>
        <v>22 (1422)</v>
      </c>
      <c r="U62" s="1408" t="str">
        <f t="shared" si="7"/>
        <v/>
      </c>
      <c r="V62" s="295"/>
      <c r="W62" s="1409"/>
      <c r="X62" s="1409"/>
      <c r="Y62" s="1665"/>
      <c r="Z62" s="1464" t="str">
        <f t="shared" si="8"/>
        <v>22 (1422)</v>
      </c>
      <c r="AA62" s="1462" t="str">
        <f t="shared" si="9"/>
        <v/>
      </c>
      <c r="AB62" s="1405"/>
      <c r="AC62" s="1405"/>
      <c r="AD62" s="1405"/>
      <c r="AE62" s="1405"/>
      <c r="AF62" s="1463"/>
      <c r="AG62" s="508"/>
      <c r="AH62" s="2186"/>
      <c r="AI62" s="2186"/>
      <c r="AJ62" s="2186"/>
      <c r="AK62" s="2186"/>
      <c r="AL62" s="508"/>
      <c r="AM62" s="1464" t="str">
        <f t="shared" si="10"/>
        <v>22 (1422)</v>
      </c>
      <c r="AN62" s="1462" t="str">
        <f t="shared" si="11"/>
        <v/>
      </c>
      <c r="AO62" s="1830"/>
      <c r="AP62" s="1830"/>
      <c r="AQ62" s="1830"/>
    </row>
    <row r="63" spans="1:43" s="24" customFormat="1" ht="12.75" hidden="1" customHeight="1" x14ac:dyDescent="0.2">
      <c r="A63" s="132" t="s">
        <v>2954</v>
      </c>
      <c r="B63" s="1065"/>
      <c r="C63" s="1692"/>
      <c r="D63" s="1692"/>
      <c r="E63" s="1700"/>
      <c r="F63" s="1692"/>
      <c r="G63" s="902"/>
      <c r="H63" s="1403"/>
      <c r="I63" s="1404"/>
      <c r="J63" s="1693"/>
      <c r="K63" s="1404"/>
      <c r="L63" s="1405"/>
      <c r="M63" s="1406"/>
      <c r="N63" s="1700"/>
      <c r="O63" s="2186"/>
      <c r="P63" s="2186"/>
      <c r="Q63" s="2186"/>
      <c r="R63" s="2186"/>
      <c r="S63" s="131"/>
      <c r="T63" s="1480" t="str">
        <f t="shared" si="6"/>
        <v>23 (1423)</v>
      </c>
      <c r="U63" s="1408" t="str">
        <f t="shared" si="7"/>
        <v/>
      </c>
      <c r="V63" s="295"/>
      <c r="W63" s="1409"/>
      <c r="X63" s="1409"/>
      <c r="Y63" s="1665"/>
      <c r="Z63" s="1464" t="str">
        <f t="shared" si="8"/>
        <v>23 (1423)</v>
      </c>
      <c r="AA63" s="1462" t="str">
        <f t="shared" si="9"/>
        <v/>
      </c>
      <c r="AB63" s="1405"/>
      <c r="AC63" s="1405"/>
      <c r="AD63" s="1405"/>
      <c r="AE63" s="1405"/>
      <c r="AF63" s="1463"/>
      <c r="AG63" s="508"/>
      <c r="AH63" s="2186"/>
      <c r="AI63" s="2186"/>
      <c r="AJ63" s="2186"/>
      <c r="AK63" s="2186"/>
      <c r="AL63" s="508"/>
      <c r="AM63" s="1464" t="str">
        <f t="shared" si="10"/>
        <v>23 (1423)</v>
      </c>
      <c r="AN63" s="1462" t="str">
        <f t="shared" si="11"/>
        <v/>
      </c>
      <c r="AO63" s="1830"/>
      <c r="AP63" s="1830"/>
      <c r="AQ63" s="1830"/>
    </row>
    <row r="64" spans="1:43" s="24" customFormat="1" ht="12.75" hidden="1" customHeight="1" x14ac:dyDescent="0.2">
      <c r="A64" s="132" t="s">
        <v>2955</v>
      </c>
      <c r="B64" s="1065"/>
      <c r="C64" s="1692"/>
      <c r="D64" s="1692"/>
      <c r="E64" s="1700"/>
      <c r="F64" s="1692"/>
      <c r="G64" s="902"/>
      <c r="H64" s="1403"/>
      <c r="I64" s="1404"/>
      <c r="J64" s="1693"/>
      <c r="K64" s="1404"/>
      <c r="L64" s="1405"/>
      <c r="M64" s="1406"/>
      <c r="N64" s="1700"/>
      <c r="O64" s="2186"/>
      <c r="P64" s="2186"/>
      <c r="Q64" s="2186"/>
      <c r="R64" s="2186"/>
      <c r="S64" s="131"/>
      <c r="T64" s="1480" t="str">
        <f t="shared" si="6"/>
        <v>24 (1424)</v>
      </c>
      <c r="U64" s="1408" t="str">
        <f t="shared" si="7"/>
        <v/>
      </c>
      <c r="V64" s="295"/>
      <c r="W64" s="1409"/>
      <c r="X64" s="1409"/>
      <c r="Y64" s="1665"/>
      <c r="Z64" s="1464" t="str">
        <f t="shared" si="8"/>
        <v>24 (1424)</v>
      </c>
      <c r="AA64" s="1462" t="str">
        <f t="shared" si="9"/>
        <v/>
      </c>
      <c r="AB64" s="1405"/>
      <c r="AC64" s="1405"/>
      <c r="AD64" s="1405"/>
      <c r="AE64" s="1405"/>
      <c r="AF64" s="1463"/>
      <c r="AG64" s="508"/>
      <c r="AH64" s="2186"/>
      <c r="AI64" s="2186"/>
      <c r="AJ64" s="2186"/>
      <c r="AK64" s="2186"/>
      <c r="AL64" s="508"/>
      <c r="AM64" s="1464" t="str">
        <f t="shared" si="10"/>
        <v>24 (1424)</v>
      </c>
      <c r="AN64" s="1465"/>
      <c r="AO64" s="1830"/>
      <c r="AP64" s="1830"/>
      <c r="AQ64" s="1830"/>
    </row>
    <row r="65" spans="1:43" s="24" customFormat="1" x14ac:dyDescent="0.2">
      <c r="A65" s="132" t="s">
        <v>2956</v>
      </c>
      <c r="B65" s="1065"/>
      <c r="C65" s="1692"/>
      <c r="D65" s="1692"/>
      <c r="E65" s="1700"/>
      <c r="F65" s="1692"/>
      <c r="G65" s="902"/>
      <c r="H65" s="1403"/>
      <c r="I65" s="1404"/>
      <c r="J65" s="1693"/>
      <c r="K65" s="1404"/>
      <c r="L65" s="1405"/>
      <c r="M65" s="1406"/>
      <c r="N65" s="1700"/>
      <c r="O65" s="2186"/>
      <c r="P65" s="2186"/>
      <c r="Q65" s="2186"/>
      <c r="R65" s="2186"/>
      <c r="S65" s="131"/>
      <c r="T65" s="1480" t="str">
        <f t="shared" si="6"/>
        <v>25 (1425)</v>
      </c>
      <c r="U65" s="1408" t="str">
        <f t="shared" si="7"/>
        <v/>
      </c>
      <c r="V65" s="295"/>
      <c r="W65" s="1409"/>
      <c r="X65" s="1409"/>
      <c r="Y65" s="1665"/>
      <c r="Z65" s="1464" t="str">
        <f>$A$65</f>
        <v>25 (1425)</v>
      </c>
      <c r="AA65" s="1462" t="str">
        <f t="shared" si="9"/>
        <v/>
      </c>
      <c r="AB65" s="1405"/>
      <c r="AC65" s="1405"/>
      <c r="AD65" s="1405"/>
      <c r="AE65" s="1405"/>
      <c r="AF65" s="1405"/>
      <c r="AG65" s="508"/>
      <c r="AH65" s="2229"/>
      <c r="AI65" s="2229"/>
      <c r="AJ65" s="2229"/>
      <c r="AK65" s="2229"/>
      <c r="AL65" s="508"/>
      <c r="AM65" s="1464" t="str">
        <f>$A$65</f>
        <v>25 (1425)</v>
      </c>
      <c r="AN65" s="1471">
        <f>$B65</f>
        <v>0</v>
      </c>
      <c r="AO65" s="1830"/>
      <c r="AP65" s="1830"/>
      <c r="AQ65" s="1830"/>
    </row>
    <row r="66" spans="1:43" s="24" customFormat="1" x14ac:dyDescent="0.2">
      <c r="A66" s="425" t="s">
        <v>2957</v>
      </c>
      <c r="B66" s="1066">
        <v>100</v>
      </c>
      <c r="C66" s="1692"/>
      <c r="D66" s="1692"/>
      <c r="E66" s="1700"/>
      <c r="F66" s="1692"/>
      <c r="G66" s="467"/>
      <c r="H66" s="1411"/>
      <c r="I66" s="1404"/>
      <c r="J66" s="1693"/>
      <c r="K66" s="1404"/>
      <c r="L66" s="1405"/>
      <c r="M66" s="1412"/>
      <c r="N66" s="1700"/>
      <c r="O66" s="2188"/>
      <c r="P66" s="2188"/>
      <c r="Q66" s="2188"/>
      <c r="R66" s="2188"/>
      <c r="S66" s="131"/>
      <c r="T66" s="1480" t="str">
        <f t="shared" si="6"/>
        <v>(1426)</v>
      </c>
      <c r="U66" s="1413">
        <f>$B66</f>
        <v>100</v>
      </c>
      <c r="V66" s="295"/>
      <c r="W66" s="1409"/>
      <c r="X66" s="1409"/>
      <c r="Y66" s="1665"/>
      <c r="Z66" s="1480" t="str">
        <f t="shared" ref="Z66:Z67" si="12">$A66</f>
        <v>(1426)</v>
      </c>
      <c r="AA66" s="1471">
        <f>$B66</f>
        <v>100</v>
      </c>
      <c r="AB66" s="1405"/>
      <c r="AC66" s="1441"/>
      <c r="AD66" s="1405"/>
      <c r="AE66" s="1416"/>
      <c r="AF66" s="1466"/>
      <c r="AG66" s="508"/>
      <c r="AH66" s="2189"/>
      <c r="AI66" s="2189"/>
      <c r="AJ66" s="2189"/>
      <c r="AK66" s="2189"/>
      <c r="AL66" s="508"/>
      <c r="AM66" s="1464" t="str">
        <f>$A$66</f>
        <v>(1426)</v>
      </c>
      <c r="AN66" s="1467">
        <f>$B66</f>
        <v>100</v>
      </c>
      <c r="AO66" s="1830"/>
      <c r="AP66" s="1830"/>
      <c r="AQ66" s="1830"/>
    </row>
    <row r="67" spans="1:43" s="24" customFormat="1" x14ac:dyDescent="0.2">
      <c r="A67" s="132" t="s">
        <v>2958</v>
      </c>
      <c r="B67" s="905" t="s">
        <v>2959</v>
      </c>
      <c r="C67" s="1693"/>
      <c r="D67" s="1693"/>
      <c r="E67" s="131"/>
      <c r="F67" s="908"/>
      <c r="G67" s="1414"/>
      <c r="H67" s="1415"/>
      <c r="I67" s="1404"/>
      <c r="J67" s="1693"/>
      <c r="K67" s="1404"/>
      <c r="L67" s="1416"/>
      <c r="M67" s="1417"/>
      <c r="N67" s="131"/>
      <c r="O67" s="2189"/>
      <c r="P67" s="2189"/>
      <c r="Q67" s="2189"/>
      <c r="R67" s="2189"/>
      <c r="S67" s="131"/>
      <c r="T67" s="1480" t="str">
        <f t="shared" si="6"/>
        <v>(1400)</v>
      </c>
      <c r="U67" s="906" t="str">
        <f>$B67</f>
        <v>Global</v>
      </c>
      <c r="V67" s="295"/>
      <c r="W67" s="1418"/>
      <c r="X67" s="1418"/>
      <c r="Y67" s="1665"/>
      <c r="Z67" s="1480" t="str">
        <f t="shared" si="12"/>
        <v>(1400)</v>
      </c>
      <c r="AA67" s="906" t="str">
        <f>$B67</f>
        <v>Global</v>
      </c>
      <c r="AB67" s="295"/>
      <c r="AC67" s="1468"/>
      <c r="AD67" s="1418"/>
      <c r="AE67" s="1418"/>
      <c r="AF67" s="1418"/>
      <c r="AG67" s="1828"/>
      <c r="AH67" s="2228"/>
      <c r="AI67" s="2228"/>
      <c r="AJ67" s="2228"/>
      <c r="AK67" s="2228"/>
      <c r="AL67" s="508"/>
      <c r="AM67" s="1464" t="str">
        <f>$A$38</f>
        <v>(1400)</v>
      </c>
      <c r="AN67" s="1471" t="s">
        <v>3011</v>
      </c>
      <c r="AO67" s="295"/>
      <c r="AP67" s="295"/>
      <c r="AQ67" s="295"/>
    </row>
    <row r="68" spans="1:43" x14ac:dyDescent="0.2">
      <c r="A68" s="92"/>
      <c r="B68" s="131"/>
      <c r="C68" s="131"/>
      <c r="D68" s="131"/>
      <c r="E68" s="131"/>
      <c r="F68" s="131"/>
      <c r="G68" s="131"/>
      <c r="H68" s="131"/>
      <c r="I68" s="131"/>
      <c r="J68" s="131"/>
      <c r="K68" s="131"/>
      <c r="L68" s="131"/>
      <c r="M68" s="131"/>
      <c r="N68" s="131"/>
      <c r="O68" s="131"/>
      <c r="P68" s="131"/>
      <c r="Q68" s="131"/>
      <c r="R68" s="131"/>
      <c r="S68" s="131"/>
      <c r="T68" s="1792"/>
      <c r="U68" s="1400"/>
      <c r="V68" s="131"/>
      <c r="W68" s="131"/>
      <c r="X68" s="131"/>
      <c r="Y68" s="1665"/>
      <c r="Z68" s="1793"/>
      <c r="AA68" s="1469"/>
      <c r="AB68" s="508"/>
      <c r="AC68" s="508"/>
      <c r="AD68" s="1828"/>
      <c r="AE68" s="1828"/>
      <c r="AF68" s="1828"/>
      <c r="AG68" s="1828"/>
      <c r="AH68" s="1828"/>
      <c r="AI68" s="1828"/>
      <c r="AJ68" s="1828"/>
      <c r="AK68" s="1828"/>
      <c r="AL68" s="508"/>
      <c r="AM68" s="1793"/>
      <c r="AN68" s="1469"/>
      <c r="AO68" s="1470"/>
      <c r="AP68" s="1470"/>
      <c r="AQ68" s="1470"/>
    </row>
    <row r="69" spans="1:43" x14ac:dyDescent="0.2">
      <c r="A69" s="92"/>
      <c r="B69" s="138" t="s">
        <v>1786</v>
      </c>
      <c r="C69" s="131"/>
      <c r="D69" s="131"/>
      <c r="E69" s="131"/>
      <c r="F69" s="131"/>
      <c r="G69" s="131"/>
      <c r="H69" s="131"/>
      <c r="I69" s="131"/>
      <c r="J69" s="131"/>
      <c r="K69" s="131"/>
      <c r="L69" s="131"/>
      <c r="M69" s="131"/>
      <c r="N69" s="131"/>
      <c r="O69" s="131"/>
      <c r="P69" s="131"/>
      <c r="Q69" s="131"/>
      <c r="R69" s="131"/>
      <c r="S69" s="131"/>
      <c r="T69" s="1792"/>
      <c r="U69" s="1401" t="str">
        <f>$B69</f>
        <v>Transactions assimilables à des pensions (503)</v>
      </c>
      <c r="V69" s="131"/>
      <c r="W69" s="131"/>
      <c r="X69" s="131"/>
      <c r="Y69" s="1665"/>
      <c r="Z69" s="1464"/>
      <c r="AA69" s="1462"/>
      <c r="AB69" s="1466"/>
      <c r="AC69" s="1466"/>
      <c r="AD69" s="1466"/>
      <c r="AE69" s="1466"/>
      <c r="AF69" s="1466"/>
      <c r="AG69" s="508"/>
      <c r="AH69" s="1883"/>
      <c r="AI69" s="1883"/>
      <c r="AJ69" s="1883"/>
      <c r="AK69" s="1883"/>
      <c r="AL69" s="508"/>
      <c r="AM69" s="1464"/>
      <c r="AN69" s="1462" t="str">
        <f t="shared" ref="AN69:AN92" si="13">IF($B70="","",$B70)</f>
        <v/>
      </c>
      <c r="AO69" s="1466"/>
      <c r="AP69" s="1466"/>
      <c r="AQ69" s="1466"/>
    </row>
    <row r="70" spans="1:43" s="24" customFormat="1" x14ac:dyDescent="0.2">
      <c r="A70" s="132" t="s">
        <v>2932</v>
      </c>
      <c r="B70" s="1065"/>
      <c r="C70" s="1402"/>
      <c r="D70" s="1692"/>
      <c r="E70" s="1700"/>
      <c r="F70" s="1692"/>
      <c r="G70" s="1692"/>
      <c r="H70" s="1419"/>
      <c r="I70" s="1692"/>
      <c r="J70" s="1692"/>
      <c r="K70" s="1405"/>
      <c r="L70" s="1405"/>
      <c r="M70" s="1406"/>
      <c r="N70" s="1700"/>
      <c r="O70" s="2186"/>
      <c r="P70" s="2186"/>
      <c r="Q70" s="2186"/>
      <c r="R70" s="2186"/>
      <c r="S70" s="131"/>
      <c r="T70" s="1480" t="str">
        <f t="shared" ref="T70:T96" si="14">$A70</f>
        <v>1 (1401)</v>
      </c>
      <c r="U70" s="1408" t="str">
        <f t="shared" ref="U70:U94" si="15">IF($B70="","",$B70)</f>
        <v/>
      </c>
      <c r="V70" s="295"/>
      <c r="W70" s="1409"/>
      <c r="X70" s="1409"/>
      <c r="Y70" s="1665"/>
      <c r="Z70" s="1464" t="str">
        <f t="shared" ref="Z70:Z93" si="16">$A70</f>
        <v>1 (1401)</v>
      </c>
      <c r="AA70" s="1462" t="str">
        <f t="shared" ref="AA70:AA94" si="17">IF($B70="","",$B70)</f>
        <v/>
      </c>
      <c r="AB70" s="1466"/>
      <c r="AC70" s="1466"/>
      <c r="AD70" s="1466"/>
      <c r="AE70" s="1466"/>
      <c r="AF70" s="1466"/>
      <c r="AG70" s="508"/>
      <c r="AH70" s="2186"/>
      <c r="AI70" s="2186"/>
      <c r="AJ70" s="2186"/>
      <c r="AK70" s="2186"/>
      <c r="AL70" s="508"/>
      <c r="AM70" s="1464" t="str">
        <f t="shared" ref="AM70:AM93" si="18">$A70</f>
        <v>1 (1401)</v>
      </c>
      <c r="AN70" s="1462" t="str">
        <f t="shared" si="13"/>
        <v/>
      </c>
      <c r="AO70" s="1466"/>
      <c r="AP70" s="1466"/>
      <c r="AQ70" s="1466"/>
    </row>
    <row r="71" spans="1:43" s="24" customFormat="1" x14ac:dyDescent="0.2">
      <c r="A71" s="132" t="s">
        <v>2933</v>
      </c>
      <c r="B71" s="1065"/>
      <c r="C71" s="1402"/>
      <c r="D71" s="1692"/>
      <c r="E71" s="1700"/>
      <c r="F71" s="1692"/>
      <c r="G71" s="1692"/>
      <c r="H71" s="1419"/>
      <c r="I71" s="1692"/>
      <c r="J71" s="1692"/>
      <c r="K71" s="1405"/>
      <c r="L71" s="1405"/>
      <c r="M71" s="1406"/>
      <c r="N71" s="1700"/>
      <c r="O71" s="2186"/>
      <c r="P71" s="2186"/>
      <c r="Q71" s="2186"/>
      <c r="R71" s="2186"/>
      <c r="S71" s="131"/>
      <c r="T71" s="1480" t="str">
        <f t="shared" si="14"/>
        <v>2 (1402)</v>
      </c>
      <c r="U71" s="1408" t="str">
        <f t="shared" si="15"/>
        <v/>
      </c>
      <c r="V71" s="295"/>
      <c r="W71" s="1409"/>
      <c r="X71" s="1409"/>
      <c r="Y71" s="1665"/>
      <c r="Z71" s="1464" t="str">
        <f t="shared" si="16"/>
        <v>2 (1402)</v>
      </c>
      <c r="AA71" s="1462" t="str">
        <f t="shared" si="17"/>
        <v/>
      </c>
      <c r="AB71" s="1466"/>
      <c r="AC71" s="1466"/>
      <c r="AD71" s="1466"/>
      <c r="AE71" s="1466"/>
      <c r="AF71" s="1466"/>
      <c r="AG71" s="508"/>
      <c r="AH71" s="2186"/>
      <c r="AI71" s="2186"/>
      <c r="AJ71" s="2186"/>
      <c r="AK71" s="2186"/>
      <c r="AL71" s="508"/>
      <c r="AM71" s="1464" t="str">
        <f t="shared" si="18"/>
        <v>2 (1402)</v>
      </c>
      <c r="AN71" s="1462" t="str">
        <f t="shared" si="13"/>
        <v/>
      </c>
      <c r="AO71" s="1466"/>
      <c r="AP71" s="1466"/>
      <c r="AQ71" s="1466"/>
    </row>
    <row r="72" spans="1:43" s="24" customFormat="1" x14ac:dyDescent="0.2">
      <c r="A72" s="132" t="s">
        <v>2934</v>
      </c>
      <c r="B72" s="1065"/>
      <c r="C72" s="1402"/>
      <c r="D72" s="1692"/>
      <c r="E72" s="1700"/>
      <c r="F72" s="1692"/>
      <c r="G72" s="1692"/>
      <c r="H72" s="1419"/>
      <c r="I72" s="1692"/>
      <c r="J72" s="1692"/>
      <c r="K72" s="1405"/>
      <c r="L72" s="1405"/>
      <c r="M72" s="1406"/>
      <c r="N72" s="1700"/>
      <c r="O72" s="2186"/>
      <c r="P72" s="2186"/>
      <c r="Q72" s="2186"/>
      <c r="R72" s="2186"/>
      <c r="S72" s="131"/>
      <c r="T72" s="1480" t="str">
        <f t="shared" si="14"/>
        <v>3 (1403)</v>
      </c>
      <c r="U72" s="1408" t="str">
        <f t="shared" si="15"/>
        <v/>
      </c>
      <c r="V72" s="295"/>
      <c r="W72" s="1409"/>
      <c r="X72" s="1409"/>
      <c r="Y72" s="1665"/>
      <c r="Z72" s="1464" t="str">
        <f t="shared" si="16"/>
        <v>3 (1403)</v>
      </c>
      <c r="AA72" s="1462" t="str">
        <f t="shared" si="17"/>
        <v/>
      </c>
      <c r="AB72" s="1466"/>
      <c r="AC72" s="1466"/>
      <c r="AD72" s="1466"/>
      <c r="AE72" s="1466"/>
      <c r="AF72" s="1466"/>
      <c r="AG72" s="508"/>
      <c r="AH72" s="2186"/>
      <c r="AI72" s="2186"/>
      <c r="AJ72" s="2186"/>
      <c r="AK72" s="2186"/>
      <c r="AL72" s="508"/>
      <c r="AM72" s="1464" t="str">
        <f t="shared" si="18"/>
        <v>3 (1403)</v>
      </c>
      <c r="AN72" s="1462" t="str">
        <f t="shared" si="13"/>
        <v/>
      </c>
      <c r="AO72" s="1466"/>
      <c r="AP72" s="1466"/>
      <c r="AQ72" s="1466"/>
    </row>
    <row r="73" spans="1:43" s="24" customFormat="1" ht="12.75" hidden="1" customHeight="1" x14ac:dyDescent="0.2">
      <c r="A73" s="132" t="s">
        <v>2935</v>
      </c>
      <c r="B73" s="1065"/>
      <c r="C73" s="1402"/>
      <c r="D73" s="1692"/>
      <c r="E73" s="1700"/>
      <c r="F73" s="1692"/>
      <c r="G73" s="1692"/>
      <c r="H73" s="1419"/>
      <c r="I73" s="1692"/>
      <c r="J73" s="1692"/>
      <c r="K73" s="1405"/>
      <c r="L73" s="1405"/>
      <c r="M73" s="1406"/>
      <c r="N73" s="1700"/>
      <c r="O73" s="2186"/>
      <c r="P73" s="2186"/>
      <c r="Q73" s="2186"/>
      <c r="R73" s="2186"/>
      <c r="S73" s="131"/>
      <c r="T73" s="1480" t="str">
        <f t="shared" si="14"/>
        <v>4 (1404)</v>
      </c>
      <c r="U73" s="1408" t="str">
        <f t="shared" si="15"/>
        <v/>
      </c>
      <c r="V73" s="295"/>
      <c r="W73" s="1409"/>
      <c r="X73" s="1409"/>
      <c r="Y73" s="1665"/>
      <c r="Z73" s="1464" t="str">
        <f t="shared" si="16"/>
        <v>4 (1404)</v>
      </c>
      <c r="AA73" s="1462" t="str">
        <f t="shared" si="17"/>
        <v/>
      </c>
      <c r="AB73" s="1466"/>
      <c r="AC73" s="1466"/>
      <c r="AD73" s="1466"/>
      <c r="AE73" s="1466"/>
      <c r="AF73" s="1466"/>
      <c r="AG73" s="508"/>
      <c r="AH73" s="2186"/>
      <c r="AI73" s="2186"/>
      <c r="AJ73" s="2186"/>
      <c r="AK73" s="2186"/>
      <c r="AL73" s="508"/>
      <c r="AM73" s="1464" t="str">
        <f t="shared" si="18"/>
        <v>4 (1404)</v>
      </c>
      <c r="AN73" s="1462" t="str">
        <f t="shared" si="13"/>
        <v/>
      </c>
      <c r="AO73" s="1466"/>
      <c r="AP73" s="1466"/>
      <c r="AQ73" s="1466"/>
    </row>
    <row r="74" spans="1:43" s="24" customFormat="1" ht="12.75" hidden="1" customHeight="1" x14ac:dyDescent="0.2">
      <c r="A74" s="132" t="s">
        <v>2936</v>
      </c>
      <c r="B74" s="1065"/>
      <c r="C74" s="1402"/>
      <c r="D74" s="1692"/>
      <c r="E74" s="1700"/>
      <c r="F74" s="1692"/>
      <c r="G74" s="1692"/>
      <c r="H74" s="1419"/>
      <c r="I74" s="1692"/>
      <c r="J74" s="1692"/>
      <c r="K74" s="1405"/>
      <c r="L74" s="1405"/>
      <c r="M74" s="1406"/>
      <c r="N74" s="1700"/>
      <c r="O74" s="2186"/>
      <c r="P74" s="2186"/>
      <c r="Q74" s="2186"/>
      <c r="R74" s="2186"/>
      <c r="S74" s="131"/>
      <c r="T74" s="1480" t="str">
        <f t="shared" si="14"/>
        <v>5 (1405)</v>
      </c>
      <c r="U74" s="1408" t="str">
        <f t="shared" si="15"/>
        <v/>
      </c>
      <c r="V74" s="295"/>
      <c r="W74" s="1409"/>
      <c r="X74" s="1409"/>
      <c r="Y74" s="1665"/>
      <c r="Z74" s="1464" t="str">
        <f t="shared" si="16"/>
        <v>5 (1405)</v>
      </c>
      <c r="AA74" s="1462" t="str">
        <f t="shared" si="17"/>
        <v/>
      </c>
      <c r="AB74" s="1466"/>
      <c r="AC74" s="1466"/>
      <c r="AD74" s="1466"/>
      <c r="AE74" s="1466"/>
      <c r="AF74" s="1466"/>
      <c r="AG74" s="508"/>
      <c r="AH74" s="2186"/>
      <c r="AI74" s="2186"/>
      <c r="AJ74" s="2186"/>
      <c r="AK74" s="2186"/>
      <c r="AL74" s="508"/>
      <c r="AM74" s="1464" t="str">
        <f t="shared" si="18"/>
        <v>5 (1405)</v>
      </c>
      <c r="AN74" s="1462" t="str">
        <f t="shared" si="13"/>
        <v/>
      </c>
      <c r="AO74" s="1466"/>
      <c r="AP74" s="1466"/>
      <c r="AQ74" s="1466"/>
    </row>
    <row r="75" spans="1:43" s="24" customFormat="1" ht="12.75" hidden="1" customHeight="1" x14ac:dyDescent="0.2">
      <c r="A75" s="132" t="s">
        <v>2937</v>
      </c>
      <c r="B75" s="1065"/>
      <c r="C75" s="1402"/>
      <c r="D75" s="1692"/>
      <c r="E75" s="1700"/>
      <c r="F75" s="1692"/>
      <c r="G75" s="1692"/>
      <c r="H75" s="1419"/>
      <c r="I75" s="1692"/>
      <c r="J75" s="1692"/>
      <c r="K75" s="1405"/>
      <c r="L75" s="1405"/>
      <c r="M75" s="1406"/>
      <c r="N75" s="1700"/>
      <c r="O75" s="2186"/>
      <c r="P75" s="2186"/>
      <c r="Q75" s="2186"/>
      <c r="R75" s="2186"/>
      <c r="S75" s="131"/>
      <c r="T75" s="1480" t="str">
        <f t="shared" si="14"/>
        <v>6 (1406)</v>
      </c>
      <c r="U75" s="1408" t="str">
        <f t="shared" si="15"/>
        <v/>
      </c>
      <c r="V75" s="295"/>
      <c r="W75" s="1409"/>
      <c r="X75" s="1409"/>
      <c r="Y75" s="1665"/>
      <c r="Z75" s="1464" t="str">
        <f t="shared" si="16"/>
        <v>6 (1406)</v>
      </c>
      <c r="AA75" s="1462" t="str">
        <f t="shared" si="17"/>
        <v/>
      </c>
      <c r="AB75" s="1466"/>
      <c r="AC75" s="1466"/>
      <c r="AD75" s="1466"/>
      <c r="AE75" s="1466"/>
      <c r="AF75" s="1466"/>
      <c r="AG75" s="508"/>
      <c r="AH75" s="2186"/>
      <c r="AI75" s="2186"/>
      <c r="AJ75" s="2186"/>
      <c r="AK75" s="2186"/>
      <c r="AL75" s="508"/>
      <c r="AM75" s="1464" t="str">
        <f t="shared" si="18"/>
        <v>6 (1406)</v>
      </c>
      <c r="AN75" s="1462" t="str">
        <f t="shared" si="13"/>
        <v/>
      </c>
      <c r="AO75" s="1466"/>
      <c r="AP75" s="1466"/>
      <c r="AQ75" s="1466"/>
    </row>
    <row r="76" spans="1:43" s="24" customFormat="1" ht="12.75" hidden="1" customHeight="1" x14ac:dyDescent="0.2">
      <c r="A76" s="132" t="s">
        <v>2938</v>
      </c>
      <c r="B76" s="1065"/>
      <c r="C76" s="1402"/>
      <c r="D76" s="1692"/>
      <c r="E76" s="1700"/>
      <c r="F76" s="1692"/>
      <c r="G76" s="1692"/>
      <c r="H76" s="1419"/>
      <c r="I76" s="1692"/>
      <c r="J76" s="1692"/>
      <c r="K76" s="1405"/>
      <c r="L76" s="1405"/>
      <c r="M76" s="1406"/>
      <c r="N76" s="1700"/>
      <c r="O76" s="2186"/>
      <c r="P76" s="2186"/>
      <c r="Q76" s="2186"/>
      <c r="R76" s="2186"/>
      <c r="S76" s="131"/>
      <c r="T76" s="1480" t="str">
        <f t="shared" si="14"/>
        <v>7 (1407)</v>
      </c>
      <c r="U76" s="1408" t="str">
        <f t="shared" si="15"/>
        <v/>
      </c>
      <c r="V76" s="295"/>
      <c r="W76" s="1409"/>
      <c r="X76" s="1409"/>
      <c r="Y76" s="1665"/>
      <c r="Z76" s="1464" t="str">
        <f t="shared" si="16"/>
        <v>7 (1407)</v>
      </c>
      <c r="AA76" s="1462" t="str">
        <f t="shared" si="17"/>
        <v/>
      </c>
      <c r="AB76" s="1466"/>
      <c r="AC76" s="1466"/>
      <c r="AD76" s="1466"/>
      <c r="AE76" s="1466"/>
      <c r="AF76" s="1466"/>
      <c r="AG76" s="508"/>
      <c r="AH76" s="2186"/>
      <c r="AI76" s="2186"/>
      <c r="AJ76" s="2186"/>
      <c r="AK76" s="2186"/>
      <c r="AL76" s="508"/>
      <c r="AM76" s="1464" t="str">
        <f t="shared" si="18"/>
        <v>7 (1407)</v>
      </c>
      <c r="AN76" s="1462" t="str">
        <f t="shared" si="13"/>
        <v/>
      </c>
      <c r="AO76" s="1466"/>
      <c r="AP76" s="1466"/>
      <c r="AQ76" s="1466"/>
    </row>
    <row r="77" spans="1:43" s="24" customFormat="1" ht="12.75" hidden="1" customHeight="1" x14ac:dyDescent="0.2">
      <c r="A77" s="132" t="s">
        <v>2939</v>
      </c>
      <c r="B77" s="1065"/>
      <c r="C77" s="1402"/>
      <c r="D77" s="1692"/>
      <c r="E77" s="1700"/>
      <c r="F77" s="1692"/>
      <c r="G77" s="1692"/>
      <c r="H77" s="1419"/>
      <c r="I77" s="1692"/>
      <c r="J77" s="1692"/>
      <c r="K77" s="1405"/>
      <c r="L77" s="1405"/>
      <c r="M77" s="1406"/>
      <c r="N77" s="1700"/>
      <c r="O77" s="2186"/>
      <c r="P77" s="2186"/>
      <c r="Q77" s="2186"/>
      <c r="R77" s="2186"/>
      <c r="S77" s="131"/>
      <c r="T77" s="1480" t="str">
        <f t="shared" si="14"/>
        <v>8 (1408)</v>
      </c>
      <c r="U77" s="1408" t="str">
        <f t="shared" si="15"/>
        <v/>
      </c>
      <c r="V77" s="295"/>
      <c r="W77" s="1409"/>
      <c r="X77" s="1409"/>
      <c r="Y77" s="1665"/>
      <c r="Z77" s="1464" t="str">
        <f t="shared" si="16"/>
        <v>8 (1408)</v>
      </c>
      <c r="AA77" s="1462" t="str">
        <f t="shared" si="17"/>
        <v/>
      </c>
      <c r="AB77" s="1466"/>
      <c r="AC77" s="1466"/>
      <c r="AD77" s="1466"/>
      <c r="AE77" s="1466"/>
      <c r="AF77" s="1466"/>
      <c r="AG77" s="508"/>
      <c r="AH77" s="2186"/>
      <c r="AI77" s="2186"/>
      <c r="AJ77" s="2186"/>
      <c r="AK77" s="2186"/>
      <c r="AL77" s="508"/>
      <c r="AM77" s="1464" t="str">
        <f t="shared" si="18"/>
        <v>8 (1408)</v>
      </c>
      <c r="AN77" s="1462" t="str">
        <f t="shared" si="13"/>
        <v/>
      </c>
      <c r="AO77" s="1466"/>
      <c r="AP77" s="1466"/>
      <c r="AQ77" s="1466"/>
    </row>
    <row r="78" spans="1:43" s="24" customFormat="1" ht="12.75" hidden="1" customHeight="1" x14ac:dyDescent="0.2">
      <c r="A78" s="132" t="s">
        <v>2940</v>
      </c>
      <c r="B78" s="1065"/>
      <c r="C78" s="1402"/>
      <c r="D78" s="1692"/>
      <c r="E78" s="1700"/>
      <c r="F78" s="1692"/>
      <c r="G78" s="1692"/>
      <c r="H78" s="1419"/>
      <c r="I78" s="1692"/>
      <c r="J78" s="1692"/>
      <c r="K78" s="1405"/>
      <c r="L78" s="1405"/>
      <c r="M78" s="1406"/>
      <c r="N78" s="1700"/>
      <c r="O78" s="2186"/>
      <c r="P78" s="2186"/>
      <c r="Q78" s="2186"/>
      <c r="R78" s="2186"/>
      <c r="S78" s="131"/>
      <c r="T78" s="1480" t="str">
        <f t="shared" si="14"/>
        <v>9 (1409)</v>
      </c>
      <c r="U78" s="1408" t="str">
        <f t="shared" si="15"/>
        <v/>
      </c>
      <c r="V78" s="295"/>
      <c r="W78" s="1409"/>
      <c r="X78" s="1409"/>
      <c r="Y78" s="1665"/>
      <c r="Z78" s="1464" t="str">
        <f t="shared" si="16"/>
        <v>9 (1409)</v>
      </c>
      <c r="AA78" s="1462" t="str">
        <f t="shared" si="17"/>
        <v/>
      </c>
      <c r="AB78" s="1466"/>
      <c r="AC78" s="1466"/>
      <c r="AD78" s="1466"/>
      <c r="AE78" s="1466"/>
      <c r="AF78" s="1466"/>
      <c r="AG78" s="508"/>
      <c r="AH78" s="2186"/>
      <c r="AI78" s="2186"/>
      <c r="AJ78" s="2186"/>
      <c r="AK78" s="2186"/>
      <c r="AL78" s="508"/>
      <c r="AM78" s="1464" t="str">
        <f t="shared" si="18"/>
        <v>9 (1409)</v>
      </c>
      <c r="AN78" s="1462" t="str">
        <f t="shared" si="13"/>
        <v/>
      </c>
      <c r="AO78" s="1466"/>
      <c r="AP78" s="1466"/>
      <c r="AQ78" s="1466"/>
    </row>
    <row r="79" spans="1:43" s="24" customFormat="1" ht="12.75" hidden="1" customHeight="1" x14ac:dyDescent="0.2">
      <c r="A79" s="132" t="s">
        <v>2941</v>
      </c>
      <c r="B79" s="1065"/>
      <c r="C79" s="1402"/>
      <c r="D79" s="1692"/>
      <c r="E79" s="1700"/>
      <c r="F79" s="1692"/>
      <c r="G79" s="1692"/>
      <c r="H79" s="1419"/>
      <c r="I79" s="1692"/>
      <c r="J79" s="1692"/>
      <c r="K79" s="1405"/>
      <c r="L79" s="1405"/>
      <c r="M79" s="1406"/>
      <c r="N79" s="1700"/>
      <c r="O79" s="2186"/>
      <c r="P79" s="2186"/>
      <c r="Q79" s="2186"/>
      <c r="R79" s="2186"/>
      <c r="S79" s="131"/>
      <c r="T79" s="1480" t="str">
        <f t="shared" si="14"/>
        <v>10 (1410)</v>
      </c>
      <c r="U79" s="1408" t="str">
        <f t="shared" si="15"/>
        <v/>
      </c>
      <c r="V79" s="295"/>
      <c r="W79" s="1409"/>
      <c r="X79" s="1409"/>
      <c r="Y79" s="1665"/>
      <c r="Z79" s="1464" t="str">
        <f t="shared" si="16"/>
        <v>10 (1410)</v>
      </c>
      <c r="AA79" s="1462" t="str">
        <f t="shared" si="17"/>
        <v/>
      </c>
      <c r="AB79" s="1466"/>
      <c r="AC79" s="1466"/>
      <c r="AD79" s="1466"/>
      <c r="AE79" s="1466"/>
      <c r="AF79" s="1466"/>
      <c r="AG79" s="508"/>
      <c r="AH79" s="2186"/>
      <c r="AI79" s="2186"/>
      <c r="AJ79" s="2186"/>
      <c r="AK79" s="2186"/>
      <c r="AL79" s="508"/>
      <c r="AM79" s="1464" t="str">
        <f t="shared" si="18"/>
        <v>10 (1410)</v>
      </c>
      <c r="AN79" s="1462" t="str">
        <f t="shared" si="13"/>
        <v/>
      </c>
      <c r="AO79" s="1466"/>
      <c r="AP79" s="1466"/>
      <c r="AQ79" s="1466"/>
    </row>
    <row r="80" spans="1:43" s="24" customFormat="1" ht="12.75" hidden="1" customHeight="1" x14ac:dyDescent="0.2">
      <c r="A80" s="132" t="s">
        <v>2942</v>
      </c>
      <c r="B80" s="1065"/>
      <c r="C80" s="1402"/>
      <c r="D80" s="1692"/>
      <c r="E80" s="1700"/>
      <c r="F80" s="1692"/>
      <c r="G80" s="1692"/>
      <c r="H80" s="1419"/>
      <c r="I80" s="1692"/>
      <c r="J80" s="1692"/>
      <c r="K80" s="1405"/>
      <c r="L80" s="1405"/>
      <c r="M80" s="1406"/>
      <c r="N80" s="1700"/>
      <c r="O80" s="2186"/>
      <c r="P80" s="2186"/>
      <c r="Q80" s="2186"/>
      <c r="R80" s="2186"/>
      <c r="S80" s="131"/>
      <c r="T80" s="1480" t="str">
        <f t="shared" si="14"/>
        <v>11 (1411)</v>
      </c>
      <c r="U80" s="1408" t="str">
        <f t="shared" si="15"/>
        <v/>
      </c>
      <c r="V80" s="295"/>
      <c r="W80" s="1409"/>
      <c r="X80" s="1409"/>
      <c r="Y80" s="1665"/>
      <c r="Z80" s="1464" t="str">
        <f t="shared" si="16"/>
        <v>11 (1411)</v>
      </c>
      <c r="AA80" s="1462" t="str">
        <f t="shared" si="17"/>
        <v/>
      </c>
      <c r="AB80" s="1466"/>
      <c r="AC80" s="1466"/>
      <c r="AD80" s="1466"/>
      <c r="AE80" s="1466"/>
      <c r="AF80" s="1466"/>
      <c r="AG80" s="508"/>
      <c r="AH80" s="2186"/>
      <c r="AI80" s="2186"/>
      <c r="AJ80" s="2186"/>
      <c r="AK80" s="2186"/>
      <c r="AL80" s="508"/>
      <c r="AM80" s="1464" t="str">
        <f t="shared" si="18"/>
        <v>11 (1411)</v>
      </c>
      <c r="AN80" s="1462" t="str">
        <f t="shared" si="13"/>
        <v/>
      </c>
      <c r="AO80" s="1466"/>
      <c r="AP80" s="1466"/>
      <c r="AQ80" s="1466"/>
    </row>
    <row r="81" spans="1:43" s="24" customFormat="1" ht="12.75" hidden="1" customHeight="1" x14ac:dyDescent="0.2">
      <c r="A81" s="132" t="s">
        <v>2943</v>
      </c>
      <c r="B81" s="1065"/>
      <c r="C81" s="1402"/>
      <c r="D81" s="1692"/>
      <c r="E81" s="1700"/>
      <c r="F81" s="1692"/>
      <c r="G81" s="1692"/>
      <c r="H81" s="1419"/>
      <c r="I81" s="1692"/>
      <c r="J81" s="1692"/>
      <c r="K81" s="1405"/>
      <c r="L81" s="1405"/>
      <c r="M81" s="1406"/>
      <c r="N81" s="1700"/>
      <c r="O81" s="2186"/>
      <c r="P81" s="2186"/>
      <c r="Q81" s="2186"/>
      <c r="R81" s="2186"/>
      <c r="S81" s="131"/>
      <c r="T81" s="1480" t="str">
        <f t="shared" si="14"/>
        <v>12 (1412)</v>
      </c>
      <c r="U81" s="1408" t="str">
        <f t="shared" si="15"/>
        <v/>
      </c>
      <c r="V81" s="295"/>
      <c r="W81" s="1409"/>
      <c r="X81" s="1409"/>
      <c r="Y81" s="1665"/>
      <c r="Z81" s="1464" t="str">
        <f t="shared" si="16"/>
        <v>12 (1412)</v>
      </c>
      <c r="AA81" s="1462" t="str">
        <f t="shared" si="17"/>
        <v/>
      </c>
      <c r="AB81" s="1466"/>
      <c r="AC81" s="1466"/>
      <c r="AD81" s="1466"/>
      <c r="AE81" s="1466"/>
      <c r="AF81" s="1466"/>
      <c r="AG81" s="508"/>
      <c r="AH81" s="2186"/>
      <c r="AI81" s="2186"/>
      <c r="AJ81" s="2186"/>
      <c r="AK81" s="2186"/>
      <c r="AL81" s="508"/>
      <c r="AM81" s="1464" t="str">
        <f t="shared" si="18"/>
        <v>12 (1412)</v>
      </c>
      <c r="AN81" s="1462" t="str">
        <f t="shared" si="13"/>
        <v/>
      </c>
      <c r="AO81" s="1466"/>
      <c r="AP81" s="1466"/>
      <c r="AQ81" s="1466"/>
    </row>
    <row r="82" spans="1:43" s="24" customFormat="1" ht="12.75" hidden="1" customHeight="1" x14ac:dyDescent="0.2">
      <c r="A82" s="132" t="s">
        <v>2944</v>
      </c>
      <c r="B82" s="1065"/>
      <c r="C82" s="1402"/>
      <c r="D82" s="1692"/>
      <c r="E82" s="1700"/>
      <c r="F82" s="1692"/>
      <c r="G82" s="1692"/>
      <c r="H82" s="1419"/>
      <c r="I82" s="1692"/>
      <c r="J82" s="1692"/>
      <c r="K82" s="1405"/>
      <c r="L82" s="1405"/>
      <c r="M82" s="1406"/>
      <c r="N82" s="1700"/>
      <c r="O82" s="2186"/>
      <c r="P82" s="2186"/>
      <c r="Q82" s="2186"/>
      <c r="R82" s="2186"/>
      <c r="S82" s="131"/>
      <c r="T82" s="1480" t="str">
        <f t="shared" si="14"/>
        <v>13 (1413)</v>
      </c>
      <c r="U82" s="1408" t="str">
        <f t="shared" si="15"/>
        <v/>
      </c>
      <c r="V82" s="295"/>
      <c r="W82" s="1409"/>
      <c r="X82" s="1409"/>
      <c r="Y82" s="1665"/>
      <c r="Z82" s="1464" t="str">
        <f t="shared" si="16"/>
        <v>13 (1413)</v>
      </c>
      <c r="AA82" s="1462" t="str">
        <f t="shared" si="17"/>
        <v/>
      </c>
      <c r="AB82" s="1466"/>
      <c r="AC82" s="1466"/>
      <c r="AD82" s="1466"/>
      <c r="AE82" s="1466"/>
      <c r="AF82" s="1466"/>
      <c r="AG82" s="508"/>
      <c r="AH82" s="2186"/>
      <c r="AI82" s="2186"/>
      <c r="AJ82" s="2186"/>
      <c r="AK82" s="2186"/>
      <c r="AL82" s="508"/>
      <c r="AM82" s="1464" t="str">
        <f t="shared" si="18"/>
        <v>13 (1413)</v>
      </c>
      <c r="AN82" s="1462" t="str">
        <f t="shared" si="13"/>
        <v/>
      </c>
      <c r="AO82" s="1466"/>
      <c r="AP82" s="1466"/>
      <c r="AQ82" s="1466"/>
    </row>
    <row r="83" spans="1:43" s="24" customFormat="1" ht="12.75" hidden="1" customHeight="1" x14ac:dyDescent="0.2">
      <c r="A83" s="132" t="s">
        <v>2945</v>
      </c>
      <c r="B83" s="1065"/>
      <c r="C83" s="1402"/>
      <c r="D83" s="1692"/>
      <c r="E83" s="1700"/>
      <c r="F83" s="1692"/>
      <c r="G83" s="1692"/>
      <c r="H83" s="1419"/>
      <c r="I83" s="1692"/>
      <c r="J83" s="1692"/>
      <c r="K83" s="1405"/>
      <c r="L83" s="1405"/>
      <c r="M83" s="1406"/>
      <c r="N83" s="1700"/>
      <c r="O83" s="2186"/>
      <c r="P83" s="2186"/>
      <c r="Q83" s="2186"/>
      <c r="R83" s="2186"/>
      <c r="S83" s="131"/>
      <c r="T83" s="1480" t="str">
        <f t="shared" si="14"/>
        <v>14 (1414)</v>
      </c>
      <c r="U83" s="1408" t="str">
        <f t="shared" si="15"/>
        <v/>
      </c>
      <c r="V83" s="295"/>
      <c r="W83" s="1409"/>
      <c r="X83" s="1409"/>
      <c r="Y83" s="1665"/>
      <c r="Z83" s="1464" t="str">
        <f t="shared" si="16"/>
        <v>14 (1414)</v>
      </c>
      <c r="AA83" s="1462" t="str">
        <f t="shared" si="17"/>
        <v/>
      </c>
      <c r="AB83" s="1466"/>
      <c r="AC83" s="1466"/>
      <c r="AD83" s="1466"/>
      <c r="AE83" s="1466"/>
      <c r="AF83" s="1466"/>
      <c r="AG83" s="508"/>
      <c r="AH83" s="2186"/>
      <c r="AI83" s="2186"/>
      <c r="AJ83" s="2186"/>
      <c r="AK83" s="2186"/>
      <c r="AL83" s="508"/>
      <c r="AM83" s="1464" t="str">
        <f t="shared" si="18"/>
        <v>14 (1414)</v>
      </c>
      <c r="AN83" s="1462" t="str">
        <f t="shared" si="13"/>
        <v/>
      </c>
      <c r="AO83" s="1466"/>
      <c r="AP83" s="1466"/>
      <c r="AQ83" s="1466"/>
    </row>
    <row r="84" spans="1:43" s="24" customFormat="1" ht="12.75" hidden="1" customHeight="1" x14ac:dyDescent="0.2">
      <c r="A84" s="132" t="s">
        <v>2946</v>
      </c>
      <c r="B84" s="1065"/>
      <c r="C84" s="1402"/>
      <c r="D84" s="1692"/>
      <c r="E84" s="1700"/>
      <c r="F84" s="1692"/>
      <c r="G84" s="1692"/>
      <c r="H84" s="1419"/>
      <c r="I84" s="1692"/>
      <c r="J84" s="1692"/>
      <c r="K84" s="1405"/>
      <c r="L84" s="1405"/>
      <c r="M84" s="1406"/>
      <c r="N84" s="1700"/>
      <c r="O84" s="2186"/>
      <c r="P84" s="2186"/>
      <c r="Q84" s="2186"/>
      <c r="R84" s="2186"/>
      <c r="S84" s="131"/>
      <c r="T84" s="1480" t="str">
        <f t="shared" si="14"/>
        <v>15 (1415)</v>
      </c>
      <c r="U84" s="1408" t="str">
        <f t="shared" si="15"/>
        <v/>
      </c>
      <c r="V84" s="295"/>
      <c r="W84" s="1409"/>
      <c r="X84" s="1409"/>
      <c r="Y84" s="1665"/>
      <c r="Z84" s="1464" t="str">
        <f t="shared" si="16"/>
        <v>15 (1415)</v>
      </c>
      <c r="AA84" s="1462" t="str">
        <f t="shared" si="17"/>
        <v/>
      </c>
      <c r="AB84" s="1466"/>
      <c r="AC84" s="1466"/>
      <c r="AD84" s="1466"/>
      <c r="AE84" s="1466"/>
      <c r="AF84" s="1466"/>
      <c r="AG84" s="508"/>
      <c r="AH84" s="2186"/>
      <c r="AI84" s="2186"/>
      <c r="AJ84" s="2186"/>
      <c r="AK84" s="2186"/>
      <c r="AL84" s="508"/>
      <c r="AM84" s="1464" t="str">
        <f t="shared" si="18"/>
        <v>15 (1415)</v>
      </c>
      <c r="AN84" s="1462" t="str">
        <f t="shared" si="13"/>
        <v/>
      </c>
      <c r="AO84" s="1466"/>
      <c r="AP84" s="1466"/>
      <c r="AQ84" s="1466"/>
    </row>
    <row r="85" spans="1:43" s="24" customFormat="1" ht="12.75" hidden="1" customHeight="1" x14ac:dyDescent="0.2">
      <c r="A85" s="132" t="s">
        <v>2947</v>
      </c>
      <c r="B85" s="1065"/>
      <c r="C85" s="1402"/>
      <c r="D85" s="1692"/>
      <c r="E85" s="1700"/>
      <c r="F85" s="1692"/>
      <c r="G85" s="1692"/>
      <c r="H85" s="1419"/>
      <c r="I85" s="1692"/>
      <c r="J85" s="1692"/>
      <c r="K85" s="1405"/>
      <c r="L85" s="1405"/>
      <c r="M85" s="1406"/>
      <c r="N85" s="1700"/>
      <c r="O85" s="2186"/>
      <c r="P85" s="2186"/>
      <c r="Q85" s="2186"/>
      <c r="R85" s="2186"/>
      <c r="S85" s="131"/>
      <c r="T85" s="1480" t="str">
        <f t="shared" si="14"/>
        <v>16 (1416)</v>
      </c>
      <c r="U85" s="1408" t="str">
        <f t="shared" si="15"/>
        <v/>
      </c>
      <c r="V85" s="295"/>
      <c r="W85" s="1409"/>
      <c r="X85" s="1409"/>
      <c r="Y85" s="1665"/>
      <c r="Z85" s="1464" t="str">
        <f t="shared" si="16"/>
        <v>16 (1416)</v>
      </c>
      <c r="AA85" s="1462" t="str">
        <f t="shared" si="17"/>
        <v/>
      </c>
      <c r="AB85" s="1466"/>
      <c r="AC85" s="1466"/>
      <c r="AD85" s="1466"/>
      <c r="AE85" s="1466"/>
      <c r="AF85" s="1466"/>
      <c r="AG85" s="508"/>
      <c r="AH85" s="2186"/>
      <c r="AI85" s="2186"/>
      <c r="AJ85" s="2186"/>
      <c r="AK85" s="2186"/>
      <c r="AL85" s="508"/>
      <c r="AM85" s="1464" t="str">
        <f t="shared" si="18"/>
        <v>16 (1416)</v>
      </c>
      <c r="AN85" s="1462" t="str">
        <f t="shared" si="13"/>
        <v/>
      </c>
      <c r="AO85" s="1466"/>
      <c r="AP85" s="1466"/>
      <c r="AQ85" s="1466"/>
    </row>
    <row r="86" spans="1:43" s="24" customFormat="1" ht="12.75" hidden="1" customHeight="1" x14ac:dyDescent="0.2">
      <c r="A86" s="132" t="s">
        <v>2948</v>
      </c>
      <c r="B86" s="1065"/>
      <c r="C86" s="1402"/>
      <c r="D86" s="1692"/>
      <c r="E86" s="1700"/>
      <c r="F86" s="1692"/>
      <c r="G86" s="1692"/>
      <c r="H86" s="1419"/>
      <c r="I86" s="1692"/>
      <c r="J86" s="1692"/>
      <c r="K86" s="1405"/>
      <c r="L86" s="1405"/>
      <c r="M86" s="1406"/>
      <c r="N86" s="1700"/>
      <c r="O86" s="2186"/>
      <c r="P86" s="2186"/>
      <c r="Q86" s="2186"/>
      <c r="R86" s="2186"/>
      <c r="S86" s="131"/>
      <c r="T86" s="1480" t="str">
        <f t="shared" si="14"/>
        <v>17 (1417)</v>
      </c>
      <c r="U86" s="1408" t="str">
        <f t="shared" si="15"/>
        <v/>
      </c>
      <c r="V86" s="295"/>
      <c r="W86" s="1409"/>
      <c r="X86" s="1409"/>
      <c r="Y86" s="1665"/>
      <c r="Z86" s="1464" t="str">
        <f t="shared" si="16"/>
        <v>17 (1417)</v>
      </c>
      <c r="AA86" s="1462" t="str">
        <f t="shared" si="17"/>
        <v/>
      </c>
      <c r="AB86" s="1466"/>
      <c r="AC86" s="1466"/>
      <c r="AD86" s="1466"/>
      <c r="AE86" s="1466"/>
      <c r="AF86" s="1466"/>
      <c r="AG86" s="508"/>
      <c r="AH86" s="2186"/>
      <c r="AI86" s="2186"/>
      <c r="AJ86" s="2186"/>
      <c r="AK86" s="2186"/>
      <c r="AL86" s="508"/>
      <c r="AM86" s="1464" t="str">
        <f t="shared" si="18"/>
        <v>17 (1417)</v>
      </c>
      <c r="AN86" s="1462" t="str">
        <f t="shared" si="13"/>
        <v/>
      </c>
      <c r="AO86" s="1466"/>
      <c r="AP86" s="1466"/>
      <c r="AQ86" s="1466"/>
    </row>
    <row r="87" spans="1:43" s="24" customFormat="1" ht="12.75" hidden="1" customHeight="1" x14ac:dyDescent="0.2">
      <c r="A87" s="132" t="s">
        <v>2949</v>
      </c>
      <c r="B87" s="1065"/>
      <c r="C87" s="1402"/>
      <c r="D87" s="1692"/>
      <c r="E87" s="1700"/>
      <c r="F87" s="1692"/>
      <c r="G87" s="1692"/>
      <c r="H87" s="1419"/>
      <c r="I87" s="1692"/>
      <c r="J87" s="1692"/>
      <c r="K87" s="1405"/>
      <c r="L87" s="1405"/>
      <c r="M87" s="1406"/>
      <c r="N87" s="1700"/>
      <c r="O87" s="2186"/>
      <c r="P87" s="2186"/>
      <c r="Q87" s="2186"/>
      <c r="R87" s="2186"/>
      <c r="S87" s="131"/>
      <c r="T87" s="1480" t="str">
        <f t="shared" si="14"/>
        <v>18 (1418)</v>
      </c>
      <c r="U87" s="1408" t="str">
        <f t="shared" si="15"/>
        <v/>
      </c>
      <c r="V87" s="295"/>
      <c r="W87" s="1409"/>
      <c r="X87" s="1409"/>
      <c r="Y87" s="1665"/>
      <c r="Z87" s="1464" t="str">
        <f t="shared" si="16"/>
        <v>18 (1418)</v>
      </c>
      <c r="AA87" s="1462" t="str">
        <f t="shared" si="17"/>
        <v/>
      </c>
      <c r="AB87" s="1466"/>
      <c r="AC87" s="1466"/>
      <c r="AD87" s="1466"/>
      <c r="AE87" s="1466"/>
      <c r="AF87" s="1466"/>
      <c r="AG87" s="508"/>
      <c r="AH87" s="2186"/>
      <c r="AI87" s="2186"/>
      <c r="AJ87" s="2186"/>
      <c r="AK87" s="2186"/>
      <c r="AL87" s="508"/>
      <c r="AM87" s="1464" t="str">
        <f t="shared" si="18"/>
        <v>18 (1418)</v>
      </c>
      <c r="AN87" s="1462" t="str">
        <f t="shared" si="13"/>
        <v/>
      </c>
      <c r="AO87" s="1466"/>
      <c r="AP87" s="1466"/>
      <c r="AQ87" s="1466"/>
    </row>
    <row r="88" spans="1:43" s="24" customFormat="1" ht="12.75" hidden="1" customHeight="1" x14ac:dyDescent="0.2">
      <c r="A88" s="132" t="s">
        <v>2950</v>
      </c>
      <c r="B88" s="1065"/>
      <c r="C88" s="1402"/>
      <c r="D88" s="1692"/>
      <c r="E88" s="1700"/>
      <c r="F88" s="1692"/>
      <c r="G88" s="1692"/>
      <c r="H88" s="1419"/>
      <c r="I88" s="1692"/>
      <c r="J88" s="1692"/>
      <c r="K88" s="1405"/>
      <c r="L88" s="1405"/>
      <c r="M88" s="1406"/>
      <c r="N88" s="1700"/>
      <c r="O88" s="2186"/>
      <c r="P88" s="2186"/>
      <c r="Q88" s="2186"/>
      <c r="R88" s="2186"/>
      <c r="S88" s="131"/>
      <c r="T88" s="1480" t="str">
        <f t="shared" si="14"/>
        <v>19 (1419)</v>
      </c>
      <c r="U88" s="1408" t="str">
        <f t="shared" si="15"/>
        <v/>
      </c>
      <c r="V88" s="295"/>
      <c r="W88" s="1409"/>
      <c r="X88" s="1409"/>
      <c r="Y88" s="1665"/>
      <c r="Z88" s="1464" t="str">
        <f t="shared" si="16"/>
        <v>19 (1419)</v>
      </c>
      <c r="AA88" s="1462" t="str">
        <f t="shared" si="17"/>
        <v/>
      </c>
      <c r="AB88" s="1466"/>
      <c r="AC88" s="1466"/>
      <c r="AD88" s="1466"/>
      <c r="AE88" s="1466"/>
      <c r="AF88" s="1466"/>
      <c r="AG88" s="508"/>
      <c r="AH88" s="2186"/>
      <c r="AI88" s="2186"/>
      <c r="AJ88" s="2186"/>
      <c r="AK88" s="2186"/>
      <c r="AL88" s="508"/>
      <c r="AM88" s="1464" t="str">
        <f t="shared" si="18"/>
        <v>19 (1419)</v>
      </c>
      <c r="AN88" s="1462" t="str">
        <f t="shared" si="13"/>
        <v/>
      </c>
      <c r="AO88" s="1466"/>
      <c r="AP88" s="1466"/>
      <c r="AQ88" s="1466"/>
    </row>
    <row r="89" spans="1:43" s="24" customFormat="1" ht="12.75" hidden="1" customHeight="1" x14ac:dyDescent="0.2">
      <c r="A89" s="132" t="s">
        <v>2951</v>
      </c>
      <c r="B89" s="1065"/>
      <c r="C89" s="1402"/>
      <c r="D89" s="1692"/>
      <c r="E89" s="1700"/>
      <c r="F89" s="1692"/>
      <c r="G89" s="1692"/>
      <c r="H89" s="1419"/>
      <c r="I89" s="1692"/>
      <c r="J89" s="1692"/>
      <c r="K89" s="1405"/>
      <c r="L89" s="1405"/>
      <c r="M89" s="1406"/>
      <c r="N89" s="1700"/>
      <c r="O89" s="2186"/>
      <c r="P89" s="2186"/>
      <c r="Q89" s="2186"/>
      <c r="R89" s="2186"/>
      <c r="S89" s="131"/>
      <c r="T89" s="1480" t="str">
        <f t="shared" si="14"/>
        <v>20 (1420)</v>
      </c>
      <c r="U89" s="1408" t="str">
        <f t="shared" si="15"/>
        <v/>
      </c>
      <c r="V89" s="295"/>
      <c r="W89" s="1409"/>
      <c r="X89" s="1409"/>
      <c r="Y89" s="1665"/>
      <c r="Z89" s="1464" t="str">
        <f t="shared" si="16"/>
        <v>20 (1420)</v>
      </c>
      <c r="AA89" s="1462" t="str">
        <f t="shared" si="17"/>
        <v/>
      </c>
      <c r="AB89" s="1466"/>
      <c r="AC89" s="1466"/>
      <c r="AD89" s="1466"/>
      <c r="AE89" s="1466"/>
      <c r="AF89" s="1466"/>
      <c r="AG89" s="508"/>
      <c r="AH89" s="2186"/>
      <c r="AI89" s="2186"/>
      <c r="AJ89" s="2186"/>
      <c r="AK89" s="2186"/>
      <c r="AL89" s="508"/>
      <c r="AM89" s="1464" t="str">
        <f t="shared" si="18"/>
        <v>20 (1420)</v>
      </c>
      <c r="AN89" s="1462" t="str">
        <f t="shared" si="13"/>
        <v/>
      </c>
      <c r="AO89" s="1466"/>
      <c r="AP89" s="1466"/>
      <c r="AQ89" s="1466"/>
    </row>
    <row r="90" spans="1:43" s="24" customFormat="1" ht="12.75" hidden="1" customHeight="1" x14ac:dyDescent="0.2">
      <c r="A90" s="132" t="s">
        <v>2952</v>
      </c>
      <c r="B90" s="1065"/>
      <c r="C90" s="1402"/>
      <c r="D90" s="1692"/>
      <c r="E90" s="1700"/>
      <c r="F90" s="1692"/>
      <c r="G90" s="1692"/>
      <c r="H90" s="1419"/>
      <c r="I90" s="1692"/>
      <c r="J90" s="1692"/>
      <c r="K90" s="1405"/>
      <c r="L90" s="1405"/>
      <c r="M90" s="1406"/>
      <c r="N90" s="1700"/>
      <c r="O90" s="2186"/>
      <c r="P90" s="2186"/>
      <c r="Q90" s="2186"/>
      <c r="R90" s="2186"/>
      <c r="S90" s="131"/>
      <c r="T90" s="1480" t="str">
        <f t="shared" si="14"/>
        <v>21 (1421)</v>
      </c>
      <c r="U90" s="1408" t="str">
        <f t="shared" si="15"/>
        <v/>
      </c>
      <c r="V90" s="295"/>
      <c r="W90" s="1409"/>
      <c r="X90" s="1409"/>
      <c r="Y90" s="1665"/>
      <c r="Z90" s="1464" t="str">
        <f t="shared" si="16"/>
        <v>21 (1421)</v>
      </c>
      <c r="AA90" s="1462" t="str">
        <f t="shared" si="17"/>
        <v/>
      </c>
      <c r="AB90" s="1466"/>
      <c r="AC90" s="1466"/>
      <c r="AD90" s="1466"/>
      <c r="AE90" s="1466"/>
      <c r="AF90" s="1466"/>
      <c r="AG90" s="508"/>
      <c r="AH90" s="2186"/>
      <c r="AI90" s="2186"/>
      <c r="AJ90" s="2186"/>
      <c r="AK90" s="2186"/>
      <c r="AL90" s="508"/>
      <c r="AM90" s="1464" t="str">
        <f t="shared" si="18"/>
        <v>21 (1421)</v>
      </c>
      <c r="AN90" s="1462" t="str">
        <f t="shared" si="13"/>
        <v/>
      </c>
      <c r="AO90" s="1466"/>
      <c r="AP90" s="1466"/>
      <c r="AQ90" s="1466"/>
    </row>
    <row r="91" spans="1:43" s="24" customFormat="1" ht="12.75" hidden="1" customHeight="1" x14ac:dyDescent="0.2">
      <c r="A91" s="132" t="s">
        <v>2953</v>
      </c>
      <c r="B91" s="1065"/>
      <c r="C91" s="1402"/>
      <c r="D91" s="1692"/>
      <c r="E91" s="1700"/>
      <c r="F91" s="1692"/>
      <c r="G91" s="1692"/>
      <c r="H91" s="1419"/>
      <c r="I91" s="1692"/>
      <c r="J91" s="1692"/>
      <c r="K91" s="1405"/>
      <c r="L91" s="1405"/>
      <c r="M91" s="1406"/>
      <c r="N91" s="1700"/>
      <c r="O91" s="2186"/>
      <c r="P91" s="2186"/>
      <c r="Q91" s="2186"/>
      <c r="R91" s="2186"/>
      <c r="S91" s="131"/>
      <c r="T91" s="1480" t="str">
        <f t="shared" si="14"/>
        <v>22 (1422)</v>
      </c>
      <c r="U91" s="1408" t="str">
        <f t="shared" si="15"/>
        <v/>
      </c>
      <c r="V91" s="295"/>
      <c r="W91" s="1409"/>
      <c r="X91" s="1409"/>
      <c r="Y91" s="1665"/>
      <c r="Z91" s="1464" t="str">
        <f t="shared" si="16"/>
        <v>22 (1422)</v>
      </c>
      <c r="AA91" s="1462" t="str">
        <f t="shared" si="17"/>
        <v/>
      </c>
      <c r="AB91" s="1466"/>
      <c r="AC91" s="1466"/>
      <c r="AD91" s="1466"/>
      <c r="AE91" s="1466"/>
      <c r="AF91" s="1466"/>
      <c r="AG91" s="508"/>
      <c r="AH91" s="2186"/>
      <c r="AI91" s="2186"/>
      <c r="AJ91" s="2186"/>
      <c r="AK91" s="2186"/>
      <c r="AL91" s="508"/>
      <c r="AM91" s="1464" t="str">
        <f t="shared" si="18"/>
        <v>22 (1422)</v>
      </c>
      <c r="AN91" s="1462" t="str">
        <f t="shared" si="13"/>
        <v/>
      </c>
      <c r="AO91" s="1466"/>
      <c r="AP91" s="1466"/>
      <c r="AQ91" s="1466"/>
    </row>
    <row r="92" spans="1:43" s="24" customFormat="1" ht="12.75" hidden="1" customHeight="1" x14ac:dyDescent="0.2">
      <c r="A92" s="132" t="s">
        <v>2954</v>
      </c>
      <c r="B92" s="1065"/>
      <c r="C92" s="1402"/>
      <c r="D92" s="1692"/>
      <c r="E92" s="1700"/>
      <c r="F92" s="1692"/>
      <c r="G92" s="1692"/>
      <c r="H92" s="1419"/>
      <c r="I92" s="1692"/>
      <c r="J92" s="1692"/>
      <c r="K92" s="1405"/>
      <c r="L92" s="1405"/>
      <c r="M92" s="1406"/>
      <c r="N92" s="1700"/>
      <c r="O92" s="2186"/>
      <c r="P92" s="2186"/>
      <c r="Q92" s="2186"/>
      <c r="R92" s="2186"/>
      <c r="S92" s="131"/>
      <c r="T92" s="1480" t="str">
        <f t="shared" si="14"/>
        <v>23 (1423)</v>
      </c>
      <c r="U92" s="1408" t="str">
        <f t="shared" si="15"/>
        <v/>
      </c>
      <c r="V92" s="295"/>
      <c r="W92" s="1409"/>
      <c r="X92" s="1409"/>
      <c r="Y92" s="1665"/>
      <c r="Z92" s="1464" t="str">
        <f t="shared" si="16"/>
        <v>23 (1423)</v>
      </c>
      <c r="AA92" s="1462" t="str">
        <f t="shared" si="17"/>
        <v/>
      </c>
      <c r="AB92" s="1466"/>
      <c r="AC92" s="1466"/>
      <c r="AD92" s="1466"/>
      <c r="AE92" s="1466"/>
      <c r="AF92" s="1466"/>
      <c r="AG92" s="508"/>
      <c r="AH92" s="2186"/>
      <c r="AI92" s="2186"/>
      <c r="AJ92" s="2186"/>
      <c r="AK92" s="2186"/>
      <c r="AL92" s="508"/>
      <c r="AM92" s="1464" t="str">
        <f t="shared" si="18"/>
        <v>23 (1423)</v>
      </c>
      <c r="AN92" s="1462" t="str">
        <f t="shared" si="13"/>
        <v/>
      </c>
      <c r="AO92" s="1466"/>
      <c r="AP92" s="1466"/>
      <c r="AQ92" s="1466"/>
    </row>
    <row r="93" spans="1:43" s="24" customFormat="1" ht="12.75" hidden="1" customHeight="1" x14ac:dyDescent="0.2">
      <c r="A93" s="132" t="s">
        <v>2955</v>
      </c>
      <c r="B93" s="1065"/>
      <c r="C93" s="1402"/>
      <c r="D93" s="1692"/>
      <c r="E93" s="1700"/>
      <c r="F93" s="1692"/>
      <c r="G93" s="1692"/>
      <c r="H93" s="1419"/>
      <c r="I93" s="1692"/>
      <c r="J93" s="1692"/>
      <c r="K93" s="1405"/>
      <c r="L93" s="1405"/>
      <c r="M93" s="1406"/>
      <c r="N93" s="1700"/>
      <c r="O93" s="2186"/>
      <c r="P93" s="2186"/>
      <c r="Q93" s="2186"/>
      <c r="R93" s="2186"/>
      <c r="S93" s="131"/>
      <c r="T93" s="1480" t="str">
        <f t="shared" si="14"/>
        <v>24 (1424)</v>
      </c>
      <c r="U93" s="1408" t="str">
        <f t="shared" si="15"/>
        <v/>
      </c>
      <c r="V93" s="295"/>
      <c r="W93" s="1409"/>
      <c r="X93" s="1409"/>
      <c r="Y93" s="1665"/>
      <c r="Z93" s="1464" t="str">
        <f t="shared" si="16"/>
        <v>24 (1424)</v>
      </c>
      <c r="AA93" s="1462" t="str">
        <f t="shared" si="17"/>
        <v/>
      </c>
      <c r="AB93" s="1466"/>
      <c r="AC93" s="1466"/>
      <c r="AD93" s="1466"/>
      <c r="AE93" s="1466"/>
      <c r="AF93" s="1466"/>
      <c r="AG93" s="508"/>
      <c r="AH93" s="2186"/>
      <c r="AI93" s="2186"/>
      <c r="AJ93" s="2186"/>
      <c r="AK93" s="2186"/>
      <c r="AL93" s="508"/>
      <c r="AM93" s="1464" t="str">
        <f t="shared" si="18"/>
        <v>24 (1424)</v>
      </c>
      <c r="AN93" s="1462"/>
      <c r="AO93" s="1466"/>
      <c r="AP93" s="1466"/>
      <c r="AQ93" s="1466"/>
    </row>
    <row r="94" spans="1:43" s="24" customFormat="1" x14ac:dyDescent="0.2">
      <c r="A94" s="132" t="s">
        <v>2956</v>
      </c>
      <c r="B94" s="1065"/>
      <c r="C94" s="1402"/>
      <c r="D94" s="1692"/>
      <c r="E94" s="1700"/>
      <c r="F94" s="1692"/>
      <c r="G94" s="1692"/>
      <c r="H94" s="1419"/>
      <c r="I94" s="1692"/>
      <c r="J94" s="1692"/>
      <c r="K94" s="1405"/>
      <c r="L94" s="1405"/>
      <c r="M94" s="1406"/>
      <c r="N94" s="1700"/>
      <c r="O94" s="2186"/>
      <c r="P94" s="2186"/>
      <c r="Q94" s="2186"/>
      <c r="R94" s="2186"/>
      <c r="S94" s="131"/>
      <c r="T94" s="1480" t="str">
        <f t="shared" si="14"/>
        <v>25 (1425)</v>
      </c>
      <c r="U94" s="1408" t="str">
        <f t="shared" si="15"/>
        <v/>
      </c>
      <c r="V94" s="295"/>
      <c r="W94" s="1409"/>
      <c r="X94" s="1409"/>
      <c r="Y94" s="1665"/>
      <c r="Z94" s="1464" t="str">
        <f>$A$94</f>
        <v>25 (1425)</v>
      </c>
      <c r="AA94" s="1462" t="str">
        <f t="shared" si="17"/>
        <v/>
      </c>
      <c r="AB94" s="1466"/>
      <c r="AC94" s="1466"/>
      <c r="AD94" s="1466"/>
      <c r="AE94" s="1466"/>
      <c r="AF94" s="1466"/>
      <c r="AG94" s="508"/>
      <c r="AH94" s="2229"/>
      <c r="AI94" s="2229"/>
      <c r="AJ94" s="2229"/>
      <c r="AK94" s="2229"/>
      <c r="AL94" s="508"/>
      <c r="AM94" s="1464" t="str">
        <f>$A$94</f>
        <v>25 (1425)</v>
      </c>
      <c r="AN94" s="1465">
        <f>$B94</f>
        <v>0</v>
      </c>
      <c r="AO94" s="1466"/>
      <c r="AP94" s="1466"/>
      <c r="AQ94" s="1466"/>
    </row>
    <row r="95" spans="1:43" s="24" customFormat="1" x14ac:dyDescent="0.2">
      <c r="A95" s="425" t="s">
        <v>2957</v>
      </c>
      <c r="B95" s="1066">
        <v>100</v>
      </c>
      <c r="C95" s="1410"/>
      <c r="D95" s="1692"/>
      <c r="E95" s="1700"/>
      <c r="F95" s="1692"/>
      <c r="G95" s="1692"/>
      <c r="H95" s="1419"/>
      <c r="I95" s="1692"/>
      <c r="J95" s="1692"/>
      <c r="K95" s="1405"/>
      <c r="L95" s="1405"/>
      <c r="M95" s="1412"/>
      <c r="N95" s="1700"/>
      <c r="O95" s="2188"/>
      <c r="P95" s="2188"/>
      <c r="Q95" s="2188"/>
      <c r="R95" s="2188"/>
      <c r="S95" s="131"/>
      <c r="T95" s="1480" t="str">
        <f t="shared" si="14"/>
        <v>(1426)</v>
      </c>
      <c r="U95" s="1413">
        <f>$B95</f>
        <v>100</v>
      </c>
      <c r="V95" s="295"/>
      <c r="W95" s="1409"/>
      <c r="X95" s="1409"/>
      <c r="Y95" s="1665"/>
      <c r="Z95" s="1480" t="str">
        <f t="shared" ref="Z95:Z96" si="19">$A95</f>
        <v>(1426)</v>
      </c>
      <c r="AA95" s="1471">
        <f>$B95</f>
        <v>100</v>
      </c>
      <c r="AB95" s="1466"/>
      <c r="AC95" s="1466"/>
      <c r="AD95" s="1466"/>
      <c r="AE95" s="1466"/>
      <c r="AF95" s="1466"/>
      <c r="AG95" s="508"/>
      <c r="AH95" s="2189"/>
      <c r="AI95" s="2189"/>
      <c r="AJ95" s="2189"/>
      <c r="AK95" s="2189"/>
      <c r="AL95" s="508"/>
      <c r="AM95" s="1464" t="str">
        <f>$A$95</f>
        <v>(1426)</v>
      </c>
      <c r="AN95" s="1467">
        <f>$B95</f>
        <v>100</v>
      </c>
      <c r="AO95" s="1466"/>
      <c r="AP95" s="1466"/>
      <c r="AQ95" s="1466"/>
    </row>
    <row r="96" spans="1:43" s="24" customFormat="1" x14ac:dyDescent="0.2">
      <c r="A96" s="132" t="s">
        <v>2958</v>
      </c>
      <c r="B96" s="905" t="s">
        <v>2959</v>
      </c>
      <c r="C96" s="906"/>
      <c r="D96" s="1693"/>
      <c r="E96" s="131"/>
      <c r="F96" s="908"/>
      <c r="G96" s="1693"/>
      <c r="H96" s="1420"/>
      <c r="I96" s="1693"/>
      <c r="J96" s="1693"/>
      <c r="K96" s="1416"/>
      <c r="L96" s="1416"/>
      <c r="M96" s="1417"/>
      <c r="N96" s="131"/>
      <c r="O96" s="2189"/>
      <c r="P96" s="2189"/>
      <c r="Q96" s="2189"/>
      <c r="R96" s="2189"/>
      <c r="S96" s="131"/>
      <c r="T96" s="1480" t="str">
        <f t="shared" si="14"/>
        <v>(1400)</v>
      </c>
      <c r="U96" s="906" t="str">
        <f>$B96</f>
        <v>Global</v>
      </c>
      <c r="V96" s="295"/>
      <c r="W96" s="1418"/>
      <c r="X96" s="1418"/>
      <c r="Y96" s="1665"/>
      <c r="Z96" s="1480" t="str">
        <f t="shared" si="19"/>
        <v>(1400)</v>
      </c>
      <c r="AA96" s="906" t="str">
        <f>$B96</f>
        <v>Global</v>
      </c>
      <c r="AB96" s="1466"/>
      <c r="AC96" s="1466"/>
      <c r="AD96" s="1466"/>
      <c r="AE96" s="1466"/>
      <c r="AF96" s="1466"/>
      <c r="AG96" s="508"/>
      <c r="AH96" s="2228"/>
      <c r="AI96" s="2228"/>
      <c r="AJ96" s="2228"/>
      <c r="AK96" s="2228"/>
      <c r="AL96" s="508"/>
      <c r="AM96" s="1480" t="str">
        <f t="shared" ref="AM96" si="20">$A96</f>
        <v>(1400)</v>
      </c>
      <c r="AN96" s="906" t="str">
        <f>$B96</f>
        <v>Global</v>
      </c>
      <c r="AO96" s="1466"/>
      <c r="AP96" s="1466"/>
      <c r="AQ96" s="1466"/>
    </row>
    <row r="97" spans="1:43" s="24" customFormat="1" x14ac:dyDescent="0.2">
      <c r="A97" s="92"/>
      <c r="B97" s="131"/>
      <c r="C97" s="131"/>
      <c r="D97" s="131"/>
      <c r="E97" s="131"/>
      <c r="F97" s="131"/>
      <c r="G97" s="131"/>
      <c r="H97" s="131"/>
      <c r="I97" s="131"/>
      <c r="J97" s="131"/>
      <c r="K97" s="131"/>
      <c r="L97" s="131"/>
      <c r="M97" s="131"/>
      <c r="N97" s="131"/>
      <c r="O97" s="131"/>
      <c r="P97" s="131"/>
      <c r="Q97" s="131"/>
      <c r="R97" s="131"/>
      <c r="S97" s="131"/>
      <c r="T97" s="1792"/>
      <c r="U97" s="1400"/>
      <c r="V97" s="131"/>
      <c r="W97" s="131"/>
      <c r="X97" s="131"/>
      <c r="Y97" s="1665"/>
      <c r="Z97" s="1793"/>
      <c r="AA97" s="1469"/>
      <c r="AB97" s="508"/>
      <c r="AC97" s="508"/>
      <c r="AD97" s="508"/>
      <c r="AE97" s="508"/>
      <c r="AF97" s="508"/>
      <c r="AG97" s="508"/>
      <c r="AH97" s="1828"/>
      <c r="AI97" s="1828"/>
      <c r="AJ97" s="1828"/>
      <c r="AK97" s="1828"/>
      <c r="AL97" s="508"/>
      <c r="AM97" s="1793"/>
      <c r="AN97" s="1469"/>
      <c r="AO97" s="1470"/>
      <c r="AP97" s="1470"/>
      <c r="AQ97" s="1470"/>
    </row>
    <row r="98" spans="1:43" s="24" customFormat="1" x14ac:dyDescent="0.2">
      <c r="A98" s="92"/>
      <c r="B98" s="138" t="s">
        <v>1787</v>
      </c>
      <c r="C98" s="131"/>
      <c r="D98" s="131"/>
      <c r="E98" s="131"/>
      <c r="F98" s="131"/>
      <c r="G98" s="131"/>
      <c r="H98" s="131"/>
      <c r="I98" s="131"/>
      <c r="J98" s="131"/>
      <c r="K98" s="1421"/>
      <c r="L98" s="1421"/>
      <c r="M98" s="131"/>
      <c r="N98" s="131"/>
      <c r="O98" s="131"/>
      <c r="P98" s="131"/>
      <c r="Q98" s="131"/>
      <c r="R98" s="131"/>
      <c r="S98" s="131"/>
      <c r="T98" s="1792"/>
      <c r="U98" s="1401" t="str">
        <f>$B98</f>
        <v>Dérivés hors cote (504)</v>
      </c>
      <c r="V98" s="131"/>
      <c r="W98" s="131"/>
      <c r="X98" s="131"/>
      <c r="Y98" s="1665"/>
      <c r="Z98" s="1464"/>
      <c r="AA98" s="1462"/>
      <c r="AB98" s="1466"/>
      <c r="AC98" s="1466"/>
      <c r="AD98" s="1466"/>
      <c r="AE98" s="1466"/>
      <c r="AF98" s="1466"/>
      <c r="AG98" s="508"/>
      <c r="AH98" s="1883"/>
      <c r="AI98" s="1883"/>
      <c r="AJ98" s="1883"/>
      <c r="AK98" s="1883"/>
      <c r="AL98" s="508"/>
      <c r="AM98" s="1464"/>
      <c r="AN98" s="1462" t="str">
        <f t="shared" ref="AN98:AN121" si="21">IF($B99="","",$B99)</f>
        <v/>
      </c>
      <c r="AO98" s="1466"/>
      <c r="AP98" s="1466"/>
      <c r="AQ98" s="1466"/>
    </row>
    <row r="99" spans="1:43" s="24" customFormat="1" x14ac:dyDescent="0.2">
      <c r="A99" s="132" t="s">
        <v>2932</v>
      </c>
      <c r="B99" s="1065"/>
      <c r="C99" s="1692"/>
      <c r="D99" s="1692"/>
      <c r="E99" s="1700"/>
      <c r="F99" s="1692"/>
      <c r="G99" s="902"/>
      <c r="H99" s="1403"/>
      <c r="I99" s="1692"/>
      <c r="J99" s="1422"/>
      <c r="K99" s="1693"/>
      <c r="L99" s="1422"/>
      <c r="M99" s="1406"/>
      <c r="N99" s="1700"/>
      <c r="O99" s="2186"/>
      <c r="P99" s="2186"/>
      <c r="Q99" s="2186"/>
      <c r="R99" s="2186"/>
      <c r="S99" s="131"/>
      <c r="T99" s="1480" t="str">
        <f t="shared" ref="T99:T125" si="22">$A99</f>
        <v>1 (1401)</v>
      </c>
      <c r="U99" s="1408" t="str">
        <f t="shared" ref="U99:U123" si="23">IF($B99="","",$B99)</f>
        <v/>
      </c>
      <c r="V99" s="295"/>
      <c r="W99" s="1409"/>
      <c r="X99" s="1409"/>
      <c r="Y99" s="1665"/>
      <c r="Z99" s="1464" t="str">
        <f t="shared" ref="Z99:Z122" si="24">$A99</f>
        <v>1 (1401)</v>
      </c>
      <c r="AA99" s="1462" t="str">
        <f t="shared" ref="AA99:AA123" si="25">IF($B99="","",$B99)</f>
        <v/>
      </c>
      <c r="AB99" s="1466"/>
      <c r="AC99" s="1466"/>
      <c r="AD99" s="1466"/>
      <c r="AE99" s="1466"/>
      <c r="AF99" s="1466"/>
      <c r="AG99" s="508"/>
      <c r="AH99" s="2186"/>
      <c r="AI99" s="2186"/>
      <c r="AJ99" s="2186"/>
      <c r="AK99" s="2186"/>
      <c r="AL99" s="508"/>
      <c r="AM99" s="1464" t="str">
        <f t="shared" ref="AM99:AM122" si="26">$A99</f>
        <v>1 (1401)</v>
      </c>
      <c r="AN99" s="1462" t="str">
        <f t="shared" si="21"/>
        <v/>
      </c>
      <c r="AO99" s="1466"/>
      <c r="AP99" s="1466"/>
      <c r="AQ99" s="1466"/>
    </row>
    <row r="100" spans="1:43" s="24" customFormat="1" x14ac:dyDescent="0.2">
      <c r="A100" s="132" t="s">
        <v>2933</v>
      </c>
      <c r="B100" s="1065"/>
      <c r="C100" s="1692"/>
      <c r="D100" s="1692"/>
      <c r="E100" s="1700"/>
      <c r="F100" s="1692"/>
      <c r="G100" s="902"/>
      <c r="H100" s="1403"/>
      <c r="I100" s="1692"/>
      <c r="J100" s="1422"/>
      <c r="K100" s="1693"/>
      <c r="L100" s="1422"/>
      <c r="M100" s="1406"/>
      <c r="N100" s="1700"/>
      <c r="O100" s="2186"/>
      <c r="P100" s="2186"/>
      <c r="Q100" s="2186"/>
      <c r="R100" s="2186"/>
      <c r="S100" s="131"/>
      <c r="T100" s="1480" t="str">
        <f t="shared" si="22"/>
        <v>2 (1402)</v>
      </c>
      <c r="U100" s="1408" t="str">
        <f t="shared" si="23"/>
        <v/>
      </c>
      <c r="V100" s="295"/>
      <c r="W100" s="1409"/>
      <c r="X100" s="1409"/>
      <c r="Y100" s="1665"/>
      <c r="Z100" s="1464" t="str">
        <f t="shared" si="24"/>
        <v>2 (1402)</v>
      </c>
      <c r="AA100" s="1462" t="str">
        <f t="shared" si="25"/>
        <v/>
      </c>
      <c r="AB100" s="1466"/>
      <c r="AC100" s="1466"/>
      <c r="AD100" s="1466"/>
      <c r="AE100" s="1466"/>
      <c r="AF100" s="1466"/>
      <c r="AG100" s="508"/>
      <c r="AH100" s="2186"/>
      <c r="AI100" s="2186"/>
      <c r="AJ100" s="2186"/>
      <c r="AK100" s="2186"/>
      <c r="AL100" s="508"/>
      <c r="AM100" s="1464" t="str">
        <f t="shared" si="26"/>
        <v>2 (1402)</v>
      </c>
      <c r="AN100" s="1462" t="str">
        <f t="shared" si="21"/>
        <v/>
      </c>
      <c r="AO100" s="1466"/>
      <c r="AP100" s="1466"/>
      <c r="AQ100" s="1466"/>
    </row>
    <row r="101" spans="1:43" s="24" customFormat="1" x14ac:dyDescent="0.2">
      <c r="A101" s="132" t="s">
        <v>2934</v>
      </c>
      <c r="B101" s="1065"/>
      <c r="C101" s="1692"/>
      <c r="D101" s="1692"/>
      <c r="E101" s="1700"/>
      <c r="F101" s="1692"/>
      <c r="G101" s="902"/>
      <c r="H101" s="1403"/>
      <c r="I101" s="1692"/>
      <c r="J101" s="1422"/>
      <c r="K101" s="1693"/>
      <c r="L101" s="1422"/>
      <c r="M101" s="1406"/>
      <c r="N101" s="1700"/>
      <c r="O101" s="2186"/>
      <c r="P101" s="2186"/>
      <c r="Q101" s="2186"/>
      <c r="R101" s="2186"/>
      <c r="S101" s="131"/>
      <c r="T101" s="1480" t="str">
        <f t="shared" si="22"/>
        <v>3 (1403)</v>
      </c>
      <c r="U101" s="1408" t="str">
        <f t="shared" si="23"/>
        <v/>
      </c>
      <c r="V101" s="295"/>
      <c r="W101" s="1409"/>
      <c r="X101" s="1409"/>
      <c r="Y101" s="1665"/>
      <c r="Z101" s="1464" t="str">
        <f t="shared" si="24"/>
        <v>3 (1403)</v>
      </c>
      <c r="AA101" s="1462" t="str">
        <f t="shared" si="25"/>
        <v/>
      </c>
      <c r="AB101" s="1466"/>
      <c r="AC101" s="1466"/>
      <c r="AD101" s="1466"/>
      <c r="AE101" s="1466"/>
      <c r="AF101" s="1466"/>
      <c r="AG101" s="508"/>
      <c r="AH101" s="2186"/>
      <c r="AI101" s="2186"/>
      <c r="AJ101" s="2186"/>
      <c r="AK101" s="2186"/>
      <c r="AL101" s="508"/>
      <c r="AM101" s="1464" t="str">
        <f t="shared" si="26"/>
        <v>3 (1403)</v>
      </c>
      <c r="AN101" s="1462" t="str">
        <f t="shared" si="21"/>
        <v/>
      </c>
      <c r="AO101" s="1466"/>
      <c r="AP101" s="1466"/>
      <c r="AQ101" s="1466"/>
    </row>
    <row r="102" spans="1:43" s="24" customFormat="1" ht="12.75" hidden="1" customHeight="1" x14ac:dyDescent="0.2">
      <c r="A102" s="132" t="s">
        <v>2935</v>
      </c>
      <c r="B102" s="1065"/>
      <c r="C102" s="1692"/>
      <c r="D102" s="1692"/>
      <c r="E102" s="1700"/>
      <c r="F102" s="1692"/>
      <c r="G102" s="902"/>
      <c r="H102" s="1403"/>
      <c r="I102" s="1692"/>
      <c r="J102" s="1422"/>
      <c r="K102" s="1693"/>
      <c r="L102" s="1422"/>
      <c r="M102" s="1406"/>
      <c r="N102" s="1700"/>
      <c r="O102" s="2186"/>
      <c r="P102" s="2186"/>
      <c r="Q102" s="2186"/>
      <c r="R102" s="2186"/>
      <c r="S102" s="131"/>
      <c r="T102" s="1480" t="str">
        <f t="shared" si="22"/>
        <v>4 (1404)</v>
      </c>
      <c r="U102" s="1408" t="str">
        <f t="shared" si="23"/>
        <v/>
      </c>
      <c r="V102" s="295"/>
      <c r="W102" s="1409"/>
      <c r="X102" s="1409"/>
      <c r="Y102" s="1665"/>
      <c r="Z102" s="1464" t="str">
        <f t="shared" si="24"/>
        <v>4 (1404)</v>
      </c>
      <c r="AA102" s="1462" t="str">
        <f t="shared" si="25"/>
        <v/>
      </c>
      <c r="AB102" s="1466"/>
      <c r="AC102" s="1466"/>
      <c r="AD102" s="1466"/>
      <c r="AE102" s="1466"/>
      <c r="AF102" s="1466"/>
      <c r="AG102" s="508"/>
      <c r="AH102" s="2186"/>
      <c r="AI102" s="2186"/>
      <c r="AJ102" s="2186"/>
      <c r="AK102" s="2186"/>
      <c r="AL102" s="508"/>
      <c r="AM102" s="1464" t="str">
        <f t="shared" si="26"/>
        <v>4 (1404)</v>
      </c>
      <c r="AN102" s="1462" t="str">
        <f t="shared" si="21"/>
        <v/>
      </c>
      <c r="AO102" s="1466"/>
      <c r="AP102" s="1466"/>
      <c r="AQ102" s="1466"/>
    </row>
    <row r="103" spans="1:43" s="24" customFormat="1" ht="12.75" hidden="1" customHeight="1" x14ac:dyDescent="0.2">
      <c r="A103" s="132" t="s">
        <v>2936</v>
      </c>
      <c r="B103" s="1065"/>
      <c r="C103" s="1692"/>
      <c r="D103" s="1692"/>
      <c r="E103" s="1700"/>
      <c r="F103" s="1692"/>
      <c r="G103" s="902"/>
      <c r="H103" s="1403"/>
      <c r="I103" s="1692"/>
      <c r="J103" s="1422"/>
      <c r="K103" s="1693"/>
      <c r="L103" s="1422"/>
      <c r="M103" s="1406"/>
      <c r="N103" s="1700"/>
      <c r="O103" s="2186"/>
      <c r="P103" s="2186"/>
      <c r="Q103" s="2186"/>
      <c r="R103" s="2186"/>
      <c r="S103" s="131"/>
      <c r="T103" s="1480" t="str">
        <f t="shared" si="22"/>
        <v>5 (1405)</v>
      </c>
      <c r="U103" s="1408" t="str">
        <f t="shared" si="23"/>
        <v/>
      </c>
      <c r="V103" s="295"/>
      <c r="W103" s="1409"/>
      <c r="X103" s="1409"/>
      <c r="Y103" s="1665"/>
      <c r="Z103" s="1464" t="str">
        <f t="shared" si="24"/>
        <v>5 (1405)</v>
      </c>
      <c r="AA103" s="1462" t="str">
        <f t="shared" si="25"/>
        <v/>
      </c>
      <c r="AB103" s="1466"/>
      <c r="AC103" s="1466"/>
      <c r="AD103" s="1466"/>
      <c r="AE103" s="1466"/>
      <c r="AF103" s="1466"/>
      <c r="AG103" s="508"/>
      <c r="AH103" s="2186"/>
      <c r="AI103" s="2186"/>
      <c r="AJ103" s="2186"/>
      <c r="AK103" s="2186"/>
      <c r="AL103" s="508"/>
      <c r="AM103" s="1464" t="str">
        <f t="shared" si="26"/>
        <v>5 (1405)</v>
      </c>
      <c r="AN103" s="1462" t="str">
        <f t="shared" si="21"/>
        <v/>
      </c>
      <c r="AO103" s="1466"/>
      <c r="AP103" s="1466"/>
      <c r="AQ103" s="1466"/>
    </row>
    <row r="104" spans="1:43" s="24" customFormat="1" ht="12.75" hidden="1" customHeight="1" x14ac:dyDescent="0.2">
      <c r="A104" s="132" t="s">
        <v>2937</v>
      </c>
      <c r="B104" s="1065"/>
      <c r="C104" s="1692"/>
      <c r="D104" s="1692"/>
      <c r="E104" s="1700"/>
      <c r="F104" s="1692"/>
      <c r="G104" s="902"/>
      <c r="H104" s="1403"/>
      <c r="I104" s="1692"/>
      <c r="J104" s="1422"/>
      <c r="K104" s="1693"/>
      <c r="L104" s="1422"/>
      <c r="M104" s="1406"/>
      <c r="N104" s="1700"/>
      <c r="O104" s="2186"/>
      <c r="P104" s="2186"/>
      <c r="Q104" s="2186"/>
      <c r="R104" s="2186"/>
      <c r="S104" s="131"/>
      <c r="T104" s="1480" t="str">
        <f t="shared" si="22"/>
        <v>6 (1406)</v>
      </c>
      <c r="U104" s="1408" t="str">
        <f t="shared" si="23"/>
        <v/>
      </c>
      <c r="V104" s="295"/>
      <c r="W104" s="1409"/>
      <c r="X104" s="1409"/>
      <c r="Y104" s="1665"/>
      <c r="Z104" s="1464" t="str">
        <f t="shared" si="24"/>
        <v>6 (1406)</v>
      </c>
      <c r="AA104" s="1462" t="str">
        <f t="shared" si="25"/>
        <v/>
      </c>
      <c r="AB104" s="1466"/>
      <c r="AC104" s="1466"/>
      <c r="AD104" s="1466"/>
      <c r="AE104" s="1466"/>
      <c r="AF104" s="1466"/>
      <c r="AG104" s="508"/>
      <c r="AH104" s="2186"/>
      <c r="AI104" s="2186"/>
      <c r="AJ104" s="2186"/>
      <c r="AK104" s="2186"/>
      <c r="AL104" s="508"/>
      <c r="AM104" s="1464" t="str">
        <f t="shared" si="26"/>
        <v>6 (1406)</v>
      </c>
      <c r="AN104" s="1462" t="str">
        <f t="shared" si="21"/>
        <v/>
      </c>
      <c r="AO104" s="1466"/>
      <c r="AP104" s="1466"/>
      <c r="AQ104" s="1466"/>
    </row>
    <row r="105" spans="1:43" s="24" customFormat="1" ht="12.75" hidden="1" customHeight="1" x14ac:dyDescent="0.2">
      <c r="A105" s="132" t="s">
        <v>2938</v>
      </c>
      <c r="B105" s="1065"/>
      <c r="C105" s="1692"/>
      <c r="D105" s="1692"/>
      <c r="E105" s="1700"/>
      <c r="F105" s="1692"/>
      <c r="G105" s="902"/>
      <c r="H105" s="1403"/>
      <c r="I105" s="1692"/>
      <c r="J105" s="1422"/>
      <c r="K105" s="1693"/>
      <c r="L105" s="1422"/>
      <c r="M105" s="1406"/>
      <c r="N105" s="1700"/>
      <c r="O105" s="2186"/>
      <c r="P105" s="2186"/>
      <c r="Q105" s="2186"/>
      <c r="R105" s="2186"/>
      <c r="S105" s="131"/>
      <c r="T105" s="1480" t="str">
        <f t="shared" si="22"/>
        <v>7 (1407)</v>
      </c>
      <c r="U105" s="1408" t="str">
        <f t="shared" si="23"/>
        <v/>
      </c>
      <c r="V105" s="295"/>
      <c r="W105" s="1409"/>
      <c r="X105" s="1409"/>
      <c r="Y105" s="1665"/>
      <c r="Z105" s="1464" t="str">
        <f t="shared" si="24"/>
        <v>7 (1407)</v>
      </c>
      <c r="AA105" s="1462" t="str">
        <f t="shared" si="25"/>
        <v/>
      </c>
      <c r="AB105" s="1466"/>
      <c r="AC105" s="1466"/>
      <c r="AD105" s="1466"/>
      <c r="AE105" s="1466"/>
      <c r="AF105" s="1466"/>
      <c r="AG105" s="508"/>
      <c r="AH105" s="2186"/>
      <c r="AI105" s="2186"/>
      <c r="AJ105" s="2186"/>
      <c r="AK105" s="2186"/>
      <c r="AL105" s="508"/>
      <c r="AM105" s="1464" t="str">
        <f t="shared" si="26"/>
        <v>7 (1407)</v>
      </c>
      <c r="AN105" s="1462" t="str">
        <f t="shared" si="21"/>
        <v/>
      </c>
      <c r="AO105" s="1466"/>
      <c r="AP105" s="1466"/>
      <c r="AQ105" s="1466"/>
    </row>
    <row r="106" spans="1:43" s="24" customFormat="1" ht="12.75" hidden="1" customHeight="1" x14ac:dyDescent="0.2">
      <c r="A106" s="132" t="s">
        <v>2939</v>
      </c>
      <c r="B106" s="1065"/>
      <c r="C106" s="1692"/>
      <c r="D106" s="1692"/>
      <c r="E106" s="1700"/>
      <c r="F106" s="1692"/>
      <c r="G106" s="902"/>
      <c r="H106" s="1403"/>
      <c r="I106" s="1692"/>
      <c r="J106" s="1422"/>
      <c r="K106" s="1693"/>
      <c r="L106" s="1422"/>
      <c r="M106" s="1406"/>
      <c r="N106" s="1700"/>
      <c r="O106" s="2186"/>
      <c r="P106" s="2186"/>
      <c r="Q106" s="2186"/>
      <c r="R106" s="2186"/>
      <c r="S106" s="131"/>
      <c r="T106" s="1480" t="str">
        <f t="shared" si="22"/>
        <v>8 (1408)</v>
      </c>
      <c r="U106" s="1408" t="str">
        <f t="shared" si="23"/>
        <v/>
      </c>
      <c r="V106" s="295"/>
      <c r="W106" s="1409"/>
      <c r="X106" s="1409"/>
      <c r="Y106" s="1665"/>
      <c r="Z106" s="1464" t="str">
        <f t="shared" si="24"/>
        <v>8 (1408)</v>
      </c>
      <c r="AA106" s="1462" t="str">
        <f t="shared" si="25"/>
        <v/>
      </c>
      <c r="AB106" s="1466"/>
      <c r="AC106" s="1466"/>
      <c r="AD106" s="1466"/>
      <c r="AE106" s="1466"/>
      <c r="AF106" s="1466"/>
      <c r="AG106" s="508"/>
      <c r="AH106" s="2186"/>
      <c r="AI106" s="2186"/>
      <c r="AJ106" s="2186"/>
      <c r="AK106" s="2186"/>
      <c r="AL106" s="508"/>
      <c r="AM106" s="1464" t="str">
        <f t="shared" si="26"/>
        <v>8 (1408)</v>
      </c>
      <c r="AN106" s="1462" t="str">
        <f t="shared" si="21"/>
        <v/>
      </c>
      <c r="AO106" s="1466"/>
      <c r="AP106" s="1466"/>
      <c r="AQ106" s="1466"/>
    </row>
    <row r="107" spans="1:43" s="24" customFormat="1" ht="12.75" hidden="1" customHeight="1" x14ac:dyDescent="0.2">
      <c r="A107" s="132" t="s">
        <v>2940</v>
      </c>
      <c r="B107" s="1065"/>
      <c r="C107" s="1692"/>
      <c r="D107" s="1692"/>
      <c r="E107" s="1700"/>
      <c r="F107" s="1692"/>
      <c r="G107" s="902"/>
      <c r="H107" s="1403"/>
      <c r="I107" s="1692"/>
      <c r="J107" s="1422"/>
      <c r="K107" s="1693"/>
      <c r="L107" s="1422"/>
      <c r="M107" s="1406"/>
      <c r="N107" s="1700"/>
      <c r="O107" s="2186"/>
      <c r="P107" s="2186"/>
      <c r="Q107" s="2186"/>
      <c r="R107" s="2186"/>
      <c r="S107" s="131"/>
      <c r="T107" s="1480" t="str">
        <f t="shared" si="22"/>
        <v>9 (1409)</v>
      </c>
      <c r="U107" s="1408" t="str">
        <f t="shared" si="23"/>
        <v/>
      </c>
      <c r="V107" s="295"/>
      <c r="W107" s="1409"/>
      <c r="X107" s="1409"/>
      <c r="Y107" s="1665"/>
      <c r="Z107" s="1464" t="str">
        <f t="shared" si="24"/>
        <v>9 (1409)</v>
      </c>
      <c r="AA107" s="1462" t="str">
        <f t="shared" si="25"/>
        <v/>
      </c>
      <c r="AB107" s="1466"/>
      <c r="AC107" s="1466"/>
      <c r="AD107" s="1466"/>
      <c r="AE107" s="1466"/>
      <c r="AF107" s="1466"/>
      <c r="AG107" s="508"/>
      <c r="AH107" s="2186"/>
      <c r="AI107" s="2186"/>
      <c r="AJ107" s="2186"/>
      <c r="AK107" s="2186"/>
      <c r="AL107" s="508"/>
      <c r="AM107" s="1464" t="str">
        <f t="shared" si="26"/>
        <v>9 (1409)</v>
      </c>
      <c r="AN107" s="1462" t="str">
        <f t="shared" si="21"/>
        <v/>
      </c>
      <c r="AO107" s="1466"/>
      <c r="AP107" s="1466"/>
      <c r="AQ107" s="1466"/>
    </row>
    <row r="108" spans="1:43" s="24" customFormat="1" ht="12.75" hidden="1" customHeight="1" x14ac:dyDescent="0.2">
      <c r="A108" s="132" t="s">
        <v>2941</v>
      </c>
      <c r="B108" s="1065"/>
      <c r="C108" s="1692"/>
      <c r="D108" s="1692"/>
      <c r="E108" s="1700"/>
      <c r="F108" s="1692"/>
      <c r="G108" s="902"/>
      <c r="H108" s="1403"/>
      <c r="I108" s="1692"/>
      <c r="J108" s="1422"/>
      <c r="K108" s="1693"/>
      <c r="L108" s="1422"/>
      <c r="M108" s="1406"/>
      <c r="N108" s="1700"/>
      <c r="O108" s="2186"/>
      <c r="P108" s="2186"/>
      <c r="Q108" s="2186"/>
      <c r="R108" s="2186"/>
      <c r="S108" s="131"/>
      <c r="T108" s="1480" t="str">
        <f t="shared" si="22"/>
        <v>10 (1410)</v>
      </c>
      <c r="U108" s="1408" t="str">
        <f t="shared" si="23"/>
        <v/>
      </c>
      <c r="V108" s="295"/>
      <c r="W108" s="1409"/>
      <c r="X108" s="1409"/>
      <c r="Y108" s="1665"/>
      <c r="Z108" s="1464" t="str">
        <f t="shared" si="24"/>
        <v>10 (1410)</v>
      </c>
      <c r="AA108" s="1462" t="str">
        <f t="shared" si="25"/>
        <v/>
      </c>
      <c r="AB108" s="1466"/>
      <c r="AC108" s="1466"/>
      <c r="AD108" s="1466"/>
      <c r="AE108" s="1466"/>
      <c r="AF108" s="1466"/>
      <c r="AG108" s="508"/>
      <c r="AH108" s="2186"/>
      <c r="AI108" s="2186"/>
      <c r="AJ108" s="2186"/>
      <c r="AK108" s="2186"/>
      <c r="AL108" s="508"/>
      <c r="AM108" s="1464" t="str">
        <f t="shared" si="26"/>
        <v>10 (1410)</v>
      </c>
      <c r="AN108" s="1462" t="str">
        <f t="shared" si="21"/>
        <v/>
      </c>
      <c r="AO108" s="1466"/>
      <c r="AP108" s="1466"/>
      <c r="AQ108" s="1466"/>
    </row>
    <row r="109" spans="1:43" s="24" customFormat="1" ht="12.75" hidden="1" customHeight="1" x14ac:dyDescent="0.2">
      <c r="A109" s="132" t="s">
        <v>2942</v>
      </c>
      <c r="B109" s="1065"/>
      <c r="C109" s="1692"/>
      <c r="D109" s="1692"/>
      <c r="E109" s="1700"/>
      <c r="F109" s="1692"/>
      <c r="G109" s="902"/>
      <c r="H109" s="1403"/>
      <c r="I109" s="1692"/>
      <c r="J109" s="1422"/>
      <c r="K109" s="1693"/>
      <c r="L109" s="1422"/>
      <c r="M109" s="1406"/>
      <c r="N109" s="1700"/>
      <c r="O109" s="2186"/>
      <c r="P109" s="2186"/>
      <c r="Q109" s="2186"/>
      <c r="R109" s="2186"/>
      <c r="S109" s="131"/>
      <c r="T109" s="1480" t="str">
        <f t="shared" si="22"/>
        <v>11 (1411)</v>
      </c>
      <c r="U109" s="1408" t="str">
        <f t="shared" si="23"/>
        <v/>
      </c>
      <c r="V109" s="295"/>
      <c r="W109" s="1409"/>
      <c r="X109" s="1409"/>
      <c r="Y109" s="1665"/>
      <c r="Z109" s="1464" t="str">
        <f t="shared" si="24"/>
        <v>11 (1411)</v>
      </c>
      <c r="AA109" s="1462" t="str">
        <f t="shared" si="25"/>
        <v/>
      </c>
      <c r="AB109" s="1466"/>
      <c r="AC109" s="1466"/>
      <c r="AD109" s="1466"/>
      <c r="AE109" s="1466"/>
      <c r="AF109" s="1466"/>
      <c r="AG109" s="508"/>
      <c r="AH109" s="2186"/>
      <c r="AI109" s="2186"/>
      <c r="AJ109" s="2186"/>
      <c r="AK109" s="2186"/>
      <c r="AL109" s="508"/>
      <c r="AM109" s="1464" t="str">
        <f t="shared" si="26"/>
        <v>11 (1411)</v>
      </c>
      <c r="AN109" s="1462" t="str">
        <f t="shared" si="21"/>
        <v/>
      </c>
      <c r="AO109" s="1466"/>
      <c r="AP109" s="1466"/>
      <c r="AQ109" s="1466"/>
    </row>
    <row r="110" spans="1:43" s="24" customFormat="1" ht="12.75" hidden="1" customHeight="1" x14ac:dyDescent="0.2">
      <c r="A110" s="132" t="s">
        <v>2943</v>
      </c>
      <c r="B110" s="1065"/>
      <c r="C110" s="1692"/>
      <c r="D110" s="1692"/>
      <c r="E110" s="1700"/>
      <c r="F110" s="1692"/>
      <c r="G110" s="902"/>
      <c r="H110" s="1403"/>
      <c r="I110" s="1692"/>
      <c r="J110" s="1422"/>
      <c r="K110" s="1693"/>
      <c r="L110" s="1422"/>
      <c r="M110" s="1406"/>
      <c r="N110" s="1700"/>
      <c r="O110" s="2186"/>
      <c r="P110" s="2186"/>
      <c r="Q110" s="2186"/>
      <c r="R110" s="2186"/>
      <c r="S110" s="131"/>
      <c r="T110" s="1480" t="str">
        <f t="shared" si="22"/>
        <v>12 (1412)</v>
      </c>
      <c r="U110" s="1408" t="str">
        <f t="shared" si="23"/>
        <v/>
      </c>
      <c r="V110" s="295"/>
      <c r="W110" s="1409"/>
      <c r="X110" s="1409"/>
      <c r="Y110" s="1665"/>
      <c r="Z110" s="1464" t="str">
        <f t="shared" si="24"/>
        <v>12 (1412)</v>
      </c>
      <c r="AA110" s="1462" t="str">
        <f t="shared" si="25"/>
        <v/>
      </c>
      <c r="AB110" s="1466"/>
      <c r="AC110" s="1466"/>
      <c r="AD110" s="1466"/>
      <c r="AE110" s="1466"/>
      <c r="AF110" s="1466"/>
      <c r="AG110" s="508"/>
      <c r="AH110" s="2186"/>
      <c r="AI110" s="2186"/>
      <c r="AJ110" s="2186"/>
      <c r="AK110" s="2186"/>
      <c r="AL110" s="508"/>
      <c r="AM110" s="1464" t="str">
        <f t="shared" si="26"/>
        <v>12 (1412)</v>
      </c>
      <c r="AN110" s="1462" t="str">
        <f t="shared" si="21"/>
        <v/>
      </c>
      <c r="AO110" s="1466"/>
      <c r="AP110" s="1466"/>
      <c r="AQ110" s="1466"/>
    </row>
    <row r="111" spans="1:43" s="24" customFormat="1" ht="12.75" hidden="1" customHeight="1" x14ac:dyDescent="0.2">
      <c r="A111" s="132" t="s">
        <v>2944</v>
      </c>
      <c r="B111" s="1065"/>
      <c r="C111" s="1692"/>
      <c r="D111" s="1692"/>
      <c r="E111" s="1700"/>
      <c r="F111" s="1692"/>
      <c r="G111" s="902"/>
      <c r="H111" s="1403"/>
      <c r="I111" s="1692"/>
      <c r="J111" s="1422"/>
      <c r="K111" s="1693"/>
      <c r="L111" s="1422"/>
      <c r="M111" s="1406"/>
      <c r="N111" s="1700"/>
      <c r="O111" s="2186"/>
      <c r="P111" s="2186"/>
      <c r="Q111" s="2186"/>
      <c r="R111" s="2186"/>
      <c r="S111" s="131"/>
      <c r="T111" s="1480" t="str">
        <f t="shared" si="22"/>
        <v>13 (1413)</v>
      </c>
      <c r="U111" s="1408" t="str">
        <f t="shared" si="23"/>
        <v/>
      </c>
      <c r="V111" s="295"/>
      <c r="W111" s="1409"/>
      <c r="X111" s="1409"/>
      <c r="Y111" s="1665"/>
      <c r="Z111" s="1464" t="str">
        <f t="shared" si="24"/>
        <v>13 (1413)</v>
      </c>
      <c r="AA111" s="1462" t="str">
        <f t="shared" si="25"/>
        <v/>
      </c>
      <c r="AB111" s="1466"/>
      <c r="AC111" s="1466"/>
      <c r="AD111" s="1466"/>
      <c r="AE111" s="1466"/>
      <c r="AF111" s="1466"/>
      <c r="AG111" s="508"/>
      <c r="AH111" s="2186"/>
      <c r="AI111" s="2186"/>
      <c r="AJ111" s="2186"/>
      <c r="AK111" s="2186"/>
      <c r="AL111" s="508"/>
      <c r="AM111" s="1464" t="str">
        <f t="shared" si="26"/>
        <v>13 (1413)</v>
      </c>
      <c r="AN111" s="1462" t="str">
        <f t="shared" si="21"/>
        <v/>
      </c>
      <c r="AO111" s="1466"/>
      <c r="AP111" s="1466"/>
      <c r="AQ111" s="1466"/>
    </row>
    <row r="112" spans="1:43" s="24" customFormat="1" ht="12.75" hidden="1" customHeight="1" x14ac:dyDescent="0.2">
      <c r="A112" s="132" t="s">
        <v>2945</v>
      </c>
      <c r="B112" s="1065"/>
      <c r="C112" s="1692"/>
      <c r="D112" s="1692"/>
      <c r="E112" s="1700"/>
      <c r="F112" s="1692"/>
      <c r="G112" s="902"/>
      <c r="H112" s="1403"/>
      <c r="I112" s="1692"/>
      <c r="J112" s="1422"/>
      <c r="K112" s="1693"/>
      <c r="L112" s="1422"/>
      <c r="M112" s="1406"/>
      <c r="N112" s="1700"/>
      <c r="O112" s="2186"/>
      <c r="P112" s="2186"/>
      <c r="Q112" s="2186"/>
      <c r="R112" s="2186"/>
      <c r="S112" s="131"/>
      <c r="T112" s="1480" t="str">
        <f t="shared" si="22"/>
        <v>14 (1414)</v>
      </c>
      <c r="U112" s="1408" t="str">
        <f t="shared" si="23"/>
        <v/>
      </c>
      <c r="V112" s="295"/>
      <c r="W112" s="1409"/>
      <c r="X112" s="1409"/>
      <c r="Y112" s="1665"/>
      <c r="Z112" s="1464" t="str">
        <f t="shared" si="24"/>
        <v>14 (1414)</v>
      </c>
      <c r="AA112" s="1462" t="str">
        <f t="shared" si="25"/>
        <v/>
      </c>
      <c r="AB112" s="1466"/>
      <c r="AC112" s="1466"/>
      <c r="AD112" s="1466"/>
      <c r="AE112" s="1466"/>
      <c r="AF112" s="1466"/>
      <c r="AG112" s="508"/>
      <c r="AH112" s="2186"/>
      <c r="AI112" s="2186"/>
      <c r="AJ112" s="2186"/>
      <c r="AK112" s="2186"/>
      <c r="AL112" s="508"/>
      <c r="AM112" s="1464" t="str">
        <f t="shared" si="26"/>
        <v>14 (1414)</v>
      </c>
      <c r="AN112" s="1462" t="str">
        <f t="shared" si="21"/>
        <v/>
      </c>
      <c r="AO112" s="1466"/>
      <c r="AP112" s="1466"/>
      <c r="AQ112" s="1466"/>
    </row>
    <row r="113" spans="1:43" s="24" customFormat="1" ht="12.75" hidden="1" customHeight="1" x14ac:dyDescent="0.2">
      <c r="A113" s="132" t="s">
        <v>2946</v>
      </c>
      <c r="B113" s="1065"/>
      <c r="C113" s="1692"/>
      <c r="D113" s="1692"/>
      <c r="E113" s="1700"/>
      <c r="F113" s="1692"/>
      <c r="G113" s="902"/>
      <c r="H113" s="1403"/>
      <c r="I113" s="1692"/>
      <c r="J113" s="1422"/>
      <c r="K113" s="1693"/>
      <c r="L113" s="1422"/>
      <c r="M113" s="1406"/>
      <c r="N113" s="1700"/>
      <c r="O113" s="2186"/>
      <c r="P113" s="2186"/>
      <c r="Q113" s="2186"/>
      <c r="R113" s="2186"/>
      <c r="S113" s="131"/>
      <c r="T113" s="1480" t="str">
        <f t="shared" si="22"/>
        <v>15 (1415)</v>
      </c>
      <c r="U113" s="1408" t="str">
        <f t="shared" si="23"/>
        <v/>
      </c>
      <c r="V113" s="295"/>
      <c r="W113" s="1409"/>
      <c r="X113" s="1409"/>
      <c r="Y113" s="1665"/>
      <c r="Z113" s="1464" t="str">
        <f t="shared" si="24"/>
        <v>15 (1415)</v>
      </c>
      <c r="AA113" s="1462" t="str">
        <f t="shared" si="25"/>
        <v/>
      </c>
      <c r="AB113" s="1466"/>
      <c r="AC113" s="1466"/>
      <c r="AD113" s="1466"/>
      <c r="AE113" s="1466"/>
      <c r="AF113" s="1466"/>
      <c r="AG113" s="508"/>
      <c r="AH113" s="2186"/>
      <c r="AI113" s="2186"/>
      <c r="AJ113" s="2186"/>
      <c r="AK113" s="2186"/>
      <c r="AL113" s="508"/>
      <c r="AM113" s="1464" t="str">
        <f t="shared" si="26"/>
        <v>15 (1415)</v>
      </c>
      <c r="AN113" s="1462" t="str">
        <f t="shared" si="21"/>
        <v/>
      </c>
      <c r="AO113" s="1466"/>
      <c r="AP113" s="1466"/>
      <c r="AQ113" s="1466"/>
    </row>
    <row r="114" spans="1:43" s="24" customFormat="1" ht="12.75" hidden="1" customHeight="1" x14ac:dyDescent="0.2">
      <c r="A114" s="132" t="s">
        <v>2947</v>
      </c>
      <c r="B114" s="1065"/>
      <c r="C114" s="1692"/>
      <c r="D114" s="1692"/>
      <c r="E114" s="1700"/>
      <c r="F114" s="1692"/>
      <c r="G114" s="902"/>
      <c r="H114" s="1403"/>
      <c r="I114" s="1692"/>
      <c r="J114" s="1422"/>
      <c r="K114" s="1693"/>
      <c r="L114" s="1422"/>
      <c r="M114" s="1406"/>
      <c r="N114" s="1700"/>
      <c r="O114" s="2186"/>
      <c r="P114" s="2186"/>
      <c r="Q114" s="2186"/>
      <c r="R114" s="2186"/>
      <c r="S114" s="131"/>
      <c r="T114" s="1480" t="str">
        <f t="shared" si="22"/>
        <v>16 (1416)</v>
      </c>
      <c r="U114" s="1408" t="str">
        <f t="shared" si="23"/>
        <v/>
      </c>
      <c r="V114" s="295"/>
      <c r="W114" s="1409"/>
      <c r="X114" s="1409"/>
      <c r="Y114" s="1665"/>
      <c r="Z114" s="1464" t="str">
        <f t="shared" si="24"/>
        <v>16 (1416)</v>
      </c>
      <c r="AA114" s="1462" t="str">
        <f t="shared" si="25"/>
        <v/>
      </c>
      <c r="AB114" s="1466"/>
      <c r="AC114" s="1466"/>
      <c r="AD114" s="1466"/>
      <c r="AE114" s="1466"/>
      <c r="AF114" s="1466"/>
      <c r="AG114" s="508"/>
      <c r="AH114" s="2186"/>
      <c r="AI114" s="2186"/>
      <c r="AJ114" s="2186"/>
      <c r="AK114" s="2186"/>
      <c r="AL114" s="508"/>
      <c r="AM114" s="1464" t="str">
        <f t="shared" si="26"/>
        <v>16 (1416)</v>
      </c>
      <c r="AN114" s="1462" t="str">
        <f t="shared" si="21"/>
        <v/>
      </c>
      <c r="AO114" s="1466"/>
      <c r="AP114" s="1466"/>
      <c r="AQ114" s="1466"/>
    </row>
    <row r="115" spans="1:43" s="24" customFormat="1" ht="12.75" hidden="1" customHeight="1" x14ac:dyDescent="0.2">
      <c r="A115" s="132" t="s">
        <v>2948</v>
      </c>
      <c r="B115" s="1065"/>
      <c r="C115" s="1692"/>
      <c r="D115" s="1692"/>
      <c r="E115" s="1700"/>
      <c r="F115" s="1692"/>
      <c r="G115" s="902"/>
      <c r="H115" s="1403"/>
      <c r="I115" s="1692"/>
      <c r="J115" s="1422"/>
      <c r="K115" s="1693"/>
      <c r="L115" s="1422"/>
      <c r="M115" s="1406"/>
      <c r="N115" s="1700"/>
      <c r="O115" s="2186"/>
      <c r="P115" s="2186"/>
      <c r="Q115" s="2186"/>
      <c r="R115" s="2186"/>
      <c r="S115" s="131"/>
      <c r="T115" s="1480" t="str">
        <f t="shared" si="22"/>
        <v>17 (1417)</v>
      </c>
      <c r="U115" s="1408" t="str">
        <f t="shared" si="23"/>
        <v/>
      </c>
      <c r="V115" s="295"/>
      <c r="W115" s="1409"/>
      <c r="X115" s="1409"/>
      <c r="Y115" s="1665"/>
      <c r="Z115" s="1464" t="str">
        <f t="shared" si="24"/>
        <v>17 (1417)</v>
      </c>
      <c r="AA115" s="1462" t="str">
        <f t="shared" si="25"/>
        <v/>
      </c>
      <c r="AB115" s="1466"/>
      <c r="AC115" s="1466"/>
      <c r="AD115" s="1466"/>
      <c r="AE115" s="1466"/>
      <c r="AF115" s="1466"/>
      <c r="AG115" s="508"/>
      <c r="AH115" s="2186"/>
      <c r="AI115" s="2186"/>
      <c r="AJ115" s="2186"/>
      <c r="AK115" s="2186"/>
      <c r="AL115" s="508"/>
      <c r="AM115" s="1464" t="str">
        <f t="shared" si="26"/>
        <v>17 (1417)</v>
      </c>
      <c r="AN115" s="1462" t="str">
        <f t="shared" si="21"/>
        <v/>
      </c>
      <c r="AO115" s="1466"/>
      <c r="AP115" s="1466"/>
      <c r="AQ115" s="1466"/>
    </row>
    <row r="116" spans="1:43" s="24" customFormat="1" ht="12.75" hidden="1" customHeight="1" x14ac:dyDescent="0.2">
      <c r="A116" s="132" t="s">
        <v>2949</v>
      </c>
      <c r="B116" s="1065"/>
      <c r="C116" s="1692"/>
      <c r="D116" s="1692"/>
      <c r="E116" s="1700"/>
      <c r="F116" s="1692"/>
      <c r="G116" s="902"/>
      <c r="H116" s="1403"/>
      <c r="I116" s="1692"/>
      <c r="J116" s="1422"/>
      <c r="K116" s="1693"/>
      <c r="L116" s="1422"/>
      <c r="M116" s="1406"/>
      <c r="N116" s="1700"/>
      <c r="O116" s="2186"/>
      <c r="P116" s="2186"/>
      <c r="Q116" s="2186"/>
      <c r="R116" s="2186"/>
      <c r="S116" s="131"/>
      <c r="T116" s="1480" t="str">
        <f t="shared" si="22"/>
        <v>18 (1418)</v>
      </c>
      <c r="U116" s="1408" t="str">
        <f t="shared" si="23"/>
        <v/>
      </c>
      <c r="V116" s="295"/>
      <c r="W116" s="1409"/>
      <c r="X116" s="1409"/>
      <c r="Y116" s="1665"/>
      <c r="Z116" s="1464" t="str">
        <f t="shared" si="24"/>
        <v>18 (1418)</v>
      </c>
      <c r="AA116" s="1462" t="str">
        <f t="shared" si="25"/>
        <v/>
      </c>
      <c r="AB116" s="1466"/>
      <c r="AC116" s="1466"/>
      <c r="AD116" s="1466"/>
      <c r="AE116" s="1466"/>
      <c r="AF116" s="1466"/>
      <c r="AG116" s="508"/>
      <c r="AH116" s="2186"/>
      <c r="AI116" s="2186"/>
      <c r="AJ116" s="2186"/>
      <c r="AK116" s="2186"/>
      <c r="AL116" s="508"/>
      <c r="AM116" s="1464" t="str">
        <f t="shared" si="26"/>
        <v>18 (1418)</v>
      </c>
      <c r="AN116" s="1462" t="str">
        <f t="shared" si="21"/>
        <v/>
      </c>
      <c r="AO116" s="1466"/>
      <c r="AP116" s="1466"/>
      <c r="AQ116" s="1466"/>
    </row>
    <row r="117" spans="1:43" s="24" customFormat="1" ht="12.75" hidden="1" customHeight="1" x14ac:dyDescent="0.2">
      <c r="A117" s="132" t="s">
        <v>2950</v>
      </c>
      <c r="B117" s="1065"/>
      <c r="C117" s="1692"/>
      <c r="D117" s="1692"/>
      <c r="E117" s="1700"/>
      <c r="F117" s="1692"/>
      <c r="G117" s="902"/>
      <c r="H117" s="1403"/>
      <c r="I117" s="1692"/>
      <c r="J117" s="1422"/>
      <c r="K117" s="1693"/>
      <c r="L117" s="1422"/>
      <c r="M117" s="1406"/>
      <c r="N117" s="1700"/>
      <c r="O117" s="2186"/>
      <c r="P117" s="2186"/>
      <c r="Q117" s="2186"/>
      <c r="R117" s="2186"/>
      <c r="S117" s="131"/>
      <c r="T117" s="1480" t="str">
        <f t="shared" si="22"/>
        <v>19 (1419)</v>
      </c>
      <c r="U117" s="1408" t="str">
        <f t="shared" si="23"/>
        <v/>
      </c>
      <c r="V117" s="295"/>
      <c r="W117" s="1409"/>
      <c r="X117" s="1409"/>
      <c r="Y117" s="1665"/>
      <c r="Z117" s="1464" t="str">
        <f t="shared" si="24"/>
        <v>19 (1419)</v>
      </c>
      <c r="AA117" s="1462" t="str">
        <f t="shared" si="25"/>
        <v/>
      </c>
      <c r="AB117" s="1466"/>
      <c r="AC117" s="1466"/>
      <c r="AD117" s="1466"/>
      <c r="AE117" s="1466"/>
      <c r="AF117" s="1466"/>
      <c r="AG117" s="508"/>
      <c r="AH117" s="2186"/>
      <c r="AI117" s="2186"/>
      <c r="AJ117" s="2186"/>
      <c r="AK117" s="2186"/>
      <c r="AL117" s="508"/>
      <c r="AM117" s="1464" t="str">
        <f t="shared" si="26"/>
        <v>19 (1419)</v>
      </c>
      <c r="AN117" s="1462" t="str">
        <f t="shared" si="21"/>
        <v/>
      </c>
      <c r="AO117" s="1466"/>
      <c r="AP117" s="1466"/>
      <c r="AQ117" s="1466"/>
    </row>
    <row r="118" spans="1:43" s="24" customFormat="1" ht="12.75" hidden="1" customHeight="1" x14ac:dyDescent="0.2">
      <c r="A118" s="132" t="s">
        <v>2951</v>
      </c>
      <c r="B118" s="1065"/>
      <c r="C118" s="1692"/>
      <c r="D118" s="1692"/>
      <c r="E118" s="1700"/>
      <c r="F118" s="1692"/>
      <c r="G118" s="902"/>
      <c r="H118" s="1403"/>
      <c r="I118" s="1692"/>
      <c r="J118" s="1422"/>
      <c r="K118" s="1693"/>
      <c r="L118" s="1422"/>
      <c r="M118" s="1406"/>
      <c r="N118" s="1700"/>
      <c r="O118" s="2186"/>
      <c r="P118" s="2186"/>
      <c r="Q118" s="2186"/>
      <c r="R118" s="2186"/>
      <c r="S118" s="131"/>
      <c r="T118" s="1480" t="str">
        <f t="shared" si="22"/>
        <v>20 (1420)</v>
      </c>
      <c r="U118" s="1408" t="str">
        <f t="shared" si="23"/>
        <v/>
      </c>
      <c r="V118" s="295"/>
      <c r="W118" s="1409"/>
      <c r="X118" s="1409"/>
      <c r="Y118" s="1665"/>
      <c r="Z118" s="1464" t="str">
        <f t="shared" si="24"/>
        <v>20 (1420)</v>
      </c>
      <c r="AA118" s="1462" t="str">
        <f t="shared" si="25"/>
        <v/>
      </c>
      <c r="AB118" s="1466"/>
      <c r="AC118" s="1466"/>
      <c r="AD118" s="1466"/>
      <c r="AE118" s="1466"/>
      <c r="AF118" s="1466"/>
      <c r="AG118" s="508"/>
      <c r="AH118" s="2186"/>
      <c r="AI118" s="2186"/>
      <c r="AJ118" s="2186"/>
      <c r="AK118" s="2186"/>
      <c r="AL118" s="508"/>
      <c r="AM118" s="1464" t="str">
        <f t="shared" si="26"/>
        <v>20 (1420)</v>
      </c>
      <c r="AN118" s="1462" t="str">
        <f t="shared" si="21"/>
        <v/>
      </c>
      <c r="AO118" s="1466"/>
      <c r="AP118" s="1466"/>
      <c r="AQ118" s="1466"/>
    </row>
    <row r="119" spans="1:43" s="24" customFormat="1" ht="12.75" hidden="1" customHeight="1" x14ac:dyDescent="0.2">
      <c r="A119" s="132" t="s">
        <v>2952</v>
      </c>
      <c r="B119" s="1065"/>
      <c r="C119" s="1692"/>
      <c r="D119" s="1692"/>
      <c r="E119" s="1700"/>
      <c r="F119" s="1692"/>
      <c r="G119" s="902"/>
      <c r="H119" s="1403"/>
      <c r="I119" s="1692"/>
      <c r="J119" s="1422"/>
      <c r="K119" s="1693"/>
      <c r="L119" s="1422"/>
      <c r="M119" s="1406"/>
      <c r="N119" s="1700"/>
      <c r="O119" s="2186"/>
      <c r="P119" s="2186"/>
      <c r="Q119" s="2186"/>
      <c r="R119" s="2186"/>
      <c r="S119" s="131"/>
      <c r="T119" s="1480" t="str">
        <f t="shared" si="22"/>
        <v>21 (1421)</v>
      </c>
      <c r="U119" s="1408" t="str">
        <f t="shared" si="23"/>
        <v/>
      </c>
      <c r="V119" s="295"/>
      <c r="W119" s="1409"/>
      <c r="X119" s="1409"/>
      <c r="Y119" s="1665"/>
      <c r="Z119" s="1464" t="str">
        <f t="shared" si="24"/>
        <v>21 (1421)</v>
      </c>
      <c r="AA119" s="1462" t="str">
        <f t="shared" si="25"/>
        <v/>
      </c>
      <c r="AB119" s="1466"/>
      <c r="AC119" s="1466"/>
      <c r="AD119" s="1466"/>
      <c r="AE119" s="1466"/>
      <c r="AF119" s="1466"/>
      <c r="AG119" s="508"/>
      <c r="AH119" s="2186"/>
      <c r="AI119" s="2186"/>
      <c r="AJ119" s="2186"/>
      <c r="AK119" s="2186"/>
      <c r="AL119" s="508"/>
      <c r="AM119" s="1464" t="str">
        <f t="shared" si="26"/>
        <v>21 (1421)</v>
      </c>
      <c r="AN119" s="1462" t="str">
        <f t="shared" si="21"/>
        <v/>
      </c>
      <c r="AO119" s="1466"/>
      <c r="AP119" s="1466"/>
      <c r="AQ119" s="1466"/>
    </row>
    <row r="120" spans="1:43" s="24" customFormat="1" ht="12.75" hidden="1" customHeight="1" x14ac:dyDescent="0.2">
      <c r="A120" s="132" t="s">
        <v>2953</v>
      </c>
      <c r="B120" s="1065"/>
      <c r="C120" s="1692"/>
      <c r="D120" s="1692"/>
      <c r="E120" s="1700"/>
      <c r="F120" s="1692"/>
      <c r="G120" s="902"/>
      <c r="H120" s="1403"/>
      <c r="I120" s="1692"/>
      <c r="J120" s="1422"/>
      <c r="K120" s="1693"/>
      <c r="L120" s="1422"/>
      <c r="M120" s="1406"/>
      <c r="N120" s="1700"/>
      <c r="O120" s="2186"/>
      <c r="P120" s="2186"/>
      <c r="Q120" s="2186"/>
      <c r="R120" s="2186"/>
      <c r="S120" s="131"/>
      <c r="T120" s="1480" t="str">
        <f t="shared" si="22"/>
        <v>22 (1422)</v>
      </c>
      <c r="U120" s="1408" t="str">
        <f t="shared" si="23"/>
        <v/>
      </c>
      <c r="V120" s="295"/>
      <c r="W120" s="1409"/>
      <c r="X120" s="1409"/>
      <c r="Y120" s="1665"/>
      <c r="Z120" s="1464" t="str">
        <f t="shared" si="24"/>
        <v>22 (1422)</v>
      </c>
      <c r="AA120" s="1462" t="str">
        <f t="shared" si="25"/>
        <v/>
      </c>
      <c r="AB120" s="1466"/>
      <c r="AC120" s="1466"/>
      <c r="AD120" s="1466"/>
      <c r="AE120" s="1466"/>
      <c r="AF120" s="1466"/>
      <c r="AG120" s="508"/>
      <c r="AH120" s="2186"/>
      <c r="AI120" s="2186"/>
      <c r="AJ120" s="2186"/>
      <c r="AK120" s="2186"/>
      <c r="AL120" s="508"/>
      <c r="AM120" s="1464" t="str">
        <f t="shared" si="26"/>
        <v>22 (1422)</v>
      </c>
      <c r="AN120" s="1462" t="str">
        <f t="shared" si="21"/>
        <v/>
      </c>
      <c r="AO120" s="1466"/>
      <c r="AP120" s="1466"/>
      <c r="AQ120" s="1466"/>
    </row>
    <row r="121" spans="1:43" s="24" customFormat="1" ht="12.75" hidden="1" customHeight="1" x14ac:dyDescent="0.2">
      <c r="A121" s="132" t="s">
        <v>2954</v>
      </c>
      <c r="B121" s="1065"/>
      <c r="C121" s="1692"/>
      <c r="D121" s="1692"/>
      <c r="E121" s="1700"/>
      <c r="F121" s="1692"/>
      <c r="G121" s="902"/>
      <c r="H121" s="1403"/>
      <c r="I121" s="1692"/>
      <c r="J121" s="1422"/>
      <c r="K121" s="1693"/>
      <c r="L121" s="1422"/>
      <c r="M121" s="1406"/>
      <c r="N121" s="1700"/>
      <c r="O121" s="2186"/>
      <c r="P121" s="2186"/>
      <c r="Q121" s="2186"/>
      <c r="R121" s="2186"/>
      <c r="S121" s="131"/>
      <c r="T121" s="1480" t="str">
        <f t="shared" si="22"/>
        <v>23 (1423)</v>
      </c>
      <c r="U121" s="1408" t="str">
        <f t="shared" si="23"/>
        <v/>
      </c>
      <c r="V121" s="295"/>
      <c r="W121" s="1409"/>
      <c r="X121" s="1409"/>
      <c r="Y121" s="1665"/>
      <c r="Z121" s="1464" t="str">
        <f t="shared" si="24"/>
        <v>23 (1423)</v>
      </c>
      <c r="AA121" s="1462" t="str">
        <f t="shared" si="25"/>
        <v/>
      </c>
      <c r="AB121" s="1466"/>
      <c r="AC121" s="1466"/>
      <c r="AD121" s="1466"/>
      <c r="AE121" s="1466"/>
      <c r="AF121" s="1466"/>
      <c r="AG121" s="508"/>
      <c r="AH121" s="2186"/>
      <c r="AI121" s="2186"/>
      <c r="AJ121" s="2186"/>
      <c r="AK121" s="2186"/>
      <c r="AL121" s="508"/>
      <c r="AM121" s="1464" t="str">
        <f t="shared" si="26"/>
        <v>23 (1423)</v>
      </c>
      <c r="AN121" s="1462" t="str">
        <f t="shared" si="21"/>
        <v/>
      </c>
      <c r="AO121" s="1466"/>
      <c r="AP121" s="1466"/>
      <c r="AQ121" s="1466"/>
    </row>
    <row r="122" spans="1:43" s="24" customFormat="1" ht="12.75" hidden="1" customHeight="1" x14ac:dyDescent="0.2">
      <c r="A122" s="132" t="s">
        <v>2955</v>
      </c>
      <c r="B122" s="1065"/>
      <c r="C122" s="1692"/>
      <c r="D122" s="1692"/>
      <c r="E122" s="1700"/>
      <c r="F122" s="1692"/>
      <c r="G122" s="902"/>
      <c r="H122" s="1403"/>
      <c r="I122" s="1692"/>
      <c r="J122" s="1422"/>
      <c r="K122" s="1693"/>
      <c r="L122" s="1422"/>
      <c r="M122" s="1406"/>
      <c r="N122" s="1700"/>
      <c r="O122" s="2186"/>
      <c r="P122" s="2186"/>
      <c r="Q122" s="2186"/>
      <c r="R122" s="2186"/>
      <c r="S122" s="131"/>
      <c r="T122" s="1480" t="str">
        <f t="shared" si="22"/>
        <v>24 (1424)</v>
      </c>
      <c r="U122" s="1408" t="str">
        <f t="shared" si="23"/>
        <v/>
      </c>
      <c r="V122" s="295"/>
      <c r="W122" s="1409"/>
      <c r="X122" s="1409"/>
      <c r="Y122" s="1665"/>
      <c r="Z122" s="1464" t="str">
        <f t="shared" si="24"/>
        <v>24 (1424)</v>
      </c>
      <c r="AA122" s="1462" t="str">
        <f t="shared" si="25"/>
        <v/>
      </c>
      <c r="AB122" s="1466"/>
      <c r="AC122" s="1466"/>
      <c r="AD122" s="1466"/>
      <c r="AE122" s="1466"/>
      <c r="AF122" s="1466"/>
      <c r="AG122" s="508"/>
      <c r="AH122" s="2186"/>
      <c r="AI122" s="2186"/>
      <c r="AJ122" s="2186"/>
      <c r="AK122" s="2186"/>
      <c r="AL122" s="508"/>
      <c r="AM122" s="1464" t="str">
        <f t="shared" si="26"/>
        <v>24 (1424)</v>
      </c>
      <c r="AN122" s="1462"/>
      <c r="AO122" s="1466"/>
      <c r="AP122" s="1466"/>
      <c r="AQ122" s="1466"/>
    </row>
    <row r="123" spans="1:43" s="24" customFormat="1" x14ac:dyDescent="0.2">
      <c r="A123" s="132" t="s">
        <v>2956</v>
      </c>
      <c r="B123" s="1065"/>
      <c r="C123" s="1692"/>
      <c r="D123" s="1692"/>
      <c r="E123" s="1700"/>
      <c r="F123" s="1692"/>
      <c r="G123" s="902"/>
      <c r="H123" s="1403"/>
      <c r="I123" s="1692"/>
      <c r="J123" s="1422"/>
      <c r="K123" s="1693"/>
      <c r="L123" s="1422"/>
      <c r="M123" s="1406"/>
      <c r="N123" s="1700"/>
      <c r="O123" s="2186"/>
      <c r="P123" s="2186"/>
      <c r="Q123" s="2186"/>
      <c r="R123" s="2186"/>
      <c r="S123" s="131"/>
      <c r="T123" s="1480" t="str">
        <f t="shared" si="22"/>
        <v>25 (1425)</v>
      </c>
      <c r="U123" s="1408" t="str">
        <f t="shared" si="23"/>
        <v/>
      </c>
      <c r="V123" s="295"/>
      <c r="W123" s="1409"/>
      <c r="X123" s="1409"/>
      <c r="Y123" s="1665"/>
      <c r="Z123" s="1464" t="str">
        <f>$A$123</f>
        <v>25 (1425)</v>
      </c>
      <c r="AA123" s="1462" t="str">
        <f t="shared" si="25"/>
        <v/>
      </c>
      <c r="AB123" s="1466"/>
      <c r="AC123" s="1466"/>
      <c r="AD123" s="1466"/>
      <c r="AE123" s="1466"/>
      <c r="AF123" s="1466"/>
      <c r="AG123" s="508"/>
      <c r="AH123" s="2188"/>
      <c r="AI123" s="2188"/>
      <c r="AJ123" s="2188"/>
      <c r="AK123" s="2188"/>
      <c r="AL123" s="508"/>
      <c r="AM123" s="1464" t="str">
        <f>$A$123</f>
        <v>25 (1425)</v>
      </c>
      <c r="AN123" s="1465">
        <f>$B123</f>
        <v>0</v>
      </c>
      <c r="AO123" s="1466"/>
      <c r="AP123" s="1466"/>
      <c r="AQ123" s="1466"/>
    </row>
    <row r="124" spans="1:43" s="24" customFormat="1" x14ac:dyDescent="0.2">
      <c r="A124" s="425" t="s">
        <v>2957</v>
      </c>
      <c r="B124" s="1066">
        <v>100</v>
      </c>
      <c r="C124" s="1692"/>
      <c r="D124" s="1692"/>
      <c r="E124" s="1700"/>
      <c r="F124" s="1692"/>
      <c r="G124" s="467"/>
      <c r="H124" s="1411"/>
      <c r="I124" s="1692"/>
      <c r="J124" s="1422"/>
      <c r="K124" s="1693"/>
      <c r="L124" s="1422"/>
      <c r="M124" s="1412"/>
      <c r="N124" s="1700"/>
      <c r="O124" s="2188"/>
      <c r="P124" s="2188"/>
      <c r="Q124" s="2188"/>
      <c r="R124" s="2188"/>
      <c r="S124" s="131"/>
      <c r="T124" s="1480" t="str">
        <f t="shared" si="22"/>
        <v>(1426)</v>
      </c>
      <c r="U124" s="1413">
        <f>$B124</f>
        <v>100</v>
      </c>
      <c r="V124" s="295"/>
      <c r="W124" s="1409"/>
      <c r="X124" s="1409"/>
      <c r="Y124" s="1665"/>
      <c r="Z124" s="1480" t="str">
        <f t="shared" ref="Z124:Z125" si="27">$A124</f>
        <v>(1426)</v>
      </c>
      <c r="AA124" s="1471">
        <f>$B124</f>
        <v>100</v>
      </c>
      <c r="AB124" s="1466"/>
      <c r="AC124" s="1466"/>
      <c r="AD124" s="1466"/>
      <c r="AE124" s="1466"/>
      <c r="AF124" s="1466"/>
      <c r="AG124" s="508"/>
      <c r="AH124" s="2189"/>
      <c r="AI124" s="2189"/>
      <c r="AJ124" s="2189"/>
      <c r="AK124" s="2189"/>
      <c r="AL124" s="508"/>
      <c r="AM124" s="1464" t="str">
        <f>$A$124</f>
        <v>(1426)</v>
      </c>
      <c r="AN124" s="1467">
        <f>$B124</f>
        <v>100</v>
      </c>
      <c r="AO124" s="1466"/>
      <c r="AP124" s="1466"/>
      <c r="AQ124" s="1466"/>
    </row>
    <row r="125" spans="1:43" s="24" customFormat="1" x14ac:dyDescent="0.2">
      <c r="A125" s="132" t="s">
        <v>2958</v>
      </c>
      <c r="B125" s="905" t="s">
        <v>2959</v>
      </c>
      <c r="C125" s="1693"/>
      <c r="D125" s="1693"/>
      <c r="E125" s="131"/>
      <c r="F125" s="908"/>
      <c r="G125" s="1414"/>
      <c r="H125" s="1415"/>
      <c r="I125" s="1693"/>
      <c r="J125" s="1422"/>
      <c r="K125" s="1693"/>
      <c r="L125" s="1422"/>
      <c r="M125" s="1417"/>
      <c r="N125" s="131"/>
      <c r="O125" s="2189"/>
      <c r="P125" s="2189"/>
      <c r="Q125" s="2189"/>
      <c r="R125" s="2189"/>
      <c r="S125" s="131"/>
      <c r="T125" s="1480" t="str">
        <f t="shared" si="22"/>
        <v>(1400)</v>
      </c>
      <c r="U125" s="906" t="str">
        <f>$B125</f>
        <v>Global</v>
      </c>
      <c r="V125" s="295"/>
      <c r="W125" s="1418"/>
      <c r="X125" s="1418"/>
      <c r="Y125" s="1665"/>
      <c r="Z125" s="1480" t="str">
        <f t="shared" si="27"/>
        <v>(1400)</v>
      </c>
      <c r="AA125" s="906" t="str">
        <f>$B125</f>
        <v>Global</v>
      </c>
      <c r="AB125" s="1466"/>
      <c r="AC125" s="1466"/>
      <c r="AD125" s="1466"/>
      <c r="AE125" s="1466"/>
      <c r="AF125" s="1466"/>
      <c r="AG125" s="508"/>
      <c r="AH125" s="2228"/>
      <c r="AI125" s="2228"/>
      <c r="AJ125" s="2228"/>
      <c r="AK125" s="2228"/>
      <c r="AL125" s="508"/>
      <c r="AM125" s="1480" t="str">
        <f t="shared" ref="AM125" si="28">$A125</f>
        <v>(1400)</v>
      </c>
      <c r="AN125" s="906" t="str">
        <f>$B125</f>
        <v>Global</v>
      </c>
      <c r="AO125" s="1466"/>
      <c r="AP125" s="1466"/>
      <c r="AQ125" s="1466"/>
    </row>
    <row r="126" spans="1:43" s="24" customFormat="1" x14ac:dyDescent="0.2">
      <c r="A126" s="92"/>
      <c r="B126" s="131"/>
      <c r="C126" s="131"/>
      <c r="D126" s="131"/>
      <c r="E126" s="131"/>
      <c r="F126" s="131"/>
      <c r="G126" s="131"/>
      <c r="H126" s="131"/>
      <c r="I126" s="131"/>
      <c r="J126" s="131"/>
      <c r="K126" s="131"/>
      <c r="L126" s="131"/>
      <c r="M126" s="131"/>
      <c r="N126" s="131"/>
      <c r="O126" s="131"/>
      <c r="P126" s="131"/>
      <c r="Q126" s="131"/>
      <c r="R126" s="131"/>
      <c r="S126" s="131"/>
      <c r="T126" s="1792"/>
      <c r="U126" s="1400"/>
      <c r="V126" s="131"/>
      <c r="W126" s="131"/>
      <c r="X126" s="131"/>
      <c r="Y126" s="1665"/>
      <c r="Z126" s="1793"/>
      <c r="AA126" s="1469"/>
      <c r="AB126" s="508"/>
      <c r="AC126" s="508"/>
      <c r="AD126" s="508"/>
      <c r="AE126" s="508"/>
      <c r="AF126" s="508"/>
      <c r="AG126" s="508"/>
      <c r="AH126" s="1828"/>
      <c r="AI126" s="1828"/>
      <c r="AJ126" s="1828"/>
      <c r="AK126" s="1828"/>
      <c r="AL126" s="508"/>
      <c r="AM126" s="1793"/>
      <c r="AN126" s="1469"/>
      <c r="AO126" s="1470"/>
      <c r="AP126" s="1470"/>
      <c r="AQ126" s="1470"/>
    </row>
    <row r="127" spans="1:43" s="24" customFormat="1" x14ac:dyDescent="0.2">
      <c r="A127" s="92"/>
      <c r="B127" s="138" t="s">
        <v>1788</v>
      </c>
      <c r="C127" s="131"/>
      <c r="D127" s="131"/>
      <c r="E127" s="131"/>
      <c r="F127" s="131"/>
      <c r="G127" s="131"/>
      <c r="H127" s="131"/>
      <c r="I127" s="131"/>
      <c r="J127" s="131"/>
      <c r="K127" s="131"/>
      <c r="L127" s="131"/>
      <c r="M127" s="131"/>
      <c r="N127" s="131"/>
      <c r="O127" s="131"/>
      <c r="P127" s="131"/>
      <c r="Q127" s="131"/>
      <c r="R127" s="131"/>
      <c r="S127" s="131"/>
      <c r="T127" s="1792"/>
      <c r="U127" s="1401" t="str">
        <f>$B127</f>
        <v>Autres éléments hors bilan (505)</v>
      </c>
      <c r="V127" s="131"/>
      <c r="W127" s="131"/>
      <c r="X127" s="131"/>
      <c r="Y127" s="1665"/>
      <c r="Z127" s="1464"/>
      <c r="AA127" s="1401" t="str">
        <f>$B127</f>
        <v>Autres éléments hors bilan (505)</v>
      </c>
      <c r="AB127" s="131"/>
      <c r="AC127" s="131"/>
      <c r="AD127" s="131"/>
      <c r="AE127" s="131"/>
      <c r="AF127" s="131"/>
      <c r="AG127" s="508"/>
      <c r="AH127" s="1883"/>
      <c r="AI127" s="1883"/>
      <c r="AJ127" s="1883"/>
      <c r="AK127" s="1883"/>
      <c r="AL127" s="508"/>
      <c r="AM127" s="1464"/>
      <c r="AN127" s="1401" t="str">
        <f>$B127</f>
        <v>Autres éléments hors bilan (505)</v>
      </c>
      <c r="AO127" s="131"/>
      <c r="AP127" s="131"/>
      <c r="AQ127" s="131"/>
    </row>
    <row r="128" spans="1:43" s="24" customFormat="1" x14ac:dyDescent="0.2">
      <c r="A128" s="132" t="s">
        <v>2932</v>
      </c>
      <c r="B128" s="1065"/>
      <c r="C128" s="1692"/>
      <c r="D128" s="1692"/>
      <c r="E128" s="1700"/>
      <c r="F128" s="1692"/>
      <c r="G128" s="902"/>
      <c r="H128" s="1403"/>
      <c r="I128" s="1404"/>
      <c r="J128" s="1693"/>
      <c r="K128" s="1404"/>
      <c r="L128" s="1405"/>
      <c r="M128" s="1406"/>
      <c r="N128" s="1700"/>
      <c r="O128" s="2186"/>
      <c r="P128" s="2186"/>
      <c r="Q128" s="2186"/>
      <c r="R128" s="2186"/>
      <c r="S128" s="131"/>
      <c r="T128" s="1480" t="str">
        <f t="shared" ref="T128:T154" si="29">$A128</f>
        <v>1 (1401)</v>
      </c>
      <c r="U128" s="1408" t="str">
        <f t="shared" ref="U128:U152" si="30">IF($B128="","",$B128)</f>
        <v/>
      </c>
      <c r="V128" s="295"/>
      <c r="W128" s="1409"/>
      <c r="X128" s="1409"/>
      <c r="Y128" s="1665"/>
      <c r="Z128" s="1464" t="str">
        <f t="shared" ref="Z128:Z151" si="31">$A128</f>
        <v>1 (1401)</v>
      </c>
      <c r="AA128" s="1462" t="str">
        <f t="shared" ref="AA128:AA152" si="32">IF($B128="","",$B128)</f>
        <v/>
      </c>
      <c r="AB128" s="1405"/>
      <c r="AC128" s="1405"/>
      <c r="AD128" s="1405"/>
      <c r="AE128" s="1405"/>
      <c r="AF128" s="1463"/>
      <c r="AG128" s="508"/>
      <c r="AH128" s="2186"/>
      <c r="AI128" s="2186"/>
      <c r="AJ128" s="2186"/>
      <c r="AK128" s="2186"/>
      <c r="AL128" s="508"/>
      <c r="AM128" s="1464" t="str">
        <f t="shared" ref="AM128:AM151" si="33">$A128</f>
        <v>1 (1401)</v>
      </c>
      <c r="AN128" s="1462" t="str">
        <f t="shared" ref="AN128:AN150" si="34">IF($B129="","",$B129)</f>
        <v/>
      </c>
      <c r="AO128" s="1405"/>
      <c r="AP128" s="1405"/>
      <c r="AQ128" s="1405"/>
    </row>
    <row r="129" spans="1:43" s="24" customFormat="1" x14ac:dyDescent="0.2">
      <c r="A129" s="132" t="s">
        <v>2933</v>
      </c>
      <c r="B129" s="1065"/>
      <c r="C129" s="1692"/>
      <c r="D129" s="1692"/>
      <c r="E129" s="1700"/>
      <c r="F129" s="1692"/>
      <c r="G129" s="902"/>
      <c r="H129" s="1403"/>
      <c r="I129" s="1404"/>
      <c r="J129" s="1693"/>
      <c r="K129" s="1404"/>
      <c r="L129" s="1405"/>
      <c r="M129" s="1406"/>
      <c r="N129" s="1700"/>
      <c r="O129" s="2186"/>
      <c r="P129" s="2186"/>
      <c r="Q129" s="2186"/>
      <c r="R129" s="2186"/>
      <c r="S129" s="131"/>
      <c r="T129" s="1480" t="str">
        <f t="shared" si="29"/>
        <v>2 (1402)</v>
      </c>
      <c r="U129" s="1408" t="str">
        <f t="shared" si="30"/>
        <v/>
      </c>
      <c r="V129" s="295"/>
      <c r="W129" s="1409"/>
      <c r="X129" s="1409"/>
      <c r="Y129" s="1665"/>
      <c r="Z129" s="1464" t="str">
        <f t="shared" si="31"/>
        <v>2 (1402)</v>
      </c>
      <c r="AA129" s="1462" t="str">
        <f t="shared" si="32"/>
        <v/>
      </c>
      <c r="AB129" s="1405"/>
      <c r="AC129" s="1405"/>
      <c r="AD129" s="1405"/>
      <c r="AE129" s="1405"/>
      <c r="AF129" s="1463"/>
      <c r="AG129" s="508"/>
      <c r="AH129" s="2186"/>
      <c r="AI129" s="2186"/>
      <c r="AJ129" s="2186"/>
      <c r="AK129" s="2186"/>
      <c r="AL129" s="508"/>
      <c r="AM129" s="1464" t="str">
        <f t="shared" si="33"/>
        <v>2 (1402)</v>
      </c>
      <c r="AN129" s="1462" t="str">
        <f t="shared" si="34"/>
        <v/>
      </c>
      <c r="AO129" s="1405"/>
      <c r="AP129" s="1405"/>
      <c r="AQ129" s="1405"/>
    </row>
    <row r="130" spans="1:43" s="24" customFormat="1" x14ac:dyDescent="0.2">
      <c r="A130" s="132" t="s">
        <v>2934</v>
      </c>
      <c r="B130" s="1065"/>
      <c r="C130" s="1692"/>
      <c r="D130" s="1692"/>
      <c r="E130" s="1700"/>
      <c r="F130" s="1692"/>
      <c r="G130" s="902"/>
      <c r="H130" s="1403"/>
      <c r="I130" s="1404"/>
      <c r="J130" s="1693"/>
      <c r="K130" s="1404"/>
      <c r="L130" s="1405"/>
      <c r="M130" s="1406"/>
      <c r="N130" s="1700"/>
      <c r="O130" s="2186"/>
      <c r="P130" s="2186"/>
      <c r="Q130" s="2186"/>
      <c r="R130" s="2186"/>
      <c r="S130" s="131"/>
      <c r="T130" s="1480" t="str">
        <f t="shared" si="29"/>
        <v>3 (1403)</v>
      </c>
      <c r="U130" s="1408" t="str">
        <f t="shared" si="30"/>
        <v/>
      </c>
      <c r="V130" s="295"/>
      <c r="W130" s="1409"/>
      <c r="X130" s="1409"/>
      <c r="Y130" s="1665"/>
      <c r="Z130" s="1464" t="str">
        <f t="shared" si="31"/>
        <v>3 (1403)</v>
      </c>
      <c r="AA130" s="1462" t="str">
        <f t="shared" si="32"/>
        <v/>
      </c>
      <c r="AB130" s="1405"/>
      <c r="AC130" s="1405"/>
      <c r="AD130" s="1405"/>
      <c r="AE130" s="1405"/>
      <c r="AF130" s="1463"/>
      <c r="AG130" s="508"/>
      <c r="AH130" s="2186"/>
      <c r="AI130" s="2186"/>
      <c r="AJ130" s="2186"/>
      <c r="AK130" s="2186"/>
      <c r="AL130" s="508"/>
      <c r="AM130" s="1464" t="str">
        <f t="shared" si="33"/>
        <v>3 (1403)</v>
      </c>
      <c r="AN130" s="1462" t="str">
        <f t="shared" si="34"/>
        <v/>
      </c>
      <c r="AO130" s="1405"/>
      <c r="AP130" s="1405"/>
      <c r="AQ130" s="1405"/>
    </row>
    <row r="131" spans="1:43" s="24" customFormat="1" ht="12.75" hidden="1" customHeight="1" x14ac:dyDescent="0.2">
      <c r="A131" s="132" t="s">
        <v>2935</v>
      </c>
      <c r="B131" s="1065"/>
      <c r="C131" s="1692"/>
      <c r="D131" s="1692"/>
      <c r="E131" s="1700"/>
      <c r="F131" s="1692"/>
      <c r="G131" s="902"/>
      <c r="H131" s="1403"/>
      <c r="I131" s="1404"/>
      <c r="J131" s="1693"/>
      <c r="K131" s="1404"/>
      <c r="L131" s="1405"/>
      <c r="M131" s="1406"/>
      <c r="N131" s="1700"/>
      <c r="O131" s="2186"/>
      <c r="P131" s="2186"/>
      <c r="Q131" s="2186"/>
      <c r="R131" s="2186"/>
      <c r="S131" s="131"/>
      <c r="T131" s="1480" t="str">
        <f t="shared" si="29"/>
        <v>4 (1404)</v>
      </c>
      <c r="U131" s="1408" t="str">
        <f t="shared" si="30"/>
        <v/>
      </c>
      <c r="V131" s="295"/>
      <c r="W131" s="1409"/>
      <c r="X131" s="1409"/>
      <c r="Y131" s="1665"/>
      <c r="Z131" s="1464" t="str">
        <f t="shared" si="31"/>
        <v>4 (1404)</v>
      </c>
      <c r="AA131" s="1462" t="str">
        <f t="shared" si="32"/>
        <v/>
      </c>
      <c r="AB131" s="1405"/>
      <c r="AC131" s="1405"/>
      <c r="AD131" s="1405"/>
      <c r="AE131" s="1405"/>
      <c r="AF131" s="1463"/>
      <c r="AG131" s="508"/>
      <c r="AH131" s="2186"/>
      <c r="AI131" s="2186"/>
      <c r="AJ131" s="2186"/>
      <c r="AK131" s="2186"/>
      <c r="AL131" s="508"/>
      <c r="AM131" s="1464" t="str">
        <f t="shared" si="33"/>
        <v>4 (1404)</v>
      </c>
      <c r="AN131" s="1462" t="str">
        <f t="shared" si="34"/>
        <v/>
      </c>
      <c r="AO131" s="1405"/>
      <c r="AP131" s="1405"/>
      <c r="AQ131" s="1405"/>
    </row>
    <row r="132" spans="1:43" s="24" customFormat="1" ht="12.75" hidden="1" customHeight="1" x14ac:dyDescent="0.2">
      <c r="A132" s="132" t="s">
        <v>2936</v>
      </c>
      <c r="B132" s="1065"/>
      <c r="C132" s="1692"/>
      <c r="D132" s="1692"/>
      <c r="E132" s="1700"/>
      <c r="F132" s="1692"/>
      <c r="G132" s="902"/>
      <c r="H132" s="1403"/>
      <c r="I132" s="1404"/>
      <c r="J132" s="1693"/>
      <c r="K132" s="1404"/>
      <c r="L132" s="1405"/>
      <c r="M132" s="1406"/>
      <c r="N132" s="1700"/>
      <c r="O132" s="2186"/>
      <c r="P132" s="2186"/>
      <c r="Q132" s="2186"/>
      <c r="R132" s="2186"/>
      <c r="S132" s="131"/>
      <c r="T132" s="1480" t="str">
        <f t="shared" si="29"/>
        <v>5 (1405)</v>
      </c>
      <c r="U132" s="1408" t="str">
        <f t="shared" si="30"/>
        <v/>
      </c>
      <c r="V132" s="295"/>
      <c r="W132" s="1409"/>
      <c r="X132" s="1409"/>
      <c r="Y132" s="1665"/>
      <c r="Z132" s="1464" t="str">
        <f t="shared" si="31"/>
        <v>5 (1405)</v>
      </c>
      <c r="AA132" s="1462" t="str">
        <f t="shared" si="32"/>
        <v/>
      </c>
      <c r="AB132" s="1405"/>
      <c r="AC132" s="1405"/>
      <c r="AD132" s="1405"/>
      <c r="AE132" s="1405"/>
      <c r="AF132" s="1463"/>
      <c r="AG132" s="508"/>
      <c r="AH132" s="2186"/>
      <c r="AI132" s="2186"/>
      <c r="AJ132" s="2186"/>
      <c r="AK132" s="2186"/>
      <c r="AL132" s="508"/>
      <c r="AM132" s="1464" t="str">
        <f t="shared" si="33"/>
        <v>5 (1405)</v>
      </c>
      <c r="AN132" s="1462" t="str">
        <f t="shared" si="34"/>
        <v/>
      </c>
      <c r="AO132" s="1405"/>
      <c r="AP132" s="1405"/>
      <c r="AQ132" s="1405"/>
    </row>
    <row r="133" spans="1:43" s="24" customFormat="1" ht="12.75" hidden="1" customHeight="1" x14ac:dyDescent="0.2">
      <c r="A133" s="132" t="s">
        <v>2937</v>
      </c>
      <c r="B133" s="1065"/>
      <c r="C133" s="1692"/>
      <c r="D133" s="1692"/>
      <c r="E133" s="1700"/>
      <c r="F133" s="1692"/>
      <c r="G133" s="902"/>
      <c r="H133" s="1403"/>
      <c r="I133" s="1404"/>
      <c r="J133" s="1693"/>
      <c r="K133" s="1404"/>
      <c r="L133" s="1405"/>
      <c r="M133" s="1406"/>
      <c r="N133" s="1700"/>
      <c r="O133" s="2186"/>
      <c r="P133" s="2186"/>
      <c r="Q133" s="2186"/>
      <c r="R133" s="2186"/>
      <c r="S133" s="131"/>
      <c r="T133" s="1480" t="str">
        <f t="shared" si="29"/>
        <v>6 (1406)</v>
      </c>
      <c r="U133" s="1408" t="str">
        <f t="shared" si="30"/>
        <v/>
      </c>
      <c r="V133" s="295"/>
      <c r="W133" s="1409"/>
      <c r="X133" s="1409"/>
      <c r="Y133" s="1665"/>
      <c r="Z133" s="1464" t="str">
        <f t="shared" si="31"/>
        <v>6 (1406)</v>
      </c>
      <c r="AA133" s="1462" t="str">
        <f t="shared" si="32"/>
        <v/>
      </c>
      <c r="AB133" s="1405"/>
      <c r="AC133" s="1405"/>
      <c r="AD133" s="1405"/>
      <c r="AE133" s="1405"/>
      <c r="AF133" s="1463"/>
      <c r="AG133" s="508"/>
      <c r="AH133" s="2186"/>
      <c r="AI133" s="2186"/>
      <c r="AJ133" s="2186"/>
      <c r="AK133" s="2186"/>
      <c r="AL133" s="508"/>
      <c r="AM133" s="1464" t="str">
        <f t="shared" si="33"/>
        <v>6 (1406)</v>
      </c>
      <c r="AN133" s="1462" t="str">
        <f t="shared" si="34"/>
        <v/>
      </c>
      <c r="AO133" s="1405"/>
      <c r="AP133" s="1405"/>
      <c r="AQ133" s="1405"/>
    </row>
    <row r="134" spans="1:43" s="24" customFormat="1" ht="12.75" hidden="1" customHeight="1" x14ac:dyDescent="0.2">
      <c r="A134" s="132" t="s">
        <v>2938</v>
      </c>
      <c r="B134" s="1065"/>
      <c r="C134" s="1692"/>
      <c r="D134" s="1692"/>
      <c r="E134" s="1700"/>
      <c r="F134" s="1692"/>
      <c r="G134" s="902"/>
      <c r="H134" s="1403"/>
      <c r="I134" s="1404"/>
      <c r="J134" s="1693"/>
      <c r="K134" s="1404"/>
      <c r="L134" s="1405"/>
      <c r="M134" s="1406"/>
      <c r="N134" s="1700"/>
      <c r="O134" s="2186"/>
      <c r="P134" s="2186"/>
      <c r="Q134" s="2186"/>
      <c r="R134" s="2186"/>
      <c r="S134" s="131"/>
      <c r="T134" s="1480" t="str">
        <f t="shared" si="29"/>
        <v>7 (1407)</v>
      </c>
      <c r="U134" s="1408" t="str">
        <f t="shared" si="30"/>
        <v/>
      </c>
      <c r="V134" s="295"/>
      <c r="W134" s="1409"/>
      <c r="X134" s="1409"/>
      <c r="Y134" s="1665"/>
      <c r="Z134" s="1464" t="str">
        <f t="shared" si="31"/>
        <v>7 (1407)</v>
      </c>
      <c r="AA134" s="1462" t="str">
        <f t="shared" si="32"/>
        <v/>
      </c>
      <c r="AB134" s="1405"/>
      <c r="AC134" s="1405"/>
      <c r="AD134" s="1405"/>
      <c r="AE134" s="1405"/>
      <c r="AF134" s="1463"/>
      <c r="AG134" s="508"/>
      <c r="AH134" s="2186"/>
      <c r="AI134" s="2186"/>
      <c r="AJ134" s="2186"/>
      <c r="AK134" s="2186"/>
      <c r="AL134" s="508"/>
      <c r="AM134" s="1464" t="str">
        <f t="shared" si="33"/>
        <v>7 (1407)</v>
      </c>
      <c r="AN134" s="1462" t="str">
        <f t="shared" si="34"/>
        <v/>
      </c>
      <c r="AO134" s="1405"/>
      <c r="AP134" s="1405"/>
      <c r="AQ134" s="1405"/>
    </row>
    <row r="135" spans="1:43" s="24" customFormat="1" ht="12.75" hidden="1" customHeight="1" x14ac:dyDescent="0.2">
      <c r="A135" s="132" t="s">
        <v>2939</v>
      </c>
      <c r="B135" s="1065"/>
      <c r="C135" s="1692"/>
      <c r="D135" s="1692"/>
      <c r="E135" s="1700"/>
      <c r="F135" s="1692"/>
      <c r="G135" s="902"/>
      <c r="H135" s="1403"/>
      <c r="I135" s="1404"/>
      <c r="J135" s="1693"/>
      <c r="K135" s="1404"/>
      <c r="L135" s="1405"/>
      <c r="M135" s="1406"/>
      <c r="N135" s="1700"/>
      <c r="O135" s="2186"/>
      <c r="P135" s="2186"/>
      <c r="Q135" s="2186"/>
      <c r="R135" s="2186"/>
      <c r="S135" s="131"/>
      <c r="T135" s="1480" t="str">
        <f t="shared" si="29"/>
        <v>8 (1408)</v>
      </c>
      <c r="U135" s="1408" t="str">
        <f t="shared" si="30"/>
        <v/>
      </c>
      <c r="V135" s="295"/>
      <c r="W135" s="1409"/>
      <c r="X135" s="1409"/>
      <c r="Y135" s="1665"/>
      <c r="Z135" s="1464" t="str">
        <f t="shared" si="31"/>
        <v>8 (1408)</v>
      </c>
      <c r="AA135" s="1462" t="str">
        <f t="shared" si="32"/>
        <v/>
      </c>
      <c r="AB135" s="1405"/>
      <c r="AC135" s="1405"/>
      <c r="AD135" s="1405"/>
      <c r="AE135" s="1405"/>
      <c r="AF135" s="1463"/>
      <c r="AG135" s="508"/>
      <c r="AH135" s="2186"/>
      <c r="AI135" s="2186"/>
      <c r="AJ135" s="2186"/>
      <c r="AK135" s="2186"/>
      <c r="AL135" s="508"/>
      <c r="AM135" s="1464" t="str">
        <f t="shared" si="33"/>
        <v>8 (1408)</v>
      </c>
      <c r="AN135" s="1462" t="str">
        <f t="shared" si="34"/>
        <v/>
      </c>
      <c r="AO135" s="1405"/>
      <c r="AP135" s="1405"/>
      <c r="AQ135" s="1405"/>
    </row>
    <row r="136" spans="1:43" s="24" customFormat="1" ht="12.75" hidden="1" customHeight="1" x14ac:dyDescent="0.2">
      <c r="A136" s="132" t="s">
        <v>2940</v>
      </c>
      <c r="B136" s="1065"/>
      <c r="C136" s="1692"/>
      <c r="D136" s="1692"/>
      <c r="E136" s="1700"/>
      <c r="F136" s="1692"/>
      <c r="G136" s="902"/>
      <c r="H136" s="1403"/>
      <c r="I136" s="1404"/>
      <c r="J136" s="1693"/>
      <c r="K136" s="1404"/>
      <c r="L136" s="1405"/>
      <c r="M136" s="1406"/>
      <c r="N136" s="1700"/>
      <c r="O136" s="2186"/>
      <c r="P136" s="2186"/>
      <c r="Q136" s="2186"/>
      <c r="R136" s="2186"/>
      <c r="S136" s="131"/>
      <c r="T136" s="1480" t="str">
        <f t="shared" si="29"/>
        <v>9 (1409)</v>
      </c>
      <c r="U136" s="1408" t="str">
        <f t="shared" si="30"/>
        <v/>
      </c>
      <c r="V136" s="295"/>
      <c r="W136" s="1409"/>
      <c r="X136" s="1409"/>
      <c r="Y136" s="1665"/>
      <c r="Z136" s="1464" t="str">
        <f t="shared" si="31"/>
        <v>9 (1409)</v>
      </c>
      <c r="AA136" s="1462" t="str">
        <f t="shared" si="32"/>
        <v/>
      </c>
      <c r="AB136" s="1405"/>
      <c r="AC136" s="1405"/>
      <c r="AD136" s="1405"/>
      <c r="AE136" s="1405"/>
      <c r="AF136" s="1463"/>
      <c r="AG136" s="508"/>
      <c r="AH136" s="2186"/>
      <c r="AI136" s="2186"/>
      <c r="AJ136" s="2186"/>
      <c r="AK136" s="2186"/>
      <c r="AL136" s="508"/>
      <c r="AM136" s="1464" t="str">
        <f t="shared" si="33"/>
        <v>9 (1409)</v>
      </c>
      <c r="AN136" s="1462" t="str">
        <f t="shared" si="34"/>
        <v/>
      </c>
      <c r="AO136" s="1405"/>
      <c r="AP136" s="1405"/>
      <c r="AQ136" s="1405"/>
    </row>
    <row r="137" spans="1:43" s="24" customFormat="1" ht="12.75" hidden="1" customHeight="1" x14ac:dyDescent="0.2">
      <c r="A137" s="132" t="s">
        <v>2941</v>
      </c>
      <c r="B137" s="1065"/>
      <c r="C137" s="1692"/>
      <c r="D137" s="1692"/>
      <c r="E137" s="1700"/>
      <c r="F137" s="1692"/>
      <c r="G137" s="902"/>
      <c r="H137" s="1403"/>
      <c r="I137" s="1404"/>
      <c r="J137" s="1693"/>
      <c r="K137" s="1404"/>
      <c r="L137" s="1405"/>
      <c r="M137" s="1406"/>
      <c r="N137" s="1700"/>
      <c r="O137" s="2186"/>
      <c r="P137" s="2186"/>
      <c r="Q137" s="2186"/>
      <c r="R137" s="2186"/>
      <c r="S137" s="131"/>
      <c r="T137" s="1480" t="str">
        <f t="shared" si="29"/>
        <v>10 (1410)</v>
      </c>
      <c r="U137" s="1408" t="str">
        <f t="shared" si="30"/>
        <v/>
      </c>
      <c r="V137" s="295"/>
      <c r="W137" s="1409"/>
      <c r="X137" s="1409"/>
      <c r="Y137" s="1665"/>
      <c r="Z137" s="1464" t="str">
        <f t="shared" si="31"/>
        <v>10 (1410)</v>
      </c>
      <c r="AA137" s="1462" t="str">
        <f t="shared" si="32"/>
        <v/>
      </c>
      <c r="AB137" s="1405"/>
      <c r="AC137" s="1405"/>
      <c r="AD137" s="1405"/>
      <c r="AE137" s="1405"/>
      <c r="AF137" s="1463"/>
      <c r="AG137" s="508"/>
      <c r="AH137" s="2186"/>
      <c r="AI137" s="2186"/>
      <c r="AJ137" s="2186"/>
      <c r="AK137" s="2186"/>
      <c r="AL137" s="508"/>
      <c r="AM137" s="1464" t="str">
        <f t="shared" si="33"/>
        <v>10 (1410)</v>
      </c>
      <c r="AN137" s="1462" t="str">
        <f t="shared" si="34"/>
        <v/>
      </c>
      <c r="AO137" s="1405"/>
      <c r="AP137" s="1405"/>
      <c r="AQ137" s="1405"/>
    </row>
    <row r="138" spans="1:43" s="24" customFormat="1" ht="12.75" hidden="1" customHeight="1" x14ac:dyDescent="0.2">
      <c r="A138" s="132" t="s">
        <v>2942</v>
      </c>
      <c r="B138" s="1065"/>
      <c r="C138" s="1692"/>
      <c r="D138" s="1692"/>
      <c r="E138" s="1700"/>
      <c r="F138" s="1692"/>
      <c r="G138" s="902"/>
      <c r="H138" s="1403"/>
      <c r="I138" s="1404"/>
      <c r="J138" s="1693"/>
      <c r="K138" s="1404"/>
      <c r="L138" s="1405"/>
      <c r="M138" s="1406"/>
      <c r="N138" s="1700"/>
      <c r="O138" s="2186"/>
      <c r="P138" s="2186"/>
      <c r="Q138" s="2186"/>
      <c r="R138" s="2186"/>
      <c r="S138" s="131"/>
      <c r="T138" s="1480" t="str">
        <f t="shared" si="29"/>
        <v>11 (1411)</v>
      </c>
      <c r="U138" s="1408" t="str">
        <f t="shared" si="30"/>
        <v/>
      </c>
      <c r="V138" s="295"/>
      <c r="W138" s="1409"/>
      <c r="X138" s="1409"/>
      <c r="Y138" s="1665"/>
      <c r="Z138" s="1464" t="str">
        <f t="shared" si="31"/>
        <v>11 (1411)</v>
      </c>
      <c r="AA138" s="1462" t="str">
        <f t="shared" si="32"/>
        <v/>
      </c>
      <c r="AB138" s="1405"/>
      <c r="AC138" s="1405"/>
      <c r="AD138" s="1405"/>
      <c r="AE138" s="1405"/>
      <c r="AF138" s="1463"/>
      <c r="AG138" s="508"/>
      <c r="AH138" s="2186"/>
      <c r="AI138" s="2186"/>
      <c r="AJ138" s="2186"/>
      <c r="AK138" s="2186"/>
      <c r="AL138" s="508"/>
      <c r="AM138" s="1464" t="str">
        <f t="shared" si="33"/>
        <v>11 (1411)</v>
      </c>
      <c r="AN138" s="1462" t="str">
        <f t="shared" si="34"/>
        <v/>
      </c>
      <c r="AO138" s="1405"/>
      <c r="AP138" s="1405"/>
      <c r="AQ138" s="1405"/>
    </row>
    <row r="139" spans="1:43" s="24" customFormat="1" ht="12.75" hidden="1" customHeight="1" x14ac:dyDescent="0.2">
      <c r="A139" s="132" t="s">
        <v>2943</v>
      </c>
      <c r="B139" s="1065"/>
      <c r="C139" s="1692"/>
      <c r="D139" s="1692"/>
      <c r="E139" s="1700"/>
      <c r="F139" s="1692"/>
      <c r="G139" s="902"/>
      <c r="H139" s="1403"/>
      <c r="I139" s="1404"/>
      <c r="J139" s="1693"/>
      <c r="K139" s="1404"/>
      <c r="L139" s="1405"/>
      <c r="M139" s="1406"/>
      <c r="N139" s="1700"/>
      <c r="O139" s="2186"/>
      <c r="P139" s="2186"/>
      <c r="Q139" s="2186"/>
      <c r="R139" s="2186"/>
      <c r="S139" s="131"/>
      <c r="T139" s="1480" t="str">
        <f t="shared" si="29"/>
        <v>12 (1412)</v>
      </c>
      <c r="U139" s="1408" t="str">
        <f t="shared" si="30"/>
        <v/>
      </c>
      <c r="V139" s="295"/>
      <c r="W139" s="1409"/>
      <c r="X139" s="1409"/>
      <c r="Y139" s="1665"/>
      <c r="Z139" s="1464" t="str">
        <f t="shared" si="31"/>
        <v>12 (1412)</v>
      </c>
      <c r="AA139" s="1462" t="str">
        <f t="shared" si="32"/>
        <v/>
      </c>
      <c r="AB139" s="1405"/>
      <c r="AC139" s="1405"/>
      <c r="AD139" s="1405"/>
      <c r="AE139" s="1405"/>
      <c r="AF139" s="1463"/>
      <c r="AG139" s="508"/>
      <c r="AH139" s="2186"/>
      <c r="AI139" s="2186"/>
      <c r="AJ139" s="2186"/>
      <c r="AK139" s="2186"/>
      <c r="AL139" s="508"/>
      <c r="AM139" s="1464" t="str">
        <f t="shared" si="33"/>
        <v>12 (1412)</v>
      </c>
      <c r="AN139" s="1462" t="str">
        <f t="shared" si="34"/>
        <v/>
      </c>
      <c r="AO139" s="1405"/>
      <c r="AP139" s="1405"/>
      <c r="AQ139" s="1405"/>
    </row>
    <row r="140" spans="1:43" s="24" customFormat="1" ht="12.75" hidden="1" customHeight="1" x14ac:dyDescent="0.2">
      <c r="A140" s="132" t="s">
        <v>2944</v>
      </c>
      <c r="B140" s="1065"/>
      <c r="C140" s="1692"/>
      <c r="D140" s="1692"/>
      <c r="E140" s="1700"/>
      <c r="F140" s="1692"/>
      <c r="G140" s="902"/>
      <c r="H140" s="1403"/>
      <c r="I140" s="1404"/>
      <c r="J140" s="1693"/>
      <c r="K140" s="1404"/>
      <c r="L140" s="1405"/>
      <c r="M140" s="1406"/>
      <c r="N140" s="1700"/>
      <c r="O140" s="2186"/>
      <c r="P140" s="2186"/>
      <c r="Q140" s="2186"/>
      <c r="R140" s="2186"/>
      <c r="S140" s="131"/>
      <c r="T140" s="1480" t="str">
        <f t="shared" si="29"/>
        <v>13 (1413)</v>
      </c>
      <c r="U140" s="1408" t="str">
        <f t="shared" si="30"/>
        <v/>
      </c>
      <c r="V140" s="295"/>
      <c r="W140" s="1409"/>
      <c r="X140" s="1409"/>
      <c r="Y140" s="1665"/>
      <c r="Z140" s="1464" t="str">
        <f t="shared" si="31"/>
        <v>13 (1413)</v>
      </c>
      <c r="AA140" s="1462" t="str">
        <f t="shared" si="32"/>
        <v/>
      </c>
      <c r="AB140" s="1405"/>
      <c r="AC140" s="1405"/>
      <c r="AD140" s="1405"/>
      <c r="AE140" s="1405"/>
      <c r="AF140" s="1463"/>
      <c r="AG140" s="508"/>
      <c r="AH140" s="2186"/>
      <c r="AI140" s="2186"/>
      <c r="AJ140" s="2186"/>
      <c r="AK140" s="2186"/>
      <c r="AL140" s="508"/>
      <c r="AM140" s="1464" t="str">
        <f t="shared" si="33"/>
        <v>13 (1413)</v>
      </c>
      <c r="AN140" s="1462" t="str">
        <f t="shared" si="34"/>
        <v/>
      </c>
      <c r="AO140" s="1405"/>
      <c r="AP140" s="1405"/>
      <c r="AQ140" s="1405"/>
    </row>
    <row r="141" spans="1:43" s="24" customFormat="1" ht="12.75" hidden="1" customHeight="1" x14ac:dyDescent="0.2">
      <c r="A141" s="132" t="s">
        <v>2945</v>
      </c>
      <c r="B141" s="1065"/>
      <c r="C141" s="1692"/>
      <c r="D141" s="1692"/>
      <c r="E141" s="1700"/>
      <c r="F141" s="1692"/>
      <c r="G141" s="902"/>
      <c r="H141" s="1403"/>
      <c r="I141" s="1404"/>
      <c r="J141" s="1693"/>
      <c r="K141" s="1404"/>
      <c r="L141" s="1405"/>
      <c r="M141" s="1406"/>
      <c r="N141" s="1700"/>
      <c r="O141" s="2186"/>
      <c r="P141" s="2186"/>
      <c r="Q141" s="2186"/>
      <c r="R141" s="2186"/>
      <c r="S141" s="131"/>
      <c r="T141" s="1480" t="str">
        <f t="shared" si="29"/>
        <v>14 (1414)</v>
      </c>
      <c r="U141" s="1408" t="str">
        <f t="shared" si="30"/>
        <v/>
      </c>
      <c r="V141" s="295"/>
      <c r="W141" s="1409"/>
      <c r="X141" s="1409"/>
      <c r="Y141" s="1665"/>
      <c r="Z141" s="1464" t="str">
        <f t="shared" si="31"/>
        <v>14 (1414)</v>
      </c>
      <c r="AA141" s="1462" t="str">
        <f t="shared" si="32"/>
        <v/>
      </c>
      <c r="AB141" s="1405"/>
      <c r="AC141" s="1405"/>
      <c r="AD141" s="1405"/>
      <c r="AE141" s="1405"/>
      <c r="AF141" s="1463"/>
      <c r="AG141" s="508"/>
      <c r="AH141" s="2186"/>
      <c r="AI141" s="2186"/>
      <c r="AJ141" s="2186"/>
      <c r="AK141" s="2186"/>
      <c r="AL141" s="508"/>
      <c r="AM141" s="1464" t="str">
        <f t="shared" si="33"/>
        <v>14 (1414)</v>
      </c>
      <c r="AN141" s="1462" t="str">
        <f t="shared" si="34"/>
        <v/>
      </c>
      <c r="AO141" s="1405"/>
      <c r="AP141" s="1405"/>
      <c r="AQ141" s="1405"/>
    </row>
    <row r="142" spans="1:43" s="24" customFormat="1" ht="12.75" hidden="1" customHeight="1" x14ac:dyDescent="0.2">
      <c r="A142" s="132" t="s">
        <v>2946</v>
      </c>
      <c r="B142" s="1065"/>
      <c r="C142" s="1692"/>
      <c r="D142" s="1692"/>
      <c r="E142" s="1700"/>
      <c r="F142" s="1692"/>
      <c r="G142" s="902"/>
      <c r="H142" s="1403"/>
      <c r="I142" s="1404"/>
      <c r="J142" s="1693"/>
      <c r="K142" s="1404"/>
      <c r="L142" s="1405"/>
      <c r="M142" s="1406"/>
      <c r="N142" s="1700"/>
      <c r="O142" s="2186"/>
      <c r="P142" s="2186"/>
      <c r="Q142" s="2186"/>
      <c r="R142" s="2186"/>
      <c r="S142" s="131"/>
      <c r="T142" s="1480" t="str">
        <f t="shared" si="29"/>
        <v>15 (1415)</v>
      </c>
      <c r="U142" s="1408" t="str">
        <f t="shared" si="30"/>
        <v/>
      </c>
      <c r="V142" s="295"/>
      <c r="W142" s="1409"/>
      <c r="X142" s="1409"/>
      <c r="Y142" s="1665"/>
      <c r="Z142" s="1464" t="str">
        <f t="shared" si="31"/>
        <v>15 (1415)</v>
      </c>
      <c r="AA142" s="1462" t="str">
        <f t="shared" si="32"/>
        <v/>
      </c>
      <c r="AB142" s="1405"/>
      <c r="AC142" s="1405"/>
      <c r="AD142" s="1405"/>
      <c r="AE142" s="1405"/>
      <c r="AF142" s="1463"/>
      <c r="AG142" s="508"/>
      <c r="AH142" s="2186"/>
      <c r="AI142" s="2186"/>
      <c r="AJ142" s="2186"/>
      <c r="AK142" s="2186"/>
      <c r="AL142" s="508"/>
      <c r="AM142" s="1464" t="str">
        <f t="shared" si="33"/>
        <v>15 (1415)</v>
      </c>
      <c r="AN142" s="1462" t="str">
        <f t="shared" si="34"/>
        <v/>
      </c>
      <c r="AO142" s="1405"/>
      <c r="AP142" s="1405"/>
      <c r="AQ142" s="1405"/>
    </row>
    <row r="143" spans="1:43" s="24" customFormat="1" ht="12.75" hidden="1" customHeight="1" x14ac:dyDescent="0.2">
      <c r="A143" s="132" t="s">
        <v>2947</v>
      </c>
      <c r="B143" s="1065"/>
      <c r="C143" s="1692"/>
      <c r="D143" s="1692"/>
      <c r="E143" s="1700"/>
      <c r="F143" s="1692"/>
      <c r="G143" s="902"/>
      <c r="H143" s="1403"/>
      <c r="I143" s="1404"/>
      <c r="J143" s="1693"/>
      <c r="K143" s="1404"/>
      <c r="L143" s="1405"/>
      <c r="M143" s="1406"/>
      <c r="N143" s="1700"/>
      <c r="O143" s="2186"/>
      <c r="P143" s="2186"/>
      <c r="Q143" s="2186"/>
      <c r="R143" s="2186"/>
      <c r="S143" s="131"/>
      <c r="T143" s="1480" t="str">
        <f t="shared" si="29"/>
        <v>16 (1416)</v>
      </c>
      <c r="U143" s="1408" t="str">
        <f t="shared" si="30"/>
        <v/>
      </c>
      <c r="V143" s="295"/>
      <c r="W143" s="1409"/>
      <c r="X143" s="1409"/>
      <c r="Y143" s="1665"/>
      <c r="Z143" s="1464" t="str">
        <f t="shared" si="31"/>
        <v>16 (1416)</v>
      </c>
      <c r="AA143" s="1462" t="str">
        <f t="shared" si="32"/>
        <v/>
      </c>
      <c r="AB143" s="1405"/>
      <c r="AC143" s="1405"/>
      <c r="AD143" s="1405"/>
      <c r="AE143" s="1405"/>
      <c r="AF143" s="1463"/>
      <c r="AG143" s="508"/>
      <c r="AH143" s="2186"/>
      <c r="AI143" s="2186"/>
      <c r="AJ143" s="2186"/>
      <c r="AK143" s="2186"/>
      <c r="AL143" s="508"/>
      <c r="AM143" s="1464" t="str">
        <f t="shared" si="33"/>
        <v>16 (1416)</v>
      </c>
      <c r="AN143" s="1462" t="str">
        <f t="shared" si="34"/>
        <v/>
      </c>
      <c r="AO143" s="1405"/>
      <c r="AP143" s="1405"/>
      <c r="AQ143" s="1405"/>
    </row>
    <row r="144" spans="1:43" s="24" customFormat="1" ht="12.75" hidden="1" customHeight="1" x14ac:dyDescent="0.2">
      <c r="A144" s="132" t="s">
        <v>2948</v>
      </c>
      <c r="B144" s="1065"/>
      <c r="C144" s="1692"/>
      <c r="D144" s="1692"/>
      <c r="E144" s="1700"/>
      <c r="F144" s="1692"/>
      <c r="G144" s="902"/>
      <c r="H144" s="1403"/>
      <c r="I144" s="1404"/>
      <c r="J144" s="1693"/>
      <c r="K144" s="1404"/>
      <c r="L144" s="1405"/>
      <c r="M144" s="1406"/>
      <c r="N144" s="1700"/>
      <c r="O144" s="2186"/>
      <c r="P144" s="2186"/>
      <c r="Q144" s="2186"/>
      <c r="R144" s="2186"/>
      <c r="S144" s="131"/>
      <c r="T144" s="1480" t="str">
        <f t="shared" si="29"/>
        <v>17 (1417)</v>
      </c>
      <c r="U144" s="1408" t="str">
        <f t="shared" si="30"/>
        <v/>
      </c>
      <c r="V144" s="295"/>
      <c r="W144" s="1409"/>
      <c r="X144" s="1409"/>
      <c r="Y144" s="1665"/>
      <c r="Z144" s="1464" t="str">
        <f t="shared" si="31"/>
        <v>17 (1417)</v>
      </c>
      <c r="AA144" s="1462" t="str">
        <f t="shared" si="32"/>
        <v/>
      </c>
      <c r="AB144" s="1405"/>
      <c r="AC144" s="1405"/>
      <c r="AD144" s="1405"/>
      <c r="AE144" s="1405"/>
      <c r="AF144" s="1463"/>
      <c r="AG144" s="508"/>
      <c r="AH144" s="2186"/>
      <c r="AI144" s="2186"/>
      <c r="AJ144" s="2186"/>
      <c r="AK144" s="2186"/>
      <c r="AL144" s="508"/>
      <c r="AM144" s="1464" t="str">
        <f t="shared" si="33"/>
        <v>17 (1417)</v>
      </c>
      <c r="AN144" s="1462" t="str">
        <f t="shared" si="34"/>
        <v/>
      </c>
      <c r="AO144" s="1405"/>
      <c r="AP144" s="1405"/>
      <c r="AQ144" s="1405"/>
    </row>
    <row r="145" spans="1:52" s="24" customFormat="1" ht="12.75" hidden="1" customHeight="1" x14ac:dyDescent="0.2">
      <c r="A145" s="132" t="s">
        <v>2949</v>
      </c>
      <c r="B145" s="1065"/>
      <c r="C145" s="1692"/>
      <c r="D145" s="1692"/>
      <c r="E145" s="1700"/>
      <c r="F145" s="1692"/>
      <c r="G145" s="902"/>
      <c r="H145" s="1403"/>
      <c r="I145" s="1404"/>
      <c r="J145" s="1693"/>
      <c r="K145" s="1404"/>
      <c r="L145" s="1405"/>
      <c r="M145" s="1406"/>
      <c r="N145" s="1700"/>
      <c r="O145" s="2186"/>
      <c r="P145" s="2186"/>
      <c r="Q145" s="2186"/>
      <c r="R145" s="2186"/>
      <c r="S145" s="131"/>
      <c r="T145" s="1480" t="str">
        <f t="shared" si="29"/>
        <v>18 (1418)</v>
      </c>
      <c r="U145" s="1408" t="str">
        <f t="shared" si="30"/>
        <v/>
      </c>
      <c r="V145" s="295"/>
      <c r="W145" s="1409"/>
      <c r="X145" s="1409"/>
      <c r="Y145" s="1665"/>
      <c r="Z145" s="1464" t="str">
        <f t="shared" si="31"/>
        <v>18 (1418)</v>
      </c>
      <c r="AA145" s="1462" t="str">
        <f t="shared" si="32"/>
        <v/>
      </c>
      <c r="AB145" s="1405"/>
      <c r="AC145" s="1405"/>
      <c r="AD145" s="1405"/>
      <c r="AE145" s="1405"/>
      <c r="AF145" s="1463"/>
      <c r="AG145" s="508"/>
      <c r="AH145" s="2186"/>
      <c r="AI145" s="2186"/>
      <c r="AJ145" s="2186"/>
      <c r="AK145" s="2186"/>
      <c r="AL145" s="508"/>
      <c r="AM145" s="1464" t="str">
        <f t="shared" si="33"/>
        <v>18 (1418)</v>
      </c>
      <c r="AN145" s="1462" t="str">
        <f t="shared" si="34"/>
        <v/>
      </c>
      <c r="AO145" s="1405"/>
      <c r="AP145" s="1405"/>
      <c r="AQ145" s="1405"/>
    </row>
    <row r="146" spans="1:52" s="24" customFormat="1" ht="12.75" hidden="1" customHeight="1" x14ac:dyDescent="0.2">
      <c r="A146" s="132" t="s">
        <v>2950</v>
      </c>
      <c r="B146" s="1065"/>
      <c r="C146" s="1692"/>
      <c r="D146" s="1692"/>
      <c r="E146" s="1700"/>
      <c r="F146" s="1692"/>
      <c r="G146" s="902"/>
      <c r="H146" s="1403"/>
      <c r="I146" s="1404"/>
      <c r="J146" s="1693"/>
      <c r="K146" s="1404"/>
      <c r="L146" s="1405"/>
      <c r="M146" s="1406"/>
      <c r="N146" s="1700"/>
      <c r="O146" s="2186"/>
      <c r="P146" s="2186"/>
      <c r="Q146" s="2186"/>
      <c r="R146" s="2186"/>
      <c r="S146" s="131"/>
      <c r="T146" s="1480" t="str">
        <f t="shared" si="29"/>
        <v>19 (1419)</v>
      </c>
      <c r="U146" s="1408" t="str">
        <f t="shared" si="30"/>
        <v/>
      </c>
      <c r="V146" s="295"/>
      <c r="W146" s="1409"/>
      <c r="X146" s="1409"/>
      <c r="Y146" s="1665"/>
      <c r="Z146" s="1464" t="str">
        <f t="shared" si="31"/>
        <v>19 (1419)</v>
      </c>
      <c r="AA146" s="1462" t="str">
        <f t="shared" si="32"/>
        <v/>
      </c>
      <c r="AB146" s="1405"/>
      <c r="AC146" s="1405"/>
      <c r="AD146" s="1405"/>
      <c r="AE146" s="1405"/>
      <c r="AF146" s="1463"/>
      <c r="AG146" s="508"/>
      <c r="AH146" s="2186"/>
      <c r="AI146" s="2186"/>
      <c r="AJ146" s="2186"/>
      <c r="AK146" s="2186"/>
      <c r="AL146" s="508"/>
      <c r="AM146" s="1464" t="str">
        <f t="shared" si="33"/>
        <v>19 (1419)</v>
      </c>
      <c r="AN146" s="1462" t="str">
        <f t="shared" si="34"/>
        <v/>
      </c>
      <c r="AO146" s="1405"/>
      <c r="AP146" s="1405"/>
      <c r="AQ146" s="1405"/>
    </row>
    <row r="147" spans="1:52" s="24" customFormat="1" ht="12.75" hidden="1" customHeight="1" x14ac:dyDescent="0.2">
      <c r="A147" s="132" t="s">
        <v>2951</v>
      </c>
      <c r="B147" s="1065"/>
      <c r="C147" s="1692"/>
      <c r="D147" s="1692"/>
      <c r="E147" s="1700"/>
      <c r="F147" s="1692"/>
      <c r="G147" s="902"/>
      <c r="H147" s="1403"/>
      <c r="I147" s="1404"/>
      <c r="J147" s="1693"/>
      <c r="K147" s="1404"/>
      <c r="L147" s="1405"/>
      <c r="M147" s="1406"/>
      <c r="N147" s="1700"/>
      <c r="O147" s="2186"/>
      <c r="P147" s="2186"/>
      <c r="Q147" s="2186"/>
      <c r="R147" s="2186"/>
      <c r="S147" s="131"/>
      <c r="T147" s="1480" t="str">
        <f t="shared" si="29"/>
        <v>20 (1420)</v>
      </c>
      <c r="U147" s="1408" t="str">
        <f t="shared" si="30"/>
        <v/>
      </c>
      <c r="V147" s="295"/>
      <c r="W147" s="1409"/>
      <c r="X147" s="1409"/>
      <c r="Y147" s="1665"/>
      <c r="Z147" s="1464" t="str">
        <f t="shared" si="31"/>
        <v>20 (1420)</v>
      </c>
      <c r="AA147" s="1462" t="str">
        <f t="shared" si="32"/>
        <v/>
      </c>
      <c r="AB147" s="1405"/>
      <c r="AC147" s="1405"/>
      <c r="AD147" s="1405"/>
      <c r="AE147" s="1405"/>
      <c r="AF147" s="1463"/>
      <c r="AG147" s="508"/>
      <c r="AH147" s="2186"/>
      <c r="AI147" s="2186"/>
      <c r="AJ147" s="2186"/>
      <c r="AK147" s="2186"/>
      <c r="AL147" s="508"/>
      <c r="AM147" s="1464" t="str">
        <f t="shared" si="33"/>
        <v>20 (1420)</v>
      </c>
      <c r="AN147" s="1462" t="str">
        <f t="shared" si="34"/>
        <v/>
      </c>
      <c r="AO147" s="1405"/>
      <c r="AP147" s="1405"/>
      <c r="AQ147" s="1405"/>
    </row>
    <row r="148" spans="1:52" s="24" customFormat="1" ht="12.75" hidden="1" customHeight="1" x14ac:dyDescent="0.2">
      <c r="A148" s="132" t="s">
        <v>2952</v>
      </c>
      <c r="B148" s="1065"/>
      <c r="C148" s="1692"/>
      <c r="D148" s="1692"/>
      <c r="E148" s="1700"/>
      <c r="F148" s="1692"/>
      <c r="G148" s="902"/>
      <c r="H148" s="1403"/>
      <c r="I148" s="1404"/>
      <c r="J148" s="1693"/>
      <c r="K148" s="1404"/>
      <c r="L148" s="1405"/>
      <c r="M148" s="1406"/>
      <c r="N148" s="1700"/>
      <c r="O148" s="2186"/>
      <c r="P148" s="2186"/>
      <c r="Q148" s="2186"/>
      <c r="R148" s="2186"/>
      <c r="S148" s="131"/>
      <c r="T148" s="1480" t="str">
        <f t="shared" si="29"/>
        <v>21 (1421)</v>
      </c>
      <c r="U148" s="1408" t="str">
        <f t="shared" si="30"/>
        <v/>
      </c>
      <c r="V148" s="295"/>
      <c r="W148" s="1409"/>
      <c r="X148" s="1409"/>
      <c r="Y148" s="1665"/>
      <c r="Z148" s="1464" t="str">
        <f t="shared" si="31"/>
        <v>21 (1421)</v>
      </c>
      <c r="AA148" s="1462" t="str">
        <f t="shared" si="32"/>
        <v/>
      </c>
      <c r="AB148" s="1405"/>
      <c r="AC148" s="1405"/>
      <c r="AD148" s="1405"/>
      <c r="AE148" s="1405"/>
      <c r="AF148" s="1463"/>
      <c r="AG148" s="508"/>
      <c r="AH148" s="2186"/>
      <c r="AI148" s="2186"/>
      <c r="AJ148" s="2186"/>
      <c r="AK148" s="2186"/>
      <c r="AL148" s="508"/>
      <c r="AM148" s="1464" t="str">
        <f t="shared" si="33"/>
        <v>21 (1421)</v>
      </c>
      <c r="AN148" s="1462" t="str">
        <f t="shared" si="34"/>
        <v/>
      </c>
      <c r="AO148" s="1405"/>
      <c r="AP148" s="1405"/>
      <c r="AQ148" s="1405"/>
    </row>
    <row r="149" spans="1:52" s="24" customFormat="1" ht="12.75" hidden="1" customHeight="1" x14ac:dyDescent="0.2">
      <c r="A149" s="132" t="s">
        <v>2953</v>
      </c>
      <c r="B149" s="1065"/>
      <c r="C149" s="1692"/>
      <c r="D149" s="1692"/>
      <c r="E149" s="1700"/>
      <c r="F149" s="1692"/>
      <c r="G149" s="902"/>
      <c r="H149" s="1403"/>
      <c r="I149" s="1404"/>
      <c r="J149" s="1693"/>
      <c r="K149" s="1404"/>
      <c r="L149" s="1405"/>
      <c r="M149" s="1406"/>
      <c r="N149" s="1700"/>
      <c r="O149" s="2186"/>
      <c r="P149" s="2186"/>
      <c r="Q149" s="2186"/>
      <c r="R149" s="2186"/>
      <c r="S149" s="131"/>
      <c r="T149" s="1480" t="str">
        <f t="shared" si="29"/>
        <v>22 (1422)</v>
      </c>
      <c r="U149" s="1408" t="str">
        <f t="shared" si="30"/>
        <v/>
      </c>
      <c r="V149" s="295"/>
      <c r="W149" s="1409"/>
      <c r="X149" s="1409"/>
      <c r="Y149" s="1665"/>
      <c r="Z149" s="1464" t="str">
        <f t="shared" si="31"/>
        <v>22 (1422)</v>
      </c>
      <c r="AA149" s="1462" t="str">
        <f t="shared" si="32"/>
        <v/>
      </c>
      <c r="AB149" s="1405"/>
      <c r="AC149" s="1405"/>
      <c r="AD149" s="1405"/>
      <c r="AE149" s="1405"/>
      <c r="AF149" s="1463"/>
      <c r="AG149" s="508"/>
      <c r="AH149" s="2186"/>
      <c r="AI149" s="2186"/>
      <c r="AJ149" s="2186"/>
      <c r="AK149" s="2186"/>
      <c r="AL149" s="508"/>
      <c r="AM149" s="1464" t="str">
        <f t="shared" si="33"/>
        <v>22 (1422)</v>
      </c>
      <c r="AN149" s="1462" t="str">
        <f t="shared" si="34"/>
        <v/>
      </c>
      <c r="AO149" s="1405"/>
      <c r="AP149" s="1405"/>
      <c r="AQ149" s="1405"/>
    </row>
    <row r="150" spans="1:52" s="24" customFormat="1" ht="12.75" hidden="1" customHeight="1" x14ac:dyDescent="0.2">
      <c r="A150" s="132" t="s">
        <v>2954</v>
      </c>
      <c r="B150" s="1065"/>
      <c r="C150" s="1692"/>
      <c r="D150" s="1692"/>
      <c r="E150" s="1700"/>
      <c r="F150" s="1692"/>
      <c r="G150" s="902"/>
      <c r="H150" s="1403"/>
      <c r="I150" s="1404"/>
      <c r="J150" s="1693"/>
      <c r="K150" s="1404"/>
      <c r="L150" s="1405"/>
      <c r="M150" s="1406"/>
      <c r="N150" s="1700"/>
      <c r="O150" s="2186"/>
      <c r="P150" s="2186"/>
      <c r="Q150" s="2186"/>
      <c r="R150" s="2186"/>
      <c r="S150" s="131"/>
      <c r="T150" s="1480" t="str">
        <f t="shared" si="29"/>
        <v>23 (1423)</v>
      </c>
      <c r="U150" s="1408" t="str">
        <f t="shared" si="30"/>
        <v/>
      </c>
      <c r="V150" s="295"/>
      <c r="W150" s="1409"/>
      <c r="X150" s="1409"/>
      <c r="Y150" s="1665"/>
      <c r="Z150" s="1464" t="str">
        <f t="shared" si="31"/>
        <v>23 (1423)</v>
      </c>
      <c r="AA150" s="1462" t="str">
        <f t="shared" si="32"/>
        <v/>
      </c>
      <c r="AB150" s="1405"/>
      <c r="AC150" s="1405"/>
      <c r="AD150" s="1405"/>
      <c r="AE150" s="1405"/>
      <c r="AF150" s="1463"/>
      <c r="AG150" s="508"/>
      <c r="AH150" s="2186"/>
      <c r="AI150" s="2186"/>
      <c r="AJ150" s="2186"/>
      <c r="AK150" s="2186"/>
      <c r="AL150" s="508"/>
      <c r="AM150" s="1464" t="str">
        <f t="shared" si="33"/>
        <v>23 (1423)</v>
      </c>
      <c r="AN150" s="1462" t="str">
        <f t="shared" si="34"/>
        <v/>
      </c>
      <c r="AO150" s="1405"/>
      <c r="AP150" s="1405"/>
      <c r="AQ150" s="1405"/>
    </row>
    <row r="151" spans="1:52" s="24" customFormat="1" ht="12.75" hidden="1" customHeight="1" x14ac:dyDescent="0.2">
      <c r="A151" s="132" t="s">
        <v>2955</v>
      </c>
      <c r="B151" s="1065"/>
      <c r="C151" s="1692"/>
      <c r="D151" s="1692"/>
      <c r="E151" s="1700"/>
      <c r="F151" s="1692"/>
      <c r="G151" s="902"/>
      <c r="H151" s="1403"/>
      <c r="I151" s="1404"/>
      <c r="J151" s="1693"/>
      <c r="K151" s="1404"/>
      <c r="L151" s="1405"/>
      <c r="M151" s="1406"/>
      <c r="N151" s="1700"/>
      <c r="O151" s="2186"/>
      <c r="P151" s="2186"/>
      <c r="Q151" s="2186"/>
      <c r="R151" s="2186"/>
      <c r="S151" s="131"/>
      <c r="T151" s="1480" t="str">
        <f t="shared" si="29"/>
        <v>24 (1424)</v>
      </c>
      <c r="U151" s="1408" t="str">
        <f t="shared" si="30"/>
        <v/>
      </c>
      <c r="V151" s="295"/>
      <c r="W151" s="1409"/>
      <c r="X151" s="1409"/>
      <c r="Y151" s="1665"/>
      <c r="Z151" s="1464" t="str">
        <f t="shared" si="31"/>
        <v>24 (1424)</v>
      </c>
      <c r="AA151" s="1462" t="str">
        <f t="shared" si="32"/>
        <v/>
      </c>
      <c r="AB151" s="1405"/>
      <c r="AC151" s="1405"/>
      <c r="AD151" s="1405"/>
      <c r="AE151" s="1405"/>
      <c r="AF151" s="1463"/>
      <c r="AG151" s="508"/>
      <c r="AH151" s="2186"/>
      <c r="AI151" s="2186"/>
      <c r="AJ151" s="2186"/>
      <c r="AK151" s="2186"/>
      <c r="AL151" s="508"/>
      <c r="AM151" s="1464" t="str">
        <f t="shared" si="33"/>
        <v>24 (1424)</v>
      </c>
      <c r="AN151" s="1462"/>
      <c r="AO151" s="1405"/>
      <c r="AP151" s="1405"/>
      <c r="AQ151" s="1405"/>
    </row>
    <row r="152" spans="1:52" s="24" customFormat="1" x14ac:dyDescent="0.2">
      <c r="A152" s="132" t="s">
        <v>2956</v>
      </c>
      <c r="B152" s="1065"/>
      <c r="C152" s="1692"/>
      <c r="D152" s="1692"/>
      <c r="E152" s="1700"/>
      <c r="F152" s="1692"/>
      <c r="G152" s="902"/>
      <c r="H152" s="1403"/>
      <c r="I152" s="1404"/>
      <c r="J152" s="1693"/>
      <c r="K152" s="1404"/>
      <c r="L152" s="1405"/>
      <c r="M152" s="1406"/>
      <c r="N152" s="1700"/>
      <c r="O152" s="2186"/>
      <c r="P152" s="2186"/>
      <c r="Q152" s="2186"/>
      <c r="R152" s="2186"/>
      <c r="S152" s="131"/>
      <c r="T152" s="1480" t="str">
        <f t="shared" si="29"/>
        <v>25 (1425)</v>
      </c>
      <c r="U152" s="1408" t="str">
        <f t="shared" si="30"/>
        <v/>
      </c>
      <c r="V152" s="295"/>
      <c r="W152" s="1409"/>
      <c r="X152" s="1409"/>
      <c r="Y152" s="1665"/>
      <c r="Z152" s="1464" t="str">
        <f>$A$152</f>
        <v>25 (1425)</v>
      </c>
      <c r="AA152" s="1462" t="str">
        <f t="shared" si="32"/>
        <v/>
      </c>
      <c r="AB152" s="1405"/>
      <c r="AC152" s="1405"/>
      <c r="AD152" s="1405"/>
      <c r="AE152" s="1405"/>
      <c r="AF152" s="1405"/>
      <c r="AG152" s="508"/>
      <c r="AH152" s="2229"/>
      <c r="AI152" s="2229"/>
      <c r="AJ152" s="2229"/>
      <c r="AK152" s="2229"/>
      <c r="AL152" s="508"/>
      <c r="AM152" s="1464" t="str">
        <f>$A$152</f>
        <v>25 (1425)</v>
      </c>
      <c r="AN152" s="1465"/>
      <c r="AO152" s="1405"/>
      <c r="AP152" s="1405"/>
      <c r="AQ152" s="1405"/>
    </row>
    <row r="153" spans="1:52" s="24" customFormat="1" x14ac:dyDescent="0.2">
      <c r="A153" s="425" t="s">
        <v>2957</v>
      </c>
      <c r="B153" s="1066">
        <v>100</v>
      </c>
      <c r="C153" s="1692"/>
      <c r="D153" s="1692"/>
      <c r="E153" s="1700"/>
      <c r="F153" s="1692"/>
      <c r="G153" s="467"/>
      <c r="H153" s="1411"/>
      <c r="I153" s="1404"/>
      <c r="J153" s="1693"/>
      <c r="K153" s="1404"/>
      <c r="L153" s="1405"/>
      <c r="M153" s="1412"/>
      <c r="N153" s="1700"/>
      <c r="O153" s="2188"/>
      <c r="P153" s="2188"/>
      <c r="Q153" s="2188"/>
      <c r="R153" s="2188"/>
      <c r="S153" s="131"/>
      <c r="T153" s="1480" t="str">
        <f t="shared" si="29"/>
        <v>(1426)</v>
      </c>
      <c r="U153" s="1413">
        <f>$B153</f>
        <v>100</v>
      </c>
      <c r="V153" s="295"/>
      <c r="W153" s="1409"/>
      <c r="X153" s="1409"/>
      <c r="Y153" s="1665"/>
      <c r="Z153" s="1480" t="str">
        <f t="shared" ref="Z153:Z154" si="35">$A153</f>
        <v>(1426)</v>
      </c>
      <c r="AA153" s="1467">
        <f>$B153</f>
        <v>100</v>
      </c>
      <c r="AB153" s="1405"/>
      <c r="AC153" s="1441"/>
      <c r="AD153" s="1405"/>
      <c r="AE153" s="1416"/>
      <c r="AF153" s="1466"/>
      <c r="AG153" s="508"/>
      <c r="AH153" s="2189"/>
      <c r="AI153" s="2189"/>
      <c r="AJ153" s="2189"/>
      <c r="AK153" s="2189"/>
      <c r="AL153" s="508"/>
      <c r="AM153" s="1464" t="str">
        <f>$A$153</f>
        <v>(1426)</v>
      </c>
      <c r="AN153" s="1467" t="s">
        <v>2959</v>
      </c>
      <c r="AO153" s="1405"/>
      <c r="AP153" s="1405"/>
      <c r="AQ153" s="1405"/>
    </row>
    <row r="154" spans="1:52" s="24" customFormat="1" x14ac:dyDescent="0.2">
      <c r="A154" s="132" t="s">
        <v>2958</v>
      </c>
      <c r="B154" s="905" t="s">
        <v>2959</v>
      </c>
      <c r="C154" s="1693"/>
      <c r="D154" s="1693"/>
      <c r="E154" s="131"/>
      <c r="F154" s="908"/>
      <c r="G154" s="1414"/>
      <c r="H154" s="1415"/>
      <c r="I154" s="1404"/>
      <c r="J154" s="1693"/>
      <c r="K154" s="1404"/>
      <c r="L154" s="1416"/>
      <c r="M154" s="1417"/>
      <c r="N154" s="131"/>
      <c r="O154" s="2189"/>
      <c r="P154" s="2189"/>
      <c r="Q154" s="2189"/>
      <c r="R154" s="2189"/>
      <c r="S154" s="131"/>
      <c r="T154" s="1480" t="str">
        <f t="shared" si="29"/>
        <v>(1400)</v>
      </c>
      <c r="U154" s="906" t="str">
        <f>$B154</f>
        <v>Global</v>
      </c>
      <c r="V154" s="295"/>
      <c r="W154" s="1418"/>
      <c r="X154" s="1418"/>
      <c r="Y154" s="1665"/>
      <c r="Z154" s="1480" t="str">
        <f t="shared" si="35"/>
        <v>(1400)</v>
      </c>
      <c r="AA154" s="906" t="str">
        <f>$B154</f>
        <v>Global</v>
      </c>
      <c r="AB154" s="295"/>
      <c r="AC154" s="1468"/>
      <c r="AD154" s="1418"/>
      <c r="AE154" s="1418"/>
      <c r="AF154" s="1418"/>
      <c r="AG154" s="508"/>
      <c r="AH154" s="2228"/>
      <c r="AI154" s="2228"/>
      <c r="AJ154" s="2228"/>
      <c r="AK154" s="2228"/>
      <c r="AL154" s="508"/>
      <c r="AM154" s="1464" t="str">
        <f>$A$154</f>
        <v>(1400)</v>
      </c>
      <c r="AN154" s="1471" t="s">
        <v>3011</v>
      </c>
      <c r="AO154" s="295"/>
      <c r="AP154" s="295"/>
      <c r="AQ154" s="295"/>
    </row>
    <row r="155" spans="1:52" x14ac:dyDescent="0.2">
      <c r="A155" s="92"/>
      <c r="B155" s="92"/>
      <c r="C155" s="1424"/>
      <c r="D155" s="1424"/>
      <c r="E155" s="131"/>
      <c r="F155" s="1425"/>
      <c r="G155" s="1358"/>
      <c r="H155" s="1358"/>
      <c r="I155" s="1424"/>
      <c r="J155" s="1424"/>
      <c r="K155" s="1424"/>
      <c r="L155" s="1424"/>
      <c r="M155" s="1426"/>
      <c r="N155" s="131"/>
      <c r="O155" s="914"/>
      <c r="P155" s="914"/>
      <c r="Q155" s="914"/>
      <c r="R155" s="914"/>
      <c r="S155" s="131"/>
      <c r="T155" s="1427"/>
      <c r="U155" s="1427"/>
      <c r="V155" s="914"/>
      <c r="W155" s="914"/>
      <c r="X155" s="914"/>
      <c r="Y155" s="914"/>
      <c r="Z155" s="1472"/>
      <c r="AA155" s="1472"/>
      <c r="AB155" s="508"/>
      <c r="AC155" s="508"/>
      <c r="AD155" s="1828"/>
      <c r="AE155" s="1828"/>
      <c r="AF155" s="1473"/>
      <c r="AG155" s="508"/>
      <c r="AH155" s="508"/>
      <c r="AI155" s="508"/>
      <c r="AJ155" s="508"/>
      <c r="AK155" s="508"/>
      <c r="AL155" s="508"/>
      <c r="AM155" s="1472"/>
      <c r="AN155" s="1472"/>
      <c r="AO155" s="508"/>
      <c r="AP155" s="508"/>
      <c r="AQ155" s="508"/>
    </row>
    <row r="156" spans="1:52" x14ac:dyDescent="0.2">
      <c r="A156" s="92"/>
      <c r="B156" s="1356" t="s">
        <v>2960</v>
      </c>
      <c r="C156" s="1357"/>
      <c r="D156" s="1357"/>
      <c r="E156" s="131"/>
      <c r="F156" s="979"/>
      <c r="G156" s="1358"/>
      <c r="H156" s="1358"/>
      <c r="I156" s="1357"/>
      <c r="J156" s="1357"/>
      <c r="K156" s="1357"/>
      <c r="L156" s="1357"/>
      <c r="M156" s="1428"/>
      <c r="N156" s="131"/>
      <c r="O156" s="553"/>
      <c r="P156" s="553"/>
      <c r="Q156" s="553"/>
      <c r="R156" s="553"/>
      <c r="S156" s="131"/>
      <c r="T156" s="1429"/>
      <c r="U156" s="1429"/>
      <c r="V156" s="553"/>
      <c r="W156" s="553"/>
      <c r="X156" s="553"/>
      <c r="Y156" s="553"/>
      <c r="Z156" s="1472"/>
      <c r="AA156" s="1472"/>
      <c r="AB156" s="508"/>
      <c r="AC156" s="508"/>
      <c r="AD156" s="508"/>
      <c r="AE156" s="508"/>
      <c r="AF156" s="1473"/>
      <c r="AG156" s="508"/>
      <c r="AH156" s="508"/>
      <c r="AI156" s="508"/>
      <c r="AJ156" s="508"/>
      <c r="AK156" s="508"/>
      <c r="AL156" s="508"/>
      <c r="AM156" s="1472"/>
      <c r="AN156" s="1472"/>
      <c r="AO156" s="508"/>
      <c r="AP156" s="508"/>
      <c r="AQ156" s="508"/>
      <c r="AR156" s="1085"/>
      <c r="AS156" s="1085"/>
      <c r="AT156" s="1085"/>
      <c r="AU156" s="1085"/>
      <c r="AV156" s="1118"/>
      <c r="AW156" s="1118"/>
      <c r="AX156" s="1085"/>
      <c r="AY156" s="1085"/>
      <c r="AZ156" s="1085"/>
    </row>
    <row r="157" spans="1:52" x14ac:dyDescent="0.2">
      <c r="A157" s="132" t="s">
        <v>2958</v>
      </c>
      <c r="B157" s="1359" t="s">
        <v>2959</v>
      </c>
      <c r="C157" s="1360"/>
      <c r="D157" s="1360"/>
      <c r="E157" s="1361"/>
      <c r="F157" s="1360"/>
      <c r="G157" s="1430"/>
      <c r="H157" s="1431"/>
      <c r="I157" s="1432"/>
      <c r="J157" s="1432"/>
      <c r="K157" s="1432"/>
      <c r="L157" s="1432"/>
      <c r="M157" s="1432"/>
      <c r="N157" s="1700"/>
      <c r="O157" s="2186"/>
      <c r="P157" s="2186"/>
      <c r="Q157" s="2190"/>
      <c r="R157" s="2190"/>
      <c r="S157" s="131"/>
      <c r="T157" s="1429"/>
      <c r="U157" s="1429"/>
      <c r="V157" s="553"/>
      <c r="W157" s="553"/>
      <c r="X157" s="553"/>
      <c r="Y157" s="553"/>
      <c r="Z157" s="1472"/>
      <c r="AA157" s="1472"/>
      <c r="AB157" s="508"/>
      <c r="AC157" s="508"/>
      <c r="AD157" s="508"/>
      <c r="AE157" s="508"/>
      <c r="AF157" s="1473"/>
      <c r="AG157" s="508"/>
      <c r="AH157" s="508"/>
      <c r="AI157" s="508"/>
      <c r="AJ157" s="508"/>
      <c r="AK157" s="508"/>
      <c r="AL157" s="508"/>
      <c r="AM157" s="1472"/>
      <c r="AN157" s="1472"/>
      <c r="AO157" s="508"/>
      <c r="AP157" s="508"/>
      <c r="AQ157" s="508"/>
      <c r="AR157" s="1085"/>
      <c r="AS157" s="1085"/>
      <c r="AT157" s="1085"/>
      <c r="AU157" s="1085"/>
      <c r="AV157" s="1118"/>
      <c r="AW157" s="1118"/>
      <c r="AX157" s="1085"/>
      <c r="AY157" s="1085"/>
      <c r="AZ157" s="1085"/>
    </row>
    <row r="158" spans="1:52" x14ac:dyDescent="0.2">
      <c r="A158" s="132"/>
      <c r="B158" s="1433"/>
      <c r="C158" s="1361"/>
      <c r="D158" s="1361"/>
      <c r="E158" s="1361"/>
      <c r="F158" s="1361"/>
      <c r="G158" s="1434"/>
      <c r="H158" s="1434"/>
      <c r="I158" s="1435"/>
      <c r="J158" s="1435"/>
      <c r="K158" s="1435"/>
      <c r="L158" s="1435"/>
      <c r="M158" s="1435"/>
      <c r="N158" s="1700"/>
      <c r="O158" s="1717"/>
      <c r="P158" s="1717"/>
      <c r="Q158" s="1717"/>
      <c r="R158" s="1717"/>
      <c r="S158" s="131"/>
      <c r="T158" s="1439"/>
      <c r="U158" s="1439"/>
      <c r="V158" s="553"/>
      <c r="W158" s="553"/>
      <c r="X158" s="553"/>
      <c r="Y158" s="553"/>
      <c r="Z158" s="1472"/>
      <c r="AA158" s="1472"/>
      <c r="AB158" s="131"/>
      <c r="AC158" s="131"/>
      <c r="AD158" s="131"/>
      <c r="AE158" s="131"/>
      <c r="AF158" s="131"/>
      <c r="AG158" s="131"/>
      <c r="AH158" s="131"/>
      <c r="AI158" s="131"/>
      <c r="AJ158" s="131"/>
      <c r="AK158" s="131"/>
      <c r="AL158" s="131"/>
      <c r="AM158" s="1472"/>
      <c r="AN158" s="1472"/>
      <c r="AO158" s="131"/>
      <c r="AP158" s="131"/>
      <c r="AQ158" s="131"/>
      <c r="AR158" s="1085"/>
      <c r="AS158" s="1085"/>
      <c r="AT158" s="1085"/>
      <c r="AU158" s="1085"/>
      <c r="AV158" s="1118"/>
      <c r="AW158" s="1118"/>
      <c r="AX158" s="1085"/>
      <c r="AY158" s="1085"/>
      <c r="AZ158" s="1085"/>
    </row>
    <row r="159" spans="1:52" x14ac:dyDescent="0.2">
      <c r="A159" s="131"/>
      <c r="B159" s="138" t="s">
        <v>746</v>
      </c>
      <c r="C159" s="1424"/>
      <c r="D159" s="1693"/>
      <c r="E159" s="131"/>
      <c r="F159" s="1425"/>
      <c r="G159" s="1358"/>
      <c r="H159" s="1358"/>
      <c r="I159" s="1424"/>
      <c r="J159" s="1424"/>
      <c r="K159" s="1424"/>
      <c r="L159" s="1424"/>
      <c r="M159" s="1426"/>
      <c r="N159" s="131"/>
      <c r="O159" s="2189"/>
      <c r="P159" s="2189"/>
      <c r="Q159" s="2189"/>
      <c r="R159" s="2189"/>
      <c r="S159" s="131"/>
      <c r="T159" s="1436"/>
      <c r="U159" s="1401" t="str">
        <f>$B159</f>
        <v>Total (500)</v>
      </c>
      <c r="V159" s="295"/>
      <c r="W159" s="131"/>
      <c r="X159" s="1437"/>
      <c r="Y159" s="1437"/>
      <c r="Z159" s="1436"/>
      <c r="AA159" s="1469"/>
      <c r="AB159" s="1405"/>
      <c r="AC159" s="508"/>
      <c r="AD159" s="508"/>
      <c r="AE159" s="508"/>
      <c r="AF159" s="1473"/>
      <c r="AG159" s="508"/>
      <c r="AH159" s="2189"/>
      <c r="AI159" s="2189"/>
      <c r="AJ159" s="2189"/>
      <c r="AK159" s="2189"/>
      <c r="AL159" s="508"/>
      <c r="AM159" s="1436"/>
      <c r="AN159" s="1469"/>
      <c r="AO159" s="1405"/>
      <c r="AP159" s="508"/>
      <c r="AQ159" s="508"/>
    </row>
    <row r="160" spans="1:52" x14ac:dyDescent="0.2">
      <c r="A160" s="131"/>
      <c r="B160" s="92"/>
      <c r="C160" s="92"/>
      <c r="D160" s="1444"/>
      <c r="E160" s="131"/>
      <c r="F160" s="1425"/>
      <c r="G160" s="1425"/>
      <c r="H160" s="1425"/>
      <c r="I160" s="1425"/>
      <c r="J160" s="1444"/>
      <c r="K160" s="1444"/>
      <c r="L160" s="1445"/>
      <c r="M160" s="1700"/>
      <c r="N160" s="131"/>
      <c r="O160" s="131"/>
      <c r="P160" s="1444"/>
      <c r="Q160" s="1444"/>
      <c r="R160" s="1444"/>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row>
    <row r="161" spans="1:43" ht="33" customHeight="1" x14ac:dyDescent="0.2">
      <c r="A161" s="1178">
        <v>1</v>
      </c>
      <c r="B161" s="2001" t="s">
        <v>2961</v>
      </c>
      <c r="C161" s="2080"/>
      <c r="D161" s="2080"/>
      <c r="E161" s="2080"/>
      <c r="F161" s="2080"/>
      <c r="G161" s="2080"/>
      <c r="H161" s="131"/>
      <c r="I161" s="1095">
        <v>4</v>
      </c>
      <c r="J161" s="2001" t="s">
        <v>2962</v>
      </c>
      <c r="K161" s="2176"/>
      <c r="L161" s="2176"/>
      <c r="M161" s="2176"/>
      <c r="N161" s="2176"/>
      <c r="O161" s="2176"/>
      <c r="P161" s="2176"/>
      <c r="Q161" s="2176"/>
      <c r="R161" s="2176"/>
      <c r="S161" s="1670"/>
      <c r="T161" s="131"/>
      <c r="U161" s="131"/>
      <c r="Z161" s="24"/>
      <c r="AA161" s="24"/>
      <c r="AB161" s="24"/>
      <c r="AC161" s="24"/>
      <c r="AD161" s="24"/>
      <c r="AE161" s="24"/>
      <c r="AF161" s="24"/>
      <c r="AG161" s="24"/>
      <c r="AH161" s="24"/>
      <c r="AI161" s="24"/>
      <c r="AJ161" s="24"/>
      <c r="AK161" s="24"/>
      <c r="AL161" s="24"/>
      <c r="AM161" s="24"/>
      <c r="AN161" s="24"/>
      <c r="AO161" s="24"/>
      <c r="AP161" s="24"/>
      <c r="AQ161" s="24"/>
    </row>
    <row r="162" spans="1:43" ht="47.25" customHeight="1" x14ac:dyDescent="0.2">
      <c r="A162" s="1178">
        <v>2</v>
      </c>
      <c r="B162" s="2001" t="s">
        <v>2990</v>
      </c>
      <c r="C162" s="2080"/>
      <c r="D162" s="2080"/>
      <c r="E162" s="2080"/>
      <c r="F162" s="2080"/>
      <c r="G162" s="2080"/>
      <c r="H162" s="131"/>
      <c r="I162" s="1095">
        <v>5</v>
      </c>
      <c r="J162" s="2001" t="s">
        <v>2964</v>
      </c>
      <c r="K162" s="2080"/>
      <c r="L162" s="2080"/>
      <c r="M162" s="2080"/>
      <c r="N162" s="2080"/>
      <c r="O162" s="2080"/>
      <c r="P162" s="2080"/>
      <c r="Q162" s="2080"/>
      <c r="R162" s="2080"/>
      <c r="S162" s="131"/>
      <c r="T162" s="131"/>
      <c r="U162" s="131"/>
      <c r="X162" s="283"/>
      <c r="Y162" s="283"/>
      <c r="Z162" s="24"/>
      <c r="AA162" s="24"/>
      <c r="AB162" s="24"/>
      <c r="AC162" s="24"/>
      <c r="AD162" s="24"/>
      <c r="AE162" s="24"/>
      <c r="AF162" s="24"/>
      <c r="AG162" s="24"/>
      <c r="AH162" s="24"/>
      <c r="AI162" s="24"/>
      <c r="AJ162" s="24"/>
      <c r="AK162" s="24"/>
      <c r="AL162" s="24"/>
      <c r="AM162" s="24"/>
      <c r="AN162" s="24"/>
      <c r="AO162" s="24"/>
      <c r="AP162" s="24"/>
      <c r="AQ162" s="24"/>
    </row>
    <row r="163" spans="1:43" ht="34.15" customHeight="1" x14ac:dyDescent="0.2">
      <c r="A163" s="1178">
        <v>3</v>
      </c>
      <c r="B163" s="2001" t="s">
        <v>2965</v>
      </c>
      <c r="C163" s="2080"/>
      <c r="D163" s="2080"/>
      <c r="E163" s="2080"/>
      <c r="F163" s="2080"/>
      <c r="G163" s="2080"/>
      <c r="H163" s="131"/>
      <c r="I163" s="1095">
        <v>6</v>
      </c>
      <c r="J163" s="2001" t="s">
        <v>2966</v>
      </c>
      <c r="K163" s="2080"/>
      <c r="L163" s="2080"/>
      <c r="M163" s="2080"/>
      <c r="N163" s="2080"/>
      <c r="O163" s="2080"/>
      <c r="P163" s="2080"/>
      <c r="Q163" s="2080"/>
      <c r="R163" s="2080"/>
      <c r="S163" s="131"/>
      <c r="T163" s="131"/>
      <c r="U163" s="131"/>
      <c r="Z163" s="24"/>
      <c r="AA163" s="24"/>
      <c r="AB163" s="24"/>
      <c r="AC163" s="24"/>
      <c r="AD163" s="24"/>
      <c r="AE163" s="24"/>
      <c r="AF163" s="24"/>
      <c r="AG163" s="24"/>
      <c r="AH163" s="24"/>
      <c r="AI163" s="24"/>
      <c r="AJ163" s="24"/>
      <c r="AK163" s="24"/>
      <c r="AL163" s="24"/>
      <c r="AM163" s="24"/>
      <c r="AN163" s="24"/>
      <c r="AO163" s="24"/>
      <c r="AP163" s="24"/>
      <c r="AQ163" s="24"/>
    </row>
    <row r="164" spans="1:43" x14ac:dyDescent="0.2">
      <c r="A164" s="1634"/>
    </row>
    <row r="166" spans="1:43" ht="14.25" x14ac:dyDescent="0.2">
      <c r="A166" s="1098"/>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hyperlinks>
    <hyperlink ref="B2:E2" location="'Liste tableaux'!A1" display="Retour à la liste des tableaux" xr:uid="{D481719E-42CB-432E-B976-264823D2625B}"/>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1" sqref="B1"/>
    </sheetView>
  </sheetViews>
  <sheetFormatPr defaultColWidth="9.140625" defaultRowHeight="12.75" x14ac:dyDescent="0.2"/>
  <cols>
    <col min="1" max="1" width="7.140625" style="1" customWidth="1"/>
    <col min="2" max="2" width="9.85546875" style="1" customWidth="1"/>
    <col min="3" max="4" width="8.5703125" style="1" customWidth="1"/>
    <col min="5" max="5" width="0.85546875" style="1" customWidth="1"/>
    <col min="6" max="6" width="10.5703125" style="1" customWidth="1"/>
    <col min="7" max="7" width="10.42578125" style="1" customWidth="1"/>
    <col min="8" max="8" width="8.5703125" style="1" customWidth="1"/>
    <col min="9" max="9" width="0.85546875" style="1" customWidth="1"/>
    <col min="10" max="10" width="9.42578125" style="1" customWidth="1"/>
    <col min="11" max="14" width="8.5703125" style="1" customWidth="1"/>
    <col min="15" max="15" width="0.85546875" style="1" customWidth="1"/>
    <col min="16" max="16" width="6.85546875" style="1" customWidth="1"/>
    <col min="17" max="17" width="7.42578125" style="1" customWidth="1"/>
    <col min="18" max="18" width="6.85546875" style="1" customWidth="1"/>
    <col min="19" max="19" width="7.5703125" style="1" customWidth="1"/>
    <col min="20" max="20" width="2.140625" style="1" customWidth="1"/>
    <col min="21" max="21" width="7.140625" style="1" customWidth="1"/>
    <col min="22" max="22" width="9" style="1" customWidth="1"/>
    <col min="23" max="25" width="9.42578125" style="1" customWidth="1"/>
    <col min="26" max="26" width="0.85546875" style="1" customWidth="1"/>
    <col min="27" max="27" width="2.85546875" style="25" customWidth="1"/>
    <col min="28" max="230" width="9.140625" style="1"/>
    <col min="231" max="231" width="7.140625" style="1" customWidth="1"/>
    <col min="232" max="232" width="9" style="1" customWidth="1"/>
    <col min="233" max="234" width="8.5703125" style="1" customWidth="1"/>
    <col min="235" max="235" width="0.85546875" style="1" customWidth="1"/>
    <col min="236" max="236" width="10.5703125" style="1" customWidth="1"/>
    <col min="237" max="237" width="10.42578125" style="1" customWidth="1"/>
    <col min="238" max="238" width="8.5703125" style="1" customWidth="1"/>
    <col min="239" max="239" width="0.85546875" style="1" customWidth="1"/>
    <col min="240" max="240" width="9.42578125" style="1" customWidth="1"/>
    <col min="241" max="244" width="8.5703125" style="1" customWidth="1"/>
    <col min="245" max="245" width="0.85546875" style="1" customWidth="1"/>
    <col min="246" max="246" width="6.85546875" style="1" customWidth="1"/>
    <col min="247" max="247" width="7.42578125" style="1" customWidth="1"/>
    <col min="248" max="248" width="6.85546875" style="1" customWidth="1"/>
    <col min="249" max="249" width="7.5703125" style="1" customWidth="1"/>
    <col min="250" max="250" width="2.140625" style="1" customWidth="1"/>
    <col min="251" max="251" width="7.140625" style="1" customWidth="1"/>
    <col min="252" max="252" width="9" style="1" customWidth="1"/>
    <col min="253" max="255" width="9.42578125" style="1" customWidth="1"/>
    <col min="256" max="256" width="0.85546875" style="1" customWidth="1"/>
    <col min="257" max="264" width="8.5703125" style="1" customWidth="1"/>
    <col min="265" max="486" width="9.140625" style="1"/>
    <col min="487" max="487" width="7.140625" style="1" customWidth="1"/>
    <col min="488" max="488" width="9" style="1" customWidth="1"/>
    <col min="489" max="490" width="8.5703125" style="1" customWidth="1"/>
    <col min="491" max="491" width="0.85546875" style="1" customWidth="1"/>
    <col min="492" max="492" width="10.5703125" style="1" customWidth="1"/>
    <col min="493" max="493" width="10.42578125" style="1" customWidth="1"/>
    <col min="494" max="494" width="8.5703125" style="1" customWidth="1"/>
    <col min="495" max="495" width="0.85546875" style="1" customWidth="1"/>
    <col min="496" max="496" width="9.42578125" style="1" customWidth="1"/>
    <col min="497" max="500" width="8.5703125" style="1" customWidth="1"/>
    <col min="501" max="501" width="0.85546875" style="1" customWidth="1"/>
    <col min="502" max="502" width="6.85546875" style="1" customWidth="1"/>
    <col min="503" max="503" width="7.42578125" style="1" customWidth="1"/>
    <col min="504" max="504" width="6.85546875" style="1" customWidth="1"/>
    <col min="505" max="505" width="7.5703125" style="1" customWidth="1"/>
    <col min="506" max="506" width="2.140625" style="1" customWidth="1"/>
    <col min="507" max="507" width="7.140625" style="1" customWidth="1"/>
    <col min="508" max="508" width="9" style="1" customWidth="1"/>
    <col min="509" max="511" width="9.42578125" style="1" customWidth="1"/>
    <col min="512" max="512" width="0.85546875" style="1" customWidth="1"/>
    <col min="513" max="520" width="8.5703125" style="1" customWidth="1"/>
    <col min="521" max="742" width="9.140625" style="1"/>
    <col min="743" max="743" width="7.140625" style="1" customWidth="1"/>
    <col min="744" max="744" width="9" style="1" customWidth="1"/>
    <col min="745" max="746" width="8.5703125" style="1" customWidth="1"/>
    <col min="747" max="747" width="0.85546875" style="1" customWidth="1"/>
    <col min="748" max="748" width="10.5703125" style="1" customWidth="1"/>
    <col min="749" max="749" width="10.42578125" style="1" customWidth="1"/>
    <col min="750" max="750" width="8.5703125" style="1" customWidth="1"/>
    <col min="751" max="751" width="0.85546875" style="1" customWidth="1"/>
    <col min="752" max="752" width="9.42578125" style="1" customWidth="1"/>
    <col min="753" max="756" width="8.5703125" style="1" customWidth="1"/>
    <col min="757" max="757" width="0.85546875" style="1" customWidth="1"/>
    <col min="758" max="758" width="6.85546875" style="1" customWidth="1"/>
    <col min="759" max="759" width="7.42578125" style="1" customWidth="1"/>
    <col min="760" max="760" width="6.85546875" style="1" customWidth="1"/>
    <col min="761" max="761" width="7.5703125" style="1" customWidth="1"/>
    <col min="762" max="762" width="2.140625" style="1" customWidth="1"/>
    <col min="763" max="763" width="7.140625" style="1" customWidth="1"/>
    <col min="764" max="764" width="9" style="1" customWidth="1"/>
    <col min="765" max="767" width="9.42578125" style="1" customWidth="1"/>
    <col min="768" max="768" width="0.85546875" style="1" customWidth="1"/>
    <col min="769" max="776" width="8.5703125" style="1" customWidth="1"/>
    <col min="777" max="998" width="9.140625" style="1"/>
    <col min="999" max="999" width="7.140625" style="1" customWidth="1"/>
    <col min="1000" max="1000" width="9" style="1" customWidth="1"/>
    <col min="1001" max="1002" width="8.5703125" style="1" customWidth="1"/>
    <col min="1003" max="1003" width="0.85546875" style="1" customWidth="1"/>
    <col min="1004" max="1004" width="10.5703125" style="1" customWidth="1"/>
    <col min="1005" max="1005" width="10.42578125" style="1" customWidth="1"/>
    <col min="1006" max="1006" width="8.5703125" style="1" customWidth="1"/>
    <col min="1007" max="1007" width="0.85546875" style="1" customWidth="1"/>
    <col min="1008" max="1008" width="9.42578125" style="1" customWidth="1"/>
    <col min="1009" max="1012" width="8.5703125" style="1" customWidth="1"/>
    <col min="1013" max="1013" width="0.85546875" style="1" customWidth="1"/>
    <col min="1014" max="1014" width="6.85546875" style="1" customWidth="1"/>
    <col min="1015" max="1015" width="7.42578125" style="1" customWidth="1"/>
    <col min="1016" max="1016" width="6.85546875" style="1" customWidth="1"/>
    <col min="1017" max="1017" width="7.5703125" style="1" customWidth="1"/>
    <col min="1018" max="1018" width="2.140625" style="1" customWidth="1"/>
    <col min="1019" max="1019" width="7.140625" style="1" customWidth="1"/>
    <col min="1020" max="1020" width="9" style="1" customWidth="1"/>
    <col min="1021" max="1023" width="9.42578125" style="1" customWidth="1"/>
    <col min="1024" max="1024" width="0.85546875" style="1" customWidth="1"/>
    <col min="1025" max="1032" width="8.5703125" style="1" customWidth="1"/>
    <col min="1033" max="1254" width="9.140625" style="1"/>
    <col min="1255" max="1255" width="7.140625" style="1" customWidth="1"/>
    <col min="1256" max="1256" width="9" style="1" customWidth="1"/>
    <col min="1257" max="1258" width="8.5703125" style="1" customWidth="1"/>
    <col min="1259" max="1259" width="0.85546875" style="1" customWidth="1"/>
    <col min="1260" max="1260" width="10.5703125" style="1" customWidth="1"/>
    <col min="1261" max="1261" width="10.42578125" style="1" customWidth="1"/>
    <col min="1262" max="1262" width="8.5703125" style="1" customWidth="1"/>
    <col min="1263" max="1263" width="0.85546875" style="1" customWidth="1"/>
    <col min="1264" max="1264" width="9.42578125" style="1" customWidth="1"/>
    <col min="1265" max="1268" width="8.5703125" style="1" customWidth="1"/>
    <col min="1269" max="1269" width="0.85546875" style="1" customWidth="1"/>
    <col min="1270" max="1270" width="6.85546875" style="1" customWidth="1"/>
    <col min="1271" max="1271" width="7.42578125" style="1" customWidth="1"/>
    <col min="1272" max="1272" width="6.85546875" style="1" customWidth="1"/>
    <col min="1273" max="1273" width="7.5703125" style="1" customWidth="1"/>
    <col min="1274" max="1274" width="2.140625" style="1" customWidth="1"/>
    <col min="1275" max="1275" width="7.140625" style="1" customWidth="1"/>
    <col min="1276" max="1276" width="9" style="1" customWidth="1"/>
    <col min="1277" max="1279" width="9.42578125" style="1" customWidth="1"/>
    <col min="1280" max="1280" width="0.85546875" style="1" customWidth="1"/>
    <col min="1281" max="1288" width="8.5703125" style="1" customWidth="1"/>
    <col min="1289" max="1510" width="9.140625" style="1"/>
    <col min="1511" max="1511" width="7.140625" style="1" customWidth="1"/>
    <col min="1512" max="1512" width="9" style="1" customWidth="1"/>
    <col min="1513" max="1514" width="8.5703125" style="1" customWidth="1"/>
    <col min="1515" max="1515" width="0.85546875" style="1" customWidth="1"/>
    <col min="1516" max="1516" width="10.5703125" style="1" customWidth="1"/>
    <col min="1517" max="1517" width="10.42578125" style="1" customWidth="1"/>
    <col min="1518" max="1518" width="8.5703125" style="1" customWidth="1"/>
    <col min="1519" max="1519" width="0.85546875" style="1" customWidth="1"/>
    <col min="1520" max="1520" width="9.42578125" style="1" customWidth="1"/>
    <col min="1521" max="1524" width="8.5703125" style="1" customWidth="1"/>
    <col min="1525" max="1525" width="0.85546875" style="1" customWidth="1"/>
    <col min="1526" max="1526" width="6.85546875" style="1" customWidth="1"/>
    <col min="1527" max="1527" width="7.42578125" style="1" customWidth="1"/>
    <col min="1528" max="1528" width="6.85546875" style="1" customWidth="1"/>
    <col min="1529" max="1529" width="7.5703125" style="1" customWidth="1"/>
    <col min="1530" max="1530" width="2.140625" style="1" customWidth="1"/>
    <col min="1531" max="1531" width="7.140625" style="1" customWidth="1"/>
    <col min="1532" max="1532" width="9" style="1" customWidth="1"/>
    <col min="1533" max="1535" width="9.42578125" style="1" customWidth="1"/>
    <col min="1536" max="1536" width="0.85546875" style="1" customWidth="1"/>
    <col min="1537" max="1544" width="8.5703125" style="1" customWidth="1"/>
    <col min="1545" max="1766" width="9.140625" style="1"/>
    <col min="1767" max="1767" width="7.140625" style="1" customWidth="1"/>
    <col min="1768" max="1768" width="9" style="1" customWidth="1"/>
    <col min="1769" max="1770" width="8.5703125" style="1" customWidth="1"/>
    <col min="1771" max="1771" width="0.85546875" style="1" customWidth="1"/>
    <col min="1772" max="1772" width="10.5703125" style="1" customWidth="1"/>
    <col min="1773" max="1773" width="10.42578125" style="1" customWidth="1"/>
    <col min="1774" max="1774" width="8.5703125" style="1" customWidth="1"/>
    <col min="1775" max="1775" width="0.85546875" style="1" customWidth="1"/>
    <col min="1776" max="1776" width="9.42578125" style="1" customWidth="1"/>
    <col min="1777" max="1780" width="8.5703125" style="1" customWidth="1"/>
    <col min="1781" max="1781" width="0.85546875" style="1" customWidth="1"/>
    <col min="1782" max="1782" width="6.85546875" style="1" customWidth="1"/>
    <col min="1783" max="1783" width="7.42578125" style="1" customWidth="1"/>
    <col min="1784" max="1784" width="6.85546875" style="1" customWidth="1"/>
    <col min="1785" max="1785" width="7.5703125" style="1" customWidth="1"/>
    <col min="1786" max="1786" width="2.140625" style="1" customWidth="1"/>
    <col min="1787" max="1787" width="7.140625" style="1" customWidth="1"/>
    <col min="1788" max="1788" width="9" style="1" customWidth="1"/>
    <col min="1789" max="1791" width="9.42578125" style="1" customWidth="1"/>
    <col min="1792" max="1792" width="0.85546875" style="1" customWidth="1"/>
    <col min="1793" max="1800" width="8.5703125" style="1" customWidth="1"/>
    <col min="1801" max="2022" width="9.140625" style="1"/>
    <col min="2023" max="2023" width="7.140625" style="1" customWidth="1"/>
    <col min="2024" max="2024" width="9" style="1" customWidth="1"/>
    <col min="2025" max="2026" width="8.5703125" style="1" customWidth="1"/>
    <col min="2027" max="2027" width="0.85546875" style="1" customWidth="1"/>
    <col min="2028" max="2028" width="10.5703125" style="1" customWidth="1"/>
    <col min="2029" max="2029" width="10.42578125" style="1" customWidth="1"/>
    <col min="2030" max="2030" width="8.5703125" style="1" customWidth="1"/>
    <col min="2031" max="2031" width="0.85546875" style="1" customWidth="1"/>
    <col min="2032" max="2032" width="9.42578125" style="1" customWidth="1"/>
    <col min="2033" max="2036" width="8.5703125" style="1" customWidth="1"/>
    <col min="2037" max="2037" width="0.85546875" style="1" customWidth="1"/>
    <col min="2038" max="2038" width="6.85546875" style="1" customWidth="1"/>
    <col min="2039" max="2039" width="7.42578125" style="1" customWidth="1"/>
    <col min="2040" max="2040" width="6.85546875" style="1" customWidth="1"/>
    <col min="2041" max="2041" width="7.5703125" style="1" customWidth="1"/>
    <col min="2042" max="2042" width="2.140625" style="1" customWidth="1"/>
    <col min="2043" max="2043" width="7.140625" style="1" customWidth="1"/>
    <col min="2044" max="2044" width="9" style="1" customWidth="1"/>
    <col min="2045" max="2047" width="9.42578125" style="1" customWidth="1"/>
    <col min="2048" max="2048" width="0.85546875" style="1" customWidth="1"/>
    <col min="2049" max="2056" width="8.5703125" style="1" customWidth="1"/>
    <col min="2057" max="2278" width="9.140625" style="1"/>
    <col min="2279" max="2279" width="7.140625" style="1" customWidth="1"/>
    <col min="2280" max="2280" width="9" style="1" customWidth="1"/>
    <col min="2281" max="2282" width="8.5703125" style="1" customWidth="1"/>
    <col min="2283" max="2283" width="0.85546875" style="1" customWidth="1"/>
    <col min="2284" max="2284" width="10.5703125" style="1" customWidth="1"/>
    <col min="2285" max="2285" width="10.42578125" style="1" customWidth="1"/>
    <col min="2286" max="2286" width="8.5703125" style="1" customWidth="1"/>
    <col min="2287" max="2287" width="0.85546875" style="1" customWidth="1"/>
    <col min="2288" max="2288" width="9.42578125" style="1" customWidth="1"/>
    <col min="2289" max="2292" width="8.5703125" style="1" customWidth="1"/>
    <col min="2293" max="2293" width="0.85546875" style="1" customWidth="1"/>
    <col min="2294" max="2294" width="6.85546875" style="1" customWidth="1"/>
    <col min="2295" max="2295" width="7.42578125" style="1" customWidth="1"/>
    <col min="2296" max="2296" width="6.85546875" style="1" customWidth="1"/>
    <col min="2297" max="2297" width="7.5703125" style="1" customWidth="1"/>
    <col min="2298" max="2298" width="2.140625" style="1" customWidth="1"/>
    <col min="2299" max="2299" width="7.140625" style="1" customWidth="1"/>
    <col min="2300" max="2300" width="9" style="1" customWidth="1"/>
    <col min="2301" max="2303" width="9.42578125" style="1" customWidth="1"/>
    <col min="2304" max="2304" width="0.85546875" style="1" customWidth="1"/>
    <col min="2305" max="2312" width="8.5703125" style="1" customWidth="1"/>
    <col min="2313" max="2534" width="9.140625" style="1"/>
    <col min="2535" max="2535" width="7.140625" style="1" customWidth="1"/>
    <col min="2536" max="2536" width="9" style="1" customWidth="1"/>
    <col min="2537" max="2538" width="8.5703125" style="1" customWidth="1"/>
    <col min="2539" max="2539" width="0.85546875" style="1" customWidth="1"/>
    <col min="2540" max="2540" width="10.5703125" style="1" customWidth="1"/>
    <col min="2541" max="2541" width="10.42578125" style="1" customWidth="1"/>
    <col min="2542" max="2542" width="8.5703125" style="1" customWidth="1"/>
    <col min="2543" max="2543" width="0.85546875" style="1" customWidth="1"/>
    <col min="2544" max="2544" width="9.42578125" style="1" customWidth="1"/>
    <col min="2545" max="2548" width="8.5703125" style="1" customWidth="1"/>
    <col min="2549" max="2549" width="0.85546875" style="1" customWidth="1"/>
    <col min="2550" max="2550" width="6.85546875" style="1" customWidth="1"/>
    <col min="2551" max="2551" width="7.42578125" style="1" customWidth="1"/>
    <col min="2552" max="2552" width="6.85546875" style="1" customWidth="1"/>
    <col min="2553" max="2553" width="7.5703125" style="1" customWidth="1"/>
    <col min="2554" max="2554" width="2.140625" style="1" customWidth="1"/>
    <col min="2555" max="2555" width="7.140625" style="1" customWidth="1"/>
    <col min="2556" max="2556" width="9" style="1" customWidth="1"/>
    <col min="2557" max="2559" width="9.42578125" style="1" customWidth="1"/>
    <col min="2560" max="2560" width="0.85546875" style="1" customWidth="1"/>
    <col min="2561" max="2568" width="8.5703125" style="1" customWidth="1"/>
    <col min="2569" max="2790" width="9.140625" style="1"/>
    <col min="2791" max="2791" width="7.140625" style="1" customWidth="1"/>
    <col min="2792" max="2792" width="9" style="1" customWidth="1"/>
    <col min="2793" max="2794" width="8.5703125" style="1" customWidth="1"/>
    <col min="2795" max="2795" width="0.85546875" style="1" customWidth="1"/>
    <col min="2796" max="2796" width="10.5703125" style="1" customWidth="1"/>
    <col min="2797" max="2797" width="10.42578125" style="1" customWidth="1"/>
    <col min="2798" max="2798" width="8.5703125" style="1" customWidth="1"/>
    <col min="2799" max="2799" width="0.85546875" style="1" customWidth="1"/>
    <col min="2800" max="2800" width="9.42578125" style="1" customWidth="1"/>
    <col min="2801" max="2804" width="8.5703125" style="1" customWidth="1"/>
    <col min="2805" max="2805" width="0.85546875" style="1" customWidth="1"/>
    <col min="2806" max="2806" width="6.85546875" style="1" customWidth="1"/>
    <col min="2807" max="2807" width="7.42578125" style="1" customWidth="1"/>
    <col min="2808" max="2808" width="6.85546875" style="1" customWidth="1"/>
    <col min="2809" max="2809" width="7.5703125" style="1" customWidth="1"/>
    <col min="2810" max="2810" width="2.140625" style="1" customWidth="1"/>
    <col min="2811" max="2811" width="7.140625" style="1" customWidth="1"/>
    <col min="2812" max="2812" width="9" style="1" customWidth="1"/>
    <col min="2813" max="2815" width="9.42578125" style="1" customWidth="1"/>
    <col min="2816" max="2816" width="0.85546875" style="1" customWidth="1"/>
    <col min="2817" max="2824" width="8.5703125" style="1" customWidth="1"/>
    <col min="2825" max="3046" width="9.140625" style="1"/>
    <col min="3047" max="3047" width="7.140625" style="1" customWidth="1"/>
    <col min="3048" max="3048" width="9" style="1" customWidth="1"/>
    <col min="3049" max="3050" width="8.5703125" style="1" customWidth="1"/>
    <col min="3051" max="3051" width="0.85546875" style="1" customWidth="1"/>
    <col min="3052" max="3052" width="10.5703125" style="1" customWidth="1"/>
    <col min="3053" max="3053" width="10.42578125" style="1" customWidth="1"/>
    <col min="3054" max="3054" width="8.5703125" style="1" customWidth="1"/>
    <col min="3055" max="3055" width="0.85546875" style="1" customWidth="1"/>
    <col min="3056" max="3056" width="9.42578125" style="1" customWidth="1"/>
    <col min="3057" max="3060" width="8.5703125" style="1" customWidth="1"/>
    <col min="3061" max="3061" width="0.85546875" style="1" customWidth="1"/>
    <col min="3062" max="3062" width="6.85546875" style="1" customWidth="1"/>
    <col min="3063" max="3063" width="7.42578125" style="1" customWidth="1"/>
    <col min="3064" max="3064" width="6.85546875" style="1" customWidth="1"/>
    <col min="3065" max="3065" width="7.5703125" style="1" customWidth="1"/>
    <col min="3066" max="3066" width="2.140625" style="1" customWidth="1"/>
    <col min="3067" max="3067" width="7.140625" style="1" customWidth="1"/>
    <col min="3068" max="3068" width="9" style="1" customWidth="1"/>
    <col min="3069" max="3071" width="9.42578125" style="1" customWidth="1"/>
    <col min="3072" max="3072" width="0.85546875" style="1" customWidth="1"/>
    <col min="3073" max="3080" width="8.5703125" style="1" customWidth="1"/>
    <col min="3081" max="3302" width="9.140625" style="1"/>
    <col min="3303" max="3303" width="7.140625" style="1" customWidth="1"/>
    <col min="3304" max="3304" width="9" style="1" customWidth="1"/>
    <col min="3305" max="3306" width="8.5703125" style="1" customWidth="1"/>
    <col min="3307" max="3307" width="0.85546875" style="1" customWidth="1"/>
    <col min="3308" max="3308" width="10.5703125" style="1" customWidth="1"/>
    <col min="3309" max="3309" width="10.42578125" style="1" customWidth="1"/>
    <col min="3310" max="3310" width="8.5703125" style="1" customWidth="1"/>
    <col min="3311" max="3311" width="0.85546875" style="1" customWidth="1"/>
    <col min="3312" max="3312" width="9.42578125" style="1" customWidth="1"/>
    <col min="3313" max="3316" width="8.5703125" style="1" customWidth="1"/>
    <col min="3317" max="3317" width="0.85546875" style="1" customWidth="1"/>
    <col min="3318" max="3318" width="6.85546875" style="1" customWidth="1"/>
    <col min="3319" max="3319" width="7.42578125" style="1" customWidth="1"/>
    <col min="3320" max="3320" width="6.85546875" style="1" customWidth="1"/>
    <col min="3321" max="3321" width="7.5703125" style="1" customWidth="1"/>
    <col min="3322" max="3322" width="2.140625" style="1" customWidth="1"/>
    <col min="3323" max="3323" width="7.140625" style="1" customWidth="1"/>
    <col min="3324" max="3324" width="9" style="1" customWidth="1"/>
    <col min="3325" max="3327" width="9.42578125" style="1" customWidth="1"/>
    <col min="3328" max="3328" width="0.85546875" style="1" customWidth="1"/>
    <col min="3329" max="3336" width="8.5703125" style="1" customWidth="1"/>
    <col min="3337" max="3558" width="9.140625" style="1"/>
    <col min="3559" max="3559" width="7.140625" style="1" customWidth="1"/>
    <col min="3560" max="3560" width="9" style="1" customWidth="1"/>
    <col min="3561" max="3562" width="8.5703125" style="1" customWidth="1"/>
    <col min="3563" max="3563" width="0.85546875" style="1" customWidth="1"/>
    <col min="3564" max="3564" width="10.5703125" style="1" customWidth="1"/>
    <col min="3565" max="3565" width="10.42578125" style="1" customWidth="1"/>
    <col min="3566" max="3566" width="8.5703125" style="1" customWidth="1"/>
    <col min="3567" max="3567" width="0.85546875" style="1" customWidth="1"/>
    <col min="3568" max="3568" width="9.42578125" style="1" customWidth="1"/>
    <col min="3569" max="3572" width="8.5703125" style="1" customWidth="1"/>
    <col min="3573" max="3573" width="0.85546875" style="1" customWidth="1"/>
    <col min="3574" max="3574" width="6.85546875" style="1" customWidth="1"/>
    <col min="3575" max="3575" width="7.42578125" style="1" customWidth="1"/>
    <col min="3576" max="3576" width="6.85546875" style="1" customWidth="1"/>
    <col min="3577" max="3577" width="7.5703125" style="1" customWidth="1"/>
    <col min="3578" max="3578" width="2.140625" style="1" customWidth="1"/>
    <col min="3579" max="3579" width="7.140625" style="1" customWidth="1"/>
    <col min="3580" max="3580" width="9" style="1" customWidth="1"/>
    <col min="3581" max="3583" width="9.42578125" style="1" customWidth="1"/>
    <col min="3584" max="3584" width="0.85546875" style="1" customWidth="1"/>
    <col min="3585" max="3592" width="8.5703125" style="1" customWidth="1"/>
    <col min="3593" max="3814" width="9.140625" style="1"/>
    <col min="3815" max="3815" width="7.140625" style="1" customWidth="1"/>
    <col min="3816" max="3816" width="9" style="1" customWidth="1"/>
    <col min="3817" max="3818" width="8.5703125" style="1" customWidth="1"/>
    <col min="3819" max="3819" width="0.85546875" style="1" customWidth="1"/>
    <col min="3820" max="3820" width="10.5703125" style="1" customWidth="1"/>
    <col min="3821" max="3821" width="10.42578125" style="1" customWidth="1"/>
    <col min="3822" max="3822" width="8.5703125" style="1" customWidth="1"/>
    <col min="3823" max="3823" width="0.85546875" style="1" customWidth="1"/>
    <col min="3824" max="3824" width="9.42578125" style="1" customWidth="1"/>
    <col min="3825" max="3828" width="8.5703125" style="1" customWidth="1"/>
    <col min="3829" max="3829" width="0.85546875" style="1" customWidth="1"/>
    <col min="3830" max="3830" width="6.85546875" style="1" customWidth="1"/>
    <col min="3831" max="3831" width="7.42578125" style="1" customWidth="1"/>
    <col min="3832" max="3832" width="6.85546875" style="1" customWidth="1"/>
    <col min="3833" max="3833" width="7.5703125" style="1" customWidth="1"/>
    <col min="3834" max="3834" width="2.140625" style="1" customWidth="1"/>
    <col min="3835" max="3835" width="7.140625" style="1" customWidth="1"/>
    <col min="3836" max="3836" width="9" style="1" customWidth="1"/>
    <col min="3837" max="3839" width="9.42578125" style="1" customWidth="1"/>
    <col min="3840" max="3840" width="0.85546875" style="1" customWidth="1"/>
    <col min="3841" max="3848" width="8.5703125" style="1" customWidth="1"/>
    <col min="3849" max="4070" width="9.140625" style="1"/>
    <col min="4071" max="4071" width="7.140625" style="1" customWidth="1"/>
    <col min="4072" max="4072" width="9" style="1" customWidth="1"/>
    <col min="4073" max="4074" width="8.5703125" style="1" customWidth="1"/>
    <col min="4075" max="4075" width="0.85546875" style="1" customWidth="1"/>
    <col min="4076" max="4076" width="10.5703125" style="1" customWidth="1"/>
    <col min="4077" max="4077" width="10.42578125" style="1" customWidth="1"/>
    <col min="4078" max="4078" width="8.5703125" style="1" customWidth="1"/>
    <col min="4079" max="4079" width="0.85546875" style="1" customWidth="1"/>
    <col min="4080" max="4080" width="9.42578125" style="1" customWidth="1"/>
    <col min="4081" max="4084" width="8.5703125" style="1" customWidth="1"/>
    <col min="4085" max="4085" width="0.85546875" style="1" customWidth="1"/>
    <col min="4086" max="4086" width="6.85546875" style="1" customWidth="1"/>
    <col min="4087" max="4087" width="7.42578125" style="1" customWidth="1"/>
    <col min="4088" max="4088" width="6.85546875" style="1" customWidth="1"/>
    <col min="4089" max="4089" width="7.5703125" style="1" customWidth="1"/>
    <col min="4090" max="4090" width="2.140625" style="1" customWidth="1"/>
    <col min="4091" max="4091" width="7.140625" style="1" customWidth="1"/>
    <col min="4092" max="4092" width="9" style="1" customWidth="1"/>
    <col min="4093" max="4095" width="9.42578125" style="1" customWidth="1"/>
    <col min="4096" max="4096" width="0.85546875" style="1" customWidth="1"/>
    <col min="4097" max="4104" width="8.5703125" style="1" customWidth="1"/>
    <col min="4105" max="4326" width="9.140625" style="1"/>
    <col min="4327" max="4327" width="7.140625" style="1" customWidth="1"/>
    <col min="4328" max="4328" width="9" style="1" customWidth="1"/>
    <col min="4329" max="4330" width="8.5703125" style="1" customWidth="1"/>
    <col min="4331" max="4331" width="0.85546875" style="1" customWidth="1"/>
    <col min="4332" max="4332" width="10.5703125" style="1" customWidth="1"/>
    <col min="4333" max="4333" width="10.42578125" style="1" customWidth="1"/>
    <col min="4334" max="4334" width="8.5703125" style="1" customWidth="1"/>
    <col min="4335" max="4335" width="0.85546875" style="1" customWidth="1"/>
    <col min="4336" max="4336" width="9.42578125" style="1" customWidth="1"/>
    <col min="4337" max="4340" width="8.5703125" style="1" customWidth="1"/>
    <col min="4341" max="4341" width="0.85546875" style="1" customWidth="1"/>
    <col min="4342" max="4342" width="6.85546875" style="1" customWidth="1"/>
    <col min="4343" max="4343" width="7.42578125" style="1" customWidth="1"/>
    <col min="4344" max="4344" width="6.85546875" style="1" customWidth="1"/>
    <col min="4345" max="4345" width="7.5703125" style="1" customWidth="1"/>
    <col min="4346" max="4346" width="2.140625" style="1" customWidth="1"/>
    <col min="4347" max="4347" width="7.140625" style="1" customWidth="1"/>
    <col min="4348" max="4348" width="9" style="1" customWidth="1"/>
    <col min="4349" max="4351" width="9.42578125" style="1" customWidth="1"/>
    <col min="4352" max="4352" width="0.85546875" style="1" customWidth="1"/>
    <col min="4353" max="4360" width="8.5703125" style="1" customWidth="1"/>
    <col min="4361" max="4582" width="9.140625" style="1"/>
    <col min="4583" max="4583" width="7.140625" style="1" customWidth="1"/>
    <col min="4584" max="4584" width="9" style="1" customWidth="1"/>
    <col min="4585" max="4586" width="8.5703125" style="1" customWidth="1"/>
    <col min="4587" max="4587" width="0.85546875" style="1" customWidth="1"/>
    <col min="4588" max="4588" width="10.5703125" style="1" customWidth="1"/>
    <col min="4589" max="4589" width="10.42578125" style="1" customWidth="1"/>
    <col min="4590" max="4590" width="8.5703125" style="1" customWidth="1"/>
    <col min="4591" max="4591" width="0.85546875" style="1" customWidth="1"/>
    <col min="4592" max="4592" width="9.42578125" style="1" customWidth="1"/>
    <col min="4593" max="4596" width="8.5703125" style="1" customWidth="1"/>
    <col min="4597" max="4597" width="0.85546875" style="1" customWidth="1"/>
    <col min="4598" max="4598" width="6.85546875" style="1" customWidth="1"/>
    <col min="4599" max="4599" width="7.42578125" style="1" customWidth="1"/>
    <col min="4600" max="4600" width="6.85546875" style="1" customWidth="1"/>
    <col min="4601" max="4601" width="7.5703125" style="1" customWidth="1"/>
    <col min="4602" max="4602" width="2.140625" style="1" customWidth="1"/>
    <col min="4603" max="4603" width="7.140625" style="1" customWidth="1"/>
    <col min="4604" max="4604" width="9" style="1" customWidth="1"/>
    <col min="4605" max="4607" width="9.42578125" style="1" customWidth="1"/>
    <col min="4608" max="4608" width="0.85546875" style="1" customWidth="1"/>
    <col min="4609" max="4616" width="8.5703125" style="1" customWidth="1"/>
    <col min="4617" max="4838" width="9.140625" style="1"/>
    <col min="4839" max="4839" width="7.140625" style="1" customWidth="1"/>
    <col min="4840" max="4840" width="9" style="1" customWidth="1"/>
    <col min="4841" max="4842" width="8.5703125" style="1" customWidth="1"/>
    <col min="4843" max="4843" width="0.85546875" style="1" customWidth="1"/>
    <col min="4844" max="4844" width="10.5703125" style="1" customWidth="1"/>
    <col min="4845" max="4845" width="10.42578125" style="1" customWidth="1"/>
    <col min="4846" max="4846" width="8.5703125" style="1" customWidth="1"/>
    <col min="4847" max="4847" width="0.85546875" style="1" customWidth="1"/>
    <col min="4848" max="4848" width="9.42578125" style="1" customWidth="1"/>
    <col min="4849" max="4852" width="8.5703125" style="1" customWidth="1"/>
    <col min="4853" max="4853" width="0.85546875" style="1" customWidth="1"/>
    <col min="4854" max="4854" width="6.85546875" style="1" customWidth="1"/>
    <col min="4855" max="4855" width="7.42578125" style="1" customWidth="1"/>
    <col min="4856" max="4856" width="6.85546875" style="1" customWidth="1"/>
    <col min="4857" max="4857" width="7.5703125" style="1" customWidth="1"/>
    <col min="4858" max="4858" width="2.140625" style="1" customWidth="1"/>
    <col min="4859" max="4859" width="7.140625" style="1" customWidth="1"/>
    <col min="4860" max="4860" width="9" style="1" customWidth="1"/>
    <col min="4861" max="4863" width="9.42578125" style="1" customWidth="1"/>
    <col min="4864" max="4864" width="0.85546875" style="1" customWidth="1"/>
    <col min="4865" max="4872" width="8.5703125" style="1" customWidth="1"/>
    <col min="4873" max="5094" width="9.140625" style="1"/>
    <col min="5095" max="5095" width="7.140625" style="1" customWidth="1"/>
    <col min="5096" max="5096" width="9" style="1" customWidth="1"/>
    <col min="5097" max="5098" width="8.5703125" style="1" customWidth="1"/>
    <col min="5099" max="5099" width="0.85546875" style="1" customWidth="1"/>
    <col min="5100" max="5100" width="10.5703125" style="1" customWidth="1"/>
    <col min="5101" max="5101" width="10.42578125" style="1" customWidth="1"/>
    <col min="5102" max="5102" width="8.5703125" style="1" customWidth="1"/>
    <col min="5103" max="5103" width="0.85546875" style="1" customWidth="1"/>
    <col min="5104" max="5104" width="9.42578125" style="1" customWidth="1"/>
    <col min="5105" max="5108" width="8.5703125" style="1" customWidth="1"/>
    <col min="5109" max="5109" width="0.85546875" style="1" customWidth="1"/>
    <col min="5110" max="5110" width="6.85546875" style="1" customWidth="1"/>
    <col min="5111" max="5111" width="7.42578125" style="1" customWidth="1"/>
    <col min="5112" max="5112" width="6.85546875" style="1" customWidth="1"/>
    <col min="5113" max="5113" width="7.5703125" style="1" customWidth="1"/>
    <col min="5114" max="5114" width="2.140625" style="1" customWidth="1"/>
    <col min="5115" max="5115" width="7.140625" style="1" customWidth="1"/>
    <col min="5116" max="5116" width="9" style="1" customWidth="1"/>
    <col min="5117" max="5119" width="9.42578125" style="1" customWidth="1"/>
    <col min="5120" max="5120" width="0.85546875" style="1" customWidth="1"/>
    <col min="5121" max="5128" width="8.5703125" style="1" customWidth="1"/>
    <col min="5129" max="5350" width="9.140625" style="1"/>
    <col min="5351" max="5351" width="7.140625" style="1" customWidth="1"/>
    <col min="5352" max="5352" width="9" style="1" customWidth="1"/>
    <col min="5353" max="5354" width="8.5703125" style="1" customWidth="1"/>
    <col min="5355" max="5355" width="0.85546875" style="1" customWidth="1"/>
    <col min="5356" max="5356" width="10.5703125" style="1" customWidth="1"/>
    <col min="5357" max="5357" width="10.42578125" style="1" customWidth="1"/>
    <col min="5358" max="5358" width="8.5703125" style="1" customWidth="1"/>
    <col min="5359" max="5359" width="0.85546875" style="1" customWidth="1"/>
    <col min="5360" max="5360" width="9.42578125" style="1" customWidth="1"/>
    <col min="5361" max="5364" width="8.5703125" style="1" customWidth="1"/>
    <col min="5365" max="5365" width="0.85546875" style="1" customWidth="1"/>
    <col min="5366" max="5366" width="6.85546875" style="1" customWidth="1"/>
    <col min="5367" max="5367" width="7.42578125" style="1" customWidth="1"/>
    <col min="5368" max="5368" width="6.85546875" style="1" customWidth="1"/>
    <col min="5369" max="5369" width="7.5703125" style="1" customWidth="1"/>
    <col min="5370" max="5370" width="2.140625" style="1" customWidth="1"/>
    <col min="5371" max="5371" width="7.140625" style="1" customWidth="1"/>
    <col min="5372" max="5372" width="9" style="1" customWidth="1"/>
    <col min="5373" max="5375" width="9.42578125" style="1" customWidth="1"/>
    <col min="5376" max="5376" width="0.85546875" style="1" customWidth="1"/>
    <col min="5377" max="5384" width="8.5703125" style="1" customWidth="1"/>
    <col min="5385" max="5606" width="9.140625" style="1"/>
    <col min="5607" max="5607" width="7.140625" style="1" customWidth="1"/>
    <col min="5608" max="5608" width="9" style="1" customWidth="1"/>
    <col min="5609" max="5610" width="8.5703125" style="1" customWidth="1"/>
    <col min="5611" max="5611" width="0.85546875" style="1" customWidth="1"/>
    <col min="5612" max="5612" width="10.5703125" style="1" customWidth="1"/>
    <col min="5613" max="5613" width="10.42578125" style="1" customWidth="1"/>
    <col min="5614" max="5614" width="8.5703125" style="1" customWidth="1"/>
    <col min="5615" max="5615" width="0.85546875" style="1" customWidth="1"/>
    <col min="5616" max="5616" width="9.42578125" style="1" customWidth="1"/>
    <col min="5617" max="5620" width="8.5703125" style="1" customWidth="1"/>
    <col min="5621" max="5621" width="0.85546875" style="1" customWidth="1"/>
    <col min="5622" max="5622" width="6.85546875" style="1" customWidth="1"/>
    <col min="5623" max="5623" width="7.42578125" style="1" customWidth="1"/>
    <col min="5624" max="5624" width="6.85546875" style="1" customWidth="1"/>
    <col min="5625" max="5625" width="7.5703125" style="1" customWidth="1"/>
    <col min="5626" max="5626" width="2.140625" style="1" customWidth="1"/>
    <col min="5627" max="5627" width="7.140625" style="1" customWidth="1"/>
    <col min="5628" max="5628" width="9" style="1" customWidth="1"/>
    <col min="5629" max="5631" width="9.42578125" style="1" customWidth="1"/>
    <col min="5632" max="5632" width="0.85546875" style="1" customWidth="1"/>
    <col min="5633" max="5640" width="8.5703125" style="1" customWidth="1"/>
    <col min="5641" max="5862" width="9.140625" style="1"/>
    <col min="5863" max="5863" width="7.140625" style="1" customWidth="1"/>
    <col min="5864" max="5864" width="9" style="1" customWidth="1"/>
    <col min="5865" max="5866" width="8.5703125" style="1" customWidth="1"/>
    <col min="5867" max="5867" width="0.85546875" style="1" customWidth="1"/>
    <col min="5868" max="5868" width="10.5703125" style="1" customWidth="1"/>
    <col min="5869" max="5869" width="10.42578125" style="1" customWidth="1"/>
    <col min="5870" max="5870" width="8.5703125" style="1" customWidth="1"/>
    <col min="5871" max="5871" width="0.85546875" style="1" customWidth="1"/>
    <col min="5872" max="5872" width="9.42578125" style="1" customWidth="1"/>
    <col min="5873" max="5876" width="8.5703125" style="1" customWidth="1"/>
    <col min="5877" max="5877" width="0.85546875" style="1" customWidth="1"/>
    <col min="5878" max="5878" width="6.85546875" style="1" customWidth="1"/>
    <col min="5879" max="5879" width="7.42578125" style="1" customWidth="1"/>
    <col min="5880" max="5880" width="6.85546875" style="1" customWidth="1"/>
    <col min="5881" max="5881" width="7.5703125" style="1" customWidth="1"/>
    <col min="5882" max="5882" width="2.140625" style="1" customWidth="1"/>
    <col min="5883" max="5883" width="7.140625" style="1" customWidth="1"/>
    <col min="5884" max="5884" width="9" style="1" customWidth="1"/>
    <col min="5885" max="5887" width="9.42578125" style="1" customWidth="1"/>
    <col min="5888" max="5888" width="0.85546875" style="1" customWidth="1"/>
    <col min="5889" max="5896" width="8.5703125" style="1" customWidth="1"/>
    <col min="5897" max="6118" width="9.140625" style="1"/>
    <col min="6119" max="6119" width="7.140625" style="1" customWidth="1"/>
    <col min="6120" max="6120" width="9" style="1" customWidth="1"/>
    <col min="6121" max="6122" width="8.5703125" style="1" customWidth="1"/>
    <col min="6123" max="6123" width="0.85546875" style="1" customWidth="1"/>
    <col min="6124" max="6124" width="10.5703125" style="1" customWidth="1"/>
    <col min="6125" max="6125" width="10.42578125" style="1" customWidth="1"/>
    <col min="6126" max="6126" width="8.5703125" style="1" customWidth="1"/>
    <col min="6127" max="6127" width="0.85546875" style="1" customWidth="1"/>
    <col min="6128" max="6128" width="9.42578125" style="1" customWidth="1"/>
    <col min="6129" max="6132" width="8.5703125" style="1" customWidth="1"/>
    <col min="6133" max="6133" width="0.85546875" style="1" customWidth="1"/>
    <col min="6134" max="6134" width="6.85546875" style="1" customWidth="1"/>
    <col min="6135" max="6135" width="7.42578125" style="1" customWidth="1"/>
    <col min="6136" max="6136" width="6.85546875" style="1" customWidth="1"/>
    <col min="6137" max="6137" width="7.5703125" style="1" customWidth="1"/>
    <col min="6138" max="6138" width="2.140625" style="1" customWidth="1"/>
    <col min="6139" max="6139" width="7.140625" style="1" customWidth="1"/>
    <col min="6140" max="6140" width="9" style="1" customWidth="1"/>
    <col min="6141" max="6143" width="9.42578125" style="1" customWidth="1"/>
    <col min="6144" max="6144" width="0.85546875" style="1" customWidth="1"/>
    <col min="6145" max="6152" width="8.5703125" style="1" customWidth="1"/>
    <col min="6153" max="6374" width="9.140625" style="1"/>
    <col min="6375" max="6375" width="7.140625" style="1" customWidth="1"/>
    <col min="6376" max="6376" width="9" style="1" customWidth="1"/>
    <col min="6377" max="6378" width="8.5703125" style="1" customWidth="1"/>
    <col min="6379" max="6379" width="0.85546875" style="1" customWidth="1"/>
    <col min="6380" max="6380" width="10.5703125" style="1" customWidth="1"/>
    <col min="6381" max="6381" width="10.42578125" style="1" customWidth="1"/>
    <col min="6382" max="6382" width="8.5703125" style="1" customWidth="1"/>
    <col min="6383" max="6383" width="0.85546875" style="1" customWidth="1"/>
    <col min="6384" max="6384" width="9.42578125" style="1" customWidth="1"/>
    <col min="6385" max="6388" width="8.5703125" style="1" customWidth="1"/>
    <col min="6389" max="6389" width="0.85546875" style="1" customWidth="1"/>
    <col min="6390" max="6390" width="6.85546875" style="1" customWidth="1"/>
    <col min="6391" max="6391" width="7.42578125" style="1" customWidth="1"/>
    <col min="6392" max="6392" width="6.85546875" style="1" customWidth="1"/>
    <col min="6393" max="6393" width="7.5703125" style="1" customWidth="1"/>
    <col min="6394" max="6394" width="2.140625" style="1" customWidth="1"/>
    <col min="6395" max="6395" width="7.140625" style="1" customWidth="1"/>
    <col min="6396" max="6396" width="9" style="1" customWidth="1"/>
    <col min="6397" max="6399" width="9.42578125" style="1" customWidth="1"/>
    <col min="6400" max="6400" width="0.85546875" style="1" customWidth="1"/>
    <col min="6401" max="6408" width="8.5703125" style="1" customWidth="1"/>
    <col min="6409" max="6630" width="9.140625" style="1"/>
    <col min="6631" max="6631" width="7.140625" style="1" customWidth="1"/>
    <col min="6632" max="6632" width="9" style="1" customWidth="1"/>
    <col min="6633" max="6634" width="8.5703125" style="1" customWidth="1"/>
    <col min="6635" max="6635" width="0.85546875" style="1" customWidth="1"/>
    <col min="6636" max="6636" width="10.5703125" style="1" customWidth="1"/>
    <col min="6637" max="6637" width="10.42578125" style="1" customWidth="1"/>
    <col min="6638" max="6638" width="8.5703125" style="1" customWidth="1"/>
    <col min="6639" max="6639" width="0.85546875" style="1" customWidth="1"/>
    <col min="6640" max="6640" width="9.42578125" style="1" customWidth="1"/>
    <col min="6641" max="6644" width="8.5703125" style="1" customWidth="1"/>
    <col min="6645" max="6645" width="0.85546875" style="1" customWidth="1"/>
    <col min="6646" max="6646" width="6.85546875" style="1" customWidth="1"/>
    <col min="6647" max="6647" width="7.42578125" style="1" customWidth="1"/>
    <col min="6648" max="6648" width="6.85546875" style="1" customWidth="1"/>
    <col min="6649" max="6649" width="7.5703125" style="1" customWidth="1"/>
    <col min="6650" max="6650" width="2.140625" style="1" customWidth="1"/>
    <col min="6651" max="6651" width="7.140625" style="1" customWidth="1"/>
    <col min="6652" max="6652" width="9" style="1" customWidth="1"/>
    <col min="6653" max="6655" width="9.42578125" style="1" customWidth="1"/>
    <col min="6656" max="6656" width="0.85546875" style="1" customWidth="1"/>
    <col min="6657" max="6664" width="8.5703125" style="1" customWidth="1"/>
    <col min="6665" max="6886" width="9.140625" style="1"/>
    <col min="6887" max="6887" width="7.140625" style="1" customWidth="1"/>
    <col min="6888" max="6888" width="9" style="1" customWidth="1"/>
    <col min="6889" max="6890" width="8.5703125" style="1" customWidth="1"/>
    <col min="6891" max="6891" width="0.85546875" style="1" customWidth="1"/>
    <col min="6892" max="6892" width="10.5703125" style="1" customWidth="1"/>
    <col min="6893" max="6893" width="10.42578125" style="1" customWidth="1"/>
    <col min="6894" max="6894" width="8.5703125" style="1" customWidth="1"/>
    <col min="6895" max="6895" width="0.85546875" style="1" customWidth="1"/>
    <col min="6896" max="6896" width="9.42578125" style="1" customWidth="1"/>
    <col min="6897" max="6900" width="8.5703125" style="1" customWidth="1"/>
    <col min="6901" max="6901" width="0.85546875" style="1" customWidth="1"/>
    <col min="6902" max="6902" width="6.85546875" style="1" customWidth="1"/>
    <col min="6903" max="6903" width="7.42578125" style="1" customWidth="1"/>
    <col min="6904" max="6904" width="6.85546875" style="1" customWidth="1"/>
    <col min="6905" max="6905" width="7.5703125" style="1" customWidth="1"/>
    <col min="6906" max="6906" width="2.140625" style="1" customWidth="1"/>
    <col min="6907" max="6907" width="7.140625" style="1" customWidth="1"/>
    <col min="6908" max="6908" width="9" style="1" customWidth="1"/>
    <col min="6909" max="6911" width="9.42578125" style="1" customWidth="1"/>
    <col min="6912" max="6912" width="0.85546875" style="1" customWidth="1"/>
    <col min="6913" max="6920" width="8.5703125" style="1" customWidth="1"/>
    <col min="6921" max="7142" width="9.140625" style="1"/>
    <col min="7143" max="7143" width="7.140625" style="1" customWidth="1"/>
    <col min="7144" max="7144" width="9" style="1" customWidth="1"/>
    <col min="7145" max="7146" width="8.5703125" style="1" customWidth="1"/>
    <col min="7147" max="7147" width="0.85546875" style="1" customWidth="1"/>
    <col min="7148" max="7148" width="10.5703125" style="1" customWidth="1"/>
    <col min="7149" max="7149" width="10.42578125" style="1" customWidth="1"/>
    <col min="7150" max="7150" width="8.5703125" style="1" customWidth="1"/>
    <col min="7151" max="7151" width="0.85546875" style="1" customWidth="1"/>
    <col min="7152" max="7152" width="9.42578125" style="1" customWidth="1"/>
    <col min="7153" max="7156" width="8.5703125" style="1" customWidth="1"/>
    <col min="7157" max="7157" width="0.85546875" style="1" customWidth="1"/>
    <col min="7158" max="7158" width="6.85546875" style="1" customWidth="1"/>
    <col min="7159" max="7159" width="7.42578125" style="1" customWidth="1"/>
    <col min="7160" max="7160" width="6.85546875" style="1" customWidth="1"/>
    <col min="7161" max="7161" width="7.5703125" style="1" customWidth="1"/>
    <col min="7162" max="7162" width="2.140625" style="1" customWidth="1"/>
    <col min="7163" max="7163" width="7.140625" style="1" customWidth="1"/>
    <col min="7164" max="7164" width="9" style="1" customWidth="1"/>
    <col min="7165" max="7167" width="9.42578125" style="1" customWidth="1"/>
    <col min="7168" max="7168" width="0.85546875" style="1" customWidth="1"/>
    <col min="7169" max="7176" width="8.5703125" style="1" customWidth="1"/>
    <col min="7177" max="7398" width="9.140625" style="1"/>
    <col min="7399" max="7399" width="7.140625" style="1" customWidth="1"/>
    <col min="7400" max="7400" width="9" style="1" customWidth="1"/>
    <col min="7401" max="7402" width="8.5703125" style="1" customWidth="1"/>
    <col min="7403" max="7403" width="0.85546875" style="1" customWidth="1"/>
    <col min="7404" max="7404" width="10.5703125" style="1" customWidth="1"/>
    <col min="7405" max="7405" width="10.42578125" style="1" customWidth="1"/>
    <col min="7406" max="7406" width="8.5703125" style="1" customWidth="1"/>
    <col min="7407" max="7407" width="0.85546875" style="1" customWidth="1"/>
    <col min="7408" max="7408" width="9.42578125" style="1" customWidth="1"/>
    <col min="7409" max="7412" width="8.5703125" style="1" customWidth="1"/>
    <col min="7413" max="7413" width="0.85546875" style="1" customWidth="1"/>
    <col min="7414" max="7414" width="6.85546875" style="1" customWidth="1"/>
    <col min="7415" max="7415" width="7.42578125" style="1" customWidth="1"/>
    <col min="7416" max="7416" width="6.85546875" style="1" customWidth="1"/>
    <col min="7417" max="7417" width="7.5703125" style="1" customWidth="1"/>
    <col min="7418" max="7418" width="2.140625" style="1" customWidth="1"/>
    <col min="7419" max="7419" width="7.140625" style="1" customWidth="1"/>
    <col min="7420" max="7420" width="9" style="1" customWidth="1"/>
    <col min="7421" max="7423" width="9.42578125" style="1" customWidth="1"/>
    <col min="7424" max="7424" width="0.85546875" style="1" customWidth="1"/>
    <col min="7425" max="7432" width="8.5703125" style="1" customWidth="1"/>
    <col min="7433" max="7654" width="9.140625" style="1"/>
    <col min="7655" max="7655" width="7.140625" style="1" customWidth="1"/>
    <col min="7656" max="7656" width="9" style="1" customWidth="1"/>
    <col min="7657" max="7658" width="8.5703125" style="1" customWidth="1"/>
    <col min="7659" max="7659" width="0.85546875" style="1" customWidth="1"/>
    <col min="7660" max="7660" width="10.5703125" style="1" customWidth="1"/>
    <col min="7661" max="7661" width="10.42578125" style="1" customWidth="1"/>
    <col min="7662" max="7662" width="8.5703125" style="1" customWidth="1"/>
    <col min="7663" max="7663" width="0.85546875" style="1" customWidth="1"/>
    <col min="7664" max="7664" width="9.42578125" style="1" customWidth="1"/>
    <col min="7665" max="7668" width="8.5703125" style="1" customWidth="1"/>
    <col min="7669" max="7669" width="0.85546875" style="1" customWidth="1"/>
    <col min="7670" max="7670" width="6.85546875" style="1" customWidth="1"/>
    <col min="7671" max="7671" width="7.42578125" style="1" customWidth="1"/>
    <col min="7672" max="7672" width="6.85546875" style="1" customWidth="1"/>
    <col min="7673" max="7673" width="7.5703125" style="1" customWidth="1"/>
    <col min="7674" max="7674" width="2.140625" style="1" customWidth="1"/>
    <col min="7675" max="7675" width="7.140625" style="1" customWidth="1"/>
    <col min="7676" max="7676" width="9" style="1" customWidth="1"/>
    <col min="7677" max="7679" width="9.42578125" style="1" customWidth="1"/>
    <col min="7680" max="7680" width="0.85546875" style="1" customWidth="1"/>
    <col min="7681" max="7688" width="8.5703125" style="1" customWidth="1"/>
    <col min="7689" max="7910" width="9.140625" style="1"/>
    <col min="7911" max="7911" width="7.140625" style="1" customWidth="1"/>
    <col min="7912" max="7912" width="9" style="1" customWidth="1"/>
    <col min="7913" max="7914" width="8.5703125" style="1" customWidth="1"/>
    <col min="7915" max="7915" width="0.85546875" style="1" customWidth="1"/>
    <col min="7916" max="7916" width="10.5703125" style="1" customWidth="1"/>
    <col min="7917" max="7917" width="10.42578125" style="1" customWidth="1"/>
    <col min="7918" max="7918" width="8.5703125" style="1" customWidth="1"/>
    <col min="7919" max="7919" width="0.85546875" style="1" customWidth="1"/>
    <col min="7920" max="7920" width="9.42578125" style="1" customWidth="1"/>
    <col min="7921" max="7924" width="8.5703125" style="1" customWidth="1"/>
    <col min="7925" max="7925" width="0.85546875" style="1" customWidth="1"/>
    <col min="7926" max="7926" width="6.85546875" style="1" customWidth="1"/>
    <col min="7927" max="7927" width="7.42578125" style="1" customWidth="1"/>
    <col min="7928" max="7928" width="6.85546875" style="1" customWidth="1"/>
    <col min="7929" max="7929" width="7.5703125" style="1" customWidth="1"/>
    <col min="7930" max="7930" width="2.140625" style="1" customWidth="1"/>
    <col min="7931" max="7931" width="7.140625" style="1" customWidth="1"/>
    <col min="7932" max="7932" width="9" style="1" customWidth="1"/>
    <col min="7933" max="7935" width="9.42578125" style="1" customWidth="1"/>
    <col min="7936" max="7936" width="0.85546875" style="1" customWidth="1"/>
    <col min="7937" max="7944" width="8.5703125" style="1" customWidth="1"/>
    <col min="7945" max="8166" width="9.140625" style="1"/>
    <col min="8167" max="8167" width="7.140625" style="1" customWidth="1"/>
    <col min="8168" max="8168" width="9" style="1" customWidth="1"/>
    <col min="8169" max="8170" width="8.5703125" style="1" customWidth="1"/>
    <col min="8171" max="8171" width="0.85546875" style="1" customWidth="1"/>
    <col min="8172" max="8172" width="10.5703125" style="1" customWidth="1"/>
    <col min="8173" max="8173" width="10.42578125" style="1" customWidth="1"/>
    <col min="8174" max="8174" width="8.5703125" style="1" customWidth="1"/>
    <col min="8175" max="8175" width="0.85546875" style="1" customWidth="1"/>
    <col min="8176" max="8176" width="9.42578125" style="1" customWidth="1"/>
    <col min="8177" max="8180" width="8.5703125" style="1" customWidth="1"/>
    <col min="8181" max="8181" width="0.85546875" style="1" customWidth="1"/>
    <col min="8182" max="8182" width="6.85546875" style="1" customWidth="1"/>
    <col min="8183" max="8183" width="7.42578125" style="1" customWidth="1"/>
    <col min="8184" max="8184" width="6.85546875" style="1" customWidth="1"/>
    <col min="8185" max="8185" width="7.5703125" style="1" customWidth="1"/>
    <col min="8186" max="8186" width="2.140625" style="1" customWidth="1"/>
    <col min="8187" max="8187" width="7.140625" style="1" customWidth="1"/>
    <col min="8188" max="8188" width="9" style="1" customWidth="1"/>
    <col min="8189" max="8191" width="9.42578125" style="1" customWidth="1"/>
    <col min="8192" max="8192" width="0.85546875" style="1" customWidth="1"/>
    <col min="8193" max="8200" width="8.5703125" style="1" customWidth="1"/>
    <col min="8201" max="8422" width="9.140625" style="1"/>
    <col min="8423" max="8423" width="7.140625" style="1" customWidth="1"/>
    <col min="8424" max="8424" width="9" style="1" customWidth="1"/>
    <col min="8425" max="8426" width="8.5703125" style="1" customWidth="1"/>
    <col min="8427" max="8427" width="0.85546875" style="1" customWidth="1"/>
    <col min="8428" max="8428" width="10.5703125" style="1" customWidth="1"/>
    <col min="8429" max="8429" width="10.42578125" style="1" customWidth="1"/>
    <col min="8430" max="8430" width="8.5703125" style="1" customWidth="1"/>
    <col min="8431" max="8431" width="0.85546875" style="1" customWidth="1"/>
    <col min="8432" max="8432" width="9.42578125" style="1" customWidth="1"/>
    <col min="8433" max="8436" width="8.5703125" style="1" customWidth="1"/>
    <col min="8437" max="8437" width="0.85546875" style="1" customWidth="1"/>
    <col min="8438" max="8438" width="6.85546875" style="1" customWidth="1"/>
    <col min="8439" max="8439" width="7.42578125" style="1" customWidth="1"/>
    <col min="8440" max="8440" width="6.85546875" style="1" customWidth="1"/>
    <col min="8441" max="8441" width="7.5703125" style="1" customWidth="1"/>
    <col min="8442" max="8442" width="2.140625" style="1" customWidth="1"/>
    <col min="8443" max="8443" width="7.140625" style="1" customWidth="1"/>
    <col min="8444" max="8444" width="9" style="1" customWidth="1"/>
    <col min="8445" max="8447" width="9.42578125" style="1" customWidth="1"/>
    <col min="8448" max="8448" width="0.85546875" style="1" customWidth="1"/>
    <col min="8449" max="8456" width="8.5703125" style="1" customWidth="1"/>
    <col min="8457" max="8678" width="9.140625" style="1"/>
    <col min="8679" max="8679" width="7.140625" style="1" customWidth="1"/>
    <col min="8680" max="8680" width="9" style="1" customWidth="1"/>
    <col min="8681" max="8682" width="8.5703125" style="1" customWidth="1"/>
    <col min="8683" max="8683" width="0.85546875" style="1" customWidth="1"/>
    <col min="8684" max="8684" width="10.5703125" style="1" customWidth="1"/>
    <col min="8685" max="8685" width="10.42578125" style="1" customWidth="1"/>
    <col min="8686" max="8686" width="8.5703125" style="1" customWidth="1"/>
    <col min="8687" max="8687" width="0.85546875" style="1" customWidth="1"/>
    <col min="8688" max="8688" width="9.42578125" style="1" customWidth="1"/>
    <col min="8689" max="8692" width="8.5703125" style="1" customWidth="1"/>
    <col min="8693" max="8693" width="0.85546875" style="1" customWidth="1"/>
    <col min="8694" max="8694" width="6.85546875" style="1" customWidth="1"/>
    <col min="8695" max="8695" width="7.42578125" style="1" customWidth="1"/>
    <col min="8696" max="8696" width="6.85546875" style="1" customWidth="1"/>
    <col min="8697" max="8697" width="7.5703125" style="1" customWidth="1"/>
    <col min="8698" max="8698" width="2.140625" style="1" customWidth="1"/>
    <col min="8699" max="8699" width="7.140625" style="1" customWidth="1"/>
    <col min="8700" max="8700" width="9" style="1" customWidth="1"/>
    <col min="8701" max="8703" width="9.42578125" style="1" customWidth="1"/>
    <col min="8704" max="8704" width="0.85546875" style="1" customWidth="1"/>
    <col min="8705" max="8712" width="8.5703125" style="1" customWidth="1"/>
    <col min="8713" max="8934" width="9.140625" style="1"/>
    <col min="8935" max="8935" width="7.140625" style="1" customWidth="1"/>
    <col min="8936" max="8936" width="9" style="1" customWidth="1"/>
    <col min="8937" max="8938" width="8.5703125" style="1" customWidth="1"/>
    <col min="8939" max="8939" width="0.85546875" style="1" customWidth="1"/>
    <col min="8940" max="8940" width="10.5703125" style="1" customWidth="1"/>
    <col min="8941" max="8941" width="10.42578125" style="1" customWidth="1"/>
    <col min="8942" max="8942" width="8.5703125" style="1" customWidth="1"/>
    <col min="8943" max="8943" width="0.85546875" style="1" customWidth="1"/>
    <col min="8944" max="8944" width="9.42578125" style="1" customWidth="1"/>
    <col min="8945" max="8948" width="8.5703125" style="1" customWidth="1"/>
    <col min="8949" max="8949" width="0.85546875" style="1" customWidth="1"/>
    <col min="8950" max="8950" width="6.85546875" style="1" customWidth="1"/>
    <col min="8951" max="8951" width="7.42578125" style="1" customWidth="1"/>
    <col min="8952" max="8952" width="6.85546875" style="1" customWidth="1"/>
    <col min="8953" max="8953" width="7.5703125" style="1" customWidth="1"/>
    <col min="8954" max="8954" width="2.140625" style="1" customWidth="1"/>
    <col min="8955" max="8955" width="7.140625" style="1" customWidth="1"/>
    <col min="8956" max="8956" width="9" style="1" customWidth="1"/>
    <col min="8957" max="8959" width="9.42578125" style="1" customWidth="1"/>
    <col min="8960" max="8960" width="0.85546875" style="1" customWidth="1"/>
    <col min="8961" max="8968" width="8.5703125" style="1" customWidth="1"/>
    <col min="8969" max="9190" width="9.140625" style="1"/>
    <col min="9191" max="9191" width="7.140625" style="1" customWidth="1"/>
    <col min="9192" max="9192" width="9" style="1" customWidth="1"/>
    <col min="9193" max="9194" width="8.5703125" style="1" customWidth="1"/>
    <col min="9195" max="9195" width="0.85546875" style="1" customWidth="1"/>
    <col min="9196" max="9196" width="10.5703125" style="1" customWidth="1"/>
    <col min="9197" max="9197" width="10.42578125" style="1" customWidth="1"/>
    <col min="9198" max="9198" width="8.5703125" style="1" customWidth="1"/>
    <col min="9199" max="9199" width="0.85546875" style="1" customWidth="1"/>
    <col min="9200" max="9200" width="9.42578125" style="1" customWidth="1"/>
    <col min="9201" max="9204" width="8.5703125" style="1" customWidth="1"/>
    <col min="9205" max="9205" width="0.85546875" style="1" customWidth="1"/>
    <col min="9206" max="9206" width="6.85546875" style="1" customWidth="1"/>
    <col min="9207" max="9207" width="7.42578125" style="1" customWidth="1"/>
    <col min="9208" max="9208" width="6.85546875" style="1" customWidth="1"/>
    <col min="9209" max="9209" width="7.5703125" style="1" customWidth="1"/>
    <col min="9210" max="9210" width="2.140625" style="1" customWidth="1"/>
    <col min="9211" max="9211" width="7.140625" style="1" customWidth="1"/>
    <col min="9212" max="9212" width="9" style="1" customWidth="1"/>
    <col min="9213" max="9215" width="9.42578125" style="1" customWidth="1"/>
    <col min="9216" max="9216" width="0.85546875" style="1" customWidth="1"/>
    <col min="9217" max="9224" width="8.5703125" style="1" customWidth="1"/>
    <col min="9225" max="9446" width="9.140625" style="1"/>
    <col min="9447" max="9447" width="7.140625" style="1" customWidth="1"/>
    <col min="9448" max="9448" width="9" style="1" customWidth="1"/>
    <col min="9449" max="9450" width="8.5703125" style="1" customWidth="1"/>
    <col min="9451" max="9451" width="0.85546875" style="1" customWidth="1"/>
    <col min="9452" max="9452" width="10.5703125" style="1" customWidth="1"/>
    <col min="9453" max="9453" width="10.42578125" style="1" customWidth="1"/>
    <col min="9454" max="9454" width="8.5703125" style="1" customWidth="1"/>
    <col min="9455" max="9455" width="0.85546875" style="1" customWidth="1"/>
    <col min="9456" max="9456" width="9.42578125" style="1" customWidth="1"/>
    <col min="9457" max="9460" width="8.5703125" style="1" customWidth="1"/>
    <col min="9461" max="9461" width="0.85546875" style="1" customWidth="1"/>
    <col min="9462" max="9462" width="6.85546875" style="1" customWidth="1"/>
    <col min="9463" max="9463" width="7.42578125" style="1" customWidth="1"/>
    <col min="9464" max="9464" width="6.85546875" style="1" customWidth="1"/>
    <col min="9465" max="9465" width="7.5703125" style="1" customWidth="1"/>
    <col min="9466" max="9466" width="2.140625" style="1" customWidth="1"/>
    <col min="9467" max="9467" width="7.140625" style="1" customWidth="1"/>
    <col min="9468" max="9468" width="9" style="1" customWidth="1"/>
    <col min="9469" max="9471" width="9.42578125" style="1" customWidth="1"/>
    <col min="9472" max="9472" width="0.85546875" style="1" customWidth="1"/>
    <col min="9473" max="9480" width="8.5703125" style="1" customWidth="1"/>
    <col min="9481" max="9702" width="9.140625" style="1"/>
    <col min="9703" max="9703" width="7.140625" style="1" customWidth="1"/>
    <col min="9704" max="9704" width="9" style="1" customWidth="1"/>
    <col min="9705" max="9706" width="8.5703125" style="1" customWidth="1"/>
    <col min="9707" max="9707" width="0.85546875" style="1" customWidth="1"/>
    <col min="9708" max="9708" width="10.5703125" style="1" customWidth="1"/>
    <col min="9709" max="9709" width="10.42578125" style="1" customWidth="1"/>
    <col min="9710" max="9710" width="8.5703125" style="1" customWidth="1"/>
    <col min="9711" max="9711" width="0.85546875" style="1" customWidth="1"/>
    <col min="9712" max="9712" width="9.42578125" style="1" customWidth="1"/>
    <col min="9713" max="9716" width="8.5703125" style="1" customWidth="1"/>
    <col min="9717" max="9717" width="0.85546875" style="1" customWidth="1"/>
    <col min="9718" max="9718" width="6.85546875" style="1" customWidth="1"/>
    <col min="9719" max="9719" width="7.42578125" style="1" customWidth="1"/>
    <col min="9720" max="9720" width="6.85546875" style="1" customWidth="1"/>
    <col min="9721" max="9721" width="7.5703125" style="1" customWidth="1"/>
    <col min="9722" max="9722" width="2.140625" style="1" customWidth="1"/>
    <col min="9723" max="9723" width="7.140625" style="1" customWidth="1"/>
    <col min="9724" max="9724" width="9" style="1" customWidth="1"/>
    <col min="9725" max="9727" width="9.42578125" style="1" customWidth="1"/>
    <col min="9728" max="9728" width="0.85546875" style="1" customWidth="1"/>
    <col min="9729" max="9736" width="8.5703125" style="1" customWidth="1"/>
    <col min="9737" max="9958" width="9.140625" style="1"/>
    <col min="9959" max="9959" width="7.140625" style="1" customWidth="1"/>
    <col min="9960" max="9960" width="9" style="1" customWidth="1"/>
    <col min="9961" max="9962" width="8.5703125" style="1" customWidth="1"/>
    <col min="9963" max="9963" width="0.85546875" style="1" customWidth="1"/>
    <col min="9964" max="9964" width="10.5703125" style="1" customWidth="1"/>
    <col min="9965" max="9965" width="10.42578125" style="1" customWidth="1"/>
    <col min="9966" max="9966" width="8.5703125" style="1" customWidth="1"/>
    <col min="9967" max="9967" width="0.85546875" style="1" customWidth="1"/>
    <col min="9968" max="9968" width="9.42578125" style="1" customWidth="1"/>
    <col min="9969" max="9972" width="8.5703125" style="1" customWidth="1"/>
    <col min="9973" max="9973" width="0.85546875" style="1" customWidth="1"/>
    <col min="9974" max="9974" width="6.85546875" style="1" customWidth="1"/>
    <col min="9975" max="9975" width="7.42578125" style="1" customWidth="1"/>
    <col min="9976" max="9976" width="6.85546875" style="1" customWidth="1"/>
    <col min="9977" max="9977" width="7.5703125" style="1" customWidth="1"/>
    <col min="9978" max="9978" width="2.140625" style="1" customWidth="1"/>
    <col min="9979" max="9979" width="7.140625" style="1" customWidth="1"/>
    <col min="9980" max="9980" width="9" style="1" customWidth="1"/>
    <col min="9981" max="9983" width="9.42578125" style="1" customWidth="1"/>
    <col min="9984" max="9984" width="0.85546875" style="1" customWidth="1"/>
    <col min="9985" max="9992" width="8.5703125" style="1" customWidth="1"/>
    <col min="9993" max="10214" width="9.140625" style="1"/>
    <col min="10215" max="10215" width="7.140625" style="1" customWidth="1"/>
    <col min="10216" max="10216" width="9" style="1" customWidth="1"/>
    <col min="10217" max="10218" width="8.5703125" style="1" customWidth="1"/>
    <col min="10219" max="10219" width="0.85546875" style="1" customWidth="1"/>
    <col min="10220" max="10220" width="10.5703125" style="1" customWidth="1"/>
    <col min="10221" max="10221" width="10.42578125" style="1" customWidth="1"/>
    <col min="10222" max="10222" width="8.5703125" style="1" customWidth="1"/>
    <col min="10223" max="10223" width="0.85546875" style="1" customWidth="1"/>
    <col min="10224" max="10224" width="9.42578125" style="1" customWidth="1"/>
    <col min="10225" max="10228" width="8.5703125" style="1" customWidth="1"/>
    <col min="10229" max="10229" width="0.85546875" style="1" customWidth="1"/>
    <col min="10230" max="10230" width="6.85546875" style="1" customWidth="1"/>
    <col min="10231" max="10231" width="7.42578125" style="1" customWidth="1"/>
    <col min="10232" max="10232" width="6.85546875" style="1" customWidth="1"/>
    <col min="10233" max="10233" width="7.5703125" style="1" customWidth="1"/>
    <col min="10234" max="10234" width="2.140625" style="1" customWidth="1"/>
    <col min="10235" max="10235" width="7.140625" style="1" customWidth="1"/>
    <col min="10236" max="10236" width="9" style="1" customWidth="1"/>
    <col min="10237" max="10239" width="9.42578125" style="1" customWidth="1"/>
    <col min="10240" max="10240" width="0.85546875" style="1" customWidth="1"/>
    <col min="10241" max="10248" width="8.5703125" style="1" customWidth="1"/>
    <col min="10249" max="10470" width="9.140625" style="1"/>
    <col min="10471" max="10471" width="7.140625" style="1" customWidth="1"/>
    <col min="10472" max="10472" width="9" style="1" customWidth="1"/>
    <col min="10473" max="10474" width="8.5703125" style="1" customWidth="1"/>
    <col min="10475" max="10475" width="0.85546875" style="1" customWidth="1"/>
    <col min="10476" max="10476" width="10.5703125" style="1" customWidth="1"/>
    <col min="10477" max="10477" width="10.42578125" style="1" customWidth="1"/>
    <col min="10478" max="10478" width="8.5703125" style="1" customWidth="1"/>
    <col min="10479" max="10479" width="0.85546875" style="1" customWidth="1"/>
    <col min="10480" max="10480" width="9.42578125" style="1" customWidth="1"/>
    <col min="10481" max="10484" width="8.5703125" style="1" customWidth="1"/>
    <col min="10485" max="10485" width="0.85546875" style="1" customWidth="1"/>
    <col min="10486" max="10486" width="6.85546875" style="1" customWidth="1"/>
    <col min="10487" max="10487" width="7.42578125" style="1" customWidth="1"/>
    <col min="10488" max="10488" width="6.85546875" style="1" customWidth="1"/>
    <col min="10489" max="10489" width="7.5703125" style="1" customWidth="1"/>
    <col min="10490" max="10490" width="2.140625" style="1" customWidth="1"/>
    <col min="10491" max="10491" width="7.140625" style="1" customWidth="1"/>
    <col min="10492" max="10492" width="9" style="1" customWidth="1"/>
    <col min="10493" max="10495" width="9.42578125" style="1" customWidth="1"/>
    <col min="10496" max="10496" width="0.85546875" style="1" customWidth="1"/>
    <col min="10497" max="10504" width="8.5703125" style="1" customWidth="1"/>
    <col min="10505" max="10726" width="9.140625" style="1"/>
    <col min="10727" max="10727" width="7.140625" style="1" customWidth="1"/>
    <col min="10728" max="10728" width="9" style="1" customWidth="1"/>
    <col min="10729" max="10730" width="8.5703125" style="1" customWidth="1"/>
    <col min="10731" max="10731" width="0.85546875" style="1" customWidth="1"/>
    <col min="10732" max="10732" width="10.5703125" style="1" customWidth="1"/>
    <col min="10733" max="10733" width="10.42578125" style="1" customWidth="1"/>
    <col min="10734" max="10734" width="8.5703125" style="1" customWidth="1"/>
    <col min="10735" max="10735" width="0.85546875" style="1" customWidth="1"/>
    <col min="10736" max="10736" width="9.42578125" style="1" customWidth="1"/>
    <col min="10737" max="10740" width="8.5703125" style="1" customWidth="1"/>
    <col min="10741" max="10741" width="0.85546875" style="1" customWidth="1"/>
    <col min="10742" max="10742" width="6.85546875" style="1" customWidth="1"/>
    <col min="10743" max="10743" width="7.42578125" style="1" customWidth="1"/>
    <col min="10744" max="10744" width="6.85546875" style="1" customWidth="1"/>
    <col min="10745" max="10745" width="7.5703125" style="1" customWidth="1"/>
    <col min="10746" max="10746" width="2.140625" style="1" customWidth="1"/>
    <col min="10747" max="10747" width="7.140625" style="1" customWidth="1"/>
    <col min="10748" max="10748" width="9" style="1" customWidth="1"/>
    <col min="10749" max="10751" width="9.42578125" style="1" customWidth="1"/>
    <col min="10752" max="10752" width="0.85546875" style="1" customWidth="1"/>
    <col min="10753" max="10760" width="8.5703125" style="1" customWidth="1"/>
    <col min="10761" max="10982" width="9.140625" style="1"/>
    <col min="10983" max="10983" width="7.140625" style="1" customWidth="1"/>
    <col min="10984" max="10984" width="9" style="1" customWidth="1"/>
    <col min="10985" max="10986" width="8.5703125" style="1" customWidth="1"/>
    <col min="10987" max="10987" width="0.85546875" style="1" customWidth="1"/>
    <col min="10988" max="10988" width="10.5703125" style="1" customWidth="1"/>
    <col min="10989" max="10989" width="10.42578125" style="1" customWidth="1"/>
    <col min="10990" max="10990" width="8.5703125" style="1" customWidth="1"/>
    <col min="10991" max="10991" width="0.85546875" style="1" customWidth="1"/>
    <col min="10992" max="10992" width="9.42578125" style="1" customWidth="1"/>
    <col min="10993" max="10996" width="8.5703125" style="1" customWidth="1"/>
    <col min="10997" max="10997" width="0.85546875" style="1" customWidth="1"/>
    <col min="10998" max="10998" width="6.85546875" style="1" customWidth="1"/>
    <col min="10999" max="10999" width="7.42578125" style="1" customWidth="1"/>
    <col min="11000" max="11000" width="6.85546875" style="1" customWidth="1"/>
    <col min="11001" max="11001" width="7.5703125" style="1" customWidth="1"/>
    <col min="11002" max="11002" width="2.140625" style="1" customWidth="1"/>
    <col min="11003" max="11003" width="7.140625" style="1" customWidth="1"/>
    <col min="11004" max="11004" width="9" style="1" customWidth="1"/>
    <col min="11005" max="11007" width="9.42578125" style="1" customWidth="1"/>
    <col min="11008" max="11008" width="0.85546875" style="1" customWidth="1"/>
    <col min="11009" max="11016" width="8.5703125" style="1" customWidth="1"/>
    <col min="11017" max="11238" width="9.140625" style="1"/>
    <col min="11239" max="11239" width="7.140625" style="1" customWidth="1"/>
    <col min="11240" max="11240" width="9" style="1" customWidth="1"/>
    <col min="11241" max="11242" width="8.5703125" style="1" customWidth="1"/>
    <col min="11243" max="11243" width="0.85546875" style="1" customWidth="1"/>
    <col min="11244" max="11244" width="10.5703125" style="1" customWidth="1"/>
    <col min="11245" max="11245" width="10.42578125" style="1" customWidth="1"/>
    <col min="11246" max="11246" width="8.5703125" style="1" customWidth="1"/>
    <col min="11247" max="11247" width="0.85546875" style="1" customWidth="1"/>
    <col min="11248" max="11248" width="9.42578125" style="1" customWidth="1"/>
    <col min="11249" max="11252" width="8.5703125" style="1" customWidth="1"/>
    <col min="11253" max="11253" width="0.85546875" style="1" customWidth="1"/>
    <col min="11254" max="11254" width="6.85546875" style="1" customWidth="1"/>
    <col min="11255" max="11255" width="7.42578125" style="1" customWidth="1"/>
    <col min="11256" max="11256" width="6.85546875" style="1" customWidth="1"/>
    <col min="11257" max="11257" width="7.5703125" style="1" customWidth="1"/>
    <col min="11258" max="11258" width="2.140625" style="1" customWidth="1"/>
    <col min="11259" max="11259" width="7.140625" style="1" customWidth="1"/>
    <col min="11260" max="11260" width="9" style="1" customWidth="1"/>
    <col min="11261" max="11263" width="9.42578125" style="1" customWidth="1"/>
    <col min="11264" max="11264" width="0.85546875" style="1" customWidth="1"/>
    <col min="11265" max="11272" width="8.5703125" style="1" customWidth="1"/>
    <col min="11273" max="11494" width="9.140625" style="1"/>
    <col min="11495" max="11495" width="7.140625" style="1" customWidth="1"/>
    <col min="11496" max="11496" width="9" style="1" customWidth="1"/>
    <col min="11497" max="11498" width="8.5703125" style="1" customWidth="1"/>
    <col min="11499" max="11499" width="0.85546875" style="1" customWidth="1"/>
    <col min="11500" max="11500" width="10.5703125" style="1" customWidth="1"/>
    <col min="11501" max="11501" width="10.42578125" style="1" customWidth="1"/>
    <col min="11502" max="11502" width="8.5703125" style="1" customWidth="1"/>
    <col min="11503" max="11503" width="0.85546875" style="1" customWidth="1"/>
    <col min="11504" max="11504" width="9.42578125" style="1" customWidth="1"/>
    <col min="11505" max="11508" width="8.5703125" style="1" customWidth="1"/>
    <col min="11509" max="11509" width="0.85546875" style="1" customWidth="1"/>
    <col min="11510" max="11510" width="6.85546875" style="1" customWidth="1"/>
    <col min="11511" max="11511" width="7.42578125" style="1" customWidth="1"/>
    <col min="11512" max="11512" width="6.85546875" style="1" customWidth="1"/>
    <col min="11513" max="11513" width="7.5703125" style="1" customWidth="1"/>
    <col min="11514" max="11514" width="2.140625" style="1" customWidth="1"/>
    <col min="11515" max="11515" width="7.140625" style="1" customWidth="1"/>
    <col min="11516" max="11516" width="9" style="1" customWidth="1"/>
    <col min="11517" max="11519" width="9.42578125" style="1" customWidth="1"/>
    <col min="11520" max="11520" width="0.85546875" style="1" customWidth="1"/>
    <col min="11521" max="11528" width="8.5703125" style="1" customWidth="1"/>
    <col min="11529" max="11750" width="9.140625" style="1"/>
    <col min="11751" max="11751" width="7.140625" style="1" customWidth="1"/>
    <col min="11752" max="11752" width="9" style="1" customWidth="1"/>
    <col min="11753" max="11754" width="8.5703125" style="1" customWidth="1"/>
    <col min="11755" max="11755" width="0.85546875" style="1" customWidth="1"/>
    <col min="11756" max="11756" width="10.5703125" style="1" customWidth="1"/>
    <col min="11757" max="11757" width="10.42578125" style="1" customWidth="1"/>
    <col min="11758" max="11758" width="8.5703125" style="1" customWidth="1"/>
    <col min="11759" max="11759" width="0.85546875" style="1" customWidth="1"/>
    <col min="11760" max="11760" width="9.42578125" style="1" customWidth="1"/>
    <col min="11761" max="11764" width="8.5703125" style="1" customWidth="1"/>
    <col min="11765" max="11765" width="0.85546875" style="1" customWidth="1"/>
    <col min="11766" max="11766" width="6.85546875" style="1" customWidth="1"/>
    <col min="11767" max="11767" width="7.42578125" style="1" customWidth="1"/>
    <col min="11768" max="11768" width="6.85546875" style="1" customWidth="1"/>
    <col min="11769" max="11769" width="7.5703125" style="1" customWidth="1"/>
    <col min="11770" max="11770" width="2.140625" style="1" customWidth="1"/>
    <col min="11771" max="11771" width="7.140625" style="1" customWidth="1"/>
    <col min="11772" max="11772" width="9" style="1" customWidth="1"/>
    <col min="11773" max="11775" width="9.42578125" style="1" customWidth="1"/>
    <col min="11776" max="11776" width="0.85546875" style="1" customWidth="1"/>
    <col min="11777" max="11784" width="8.5703125" style="1" customWidth="1"/>
    <col min="11785" max="12006" width="9.140625" style="1"/>
    <col min="12007" max="12007" width="7.140625" style="1" customWidth="1"/>
    <col min="12008" max="12008" width="9" style="1" customWidth="1"/>
    <col min="12009" max="12010" width="8.5703125" style="1" customWidth="1"/>
    <col min="12011" max="12011" width="0.85546875" style="1" customWidth="1"/>
    <col min="12012" max="12012" width="10.5703125" style="1" customWidth="1"/>
    <col min="12013" max="12013" width="10.42578125" style="1" customWidth="1"/>
    <col min="12014" max="12014" width="8.5703125" style="1" customWidth="1"/>
    <col min="12015" max="12015" width="0.85546875" style="1" customWidth="1"/>
    <col min="12016" max="12016" width="9.42578125" style="1" customWidth="1"/>
    <col min="12017" max="12020" width="8.5703125" style="1" customWidth="1"/>
    <col min="12021" max="12021" width="0.85546875" style="1" customWidth="1"/>
    <col min="12022" max="12022" width="6.85546875" style="1" customWidth="1"/>
    <col min="12023" max="12023" width="7.42578125" style="1" customWidth="1"/>
    <col min="12024" max="12024" width="6.85546875" style="1" customWidth="1"/>
    <col min="12025" max="12025" width="7.5703125" style="1" customWidth="1"/>
    <col min="12026" max="12026" width="2.140625" style="1" customWidth="1"/>
    <col min="12027" max="12027" width="7.140625" style="1" customWidth="1"/>
    <col min="12028" max="12028" width="9" style="1" customWidth="1"/>
    <col min="12029" max="12031" width="9.42578125" style="1" customWidth="1"/>
    <col min="12032" max="12032" width="0.85546875" style="1" customWidth="1"/>
    <col min="12033" max="12040" width="8.5703125" style="1" customWidth="1"/>
    <col min="12041" max="12262" width="9.140625" style="1"/>
    <col min="12263" max="12263" width="7.140625" style="1" customWidth="1"/>
    <col min="12264" max="12264" width="9" style="1" customWidth="1"/>
    <col min="12265" max="12266" width="8.5703125" style="1" customWidth="1"/>
    <col min="12267" max="12267" width="0.85546875" style="1" customWidth="1"/>
    <col min="12268" max="12268" width="10.5703125" style="1" customWidth="1"/>
    <col min="12269" max="12269" width="10.42578125" style="1" customWidth="1"/>
    <col min="12270" max="12270" width="8.5703125" style="1" customWidth="1"/>
    <col min="12271" max="12271" width="0.85546875" style="1" customWidth="1"/>
    <col min="12272" max="12272" width="9.42578125" style="1" customWidth="1"/>
    <col min="12273" max="12276" width="8.5703125" style="1" customWidth="1"/>
    <col min="12277" max="12277" width="0.85546875" style="1" customWidth="1"/>
    <col min="12278" max="12278" width="6.85546875" style="1" customWidth="1"/>
    <col min="12279" max="12279" width="7.42578125" style="1" customWidth="1"/>
    <col min="12280" max="12280" width="6.85546875" style="1" customWidth="1"/>
    <col min="12281" max="12281" width="7.5703125" style="1" customWidth="1"/>
    <col min="12282" max="12282" width="2.140625" style="1" customWidth="1"/>
    <col min="12283" max="12283" width="7.140625" style="1" customWidth="1"/>
    <col min="12284" max="12284" width="9" style="1" customWidth="1"/>
    <col min="12285" max="12287" width="9.42578125" style="1" customWidth="1"/>
    <col min="12288" max="12288" width="0.85546875" style="1" customWidth="1"/>
    <col min="12289" max="12296" width="8.5703125" style="1" customWidth="1"/>
    <col min="12297" max="12518" width="9.140625" style="1"/>
    <col min="12519" max="12519" width="7.140625" style="1" customWidth="1"/>
    <col min="12520" max="12520" width="9" style="1" customWidth="1"/>
    <col min="12521" max="12522" width="8.5703125" style="1" customWidth="1"/>
    <col min="12523" max="12523" width="0.85546875" style="1" customWidth="1"/>
    <col min="12524" max="12524" width="10.5703125" style="1" customWidth="1"/>
    <col min="12525" max="12525" width="10.42578125" style="1" customWidth="1"/>
    <col min="12526" max="12526" width="8.5703125" style="1" customWidth="1"/>
    <col min="12527" max="12527" width="0.85546875" style="1" customWidth="1"/>
    <col min="12528" max="12528" width="9.42578125" style="1" customWidth="1"/>
    <col min="12529" max="12532" width="8.5703125" style="1" customWidth="1"/>
    <col min="12533" max="12533" width="0.85546875" style="1" customWidth="1"/>
    <col min="12534" max="12534" width="6.85546875" style="1" customWidth="1"/>
    <col min="12535" max="12535" width="7.42578125" style="1" customWidth="1"/>
    <col min="12536" max="12536" width="6.85546875" style="1" customWidth="1"/>
    <col min="12537" max="12537" width="7.5703125" style="1" customWidth="1"/>
    <col min="12538" max="12538" width="2.140625" style="1" customWidth="1"/>
    <col min="12539" max="12539" width="7.140625" style="1" customWidth="1"/>
    <col min="12540" max="12540" width="9" style="1" customWidth="1"/>
    <col min="12541" max="12543" width="9.42578125" style="1" customWidth="1"/>
    <col min="12544" max="12544" width="0.85546875" style="1" customWidth="1"/>
    <col min="12545" max="12552" width="8.5703125" style="1" customWidth="1"/>
    <col min="12553" max="12774" width="9.140625" style="1"/>
    <col min="12775" max="12775" width="7.140625" style="1" customWidth="1"/>
    <col min="12776" max="12776" width="9" style="1" customWidth="1"/>
    <col min="12777" max="12778" width="8.5703125" style="1" customWidth="1"/>
    <col min="12779" max="12779" width="0.85546875" style="1" customWidth="1"/>
    <col min="12780" max="12780" width="10.5703125" style="1" customWidth="1"/>
    <col min="12781" max="12781" width="10.42578125" style="1" customWidth="1"/>
    <col min="12782" max="12782" width="8.5703125" style="1" customWidth="1"/>
    <col min="12783" max="12783" width="0.85546875" style="1" customWidth="1"/>
    <col min="12784" max="12784" width="9.42578125" style="1" customWidth="1"/>
    <col min="12785" max="12788" width="8.5703125" style="1" customWidth="1"/>
    <col min="12789" max="12789" width="0.85546875" style="1" customWidth="1"/>
    <col min="12790" max="12790" width="6.85546875" style="1" customWidth="1"/>
    <col min="12791" max="12791" width="7.42578125" style="1" customWidth="1"/>
    <col min="12792" max="12792" width="6.85546875" style="1" customWidth="1"/>
    <col min="12793" max="12793" width="7.5703125" style="1" customWidth="1"/>
    <col min="12794" max="12794" width="2.140625" style="1" customWidth="1"/>
    <col min="12795" max="12795" width="7.140625" style="1" customWidth="1"/>
    <col min="12796" max="12796" width="9" style="1" customWidth="1"/>
    <col min="12797" max="12799" width="9.42578125" style="1" customWidth="1"/>
    <col min="12800" max="12800" width="0.85546875" style="1" customWidth="1"/>
    <col min="12801" max="12808" width="8.5703125" style="1" customWidth="1"/>
    <col min="12809" max="13030" width="9.140625" style="1"/>
    <col min="13031" max="13031" width="7.140625" style="1" customWidth="1"/>
    <col min="13032" max="13032" width="9" style="1" customWidth="1"/>
    <col min="13033" max="13034" width="8.5703125" style="1" customWidth="1"/>
    <col min="13035" max="13035" width="0.85546875" style="1" customWidth="1"/>
    <col min="13036" max="13036" width="10.5703125" style="1" customWidth="1"/>
    <col min="13037" max="13037" width="10.42578125" style="1" customWidth="1"/>
    <col min="13038" max="13038" width="8.5703125" style="1" customWidth="1"/>
    <col min="13039" max="13039" width="0.85546875" style="1" customWidth="1"/>
    <col min="13040" max="13040" width="9.42578125" style="1" customWidth="1"/>
    <col min="13041" max="13044" width="8.5703125" style="1" customWidth="1"/>
    <col min="13045" max="13045" width="0.85546875" style="1" customWidth="1"/>
    <col min="13046" max="13046" width="6.85546875" style="1" customWidth="1"/>
    <col min="13047" max="13047" width="7.42578125" style="1" customWidth="1"/>
    <col min="13048" max="13048" width="6.85546875" style="1" customWidth="1"/>
    <col min="13049" max="13049" width="7.5703125" style="1" customWidth="1"/>
    <col min="13050" max="13050" width="2.140625" style="1" customWidth="1"/>
    <col min="13051" max="13051" width="7.140625" style="1" customWidth="1"/>
    <col min="13052" max="13052" width="9" style="1" customWidth="1"/>
    <col min="13053" max="13055" width="9.42578125" style="1" customWidth="1"/>
    <col min="13056" max="13056" width="0.85546875" style="1" customWidth="1"/>
    <col min="13057" max="13064" width="8.5703125" style="1" customWidth="1"/>
    <col min="13065" max="13286" width="9.140625" style="1"/>
    <col min="13287" max="13287" width="7.140625" style="1" customWidth="1"/>
    <col min="13288" max="13288" width="9" style="1" customWidth="1"/>
    <col min="13289" max="13290" width="8.5703125" style="1" customWidth="1"/>
    <col min="13291" max="13291" width="0.85546875" style="1" customWidth="1"/>
    <col min="13292" max="13292" width="10.5703125" style="1" customWidth="1"/>
    <col min="13293" max="13293" width="10.42578125" style="1" customWidth="1"/>
    <col min="13294" max="13294" width="8.5703125" style="1" customWidth="1"/>
    <col min="13295" max="13295" width="0.85546875" style="1" customWidth="1"/>
    <col min="13296" max="13296" width="9.42578125" style="1" customWidth="1"/>
    <col min="13297" max="13300" width="8.5703125" style="1" customWidth="1"/>
    <col min="13301" max="13301" width="0.85546875" style="1" customWidth="1"/>
    <col min="13302" max="13302" width="6.85546875" style="1" customWidth="1"/>
    <col min="13303" max="13303" width="7.42578125" style="1" customWidth="1"/>
    <col min="13304" max="13304" width="6.85546875" style="1" customWidth="1"/>
    <col min="13305" max="13305" width="7.5703125" style="1" customWidth="1"/>
    <col min="13306" max="13306" width="2.140625" style="1" customWidth="1"/>
    <col min="13307" max="13307" width="7.140625" style="1" customWidth="1"/>
    <col min="13308" max="13308" width="9" style="1" customWidth="1"/>
    <col min="13309" max="13311" width="9.42578125" style="1" customWidth="1"/>
    <col min="13312" max="13312" width="0.85546875" style="1" customWidth="1"/>
    <col min="13313" max="13320" width="8.5703125" style="1" customWidth="1"/>
    <col min="13321" max="13542" width="9.140625" style="1"/>
    <col min="13543" max="13543" width="7.140625" style="1" customWidth="1"/>
    <col min="13544" max="13544" width="9" style="1" customWidth="1"/>
    <col min="13545" max="13546" width="8.5703125" style="1" customWidth="1"/>
    <col min="13547" max="13547" width="0.85546875" style="1" customWidth="1"/>
    <col min="13548" max="13548" width="10.5703125" style="1" customWidth="1"/>
    <col min="13549" max="13549" width="10.42578125" style="1" customWidth="1"/>
    <col min="13550" max="13550" width="8.5703125" style="1" customWidth="1"/>
    <col min="13551" max="13551" width="0.85546875" style="1" customWidth="1"/>
    <col min="13552" max="13552" width="9.42578125" style="1" customWidth="1"/>
    <col min="13553" max="13556" width="8.5703125" style="1" customWidth="1"/>
    <col min="13557" max="13557" width="0.85546875" style="1" customWidth="1"/>
    <col min="13558" max="13558" width="6.85546875" style="1" customWidth="1"/>
    <col min="13559" max="13559" width="7.42578125" style="1" customWidth="1"/>
    <col min="13560" max="13560" width="6.85546875" style="1" customWidth="1"/>
    <col min="13561" max="13561" width="7.5703125" style="1" customWidth="1"/>
    <col min="13562" max="13562" width="2.140625" style="1" customWidth="1"/>
    <col min="13563" max="13563" width="7.140625" style="1" customWidth="1"/>
    <col min="13564" max="13564" width="9" style="1" customWidth="1"/>
    <col min="13565" max="13567" width="9.42578125" style="1" customWidth="1"/>
    <col min="13568" max="13568" width="0.85546875" style="1" customWidth="1"/>
    <col min="13569" max="13576" width="8.5703125" style="1" customWidth="1"/>
    <col min="13577" max="13798" width="9.140625" style="1"/>
    <col min="13799" max="13799" width="7.140625" style="1" customWidth="1"/>
    <col min="13800" max="13800" width="9" style="1" customWidth="1"/>
    <col min="13801" max="13802" width="8.5703125" style="1" customWidth="1"/>
    <col min="13803" max="13803" width="0.85546875" style="1" customWidth="1"/>
    <col min="13804" max="13804" width="10.5703125" style="1" customWidth="1"/>
    <col min="13805" max="13805" width="10.42578125" style="1" customWidth="1"/>
    <col min="13806" max="13806" width="8.5703125" style="1" customWidth="1"/>
    <col min="13807" max="13807" width="0.85546875" style="1" customWidth="1"/>
    <col min="13808" max="13808" width="9.42578125" style="1" customWidth="1"/>
    <col min="13809" max="13812" width="8.5703125" style="1" customWidth="1"/>
    <col min="13813" max="13813" width="0.85546875" style="1" customWidth="1"/>
    <col min="13814" max="13814" width="6.85546875" style="1" customWidth="1"/>
    <col min="13815" max="13815" width="7.42578125" style="1" customWidth="1"/>
    <col min="13816" max="13816" width="6.85546875" style="1" customWidth="1"/>
    <col min="13817" max="13817" width="7.5703125" style="1" customWidth="1"/>
    <col min="13818" max="13818" width="2.140625" style="1" customWidth="1"/>
    <col min="13819" max="13819" width="7.140625" style="1" customWidth="1"/>
    <col min="13820" max="13820" width="9" style="1" customWidth="1"/>
    <col min="13821" max="13823" width="9.42578125" style="1" customWidth="1"/>
    <col min="13824" max="13824" width="0.85546875" style="1" customWidth="1"/>
    <col min="13825" max="13832" width="8.5703125" style="1" customWidth="1"/>
    <col min="13833" max="14054" width="9.140625" style="1"/>
    <col min="14055" max="14055" width="7.140625" style="1" customWidth="1"/>
    <col min="14056" max="14056" width="9" style="1" customWidth="1"/>
    <col min="14057" max="14058" width="8.5703125" style="1" customWidth="1"/>
    <col min="14059" max="14059" width="0.85546875" style="1" customWidth="1"/>
    <col min="14060" max="14060" width="10.5703125" style="1" customWidth="1"/>
    <col min="14061" max="14061" width="10.42578125" style="1" customWidth="1"/>
    <col min="14062" max="14062" width="8.5703125" style="1" customWidth="1"/>
    <col min="14063" max="14063" width="0.85546875" style="1" customWidth="1"/>
    <col min="14064" max="14064" width="9.42578125" style="1" customWidth="1"/>
    <col min="14065" max="14068" width="8.5703125" style="1" customWidth="1"/>
    <col min="14069" max="14069" width="0.85546875" style="1" customWidth="1"/>
    <col min="14070" max="14070" width="6.85546875" style="1" customWidth="1"/>
    <col min="14071" max="14071" width="7.42578125" style="1" customWidth="1"/>
    <col min="14072" max="14072" width="6.85546875" style="1" customWidth="1"/>
    <col min="14073" max="14073" width="7.5703125" style="1" customWidth="1"/>
    <col min="14074" max="14074" width="2.140625" style="1" customWidth="1"/>
    <col min="14075" max="14075" width="7.140625" style="1" customWidth="1"/>
    <col min="14076" max="14076" width="9" style="1" customWidth="1"/>
    <col min="14077" max="14079" width="9.42578125" style="1" customWidth="1"/>
    <col min="14080" max="14080" width="0.85546875" style="1" customWidth="1"/>
    <col min="14081" max="14088" width="8.5703125" style="1" customWidth="1"/>
    <col min="14089" max="14310" width="9.140625" style="1"/>
    <col min="14311" max="14311" width="7.140625" style="1" customWidth="1"/>
    <col min="14312" max="14312" width="9" style="1" customWidth="1"/>
    <col min="14313" max="14314" width="8.5703125" style="1" customWidth="1"/>
    <col min="14315" max="14315" width="0.85546875" style="1" customWidth="1"/>
    <col min="14316" max="14316" width="10.5703125" style="1" customWidth="1"/>
    <col min="14317" max="14317" width="10.42578125" style="1" customWidth="1"/>
    <col min="14318" max="14318" width="8.5703125" style="1" customWidth="1"/>
    <col min="14319" max="14319" width="0.85546875" style="1" customWidth="1"/>
    <col min="14320" max="14320" width="9.42578125" style="1" customWidth="1"/>
    <col min="14321" max="14324" width="8.5703125" style="1" customWidth="1"/>
    <col min="14325" max="14325" width="0.85546875" style="1" customWidth="1"/>
    <col min="14326" max="14326" width="6.85546875" style="1" customWidth="1"/>
    <col min="14327" max="14327" width="7.42578125" style="1" customWidth="1"/>
    <col min="14328" max="14328" width="6.85546875" style="1" customWidth="1"/>
    <col min="14329" max="14329" width="7.5703125" style="1" customWidth="1"/>
    <col min="14330" max="14330" width="2.140625" style="1" customWidth="1"/>
    <col min="14331" max="14331" width="7.140625" style="1" customWidth="1"/>
    <col min="14332" max="14332" width="9" style="1" customWidth="1"/>
    <col min="14333" max="14335" width="9.42578125" style="1" customWidth="1"/>
    <col min="14336" max="14336" width="0.85546875" style="1" customWidth="1"/>
    <col min="14337" max="14344" width="8.5703125" style="1" customWidth="1"/>
    <col min="14345" max="14566" width="9.140625" style="1"/>
    <col min="14567" max="14567" width="7.140625" style="1" customWidth="1"/>
    <col min="14568" max="14568" width="9" style="1" customWidth="1"/>
    <col min="14569" max="14570" width="8.5703125" style="1" customWidth="1"/>
    <col min="14571" max="14571" width="0.85546875" style="1" customWidth="1"/>
    <col min="14572" max="14572" width="10.5703125" style="1" customWidth="1"/>
    <col min="14573" max="14573" width="10.42578125" style="1" customWidth="1"/>
    <col min="14574" max="14574" width="8.5703125" style="1" customWidth="1"/>
    <col min="14575" max="14575" width="0.85546875" style="1" customWidth="1"/>
    <col min="14576" max="14576" width="9.42578125" style="1" customWidth="1"/>
    <col min="14577" max="14580" width="8.5703125" style="1" customWidth="1"/>
    <col min="14581" max="14581" width="0.85546875" style="1" customWidth="1"/>
    <col min="14582" max="14582" width="6.85546875" style="1" customWidth="1"/>
    <col min="14583" max="14583" width="7.42578125" style="1" customWidth="1"/>
    <col min="14584" max="14584" width="6.85546875" style="1" customWidth="1"/>
    <col min="14585" max="14585" width="7.5703125" style="1" customWidth="1"/>
    <col min="14586" max="14586" width="2.140625" style="1" customWidth="1"/>
    <col min="14587" max="14587" width="7.140625" style="1" customWidth="1"/>
    <col min="14588" max="14588" width="9" style="1" customWidth="1"/>
    <col min="14589" max="14591" width="9.42578125" style="1" customWidth="1"/>
    <col min="14592" max="14592" width="0.85546875" style="1" customWidth="1"/>
    <col min="14593" max="14600" width="8.5703125" style="1" customWidth="1"/>
    <col min="14601" max="14822" width="9.140625" style="1"/>
    <col min="14823" max="14823" width="7.140625" style="1" customWidth="1"/>
    <col min="14824" max="14824" width="9" style="1" customWidth="1"/>
    <col min="14825" max="14826" width="8.5703125" style="1" customWidth="1"/>
    <col min="14827" max="14827" width="0.85546875" style="1" customWidth="1"/>
    <col min="14828" max="14828" width="10.5703125" style="1" customWidth="1"/>
    <col min="14829" max="14829" width="10.42578125" style="1" customWidth="1"/>
    <col min="14830" max="14830" width="8.5703125" style="1" customWidth="1"/>
    <col min="14831" max="14831" width="0.85546875" style="1" customWidth="1"/>
    <col min="14832" max="14832" width="9.42578125" style="1" customWidth="1"/>
    <col min="14833" max="14836" width="8.5703125" style="1" customWidth="1"/>
    <col min="14837" max="14837" width="0.85546875" style="1" customWidth="1"/>
    <col min="14838" max="14838" width="6.85546875" style="1" customWidth="1"/>
    <col min="14839" max="14839" width="7.42578125" style="1" customWidth="1"/>
    <col min="14840" max="14840" width="6.85546875" style="1" customWidth="1"/>
    <col min="14841" max="14841" width="7.5703125" style="1" customWidth="1"/>
    <col min="14842" max="14842" width="2.140625" style="1" customWidth="1"/>
    <col min="14843" max="14843" width="7.140625" style="1" customWidth="1"/>
    <col min="14844" max="14844" width="9" style="1" customWidth="1"/>
    <col min="14845" max="14847" width="9.42578125" style="1" customWidth="1"/>
    <col min="14848" max="14848" width="0.85546875" style="1" customWidth="1"/>
    <col min="14849" max="14856" width="8.5703125" style="1" customWidth="1"/>
    <col min="14857" max="15078" width="9.140625" style="1"/>
    <col min="15079" max="15079" width="7.140625" style="1" customWidth="1"/>
    <col min="15080" max="15080" width="9" style="1" customWidth="1"/>
    <col min="15081" max="15082" width="8.5703125" style="1" customWidth="1"/>
    <col min="15083" max="15083" width="0.85546875" style="1" customWidth="1"/>
    <col min="15084" max="15084" width="10.5703125" style="1" customWidth="1"/>
    <col min="15085" max="15085" width="10.42578125" style="1" customWidth="1"/>
    <col min="15086" max="15086" width="8.5703125" style="1" customWidth="1"/>
    <col min="15087" max="15087" width="0.85546875" style="1" customWidth="1"/>
    <col min="15088" max="15088" width="9.42578125" style="1" customWidth="1"/>
    <col min="15089" max="15092" width="8.5703125" style="1" customWidth="1"/>
    <col min="15093" max="15093" width="0.85546875" style="1" customWidth="1"/>
    <col min="15094" max="15094" width="6.85546875" style="1" customWidth="1"/>
    <col min="15095" max="15095" width="7.42578125" style="1" customWidth="1"/>
    <col min="15096" max="15096" width="6.85546875" style="1" customWidth="1"/>
    <col min="15097" max="15097" width="7.5703125" style="1" customWidth="1"/>
    <col min="15098" max="15098" width="2.140625" style="1" customWidth="1"/>
    <col min="15099" max="15099" width="7.140625" style="1" customWidth="1"/>
    <col min="15100" max="15100" width="9" style="1" customWidth="1"/>
    <col min="15101" max="15103" width="9.42578125" style="1" customWidth="1"/>
    <col min="15104" max="15104" width="0.85546875" style="1" customWidth="1"/>
    <col min="15105" max="15112" width="8.5703125" style="1" customWidth="1"/>
    <col min="15113" max="15334" width="9.140625" style="1"/>
    <col min="15335" max="15335" width="7.140625" style="1" customWidth="1"/>
    <col min="15336" max="15336" width="9" style="1" customWidth="1"/>
    <col min="15337" max="15338" width="8.5703125" style="1" customWidth="1"/>
    <col min="15339" max="15339" width="0.85546875" style="1" customWidth="1"/>
    <col min="15340" max="15340" width="10.5703125" style="1" customWidth="1"/>
    <col min="15341" max="15341" width="10.42578125" style="1" customWidth="1"/>
    <col min="15342" max="15342" width="8.5703125" style="1" customWidth="1"/>
    <col min="15343" max="15343" width="0.85546875" style="1" customWidth="1"/>
    <col min="15344" max="15344" width="9.42578125" style="1" customWidth="1"/>
    <col min="15345" max="15348" width="8.5703125" style="1" customWidth="1"/>
    <col min="15349" max="15349" width="0.85546875" style="1" customWidth="1"/>
    <col min="15350" max="15350" width="6.85546875" style="1" customWidth="1"/>
    <col min="15351" max="15351" width="7.42578125" style="1" customWidth="1"/>
    <col min="15352" max="15352" width="6.85546875" style="1" customWidth="1"/>
    <col min="15353" max="15353" width="7.5703125" style="1" customWidth="1"/>
    <col min="15354" max="15354" width="2.140625" style="1" customWidth="1"/>
    <col min="15355" max="15355" width="7.140625" style="1" customWidth="1"/>
    <col min="15356" max="15356" width="9" style="1" customWidth="1"/>
    <col min="15357" max="15359" width="9.42578125" style="1" customWidth="1"/>
    <col min="15360" max="15360" width="0.85546875" style="1" customWidth="1"/>
    <col min="15361" max="15368" width="8.5703125" style="1" customWidth="1"/>
    <col min="15369" max="15590" width="9.140625" style="1"/>
    <col min="15591" max="15591" width="7.140625" style="1" customWidth="1"/>
    <col min="15592" max="15592" width="9" style="1" customWidth="1"/>
    <col min="15593" max="15594" width="8.5703125" style="1" customWidth="1"/>
    <col min="15595" max="15595" width="0.85546875" style="1" customWidth="1"/>
    <col min="15596" max="15596" width="10.5703125" style="1" customWidth="1"/>
    <col min="15597" max="15597" width="10.42578125" style="1" customWidth="1"/>
    <col min="15598" max="15598" width="8.5703125" style="1" customWidth="1"/>
    <col min="15599" max="15599" width="0.85546875" style="1" customWidth="1"/>
    <col min="15600" max="15600" width="9.42578125" style="1" customWidth="1"/>
    <col min="15601" max="15604" width="8.5703125" style="1" customWidth="1"/>
    <col min="15605" max="15605" width="0.85546875" style="1" customWidth="1"/>
    <col min="15606" max="15606" width="6.85546875" style="1" customWidth="1"/>
    <col min="15607" max="15607" width="7.42578125" style="1" customWidth="1"/>
    <col min="15608" max="15608" width="6.85546875" style="1" customWidth="1"/>
    <col min="15609" max="15609" width="7.5703125" style="1" customWidth="1"/>
    <col min="15610" max="15610" width="2.140625" style="1" customWidth="1"/>
    <col min="15611" max="15611" width="7.140625" style="1" customWidth="1"/>
    <col min="15612" max="15612" width="9" style="1" customWidth="1"/>
    <col min="15613" max="15615" width="9.42578125" style="1" customWidth="1"/>
    <col min="15616" max="15616" width="0.85546875" style="1" customWidth="1"/>
    <col min="15617" max="15624" width="8.5703125" style="1" customWidth="1"/>
    <col min="15625" max="15846" width="9.140625" style="1"/>
    <col min="15847" max="15847" width="7.140625" style="1" customWidth="1"/>
    <col min="15848" max="15848" width="9" style="1" customWidth="1"/>
    <col min="15849" max="15850" width="8.5703125" style="1" customWidth="1"/>
    <col min="15851" max="15851" width="0.85546875" style="1" customWidth="1"/>
    <col min="15852" max="15852" width="10.5703125" style="1" customWidth="1"/>
    <col min="15853" max="15853" width="10.42578125" style="1" customWidth="1"/>
    <col min="15854" max="15854" width="8.5703125" style="1" customWidth="1"/>
    <col min="15855" max="15855" width="0.85546875" style="1" customWidth="1"/>
    <col min="15856" max="15856" width="9.42578125" style="1" customWidth="1"/>
    <col min="15857" max="15860" width="8.5703125" style="1" customWidth="1"/>
    <col min="15861" max="15861" width="0.85546875" style="1" customWidth="1"/>
    <col min="15862" max="15862" width="6.85546875" style="1" customWidth="1"/>
    <col min="15863" max="15863" width="7.42578125" style="1" customWidth="1"/>
    <col min="15864" max="15864" width="6.85546875" style="1" customWidth="1"/>
    <col min="15865" max="15865" width="7.5703125" style="1" customWidth="1"/>
    <col min="15866" max="15866" width="2.140625" style="1" customWidth="1"/>
    <col min="15867" max="15867" width="7.140625" style="1" customWidth="1"/>
    <col min="15868" max="15868" width="9" style="1" customWidth="1"/>
    <col min="15869" max="15871" width="9.42578125" style="1" customWidth="1"/>
    <col min="15872" max="15872" width="0.85546875" style="1" customWidth="1"/>
    <col min="15873" max="15880" width="8.5703125" style="1" customWidth="1"/>
    <col min="15881" max="16102" width="9.140625" style="1"/>
    <col min="16103" max="16103" width="7.140625" style="1" customWidth="1"/>
    <col min="16104" max="16104" width="9" style="1" customWidth="1"/>
    <col min="16105" max="16106" width="8.5703125" style="1" customWidth="1"/>
    <col min="16107" max="16107" width="0.85546875" style="1" customWidth="1"/>
    <col min="16108" max="16108" width="10.5703125" style="1" customWidth="1"/>
    <col min="16109" max="16109" width="10.42578125" style="1" customWidth="1"/>
    <col min="16110" max="16110" width="8.5703125" style="1" customWidth="1"/>
    <col min="16111" max="16111" width="0.85546875" style="1" customWidth="1"/>
    <col min="16112" max="16112" width="9.42578125" style="1" customWidth="1"/>
    <col min="16113" max="16116" width="8.5703125" style="1" customWidth="1"/>
    <col min="16117" max="16117" width="0.85546875" style="1" customWidth="1"/>
    <col min="16118" max="16118" width="6.85546875" style="1" customWidth="1"/>
    <col min="16119" max="16119" width="7.42578125" style="1" customWidth="1"/>
    <col min="16120" max="16120" width="6.85546875" style="1" customWidth="1"/>
    <col min="16121" max="16121" width="7.5703125" style="1" customWidth="1"/>
    <col min="16122" max="16122" width="2.140625" style="1" customWidth="1"/>
    <col min="16123" max="16123" width="7.140625" style="1" customWidth="1"/>
    <col min="16124" max="16124" width="9" style="1" customWidth="1"/>
    <col min="16125" max="16127" width="9.42578125" style="1" customWidth="1"/>
    <col min="16128" max="16128" width="0.85546875" style="1" customWidth="1"/>
    <col min="16129" max="16136" width="8.5703125" style="1" customWidth="1"/>
    <col min="16137" max="16384" width="9.140625" style="1"/>
  </cols>
  <sheetData>
    <row r="1" spans="1:29" ht="15.75" x14ac:dyDescent="0.25">
      <c r="B1" s="33" t="s">
        <v>3012</v>
      </c>
      <c r="C1" s="33"/>
      <c r="D1" s="33"/>
      <c r="U1" s="33" t="str">
        <f>$B1</f>
        <v>Tableau 50.070 - Approche fondée sur les notations internes - Actifs pondérés en fonction du risque de crédit</v>
      </c>
    </row>
    <row r="2" spans="1:29" ht="15" customHeight="1" x14ac:dyDescent="0.25">
      <c r="A2" s="35">
        <v>22</v>
      </c>
      <c r="B2" s="2144" t="s">
        <v>94</v>
      </c>
      <c r="C2" s="2145"/>
      <c r="D2" s="2145"/>
      <c r="E2" s="2146"/>
      <c r="F2" s="1126"/>
      <c r="G2" s="70"/>
      <c r="U2" s="2232" t="s">
        <v>3005</v>
      </c>
      <c r="V2" s="2232"/>
      <c r="W2" s="2232"/>
      <c r="X2" s="2232"/>
      <c r="Y2" s="2232"/>
      <c r="Z2" s="2232"/>
      <c r="AA2" s="2232"/>
      <c r="AB2" s="2232"/>
      <c r="AC2" s="2232"/>
    </row>
    <row r="3" spans="1:29" ht="15" x14ac:dyDescent="0.2">
      <c r="A3" s="35"/>
      <c r="B3" s="1018"/>
      <c r="C3" s="320"/>
      <c r="D3" s="320"/>
      <c r="E3" s="320"/>
      <c r="F3" s="320"/>
      <c r="G3" s="70"/>
      <c r="U3" s="2232"/>
      <c r="V3" s="2232"/>
      <c r="W3" s="2232"/>
      <c r="X3" s="2232"/>
      <c r="Y3" s="2232"/>
      <c r="Z3" s="2232"/>
      <c r="AA3" s="2232"/>
      <c r="AB3" s="2232"/>
      <c r="AC3" s="2232"/>
    </row>
    <row r="4" spans="1:29" ht="30" customHeight="1" x14ac:dyDescent="0.2">
      <c r="B4" s="2230" t="s">
        <v>3013</v>
      </c>
      <c r="C4" s="2231"/>
      <c r="D4" s="2231"/>
      <c r="E4" s="2231"/>
      <c r="F4" s="2231"/>
      <c r="G4" s="2231"/>
      <c r="H4" s="2231"/>
      <c r="I4" s="2231"/>
      <c r="J4" s="2231"/>
      <c r="K4" s="2231"/>
      <c r="L4" s="2231"/>
      <c r="M4" s="2231"/>
      <c r="N4" s="2231"/>
      <c r="O4" s="2231"/>
      <c r="P4" s="2231"/>
      <c r="Q4" s="2231"/>
      <c r="R4" s="2231"/>
      <c r="S4" s="2231"/>
      <c r="U4" s="2147" t="str">
        <f>$B4</f>
        <v xml:space="preserve">Pour le portefeuille bancaire – Expositions sur les grandes entreprises (101) </v>
      </c>
      <c r="V4" s="2147"/>
      <c r="W4" s="2147"/>
      <c r="X4" s="2147"/>
      <c r="Y4" s="2147"/>
      <c r="Z4" s="2147"/>
    </row>
    <row r="5" spans="1:29" ht="15" x14ac:dyDescent="0.2">
      <c r="B5" s="36" t="s">
        <v>2910</v>
      </c>
      <c r="C5" s="326"/>
      <c r="U5" s="36" t="str">
        <f>$B5</f>
        <v>Dollars, en milliers, Type d’enregistrement 010</v>
      </c>
      <c r="V5" s="1021"/>
      <c r="W5" s="663"/>
      <c r="X5" s="663"/>
      <c r="Y5" s="663"/>
      <c r="Z5" s="663"/>
    </row>
    <row r="6" spans="1:29" ht="14.45" customHeight="1" x14ac:dyDescent="0.2">
      <c r="A6" s="131"/>
      <c r="B6" s="2211" t="s">
        <v>2349</v>
      </c>
      <c r="C6" s="2212"/>
      <c r="D6" s="2213"/>
      <c r="E6" s="207"/>
      <c r="F6" s="2211" t="s">
        <v>2350</v>
      </c>
      <c r="G6" s="2212"/>
      <c r="H6" s="2213"/>
      <c r="I6" s="663"/>
      <c r="J6" s="2100" t="s">
        <v>2800</v>
      </c>
      <c r="K6" s="2101"/>
      <c r="L6" s="2101"/>
      <c r="M6" s="2101"/>
      <c r="N6" s="2102"/>
      <c r="U6" s="2171" t="s">
        <v>2911</v>
      </c>
      <c r="V6" s="2171"/>
      <c r="W6" s="876"/>
      <c r="X6" s="227"/>
      <c r="Y6" s="227"/>
      <c r="AA6" s="1"/>
    </row>
    <row r="7" spans="1:29" ht="33.75" customHeight="1" x14ac:dyDescent="0.2">
      <c r="A7" s="131"/>
      <c r="B7" s="2214"/>
      <c r="C7" s="2215"/>
      <c r="D7" s="2216"/>
      <c r="E7" s="207"/>
      <c r="F7" s="2214"/>
      <c r="G7" s="2215"/>
      <c r="H7" s="2216"/>
      <c r="I7" s="663"/>
      <c r="J7" s="2105" t="s">
        <v>2912</v>
      </c>
      <c r="K7" s="2185"/>
      <c r="L7" s="2105" t="s">
        <v>2913</v>
      </c>
      <c r="M7" s="2185"/>
      <c r="N7" s="2005" t="s">
        <v>2914</v>
      </c>
      <c r="O7" s="897"/>
      <c r="P7" s="897"/>
      <c r="Q7" s="897"/>
      <c r="R7" s="897"/>
      <c r="S7" s="897"/>
      <c r="U7" s="2172"/>
      <c r="V7" s="2172"/>
      <c r="W7" s="876"/>
      <c r="X7" s="2233" t="s">
        <v>2971</v>
      </c>
      <c r="Y7" s="2218"/>
      <c r="Z7" s="1027"/>
    </row>
    <row r="8" spans="1:29" ht="92.25" customHeight="1" x14ac:dyDescent="0.2">
      <c r="A8" s="1666" t="s">
        <v>2915</v>
      </c>
      <c r="B8" s="1666" t="s">
        <v>2916</v>
      </c>
      <c r="C8" s="1666" t="s">
        <v>2352</v>
      </c>
      <c r="D8" s="1666" t="s">
        <v>2973</v>
      </c>
      <c r="E8" s="668"/>
      <c r="F8" s="1047"/>
      <c r="G8" s="664" t="s">
        <v>2355</v>
      </c>
      <c r="H8" s="1698" t="s">
        <v>2974</v>
      </c>
      <c r="I8" s="1101"/>
      <c r="J8" s="1666" t="s">
        <v>2920</v>
      </c>
      <c r="K8" s="1666" t="s">
        <v>2921</v>
      </c>
      <c r="L8" s="1666" t="s">
        <v>2922</v>
      </c>
      <c r="M8" s="1666" t="s">
        <v>2923</v>
      </c>
      <c r="N8" s="2187"/>
      <c r="O8" s="188"/>
      <c r="P8" s="2002" t="s">
        <v>2359</v>
      </c>
      <c r="Q8" s="2149"/>
      <c r="R8" s="2002" t="s">
        <v>2925</v>
      </c>
      <c r="S8" s="2149"/>
      <c r="U8" s="1035" t="str">
        <f>$A8</f>
        <v>Fourchette de probabilité de défaut (PD)</v>
      </c>
      <c r="V8" s="1035" t="str">
        <f>$B8</f>
        <v>PD estimative (%) (M3)</v>
      </c>
      <c r="W8" s="1660" t="s">
        <v>2975</v>
      </c>
      <c r="X8" s="1698" t="s">
        <v>2927</v>
      </c>
      <c r="Y8" s="1698" t="s">
        <v>2928</v>
      </c>
      <c r="Z8" s="1028"/>
    </row>
    <row r="9" spans="1:29" s="876" customFormat="1" ht="15" x14ac:dyDescent="0.25">
      <c r="A9" s="1026"/>
      <c r="B9" s="1703" t="s">
        <v>244</v>
      </c>
      <c r="C9" s="1703"/>
      <c r="D9" s="1703" t="s">
        <v>245</v>
      </c>
      <c r="E9" s="224"/>
      <c r="F9" s="1041"/>
      <c r="G9" s="1703" t="s">
        <v>246</v>
      </c>
      <c r="H9" s="1703" t="s">
        <v>2929</v>
      </c>
      <c r="I9" s="1440"/>
      <c r="J9" s="1703" t="s">
        <v>402</v>
      </c>
      <c r="K9" s="1703" t="s">
        <v>249</v>
      </c>
      <c r="L9" s="1719"/>
      <c r="M9" s="1719"/>
      <c r="N9" s="1719"/>
      <c r="O9" s="224"/>
      <c r="P9" s="224"/>
      <c r="Q9" s="224"/>
      <c r="R9" s="224"/>
      <c r="S9" s="224"/>
      <c r="U9" s="1039"/>
      <c r="V9" s="1040" t="s">
        <v>2930</v>
      </c>
      <c r="W9" s="1041"/>
      <c r="X9" s="1"/>
      <c r="Y9" s="224"/>
      <c r="Z9" s="224"/>
      <c r="AA9" s="1130"/>
    </row>
    <row r="10" spans="1:29" ht="21" customHeight="1" x14ac:dyDescent="0.2">
      <c r="A10" s="131"/>
      <c r="B10" s="138" t="s">
        <v>1784</v>
      </c>
      <c r="C10" s="131"/>
      <c r="D10" s="669"/>
      <c r="E10" s="323"/>
      <c r="F10" s="323"/>
      <c r="G10" s="669"/>
      <c r="H10" s="669"/>
      <c r="I10" s="669"/>
      <c r="J10" s="2178" t="s">
        <v>2998</v>
      </c>
      <c r="K10" s="2178"/>
      <c r="L10" s="323"/>
      <c r="M10" s="323"/>
      <c r="N10" s="323"/>
      <c r="O10" s="323"/>
      <c r="P10" s="323"/>
      <c r="Q10" s="323"/>
      <c r="U10" s="1043"/>
      <c r="V10" s="1044" t="str">
        <f>$B10</f>
        <v>Engagements utilisés (501)</v>
      </c>
    </row>
    <row r="11" spans="1:29" ht="12.75" customHeight="1" x14ac:dyDescent="0.2">
      <c r="A11" s="1634" t="s">
        <v>2932</v>
      </c>
      <c r="B11" s="1046"/>
      <c r="C11" s="1047"/>
      <c r="D11" s="1685"/>
      <c r="E11" s="1634"/>
      <c r="F11" s="1047"/>
      <c r="G11" s="1685"/>
      <c r="H11" s="674"/>
      <c r="I11" s="1048"/>
      <c r="J11" s="1049"/>
      <c r="K11" s="1684"/>
      <c r="L11" s="1049"/>
      <c r="M11" s="1050"/>
      <c r="N11" s="1743"/>
      <c r="O11" s="1634"/>
      <c r="P11" s="2155"/>
      <c r="Q11" s="2155"/>
      <c r="R11" s="2155"/>
      <c r="S11" s="2155"/>
      <c r="U11" s="1051" t="str">
        <f t="shared" ref="U11:U35" si="0">$A11</f>
        <v>1 (1401)</v>
      </c>
      <c r="V11" s="1052" t="str">
        <f t="shared" ref="V11:V35" si="1">IF($B11="","",$B11)</f>
        <v/>
      </c>
      <c r="W11" s="1741"/>
      <c r="X11" s="1053"/>
      <c r="Y11" s="1053"/>
      <c r="Z11" s="320"/>
    </row>
    <row r="12" spans="1:29" x14ac:dyDescent="0.2">
      <c r="A12" s="1634" t="s">
        <v>2933</v>
      </c>
      <c r="B12" s="1046"/>
      <c r="C12" s="1047"/>
      <c r="D12" s="1685"/>
      <c r="E12" s="1634"/>
      <c r="F12" s="1047"/>
      <c r="G12" s="1685"/>
      <c r="H12" s="674"/>
      <c r="I12" s="1048"/>
      <c r="J12" s="1049"/>
      <c r="K12" s="1684"/>
      <c r="L12" s="1049"/>
      <c r="M12" s="1050"/>
      <c r="N12" s="1743"/>
      <c r="O12" s="1634"/>
      <c r="P12" s="2155"/>
      <c r="Q12" s="2155"/>
      <c r="R12" s="2155"/>
      <c r="S12" s="2155"/>
      <c r="U12" s="1051" t="str">
        <f t="shared" si="0"/>
        <v>2 (1402)</v>
      </c>
      <c r="V12" s="1052" t="str">
        <f t="shared" si="1"/>
        <v/>
      </c>
      <c r="W12" s="1741"/>
      <c r="X12" s="1053"/>
      <c r="Y12" s="1053"/>
      <c r="Z12" s="320"/>
    </row>
    <row r="13" spans="1:29" x14ac:dyDescent="0.2">
      <c r="A13" s="1634" t="s">
        <v>2934</v>
      </c>
      <c r="B13" s="1046"/>
      <c r="C13" s="1047"/>
      <c r="D13" s="1685"/>
      <c r="E13" s="1634"/>
      <c r="F13" s="1047"/>
      <c r="G13" s="1685"/>
      <c r="H13" s="674"/>
      <c r="I13" s="1048"/>
      <c r="J13" s="1049"/>
      <c r="K13" s="1684"/>
      <c r="L13" s="1049"/>
      <c r="M13" s="1050"/>
      <c r="N13" s="1743"/>
      <c r="O13" s="1634"/>
      <c r="P13" s="2155"/>
      <c r="Q13" s="2155"/>
      <c r="R13" s="2155"/>
      <c r="S13" s="2155"/>
      <c r="U13" s="1051" t="str">
        <f t="shared" si="0"/>
        <v>3 (1403)</v>
      </c>
      <c r="V13" s="1052" t="str">
        <f t="shared" si="1"/>
        <v/>
      </c>
      <c r="W13" s="1741"/>
      <c r="X13" s="1053"/>
      <c r="Y13" s="1053"/>
      <c r="Z13" s="320"/>
    </row>
    <row r="14" spans="1:29" ht="12.75" hidden="1" customHeight="1" x14ac:dyDescent="0.2">
      <c r="A14" s="1634" t="s">
        <v>2935</v>
      </c>
      <c r="B14" s="1046"/>
      <c r="C14" s="1047"/>
      <c r="D14" s="1685"/>
      <c r="E14" s="1634"/>
      <c r="F14" s="1047"/>
      <c r="G14" s="1685"/>
      <c r="H14" s="674"/>
      <c r="I14" s="1048"/>
      <c r="J14" s="1049"/>
      <c r="K14" s="1684"/>
      <c r="L14" s="1049"/>
      <c r="M14" s="1050"/>
      <c r="N14" s="1743"/>
      <c r="O14" s="1634"/>
      <c r="P14" s="2155"/>
      <c r="Q14" s="2155"/>
      <c r="R14" s="2155"/>
      <c r="S14" s="2155"/>
      <c r="U14" s="1051" t="str">
        <f t="shared" si="0"/>
        <v>4 (1404)</v>
      </c>
      <c r="V14" s="1052" t="str">
        <f t="shared" si="1"/>
        <v/>
      </c>
      <c r="W14" s="1741"/>
      <c r="X14" s="1053"/>
      <c r="Y14" s="1053"/>
      <c r="Z14" s="320"/>
    </row>
    <row r="15" spans="1:29" ht="12.75" hidden="1" customHeight="1" x14ac:dyDescent="0.2">
      <c r="A15" s="1634" t="s">
        <v>2936</v>
      </c>
      <c r="B15" s="1046"/>
      <c r="C15" s="1047"/>
      <c r="D15" s="1685"/>
      <c r="E15" s="1634"/>
      <c r="F15" s="1047"/>
      <c r="G15" s="1685"/>
      <c r="H15" s="674"/>
      <c r="I15" s="1048"/>
      <c r="J15" s="1049"/>
      <c r="K15" s="1684"/>
      <c r="L15" s="1049"/>
      <c r="M15" s="1050"/>
      <c r="N15" s="1743"/>
      <c r="O15" s="1634"/>
      <c r="P15" s="2155"/>
      <c r="Q15" s="2155"/>
      <c r="R15" s="2155"/>
      <c r="S15" s="2155"/>
      <c r="U15" s="1051" t="str">
        <f t="shared" si="0"/>
        <v>5 (1405)</v>
      </c>
      <c r="V15" s="1052" t="str">
        <f t="shared" si="1"/>
        <v/>
      </c>
      <c r="W15" s="1741"/>
      <c r="X15" s="1053"/>
      <c r="Y15" s="1053"/>
      <c r="Z15" s="320"/>
    </row>
    <row r="16" spans="1:29" ht="12.75" hidden="1" customHeight="1" x14ac:dyDescent="0.2">
      <c r="A16" s="1634" t="s">
        <v>2937</v>
      </c>
      <c r="B16" s="1046"/>
      <c r="C16" s="1047"/>
      <c r="D16" s="1685"/>
      <c r="E16" s="1634"/>
      <c r="F16" s="1047"/>
      <c r="G16" s="1685"/>
      <c r="H16" s="674"/>
      <c r="I16" s="1048"/>
      <c r="J16" s="1049"/>
      <c r="K16" s="1684"/>
      <c r="L16" s="1049"/>
      <c r="M16" s="1050"/>
      <c r="N16" s="1743"/>
      <c r="O16" s="1634"/>
      <c r="P16" s="2155"/>
      <c r="Q16" s="2155"/>
      <c r="R16" s="2155"/>
      <c r="S16" s="2155"/>
      <c r="U16" s="1051" t="str">
        <f t="shared" si="0"/>
        <v>6 (1406)</v>
      </c>
      <c r="V16" s="1052" t="str">
        <f t="shared" si="1"/>
        <v/>
      </c>
      <c r="W16" s="1741"/>
      <c r="X16" s="1053"/>
      <c r="Y16" s="1053"/>
      <c r="Z16" s="320"/>
    </row>
    <row r="17" spans="1:26" ht="12.75" hidden="1" customHeight="1" x14ac:dyDescent="0.2">
      <c r="A17" s="1634" t="s">
        <v>2938</v>
      </c>
      <c r="B17" s="1046"/>
      <c r="C17" s="1047"/>
      <c r="D17" s="1685"/>
      <c r="E17" s="1634"/>
      <c r="F17" s="1047"/>
      <c r="G17" s="1685"/>
      <c r="H17" s="674"/>
      <c r="I17" s="1048"/>
      <c r="J17" s="1049"/>
      <c r="K17" s="1684"/>
      <c r="L17" s="1049"/>
      <c r="M17" s="1050"/>
      <c r="N17" s="1743"/>
      <c r="O17" s="1634"/>
      <c r="P17" s="2155"/>
      <c r="Q17" s="2155"/>
      <c r="R17" s="2155"/>
      <c r="S17" s="2155"/>
      <c r="U17" s="1051" t="str">
        <f t="shared" si="0"/>
        <v>7 (1407)</v>
      </c>
      <c r="V17" s="1052" t="str">
        <f t="shared" si="1"/>
        <v/>
      </c>
      <c r="W17" s="1741"/>
      <c r="X17" s="1053"/>
      <c r="Y17" s="1053"/>
      <c r="Z17" s="320"/>
    </row>
    <row r="18" spans="1:26" ht="12.75" hidden="1" customHeight="1" x14ac:dyDescent="0.2">
      <c r="A18" s="1634" t="s">
        <v>2939</v>
      </c>
      <c r="B18" s="1046"/>
      <c r="C18" s="1047"/>
      <c r="D18" s="1685"/>
      <c r="E18" s="1634"/>
      <c r="F18" s="1047"/>
      <c r="G18" s="1685"/>
      <c r="H18" s="674"/>
      <c r="I18" s="1048"/>
      <c r="J18" s="1049"/>
      <c r="K18" s="1684"/>
      <c r="L18" s="1049"/>
      <c r="M18" s="1050"/>
      <c r="N18" s="1743"/>
      <c r="O18" s="1634"/>
      <c r="P18" s="2155"/>
      <c r="Q18" s="2155"/>
      <c r="R18" s="2155"/>
      <c r="S18" s="2155"/>
      <c r="U18" s="1051" t="str">
        <f t="shared" si="0"/>
        <v>8 (1408)</v>
      </c>
      <c r="V18" s="1052" t="str">
        <f t="shared" si="1"/>
        <v/>
      </c>
      <c r="W18" s="1741"/>
      <c r="X18" s="1053"/>
      <c r="Y18" s="1053"/>
      <c r="Z18" s="320"/>
    </row>
    <row r="19" spans="1:26" ht="12.75" hidden="1" customHeight="1" x14ac:dyDescent="0.2">
      <c r="A19" s="1634" t="s">
        <v>2940</v>
      </c>
      <c r="B19" s="1046"/>
      <c r="C19" s="1047"/>
      <c r="D19" s="1685"/>
      <c r="E19" s="1634"/>
      <c r="F19" s="1047"/>
      <c r="G19" s="1685"/>
      <c r="H19" s="674"/>
      <c r="I19" s="1048"/>
      <c r="J19" s="1049"/>
      <c r="K19" s="1684"/>
      <c r="L19" s="1049"/>
      <c r="M19" s="1050"/>
      <c r="N19" s="1743"/>
      <c r="O19" s="1634"/>
      <c r="P19" s="2155"/>
      <c r="Q19" s="2155"/>
      <c r="R19" s="2155"/>
      <c r="S19" s="2155"/>
      <c r="U19" s="1051" t="str">
        <f t="shared" si="0"/>
        <v>9 (1409)</v>
      </c>
      <c r="V19" s="1052" t="str">
        <f t="shared" si="1"/>
        <v/>
      </c>
      <c r="W19" s="1741"/>
      <c r="X19" s="1053"/>
      <c r="Y19" s="1053"/>
      <c r="Z19" s="320"/>
    </row>
    <row r="20" spans="1:26" ht="12.75" hidden="1" customHeight="1" x14ac:dyDescent="0.2">
      <c r="A20" s="1634" t="s">
        <v>2941</v>
      </c>
      <c r="B20" s="1046"/>
      <c r="C20" s="1047"/>
      <c r="D20" s="1685"/>
      <c r="E20" s="1634"/>
      <c r="F20" s="1047"/>
      <c r="G20" s="1685"/>
      <c r="H20" s="674"/>
      <c r="I20" s="1048"/>
      <c r="J20" s="1049"/>
      <c r="K20" s="1684"/>
      <c r="L20" s="1049"/>
      <c r="M20" s="1050"/>
      <c r="N20" s="1743"/>
      <c r="O20" s="1634"/>
      <c r="P20" s="2155"/>
      <c r="Q20" s="2155"/>
      <c r="R20" s="2155"/>
      <c r="S20" s="2155"/>
      <c r="U20" s="1051" t="str">
        <f t="shared" si="0"/>
        <v>10 (1410)</v>
      </c>
      <c r="V20" s="1052" t="str">
        <f t="shared" si="1"/>
        <v/>
      </c>
      <c r="W20" s="1741"/>
      <c r="X20" s="1053"/>
      <c r="Y20" s="1053"/>
      <c r="Z20" s="320"/>
    </row>
    <row r="21" spans="1:26" ht="12.75" hidden="1" customHeight="1" x14ac:dyDescent="0.2">
      <c r="A21" s="1634" t="s">
        <v>2942</v>
      </c>
      <c r="B21" s="1046"/>
      <c r="C21" s="1047"/>
      <c r="D21" s="1685"/>
      <c r="E21" s="1634"/>
      <c r="F21" s="1047"/>
      <c r="G21" s="1685"/>
      <c r="H21" s="674"/>
      <c r="I21" s="1048"/>
      <c r="J21" s="1049"/>
      <c r="K21" s="1684"/>
      <c r="L21" s="1049"/>
      <c r="M21" s="1050"/>
      <c r="N21" s="1743"/>
      <c r="O21" s="1634"/>
      <c r="P21" s="2155"/>
      <c r="Q21" s="2155"/>
      <c r="R21" s="2155"/>
      <c r="S21" s="2155"/>
      <c r="U21" s="1051" t="str">
        <f t="shared" si="0"/>
        <v>11 (1411)</v>
      </c>
      <c r="V21" s="1052" t="str">
        <f t="shared" si="1"/>
        <v/>
      </c>
      <c r="W21" s="1741"/>
      <c r="X21" s="1053"/>
      <c r="Y21" s="1053"/>
      <c r="Z21" s="320"/>
    </row>
    <row r="22" spans="1:26" ht="12.75" hidden="1" customHeight="1" x14ac:dyDescent="0.2">
      <c r="A22" s="1634" t="s">
        <v>2943</v>
      </c>
      <c r="B22" s="1046"/>
      <c r="C22" s="1047"/>
      <c r="D22" s="1685"/>
      <c r="E22" s="1634"/>
      <c r="F22" s="1047"/>
      <c r="G22" s="1685"/>
      <c r="H22" s="674"/>
      <c r="I22" s="1048"/>
      <c r="J22" s="1049"/>
      <c r="K22" s="1684"/>
      <c r="L22" s="1049"/>
      <c r="M22" s="1050"/>
      <c r="N22" s="1743"/>
      <c r="O22" s="1634"/>
      <c r="P22" s="2155"/>
      <c r="Q22" s="2155"/>
      <c r="R22" s="2155"/>
      <c r="S22" s="2155"/>
      <c r="U22" s="1051" t="str">
        <f t="shared" si="0"/>
        <v>12 (1412)</v>
      </c>
      <c r="V22" s="1052" t="str">
        <f t="shared" si="1"/>
        <v/>
      </c>
      <c r="W22" s="1741"/>
      <c r="X22" s="1053"/>
      <c r="Y22" s="1053"/>
      <c r="Z22" s="320"/>
    </row>
    <row r="23" spans="1:26" ht="12.75" hidden="1" customHeight="1" x14ac:dyDescent="0.2">
      <c r="A23" s="1634" t="s">
        <v>2944</v>
      </c>
      <c r="B23" s="1046"/>
      <c r="C23" s="1047"/>
      <c r="D23" s="1685"/>
      <c r="E23" s="1634"/>
      <c r="F23" s="1047"/>
      <c r="G23" s="1685"/>
      <c r="H23" s="674"/>
      <c r="I23" s="1048"/>
      <c r="J23" s="1049"/>
      <c r="K23" s="1684"/>
      <c r="L23" s="1049"/>
      <c r="M23" s="1050"/>
      <c r="N23" s="1743"/>
      <c r="O23" s="1634"/>
      <c r="P23" s="2155"/>
      <c r="Q23" s="2155"/>
      <c r="R23" s="2155"/>
      <c r="S23" s="2155"/>
      <c r="U23" s="1051" t="str">
        <f t="shared" si="0"/>
        <v>13 (1413)</v>
      </c>
      <c r="V23" s="1052" t="str">
        <f t="shared" si="1"/>
        <v/>
      </c>
      <c r="W23" s="1741"/>
      <c r="X23" s="1053"/>
      <c r="Y23" s="1053"/>
      <c r="Z23" s="320"/>
    </row>
    <row r="24" spans="1:26" ht="12.75" hidden="1" customHeight="1" x14ac:dyDescent="0.2">
      <c r="A24" s="1634" t="s">
        <v>2945</v>
      </c>
      <c r="B24" s="1046"/>
      <c r="C24" s="1047"/>
      <c r="D24" s="1685"/>
      <c r="E24" s="1634"/>
      <c r="F24" s="1047"/>
      <c r="G24" s="1685"/>
      <c r="H24" s="674"/>
      <c r="I24" s="1048"/>
      <c r="J24" s="1049"/>
      <c r="K24" s="1684"/>
      <c r="L24" s="1049"/>
      <c r="M24" s="1050"/>
      <c r="N24" s="1743"/>
      <c r="O24" s="1634"/>
      <c r="P24" s="2155"/>
      <c r="Q24" s="2155"/>
      <c r="R24" s="2155"/>
      <c r="S24" s="2155"/>
      <c r="U24" s="1051" t="str">
        <f t="shared" si="0"/>
        <v>14 (1414)</v>
      </c>
      <c r="V24" s="1052" t="str">
        <f t="shared" si="1"/>
        <v/>
      </c>
      <c r="W24" s="1741"/>
      <c r="X24" s="1053"/>
      <c r="Y24" s="1053"/>
      <c r="Z24" s="320"/>
    </row>
    <row r="25" spans="1:26" ht="12.75" hidden="1" customHeight="1" x14ac:dyDescent="0.2">
      <c r="A25" s="1634" t="s">
        <v>2946</v>
      </c>
      <c r="B25" s="1046"/>
      <c r="C25" s="1047"/>
      <c r="D25" s="1685"/>
      <c r="E25" s="1634"/>
      <c r="F25" s="1047"/>
      <c r="G25" s="1685"/>
      <c r="H25" s="674"/>
      <c r="I25" s="1048"/>
      <c r="J25" s="1049"/>
      <c r="K25" s="1684"/>
      <c r="L25" s="1049"/>
      <c r="M25" s="1050"/>
      <c r="N25" s="1743"/>
      <c r="O25" s="1634"/>
      <c r="P25" s="2155"/>
      <c r="Q25" s="2155"/>
      <c r="R25" s="2155"/>
      <c r="S25" s="2155"/>
      <c r="U25" s="1051" t="str">
        <f t="shared" si="0"/>
        <v>15 (1415)</v>
      </c>
      <c r="V25" s="1052" t="str">
        <f t="shared" si="1"/>
        <v/>
      </c>
      <c r="W25" s="1741"/>
      <c r="X25" s="1053"/>
      <c r="Y25" s="1053"/>
      <c r="Z25" s="320"/>
    </row>
    <row r="26" spans="1:26" ht="12.75" hidden="1" customHeight="1" x14ac:dyDescent="0.2">
      <c r="A26" s="1634" t="s">
        <v>2947</v>
      </c>
      <c r="B26" s="1046"/>
      <c r="C26" s="1047"/>
      <c r="D26" s="1685"/>
      <c r="E26" s="1634"/>
      <c r="F26" s="1047"/>
      <c r="G26" s="1685"/>
      <c r="H26" s="674"/>
      <c r="I26" s="1048"/>
      <c r="J26" s="1049"/>
      <c r="K26" s="1684"/>
      <c r="L26" s="1049"/>
      <c r="M26" s="1050"/>
      <c r="N26" s="1743"/>
      <c r="O26" s="1634"/>
      <c r="P26" s="2155"/>
      <c r="Q26" s="2155"/>
      <c r="R26" s="2155"/>
      <c r="S26" s="2155"/>
      <c r="U26" s="1051" t="str">
        <f t="shared" si="0"/>
        <v>16 (1416)</v>
      </c>
      <c r="V26" s="1052" t="str">
        <f t="shared" si="1"/>
        <v/>
      </c>
      <c r="W26" s="1741"/>
      <c r="X26" s="1053"/>
      <c r="Y26" s="1053"/>
      <c r="Z26" s="320"/>
    </row>
    <row r="27" spans="1:26" ht="12.75" hidden="1" customHeight="1" x14ac:dyDescent="0.2">
      <c r="A27" s="1634" t="s">
        <v>2948</v>
      </c>
      <c r="B27" s="1046"/>
      <c r="C27" s="1047"/>
      <c r="D27" s="1685"/>
      <c r="E27" s="1634"/>
      <c r="F27" s="1047"/>
      <c r="G27" s="1685"/>
      <c r="H27" s="674"/>
      <c r="I27" s="1048"/>
      <c r="J27" s="1049"/>
      <c r="K27" s="1684"/>
      <c r="L27" s="1049"/>
      <c r="M27" s="1050"/>
      <c r="N27" s="1743"/>
      <c r="O27" s="1634"/>
      <c r="P27" s="2155"/>
      <c r="Q27" s="2155"/>
      <c r="R27" s="2155"/>
      <c r="S27" s="2155"/>
      <c r="U27" s="1051" t="str">
        <f t="shared" si="0"/>
        <v>17 (1417)</v>
      </c>
      <c r="V27" s="1052" t="str">
        <f t="shared" si="1"/>
        <v/>
      </c>
      <c r="W27" s="1741"/>
      <c r="X27" s="1053"/>
      <c r="Y27" s="1053"/>
      <c r="Z27" s="320"/>
    </row>
    <row r="28" spans="1:26" ht="12.75" hidden="1" customHeight="1" x14ac:dyDescent="0.2">
      <c r="A28" s="1634" t="s">
        <v>2949</v>
      </c>
      <c r="B28" s="1046"/>
      <c r="C28" s="1047"/>
      <c r="D28" s="1685"/>
      <c r="E28" s="1634"/>
      <c r="F28" s="1047"/>
      <c r="G28" s="1685"/>
      <c r="H28" s="674"/>
      <c r="I28" s="1048"/>
      <c r="J28" s="1049"/>
      <c r="K28" s="1684"/>
      <c r="L28" s="1049"/>
      <c r="M28" s="1050"/>
      <c r="N28" s="1743"/>
      <c r="O28" s="1634"/>
      <c r="P28" s="2155"/>
      <c r="Q28" s="2155"/>
      <c r="R28" s="2155"/>
      <c r="S28" s="2155"/>
      <c r="U28" s="1051" t="str">
        <f t="shared" si="0"/>
        <v>18 (1418)</v>
      </c>
      <c r="V28" s="1052" t="str">
        <f t="shared" si="1"/>
        <v/>
      </c>
      <c r="W28" s="1741"/>
      <c r="X28" s="1053"/>
      <c r="Y28" s="1053"/>
      <c r="Z28" s="320"/>
    </row>
    <row r="29" spans="1:26" ht="12.75" hidden="1" customHeight="1" x14ac:dyDescent="0.2">
      <c r="A29" s="1634" t="s">
        <v>2950</v>
      </c>
      <c r="B29" s="1046"/>
      <c r="C29" s="1047"/>
      <c r="D29" s="1685"/>
      <c r="E29" s="1634"/>
      <c r="F29" s="1047"/>
      <c r="G29" s="1685"/>
      <c r="H29" s="674"/>
      <c r="I29" s="1048"/>
      <c r="J29" s="1049"/>
      <c r="K29" s="1684"/>
      <c r="L29" s="1049"/>
      <c r="M29" s="1050"/>
      <c r="N29" s="1743"/>
      <c r="O29" s="1634"/>
      <c r="P29" s="2155"/>
      <c r="Q29" s="2155"/>
      <c r="R29" s="2155"/>
      <c r="S29" s="2155"/>
      <c r="U29" s="1051" t="str">
        <f t="shared" si="0"/>
        <v>19 (1419)</v>
      </c>
      <c r="V29" s="1052" t="str">
        <f t="shared" si="1"/>
        <v/>
      </c>
      <c r="W29" s="1741"/>
      <c r="X29" s="1053"/>
      <c r="Y29" s="1053"/>
      <c r="Z29" s="320"/>
    </row>
    <row r="30" spans="1:26" ht="12.75" hidden="1" customHeight="1" x14ac:dyDescent="0.2">
      <c r="A30" s="1634" t="s">
        <v>2951</v>
      </c>
      <c r="B30" s="1046"/>
      <c r="C30" s="1047"/>
      <c r="D30" s="1685"/>
      <c r="E30" s="1634"/>
      <c r="F30" s="1047"/>
      <c r="G30" s="1685"/>
      <c r="H30" s="674"/>
      <c r="I30" s="1048"/>
      <c r="J30" s="1049"/>
      <c r="K30" s="1684"/>
      <c r="L30" s="1049"/>
      <c r="M30" s="1050"/>
      <c r="N30" s="1743"/>
      <c r="O30" s="1634"/>
      <c r="P30" s="2155"/>
      <c r="Q30" s="2155"/>
      <c r="R30" s="2155"/>
      <c r="S30" s="2155"/>
      <c r="U30" s="1051" t="str">
        <f t="shared" si="0"/>
        <v>20 (1420)</v>
      </c>
      <c r="V30" s="1052" t="str">
        <f t="shared" si="1"/>
        <v/>
      </c>
      <c r="W30" s="1741"/>
      <c r="X30" s="1053"/>
      <c r="Y30" s="1053"/>
      <c r="Z30" s="320"/>
    </row>
    <row r="31" spans="1:26" ht="12.75" hidden="1" customHeight="1" x14ac:dyDescent="0.2">
      <c r="A31" s="1634" t="s">
        <v>2952</v>
      </c>
      <c r="B31" s="1046"/>
      <c r="C31" s="1047"/>
      <c r="D31" s="1685"/>
      <c r="E31" s="1634"/>
      <c r="F31" s="1047"/>
      <c r="G31" s="1685"/>
      <c r="H31" s="674"/>
      <c r="I31" s="1048"/>
      <c r="J31" s="1049"/>
      <c r="K31" s="1684"/>
      <c r="L31" s="1049"/>
      <c r="M31" s="1050"/>
      <c r="N31" s="1743"/>
      <c r="O31" s="1634"/>
      <c r="P31" s="2155"/>
      <c r="Q31" s="2155"/>
      <c r="R31" s="2155"/>
      <c r="S31" s="2155"/>
      <c r="U31" s="1051" t="str">
        <f t="shared" si="0"/>
        <v>21 (1421)</v>
      </c>
      <c r="V31" s="1052" t="str">
        <f t="shared" si="1"/>
        <v/>
      </c>
      <c r="W31" s="1741"/>
      <c r="X31" s="1053"/>
      <c r="Y31" s="1053"/>
      <c r="Z31" s="320"/>
    </row>
    <row r="32" spans="1:26" ht="12.75" hidden="1" customHeight="1" x14ac:dyDescent="0.2">
      <c r="A32" s="1634" t="s">
        <v>2953</v>
      </c>
      <c r="B32" s="1046"/>
      <c r="C32" s="1047"/>
      <c r="D32" s="1685"/>
      <c r="E32" s="1634"/>
      <c r="F32" s="1047"/>
      <c r="G32" s="1685"/>
      <c r="H32" s="674"/>
      <c r="I32" s="1048"/>
      <c r="J32" s="1049"/>
      <c r="K32" s="1684"/>
      <c r="L32" s="1049"/>
      <c r="M32" s="1050"/>
      <c r="N32" s="1743"/>
      <c r="O32" s="1634"/>
      <c r="P32" s="2155"/>
      <c r="Q32" s="2155"/>
      <c r="R32" s="2155"/>
      <c r="S32" s="2155"/>
      <c r="U32" s="1051" t="str">
        <f t="shared" si="0"/>
        <v>22 (1422)</v>
      </c>
      <c r="V32" s="1052" t="str">
        <f t="shared" si="1"/>
        <v/>
      </c>
      <c r="W32" s="1741"/>
      <c r="X32" s="1053"/>
      <c r="Y32" s="1053"/>
      <c r="Z32" s="320"/>
    </row>
    <row r="33" spans="1:26" ht="12.75" hidden="1" customHeight="1" x14ac:dyDescent="0.2">
      <c r="A33" s="1634" t="s">
        <v>2954</v>
      </c>
      <c r="B33" s="1046"/>
      <c r="C33" s="1047"/>
      <c r="D33" s="1685"/>
      <c r="E33" s="1634"/>
      <c r="F33" s="1047"/>
      <c r="G33" s="1685"/>
      <c r="H33" s="674"/>
      <c r="I33" s="1048"/>
      <c r="J33" s="1049"/>
      <c r="K33" s="1684"/>
      <c r="L33" s="1049"/>
      <c r="M33" s="1050"/>
      <c r="N33" s="1743"/>
      <c r="O33" s="1634"/>
      <c r="P33" s="2155"/>
      <c r="Q33" s="2155"/>
      <c r="R33" s="2155"/>
      <c r="S33" s="2155"/>
      <c r="U33" s="1051" t="str">
        <f t="shared" si="0"/>
        <v>23 (1423)</v>
      </c>
      <c r="V33" s="1052" t="str">
        <f t="shared" si="1"/>
        <v/>
      </c>
      <c r="W33" s="1741"/>
      <c r="X33" s="1053"/>
      <c r="Y33" s="1053"/>
      <c r="Z33" s="320"/>
    </row>
    <row r="34" spans="1:26" ht="12.75" hidden="1" customHeight="1" x14ac:dyDescent="0.2">
      <c r="A34" s="1634" t="s">
        <v>2955</v>
      </c>
      <c r="B34" s="1046"/>
      <c r="C34" s="1047"/>
      <c r="D34" s="1685"/>
      <c r="E34" s="1634"/>
      <c r="F34" s="1047"/>
      <c r="G34" s="1685"/>
      <c r="H34" s="674"/>
      <c r="I34" s="1048"/>
      <c r="J34" s="1049"/>
      <c r="K34" s="1684"/>
      <c r="L34" s="1049"/>
      <c r="M34" s="1050"/>
      <c r="N34" s="1743"/>
      <c r="O34" s="1634"/>
      <c r="P34" s="2155"/>
      <c r="Q34" s="2155"/>
      <c r="R34" s="2155"/>
      <c r="S34" s="2155"/>
      <c r="U34" s="1051" t="str">
        <f t="shared" si="0"/>
        <v>24 (1424)</v>
      </c>
      <c r="V34" s="1052" t="str">
        <f t="shared" si="1"/>
        <v/>
      </c>
      <c r="W34" s="1741"/>
      <c r="X34" s="1053"/>
      <c r="Y34" s="1053"/>
      <c r="Z34" s="320"/>
    </row>
    <row r="35" spans="1:26" x14ac:dyDescent="0.2">
      <c r="A35" s="1634" t="s">
        <v>2956</v>
      </c>
      <c r="B35" s="1046"/>
      <c r="C35" s="1047"/>
      <c r="D35" s="1685"/>
      <c r="E35" s="1634"/>
      <c r="F35" s="1047"/>
      <c r="G35" s="1685"/>
      <c r="H35" s="674"/>
      <c r="I35" s="1048"/>
      <c r="J35" s="1049"/>
      <c r="K35" s="1684"/>
      <c r="L35" s="1049"/>
      <c r="M35" s="1050"/>
      <c r="N35" s="1743"/>
      <c r="O35" s="1634"/>
      <c r="P35" s="2155"/>
      <c r="Q35" s="2155"/>
      <c r="R35" s="2155"/>
      <c r="S35" s="2155"/>
      <c r="U35" s="1051" t="str">
        <f t="shared" si="0"/>
        <v>25 (1425)</v>
      </c>
      <c r="V35" s="1052" t="str">
        <f t="shared" si="1"/>
        <v/>
      </c>
      <c r="W35" s="1741"/>
      <c r="X35" s="1053"/>
      <c r="Y35" s="1053"/>
      <c r="Z35" s="320"/>
    </row>
    <row r="36" spans="1:26" x14ac:dyDescent="0.2">
      <c r="A36" s="86" t="s">
        <v>2957</v>
      </c>
      <c r="B36" s="1054">
        <v>100</v>
      </c>
      <c r="C36" s="1055"/>
      <c r="D36" s="1685"/>
      <c r="E36" s="1634"/>
      <c r="F36" s="1047"/>
      <c r="G36" s="1685"/>
      <c r="H36" s="167"/>
      <c r="I36" s="1056"/>
      <c r="J36" s="1049"/>
      <c r="K36" s="1684"/>
      <c r="L36" s="1049"/>
      <c r="M36" s="1050"/>
      <c r="N36" s="1057"/>
      <c r="O36" s="1634"/>
      <c r="P36" s="2173"/>
      <c r="Q36" s="2173"/>
      <c r="R36" s="2173"/>
      <c r="S36" s="2173"/>
      <c r="U36" s="1059" t="str">
        <f>$A$36</f>
        <v>(1426)</v>
      </c>
      <c r="V36" s="1058">
        <f>$B36</f>
        <v>100</v>
      </c>
      <c r="W36" s="1741"/>
      <c r="X36" s="1053"/>
      <c r="Y36" s="1053"/>
      <c r="Z36" s="320"/>
    </row>
    <row r="37" spans="1:26" x14ac:dyDescent="0.2">
      <c r="A37" s="39" t="s">
        <v>2958</v>
      </c>
      <c r="B37" s="678" t="s">
        <v>2959</v>
      </c>
      <c r="C37" s="679"/>
      <c r="D37" s="1684"/>
      <c r="F37" s="1047"/>
      <c r="G37" s="681"/>
      <c r="H37" s="1060"/>
      <c r="I37" s="1061"/>
      <c r="J37" s="1049"/>
      <c r="K37" s="1684"/>
      <c r="L37" s="1049"/>
      <c r="M37" s="1062"/>
      <c r="N37" s="1063"/>
      <c r="P37" s="2174"/>
      <c r="Q37" s="2174"/>
      <c r="R37" s="2174"/>
      <c r="S37" s="2174"/>
      <c r="U37" s="1059" t="str">
        <f>$A$37</f>
        <v>(1400)</v>
      </c>
      <c r="V37" s="679" t="str">
        <f>$B37</f>
        <v>Global</v>
      </c>
      <c r="W37" s="1741"/>
      <c r="X37" s="1064"/>
      <c r="Y37" s="1064"/>
      <c r="Z37" s="320"/>
    </row>
    <row r="38" spans="1:26" ht="6" customHeight="1" x14ac:dyDescent="0.2">
      <c r="U38" s="1043"/>
      <c r="V38" s="1043"/>
      <c r="Z38" s="320"/>
    </row>
    <row r="39" spans="1:26" x14ac:dyDescent="0.2">
      <c r="B39" s="138" t="s">
        <v>1785</v>
      </c>
      <c r="U39" s="1043"/>
      <c r="V39" s="1044" t="str">
        <f>$B39</f>
        <v>Engagements inutilisés (502)</v>
      </c>
      <c r="Z39" s="320"/>
    </row>
    <row r="40" spans="1:26" x14ac:dyDescent="0.2">
      <c r="A40" s="1634" t="s">
        <v>2932</v>
      </c>
      <c r="B40" s="1046"/>
      <c r="C40" s="1685"/>
      <c r="D40" s="1685"/>
      <c r="E40" s="1634"/>
      <c r="F40" s="1047"/>
      <c r="G40" s="1685"/>
      <c r="H40" s="674"/>
      <c r="I40" s="1048"/>
      <c r="J40" s="1049"/>
      <c r="K40" s="1684"/>
      <c r="L40" s="1049"/>
      <c r="M40" s="1050"/>
      <c r="N40" s="1743"/>
      <c r="O40" s="1634"/>
      <c r="P40" s="2155"/>
      <c r="Q40" s="2155"/>
      <c r="R40" s="2155"/>
      <c r="S40" s="2155"/>
      <c r="U40" s="1051" t="str">
        <f t="shared" ref="U40:U64" si="2">$A40</f>
        <v>1 (1401)</v>
      </c>
      <c r="V40" s="1052" t="str">
        <f t="shared" ref="V40:V64" si="3">IF($B40="","",$B40)</f>
        <v/>
      </c>
      <c r="W40" s="1741"/>
      <c r="X40" s="1053"/>
      <c r="Y40" s="1053"/>
      <c r="Z40" s="320"/>
    </row>
    <row r="41" spans="1:26" x14ac:dyDescent="0.2">
      <c r="A41" s="1634" t="s">
        <v>2933</v>
      </c>
      <c r="B41" s="1046"/>
      <c r="C41" s="1685"/>
      <c r="D41" s="1685"/>
      <c r="E41" s="1634"/>
      <c r="F41" s="1047"/>
      <c r="G41" s="1685"/>
      <c r="H41" s="674"/>
      <c r="I41" s="1048"/>
      <c r="J41" s="1049"/>
      <c r="K41" s="1684"/>
      <c r="L41" s="1049"/>
      <c r="M41" s="1050"/>
      <c r="N41" s="1743"/>
      <c r="O41" s="1634"/>
      <c r="P41" s="2155"/>
      <c r="Q41" s="2155"/>
      <c r="R41" s="2155"/>
      <c r="S41" s="2155"/>
      <c r="U41" s="1051" t="str">
        <f t="shared" si="2"/>
        <v>2 (1402)</v>
      </c>
      <c r="V41" s="1052" t="str">
        <f t="shared" si="3"/>
        <v/>
      </c>
      <c r="W41" s="1741"/>
      <c r="X41" s="1053"/>
      <c r="Y41" s="1053"/>
      <c r="Z41" s="320"/>
    </row>
    <row r="42" spans="1:26" x14ac:dyDescent="0.2">
      <c r="A42" s="1634" t="s">
        <v>2934</v>
      </c>
      <c r="B42" s="1046"/>
      <c r="C42" s="1685"/>
      <c r="D42" s="1685"/>
      <c r="E42" s="1634"/>
      <c r="F42" s="1047"/>
      <c r="G42" s="1685"/>
      <c r="H42" s="674"/>
      <c r="I42" s="1048"/>
      <c r="J42" s="1049"/>
      <c r="K42" s="1684"/>
      <c r="L42" s="1049"/>
      <c r="M42" s="1050"/>
      <c r="N42" s="1743"/>
      <c r="O42" s="1634"/>
      <c r="P42" s="2155"/>
      <c r="Q42" s="2155"/>
      <c r="R42" s="2155"/>
      <c r="S42" s="2155"/>
      <c r="U42" s="1051" t="str">
        <f t="shared" si="2"/>
        <v>3 (1403)</v>
      </c>
      <c r="V42" s="1052" t="str">
        <f t="shared" si="3"/>
        <v/>
      </c>
      <c r="W42" s="1741"/>
      <c r="X42" s="1053"/>
      <c r="Y42" s="1053"/>
      <c r="Z42" s="320"/>
    </row>
    <row r="43" spans="1:26" ht="12.75" hidden="1" customHeight="1" x14ac:dyDescent="0.2">
      <c r="A43" s="1634" t="s">
        <v>2935</v>
      </c>
      <c r="B43" s="1046"/>
      <c r="C43" s="1685"/>
      <c r="D43" s="1685"/>
      <c r="E43" s="1634"/>
      <c r="F43" s="1685"/>
      <c r="G43" s="1685"/>
      <c r="H43" s="674"/>
      <c r="I43" s="1048"/>
      <c r="J43" s="1049"/>
      <c r="K43" s="1684"/>
      <c r="L43" s="1049"/>
      <c r="M43" s="1050"/>
      <c r="N43" s="1743"/>
      <c r="O43" s="1634"/>
      <c r="P43" s="2155"/>
      <c r="Q43" s="2155"/>
      <c r="R43" s="2155"/>
      <c r="S43" s="2155"/>
      <c r="U43" s="1051" t="str">
        <f t="shared" si="2"/>
        <v>4 (1404)</v>
      </c>
      <c r="V43" s="1052" t="str">
        <f t="shared" si="3"/>
        <v/>
      </c>
      <c r="W43" s="1741"/>
      <c r="X43" s="1053"/>
      <c r="Y43" s="1053"/>
      <c r="Z43" s="320"/>
    </row>
    <row r="44" spans="1:26" ht="12.75" hidden="1" customHeight="1" x14ac:dyDescent="0.2">
      <c r="A44" s="1634" t="s">
        <v>2936</v>
      </c>
      <c r="B44" s="1046"/>
      <c r="C44" s="1685"/>
      <c r="D44" s="1685"/>
      <c r="E44" s="1634"/>
      <c r="F44" s="1685"/>
      <c r="G44" s="1685"/>
      <c r="H44" s="674"/>
      <c r="I44" s="1048"/>
      <c r="J44" s="1049"/>
      <c r="K44" s="1684"/>
      <c r="L44" s="1049"/>
      <c r="M44" s="1050"/>
      <c r="N44" s="1743"/>
      <c r="O44" s="1634"/>
      <c r="P44" s="2155"/>
      <c r="Q44" s="2155"/>
      <c r="R44" s="2155"/>
      <c r="S44" s="2155"/>
      <c r="U44" s="1051" t="str">
        <f t="shared" si="2"/>
        <v>5 (1405)</v>
      </c>
      <c r="V44" s="1052" t="str">
        <f t="shared" si="3"/>
        <v/>
      </c>
      <c r="W44" s="1741"/>
      <c r="X44" s="1053"/>
      <c r="Y44" s="1053"/>
      <c r="Z44" s="320"/>
    </row>
    <row r="45" spans="1:26" ht="12.75" hidden="1" customHeight="1" x14ac:dyDescent="0.2">
      <c r="A45" s="1634" t="s">
        <v>2937</v>
      </c>
      <c r="B45" s="1046"/>
      <c r="C45" s="1685"/>
      <c r="D45" s="1685"/>
      <c r="E45" s="1634"/>
      <c r="F45" s="1685"/>
      <c r="G45" s="1685"/>
      <c r="H45" s="674"/>
      <c r="I45" s="1048"/>
      <c r="J45" s="1049"/>
      <c r="K45" s="1684"/>
      <c r="L45" s="1049"/>
      <c r="M45" s="1050"/>
      <c r="N45" s="1743"/>
      <c r="O45" s="1634"/>
      <c r="P45" s="2155"/>
      <c r="Q45" s="2155"/>
      <c r="R45" s="2155"/>
      <c r="S45" s="2155"/>
      <c r="U45" s="1051" t="str">
        <f t="shared" si="2"/>
        <v>6 (1406)</v>
      </c>
      <c r="V45" s="1052" t="str">
        <f t="shared" si="3"/>
        <v/>
      </c>
      <c r="W45" s="1741"/>
      <c r="X45" s="1053"/>
      <c r="Y45" s="1053"/>
      <c r="Z45" s="320"/>
    </row>
    <row r="46" spans="1:26" ht="12.75" hidden="1" customHeight="1" x14ac:dyDescent="0.2">
      <c r="A46" s="1634" t="s">
        <v>2938</v>
      </c>
      <c r="B46" s="1046"/>
      <c r="C46" s="1685"/>
      <c r="D46" s="1685"/>
      <c r="E46" s="1634"/>
      <c r="F46" s="1685"/>
      <c r="G46" s="1685"/>
      <c r="H46" s="674"/>
      <c r="I46" s="1048"/>
      <c r="J46" s="1049"/>
      <c r="K46" s="1684"/>
      <c r="L46" s="1049"/>
      <c r="M46" s="1050"/>
      <c r="N46" s="1743"/>
      <c r="O46" s="1634"/>
      <c r="P46" s="2155"/>
      <c r="Q46" s="2155"/>
      <c r="R46" s="2155"/>
      <c r="S46" s="2155"/>
      <c r="U46" s="1051" t="str">
        <f t="shared" si="2"/>
        <v>7 (1407)</v>
      </c>
      <c r="V46" s="1052" t="str">
        <f t="shared" si="3"/>
        <v/>
      </c>
      <c r="W46" s="1741"/>
      <c r="X46" s="1053"/>
      <c r="Y46" s="1053"/>
      <c r="Z46" s="320"/>
    </row>
    <row r="47" spans="1:26" ht="12.75" hidden="1" customHeight="1" x14ac:dyDescent="0.2">
      <c r="A47" s="1634" t="s">
        <v>2939</v>
      </c>
      <c r="B47" s="1046"/>
      <c r="C47" s="1685"/>
      <c r="D47" s="1685"/>
      <c r="E47" s="1634"/>
      <c r="F47" s="1685"/>
      <c r="G47" s="1685"/>
      <c r="H47" s="674"/>
      <c r="I47" s="1048"/>
      <c r="J47" s="1049"/>
      <c r="K47" s="1684"/>
      <c r="L47" s="1049"/>
      <c r="M47" s="1050"/>
      <c r="N47" s="1743"/>
      <c r="O47" s="1634"/>
      <c r="P47" s="2155"/>
      <c r="Q47" s="2155"/>
      <c r="R47" s="2155"/>
      <c r="S47" s="2155"/>
      <c r="U47" s="1051" t="str">
        <f t="shared" si="2"/>
        <v>8 (1408)</v>
      </c>
      <c r="V47" s="1052" t="str">
        <f t="shared" si="3"/>
        <v/>
      </c>
      <c r="W47" s="1741"/>
      <c r="X47" s="1053"/>
      <c r="Y47" s="1053"/>
      <c r="Z47" s="320"/>
    </row>
    <row r="48" spans="1:26" ht="12.75" hidden="1" customHeight="1" x14ac:dyDescent="0.2">
      <c r="A48" s="1634" t="s">
        <v>2940</v>
      </c>
      <c r="B48" s="1046"/>
      <c r="C48" s="1685"/>
      <c r="D48" s="1685"/>
      <c r="E48" s="1634"/>
      <c r="F48" s="1685"/>
      <c r="G48" s="1685"/>
      <c r="H48" s="674"/>
      <c r="I48" s="1048"/>
      <c r="J48" s="1049"/>
      <c r="K48" s="1684"/>
      <c r="L48" s="1049"/>
      <c r="M48" s="1050"/>
      <c r="N48" s="1743"/>
      <c r="O48" s="1634"/>
      <c r="P48" s="2155"/>
      <c r="Q48" s="2155"/>
      <c r="R48" s="2155"/>
      <c r="S48" s="2155"/>
      <c r="U48" s="1051" t="str">
        <f t="shared" si="2"/>
        <v>9 (1409)</v>
      </c>
      <c r="V48" s="1052" t="str">
        <f t="shared" si="3"/>
        <v/>
      </c>
      <c r="W48" s="1741"/>
      <c r="X48" s="1053"/>
      <c r="Y48" s="1053"/>
      <c r="Z48" s="320"/>
    </row>
    <row r="49" spans="1:26" ht="12.75" hidden="1" customHeight="1" x14ac:dyDescent="0.2">
      <c r="A49" s="1634" t="s">
        <v>2941</v>
      </c>
      <c r="B49" s="1046"/>
      <c r="C49" s="1685"/>
      <c r="D49" s="1685"/>
      <c r="E49" s="1634"/>
      <c r="F49" s="1685"/>
      <c r="G49" s="1685"/>
      <c r="H49" s="674"/>
      <c r="I49" s="1048"/>
      <c r="J49" s="1049"/>
      <c r="K49" s="1684"/>
      <c r="L49" s="1049"/>
      <c r="M49" s="1050"/>
      <c r="N49" s="1743"/>
      <c r="O49" s="1634"/>
      <c r="P49" s="2155"/>
      <c r="Q49" s="2155"/>
      <c r="R49" s="2155"/>
      <c r="S49" s="2155"/>
      <c r="U49" s="1051" t="str">
        <f t="shared" si="2"/>
        <v>10 (1410)</v>
      </c>
      <c r="V49" s="1052" t="str">
        <f t="shared" si="3"/>
        <v/>
      </c>
      <c r="W49" s="1741"/>
      <c r="X49" s="1053"/>
      <c r="Y49" s="1053"/>
      <c r="Z49" s="320"/>
    </row>
    <row r="50" spans="1:26" ht="12.75" hidden="1" customHeight="1" x14ac:dyDescent="0.2">
      <c r="A50" s="1634" t="s">
        <v>2942</v>
      </c>
      <c r="B50" s="1046"/>
      <c r="C50" s="1685"/>
      <c r="D50" s="1685"/>
      <c r="E50" s="1634"/>
      <c r="F50" s="1685"/>
      <c r="G50" s="1685"/>
      <c r="H50" s="674"/>
      <c r="I50" s="1048"/>
      <c r="J50" s="1049"/>
      <c r="K50" s="1684"/>
      <c r="L50" s="1049"/>
      <c r="M50" s="1050"/>
      <c r="N50" s="1743"/>
      <c r="O50" s="1634"/>
      <c r="P50" s="2155"/>
      <c r="Q50" s="2155"/>
      <c r="R50" s="2155"/>
      <c r="S50" s="2155"/>
      <c r="U50" s="1051" t="str">
        <f t="shared" si="2"/>
        <v>11 (1411)</v>
      </c>
      <c r="V50" s="1052" t="str">
        <f t="shared" si="3"/>
        <v/>
      </c>
      <c r="W50" s="1741"/>
      <c r="X50" s="1053"/>
      <c r="Y50" s="1053"/>
      <c r="Z50" s="320"/>
    </row>
    <row r="51" spans="1:26" ht="12.75" hidden="1" customHeight="1" x14ac:dyDescent="0.2">
      <c r="A51" s="1634" t="s">
        <v>2943</v>
      </c>
      <c r="B51" s="1046"/>
      <c r="C51" s="1685"/>
      <c r="D51" s="1685"/>
      <c r="E51" s="1634"/>
      <c r="F51" s="1685"/>
      <c r="G51" s="1685"/>
      <c r="H51" s="674"/>
      <c r="I51" s="1048"/>
      <c r="J51" s="1049"/>
      <c r="K51" s="1684"/>
      <c r="L51" s="1049"/>
      <c r="M51" s="1050"/>
      <c r="N51" s="1743"/>
      <c r="O51" s="1634"/>
      <c r="P51" s="2155"/>
      <c r="Q51" s="2155"/>
      <c r="R51" s="2155"/>
      <c r="S51" s="2155"/>
      <c r="U51" s="1051" t="str">
        <f t="shared" si="2"/>
        <v>12 (1412)</v>
      </c>
      <c r="V51" s="1052" t="str">
        <f t="shared" si="3"/>
        <v/>
      </c>
      <c r="W51" s="1741"/>
      <c r="X51" s="1053"/>
      <c r="Y51" s="1053"/>
      <c r="Z51" s="320"/>
    </row>
    <row r="52" spans="1:26" ht="12.75" hidden="1" customHeight="1" x14ac:dyDescent="0.2">
      <c r="A52" s="1634" t="s">
        <v>2944</v>
      </c>
      <c r="B52" s="1046"/>
      <c r="C52" s="1685"/>
      <c r="D52" s="1685"/>
      <c r="E52" s="1634"/>
      <c r="F52" s="1685"/>
      <c r="G52" s="1685"/>
      <c r="H52" s="674"/>
      <c r="I52" s="1048"/>
      <c r="J52" s="1049"/>
      <c r="K52" s="1684"/>
      <c r="L52" s="1049"/>
      <c r="M52" s="1050"/>
      <c r="N52" s="1743"/>
      <c r="O52" s="1634"/>
      <c r="P52" s="2155"/>
      <c r="Q52" s="2155"/>
      <c r="R52" s="2155"/>
      <c r="S52" s="2155"/>
      <c r="U52" s="1051" t="str">
        <f t="shared" si="2"/>
        <v>13 (1413)</v>
      </c>
      <c r="V52" s="1052" t="str">
        <f t="shared" si="3"/>
        <v/>
      </c>
      <c r="W52" s="1741"/>
      <c r="X52" s="1053"/>
      <c r="Y52" s="1053"/>
      <c r="Z52" s="320"/>
    </row>
    <row r="53" spans="1:26" ht="12.75" hidden="1" customHeight="1" x14ac:dyDescent="0.2">
      <c r="A53" s="1634" t="s">
        <v>2945</v>
      </c>
      <c r="B53" s="1046"/>
      <c r="C53" s="1685"/>
      <c r="D53" s="1685"/>
      <c r="E53" s="1634"/>
      <c r="F53" s="1685"/>
      <c r="G53" s="1685"/>
      <c r="H53" s="674"/>
      <c r="I53" s="1048"/>
      <c r="J53" s="1049"/>
      <c r="K53" s="1684"/>
      <c r="L53" s="1049"/>
      <c r="M53" s="1050"/>
      <c r="N53" s="1743"/>
      <c r="O53" s="1634"/>
      <c r="P53" s="2155"/>
      <c r="Q53" s="2155"/>
      <c r="R53" s="2155"/>
      <c r="S53" s="2155"/>
      <c r="U53" s="1051" t="str">
        <f t="shared" si="2"/>
        <v>14 (1414)</v>
      </c>
      <c r="V53" s="1052" t="str">
        <f t="shared" si="3"/>
        <v/>
      </c>
      <c r="W53" s="1741"/>
      <c r="X53" s="1053"/>
      <c r="Y53" s="1053"/>
      <c r="Z53" s="320"/>
    </row>
    <row r="54" spans="1:26" ht="12.75" hidden="1" customHeight="1" x14ac:dyDescent="0.2">
      <c r="A54" s="1634" t="s">
        <v>2946</v>
      </c>
      <c r="B54" s="1046"/>
      <c r="C54" s="1685"/>
      <c r="D54" s="1685"/>
      <c r="E54" s="1634"/>
      <c r="F54" s="1685"/>
      <c r="G54" s="1685"/>
      <c r="H54" s="674"/>
      <c r="I54" s="1048"/>
      <c r="J54" s="1049"/>
      <c r="K54" s="1684"/>
      <c r="L54" s="1049"/>
      <c r="M54" s="1050"/>
      <c r="N54" s="1743"/>
      <c r="O54" s="1634"/>
      <c r="P54" s="2155"/>
      <c r="Q54" s="2155"/>
      <c r="R54" s="2155"/>
      <c r="S54" s="2155"/>
      <c r="U54" s="1051" t="str">
        <f t="shared" si="2"/>
        <v>15 (1415)</v>
      </c>
      <c r="V54" s="1052" t="str">
        <f t="shared" si="3"/>
        <v/>
      </c>
      <c r="W54" s="1741"/>
      <c r="X54" s="1053"/>
      <c r="Y54" s="1053"/>
      <c r="Z54" s="320"/>
    </row>
    <row r="55" spans="1:26" ht="12.75" hidden="1" customHeight="1" x14ac:dyDescent="0.2">
      <c r="A55" s="1634" t="s">
        <v>2947</v>
      </c>
      <c r="B55" s="1046"/>
      <c r="C55" s="1685"/>
      <c r="D55" s="1685"/>
      <c r="E55" s="1634"/>
      <c r="F55" s="1685"/>
      <c r="G55" s="1685"/>
      <c r="H55" s="674"/>
      <c r="I55" s="1048"/>
      <c r="J55" s="1049"/>
      <c r="K55" s="1684"/>
      <c r="L55" s="1049"/>
      <c r="M55" s="1050"/>
      <c r="N55" s="1743"/>
      <c r="O55" s="1634"/>
      <c r="P55" s="2155"/>
      <c r="Q55" s="2155"/>
      <c r="R55" s="2155"/>
      <c r="S55" s="2155"/>
      <c r="U55" s="1051" t="str">
        <f t="shared" si="2"/>
        <v>16 (1416)</v>
      </c>
      <c r="V55" s="1052" t="str">
        <f t="shared" si="3"/>
        <v/>
      </c>
      <c r="W55" s="1741"/>
      <c r="X55" s="1053"/>
      <c r="Y55" s="1053"/>
      <c r="Z55" s="320"/>
    </row>
    <row r="56" spans="1:26" ht="12.75" hidden="1" customHeight="1" x14ac:dyDescent="0.2">
      <c r="A56" s="1634" t="s">
        <v>2948</v>
      </c>
      <c r="B56" s="1046"/>
      <c r="C56" s="1685"/>
      <c r="D56" s="1685"/>
      <c r="E56" s="1634"/>
      <c r="F56" s="1685"/>
      <c r="G56" s="1685"/>
      <c r="H56" s="674"/>
      <c r="I56" s="1048"/>
      <c r="J56" s="1049"/>
      <c r="K56" s="1684"/>
      <c r="L56" s="1049"/>
      <c r="M56" s="1050"/>
      <c r="N56" s="1743"/>
      <c r="O56" s="1634"/>
      <c r="P56" s="2155"/>
      <c r="Q56" s="2155"/>
      <c r="R56" s="2155"/>
      <c r="S56" s="2155"/>
      <c r="U56" s="1051" t="str">
        <f t="shared" si="2"/>
        <v>17 (1417)</v>
      </c>
      <c r="V56" s="1052" t="str">
        <f t="shared" si="3"/>
        <v/>
      </c>
      <c r="W56" s="1741"/>
      <c r="X56" s="1053"/>
      <c r="Y56" s="1053"/>
      <c r="Z56" s="320"/>
    </row>
    <row r="57" spans="1:26" ht="12.75" hidden="1" customHeight="1" x14ac:dyDescent="0.2">
      <c r="A57" s="1634" t="s">
        <v>2949</v>
      </c>
      <c r="B57" s="1046"/>
      <c r="C57" s="1685"/>
      <c r="D57" s="1685"/>
      <c r="E57" s="1634"/>
      <c r="F57" s="1685"/>
      <c r="G57" s="1685"/>
      <c r="H57" s="674"/>
      <c r="I57" s="1048"/>
      <c r="J57" s="1049"/>
      <c r="K57" s="1684"/>
      <c r="L57" s="1049"/>
      <c r="M57" s="1050"/>
      <c r="N57" s="1743"/>
      <c r="O57" s="1634"/>
      <c r="P57" s="2155"/>
      <c r="Q57" s="2155"/>
      <c r="R57" s="2155"/>
      <c r="S57" s="2155"/>
      <c r="U57" s="1051" t="str">
        <f t="shared" si="2"/>
        <v>18 (1418)</v>
      </c>
      <c r="V57" s="1052" t="str">
        <f t="shared" si="3"/>
        <v/>
      </c>
      <c r="W57" s="1741"/>
      <c r="X57" s="1053"/>
      <c r="Y57" s="1053"/>
      <c r="Z57" s="320"/>
    </row>
    <row r="58" spans="1:26" ht="12.75" hidden="1" customHeight="1" x14ac:dyDescent="0.2">
      <c r="A58" s="1634" t="s">
        <v>2950</v>
      </c>
      <c r="B58" s="1046"/>
      <c r="C58" s="1685"/>
      <c r="D58" s="1685"/>
      <c r="E58" s="1634"/>
      <c r="F58" s="1685"/>
      <c r="G58" s="1685"/>
      <c r="H58" s="674"/>
      <c r="I58" s="1048"/>
      <c r="J58" s="1049"/>
      <c r="K58" s="1684"/>
      <c r="L58" s="1049"/>
      <c r="M58" s="1050"/>
      <c r="N58" s="1743"/>
      <c r="O58" s="1634"/>
      <c r="P58" s="2155"/>
      <c r="Q58" s="2155"/>
      <c r="R58" s="2155"/>
      <c r="S58" s="2155"/>
      <c r="U58" s="1051" t="str">
        <f t="shared" si="2"/>
        <v>19 (1419)</v>
      </c>
      <c r="V58" s="1052" t="str">
        <f t="shared" si="3"/>
        <v/>
      </c>
      <c r="W58" s="1741"/>
      <c r="X58" s="1053"/>
      <c r="Y58" s="1053"/>
      <c r="Z58" s="320"/>
    </row>
    <row r="59" spans="1:26" ht="12.75" hidden="1" customHeight="1" x14ac:dyDescent="0.2">
      <c r="A59" s="1634" t="s">
        <v>2951</v>
      </c>
      <c r="B59" s="1046"/>
      <c r="C59" s="1685"/>
      <c r="D59" s="1685"/>
      <c r="E59" s="1634"/>
      <c r="F59" s="1685"/>
      <c r="G59" s="1685"/>
      <c r="H59" s="674"/>
      <c r="I59" s="1048"/>
      <c r="J59" s="1049"/>
      <c r="K59" s="1684"/>
      <c r="L59" s="1049"/>
      <c r="M59" s="1050"/>
      <c r="N59" s="1743"/>
      <c r="O59" s="1634"/>
      <c r="P59" s="2155"/>
      <c r="Q59" s="2155"/>
      <c r="R59" s="2155"/>
      <c r="S59" s="2155"/>
      <c r="U59" s="1051" t="str">
        <f t="shared" si="2"/>
        <v>20 (1420)</v>
      </c>
      <c r="V59" s="1052" t="str">
        <f t="shared" si="3"/>
        <v/>
      </c>
      <c r="W59" s="1741"/>
      <c r="X59" s="1053"/>
      <c r="Y59" s="1053"/>
      <c r="Z59" s="320"/>
    </row>
    <row r="60" spans="1:26" ht="12.75" hidden="1" customHeight="1" x14ac:dyDescent="0.2">
      <c r="A60" s="1634" t="s">
        <v>2952</v>
      </c>
      <c r="B60" s="1046"/>
      <c r="C60" s="1685"/>
      <c r="D60" s="1685"/>
      <c r="E60" s="1634"/>
      <c r="F60" s="1685"/>
      <c r="G60" s="1685"/>
      <c r="H60" s="674"/>
      <c r="I60" s="1048"/>
      <c r="J60" s="1049"/>
      <c r="K60" s="1684"/>
      <c r="L60" s="1049"/>
      <c r="M60" s="1050"/>
      <c r="N60" s="1743"/>
      <c r="O60" s="1634"/>
      <c r="P60" s="2155"/>
      <c r="Q60" s="2155"/>
      <c r="R60" s="2155"/>
      <c r="S60" s="2155"/>
      <c r="U60" s="1051" t="str">
        <f t="shared" si="2"/>
        <v>21 (1421)</v>
      </c>
      <c r="V60" s="1052" t="str">
        <f t="shared" si="3"/>
        <v/>
      </c>
      <c r="W60" s="1741"/>
      <c r="X60" s="1053"/>
      <c r="Y60" s="1053"/>
      <c r="Z60" s="320"/>
    </row>
    <row r="61" spans="1:26" ht="12.75" hidden="1" customHeight="1" x14ac:dyDescent="0.2">
      <c r="A61" s="1634" t="s">
        <v>2953</v>
      </c>
      <c r="B61" s="1046"/>
      <c r="C61" s="1685"/>
      <c r="D61" s="1685"/>
      <c r="E61" s="1634"/>
      <c r="F61" s="1685"/>
      <c r="G61" s="1685"/>
      <c r="H61" s="674"/>
      <c r="I61" s="1048"/>
      <c r="J61" s="1049"/>
      <c r="K61" s="1684"/>
      <c r="L61" s="1049"/>
      <c r="M61" s="1050"/>
      <c r="N61" s="1743"/>
      <c r="O61" s="1634"/>
      <c r="P61" s="2155"/>
      <c r="Q61" s="2155"/>
      <c r="R61" s="2155"/>
      <c r="S61" s="2155"/>
      <c r="U61" s="1051" t="str">
        <f t="shared" si="2"/>
        <v>22 (1422)</v>
      </c>
      <c r="V61" s="1052" t="str">
        <f t="shared" si="3"/>
        <v/>
      </c>
      <c r="W61" s="1741"/>
      <c r="X61" s="1053"/>
      <c r="Y61" s="1053"/>
      <c r="Z61" s="320"/>
    </row>
    <row r="62" spans="1:26" ht="12.75" hidden="1" customHeight="1" x14ac:dyDescent="0.2">
      <c r="A62" s="1634" t="s">
        <v>2954</v>
      </c>
      <c r="B62" s="1046"/>
      <c r="C62" s="1685"/>
      <c r="D62" s="1685"/>
      <c r="E62" s="1634"/>
      <c r="F62" s="1685"/>
      <c r="G62" s="1685"/>
      <c r="H62" s="674"/>
      <c r="I62" s="1048"/>
      <c r="J62" s="1049"/>
      <c r="K62" s="1684"/>
      <c r="L62" s="1049"/>
      <c r="M62" s="1050"/>
      <c r="N62" s="1743"/>
      <c r="O62" s="1634"/>
      <c r="P62" s="2155"/>
      <c r="Q62" s="2155"/>
      <c r="R62" s="2155"/>
      <c r="S62" s="2155"/>
      <c r="U62" s="1051" t="str">
        <f t="shared" si="2"/>
        <v>23 (1423)</v>
      </c>
      <c r="V62" s="1052" t="str">
        <f t="shared" si="3"/>
        <v/>
      </c>
      <c r="W62" s="1741"/>
      <c r="X62" s="1053"/>
      <c r="Y62" s="1053"/>
      <c r="Z62" s="320"/>
    </row>
    <row r="63" spans="1:26" ht="12.75" hidden="1" customHeight="1" x14ac:dyDescent="0.2">
      <c r="A63" s="1634" t="s">
        <v>2955</v>
      </c>
      <c r="B63" s="1046"/>
      <c r="C63" s="1685"/>
      <c r="D63" s="1685"/>
      <c r="E63" s="1634"/>
      <c r="F63" s="1685"/>
      <c r="G63" s="1685"/>
      <c r="H63" s="674"/>
      <c r="I63" s="1048"/>
      <c r="J63" s="1049"/>
      <c r="K63" s="1684"/>
      <c r="L63" s="1049"/>
      <c r="M63" s="1050"/>
      <c r="N63" s="1743"/>
      <c r="O63" s="1634"/>
      <c r="P63" s="2155"/>
      <c r="Q63" s="2155"/>
      <c r="R63" s="2155"/>
      <c r="S63" s="2155"/>
      <c r="U63" s="1051" t="str">
        <f t="shared" si="2"/>
        <v>24 (1424)</v>
      </c>
      <c r="V63" s="1052" t="str">
        <f t="shared" si="3"/>
        <v/>
      </c>
      <c r="W63" s="1741"/>
      <c r="X63" s="1053"/>
      <c r="Y63" s="1053"/>
      <c r="Z63" s="320"/>
    </row>
    <row r="64" spans="1:26" x14ac:dyDescent="0.2">
      <c r="A64" s="1634" t="s">
        <v>2956</v>
      </c>
      <c r="B64" s="1046"/>
      <c r="C64" s="1685"/>
      <c r="D64" s="1685"/>
      <c r="E64" s="1634"/>
      <c r="F64" s="1047"/>
      <c r="G64" s="1685"/>
      <c r="H64" s="674"/>
      <c r="I64" s="1048"/>
      <c r="J64" s="1049"/>
      <c r="K64" s="1684"/>
      <c r="L64" s="1049"/>
      <c r="M64" s="1050"/>
      <c r="N64" s="1743"/>
      <c r="O64" s="1634"/>
      <c r="P64" s="2155"/>
      <c r="Q64" s="2155"/>
      <c r="R64" s="2155"/>
      <c r="S64" s="2155"/>
      <c r="U64" s="1051" t="str">
        <f t="shared" si="2"/>
        <v>25 (1425)</v>
      </c>
      <c r="V64" s="1052" t="str">
        <f t="shared" si="3"/>
        <v/>
      </c>
      <c r="W64" s="1741"/>
      <c r="X64" s="1053"/>
      <c r="Y64" s="1053"/>
      <c r="Z64" s="320"/>
    </row>
    <row r="65" spans="1:26" x14ac:dyDescent="0.2">
      <c r="A65" s="86" t="s">
        <v>2957</v>
      </c>
      <c r="B65" s="1054">
        <v>100</v>
      </c>
      <c r="C65" s="1685"/>
      <c r="D65" s="1685"/>
      <c r="E65" s="1634"/>
      <c r="F65" s="1047"/>
      <c r="G65" s="1685"/>
      <c r="H65" s="167"/>
      <c r="I65" s="1056"/>
      <c r="J65" s="1049"/>
      <c r="K65" s="1684"/>
      <c r="L65" s="1049"/>
      <c r="M65" s="1050"/>
      <c r="N65" s="1057"/>
      <c r="O65" s="1634"/>
      <c r="P65" s="2173"/>
      <c r="Q65" s="2173"/>
      <c r="R65" s="2173"/>
      <c r="S65" s="2173"/>
      <c r="U65" s="1059" t="str">
        <f>$A$65</f>
        <v>(1426)</v>
      </c>
      <c r="V65" s="1058">
        <f>$B65</f>
        <v>100</v>
      </c>
      <c r="W65" s="1741"/>
      <c r="X65" s="1053"/>
      <c r="Y65" s="1053"/>
      <c r="Z65" s="320"/>
    </row>
    <row r="66" spans="1:26" ht="12.75" customHeight="1" x14ac:dyDescent="0.2">
      <c r="A66" s="39" t="s">
        <v>2958</v>
      </c>
      <c r="B66" s="678" t="s">
        <v>2959</v>
      </c>
      <c r="C66" s="1684"/>
      <c r="D66" s="1684"/>
      <c r="F66" s="1047"/>
      <c r="G66" s="681"/>
      <c r="H66" s="1060"/>
      <c r="I66" s="1061"/>
      <c r="J66" s="1049"/>
      <c r="K66" s="1684"/>
      <c r="L66" s="1049"/>
      <c r="M66" s="1062"/>
      <c r="N66" s="1063"/>
      <c r="P66" s="2174"/>
      <c r="Q66" s="2174"/>
      <c r="R66" s="2174"/>
      <c r="S66" s="2174"/>
      <c r="U66" s="1059" t="str">
        <f>$A$66</f>
        <v>(1400)</v>
      </c>
      <c r="V66" s="679" t="str">
        <f>$B66</f>
        <v>Global</v>
      </c>
      <c r="W66" s="1741"/>
      <c r="X66" s="1064"/>
      <c r="Y66" s="1064"/>
      <c r="Z66" s="320"/>
    </row>
    <row r="67" spans="1:26" ht="6" customHeight="1" x14ac:dyDescent="0.2">
      <c r="U67" s="1043"/>
      <c r="V67" s="1043"/>
      <c r="Z67" s="320"/>
    </row>
    <row r="68" spans="1:26" x14ac:dyDescent="0.2">
      <c r="B68" s="138" t="s">
        <v>1786</v>
      </c>
      <c r="U68" s="1043"/>
      <c r="V68" s="1044" t="str">
        <f>$B68</f>
        <v>Transactions assimilables à des pensions (503)</v>
      </c>
      <c r="Z68" s="320"/>
    </row>
    <row r="69" spans="1:26" x14ac:dyDescent="0.2">
      <c r="A69" s="1634" t="s">
        <v>2932</v>
      </c>
      <c r="B69" s="1046"/>
      <c r="C69" s="1047"/>
      <c r="D69" s="1685"/>
      <c r="E69" s="1634"/>
      <c r="F69" s="1047"/>
      <c r="G69" s="1685"/>
      <c r="H69" s="1685"/>
      <c r="I69" s="1067"/>
      <c r="J69" s="1685"/>
      <c r="K69" s="1050"/>
      <c r="L69" s="1050"/>
      <c r="M69" s="1050"/>
      <c r="N69" s="1743"/>
      <c r="O69" s="1634"/>
      <c r="P69" s="2155"/>
      <c r="Q69" s="2155"/>
      <c r="R69" s="2155"/>
      <c r="S69" s="2155"/>
      <c r="U69" s="1051" t="str">
        <f t="shared" ref="U69:U93" si="4">$A69</f>
        <v>1 (1401)</v>
      </c>
      <c r="V69" s="1052" t="str">
        <f t="shared" ref="V69:V93" si="5">IF($B69="","",$B69)</f>
        <v/>
      </c>
      <c r="W69" s="1741"/>
      <c r="X69" s="1053"/>
      <c r="Y69" s="1053"/>
      <c r="Z69" s="320"/>
    </row>
    <row r="70" spans="1:26" x14ac:dyDescent="0.2">
      <c r="A70" s="1634" t="s">
        <v>2933</v>
      </c>
      <c r="B70" s="1046"/>
      <c r="C70" s="1047"/>
      <c r="D70" s="1685"/>
      <c r="E70" s="1634"/>
      <c r="F70" s="1047"/>
      <c r="G70" s="1685"/>
      <c r="H70" s="1685"/>
      <c r="I70" s="1067"/>
      <c r="J70" s="1685"/>
      <c r="K70" s="1050"/>
      <c r="L70" s="1050"/>
      <c r="M70" s="1050"/>
      <c r="N70" s="1743"/>
      <c r="O70" s="1634"/>
      <c r="P70" s="2155"/>
      <c r="Q70" s="2155"/>
      <c r="R70" s="2155"/>
      <c r="S70" s="2155"/>
      <c r="U70" s="1051" t="str">
        <f t="shared" si="4"/>
        <v>2 (1402)</v>
      </c>
      <c r="V70" s="1052" t="str">
        <f t="shared" si="5"/>
        <v/>
      </c>
      <c r="W70" s="1741"/>
      <c r="X70" s="1053"/>
      <c r="Y70" s="1053"/>
      <c r="Z70" s="320"/>
    </row>
    <row r="71" spans="1:26" x14ac:dyDescent="0.2">
      <c r="A71" s="1634" t="s">
        <v>2934</v>
      </c>
      <c r="B71" s="1046"/>
      <c r="C71" s="1047"/>
      <c r="D71" s="1685"/>
      <c r="E71" s="1634"/>
      <c r="F71" s="1047"/>
      <c r="G71" s="1685"/>
      <c r="H71" s="1685"/>
      <c r="I71" s="1067"/>
      <c r="J71" s="1685"/>
      <c r="K71" s="1050"/>
      <c r="L71" s="1050"/>
      <c r="M71" s="1050"/>
      <c r="N71" s="1743"/>
      <c r="O71" s="1634"/>
      <c r="P71" s="2155"/>
      <c r="Q71" s="2155"/>
      <c r="R71" s="2155"/>
      <c r="S71" s="2155"/>
      <c r="U71" s="1051" t="str">
        <f t="shared" si="4"/>
        <v>3 (1403)</v>
      </c>
      <c r="V71" s="1052" t="str">
        <f t="shared" si="5"/>
        <v/>
      </c>
      <c r="W71" s="1741"/>
      <c r="X71" s="1053"/>
      <c r="Y71" s="1053"/>
      <c r="Z71" s="320"/>
    </row>
    <row r="72" spans="1:26" ht="12.75" hidden="1" customHeight="1" x14ac:dyDescent="0.2">
      <c r="A72" s="1634" t="s">
        <v>2935</v>
      </c>
      <c r="B72" s="1046"/>
      <c r="C72" s="1047"/>
      <c r="D72" s="1685"/>
      <c r="E72" s="1634"/>
      <c r="F72" s="1047"/>
      <c r="G72" s="1685"/>
      <c r="H72" s="1685"/>
      <c r="I72" s="1067"/>
      <c r="J72" s="1685"/>
      <c r="K72" s="1050"/>
      <c r="L72" s="1050"/>
      <c r="M72" s="1050"/>
      <c r="N72" s="1743"/>
      <c r="O72" s="1634"/>
      <c r="P72" s="2155"/>
      <c r="Q72" s="2155"/>
      <c r="R72" s="2155"/>
      <c r="S72" s="2155"/>
      <c r="U72" s="1051" t="str">
        <f t="shared" si="4"/>
        <v>4 (1404)</v>
      </c>
      <c r="V72" s="1052" t="str">
        <f t="shared" si="5"/>
        <v/>
      </c>
      <c r="W72" s="1741"/>
      <c r="X72" s="1053"/>
      <c r="Y72" s="1053"/>
      <c r="Z72" s="320"/>
    </row>
    <row r="73" spans="1:26" ht="12.75" hidden="1" customHeight="1" x14ac:dyDescent="0.2">
      <c r="A73" s="1634" t="s">
        <v>2936</v>
      </c>
      <c r="B73" s="1046"/>
      <c r="C73" s="1047"/>
      <c r="D73" s="1685"/>
      <c r="E73" s="1634"/>
      <c r="F73" s="1047"/>
      <c r="G73" s="1685"/>
      <c r="H73" s="1685"/>
      <c r="I73" s="1067"/>
      <c r="J73" s="1685"/>
      <c r="K73" s="1050"/>
      <c r="L73" s="1050"/>
      <c r="M73" s="1050"/>
      <c r="N73" s="1743"/>
      <c r="O73" s="1634"/>
      <c r="P73" s="2155"/>
      <c r="Q73" s="2155"/>
      <c r="R73" s="2155"/>
      <c r="S73" s="2155"/>
      <c r="U73" s="1051" t="str">
        <f t="shared" si="4"/>
        <v>5 (1405)</v>
      </c>
      <c r="V73" s="1052" t="str">
        <f t="shared" si="5"/>
        <v/>
      </c>
      <c r="W73" s="1741"/>
      <c r="X73" s="1053"/>
      <c r="Y73" s="1053"/>
      <c r="Z73" s="320"/>
    </row>
    <row r="74" spans="1:26" ht="12.75" hidden="1" customHeight="1" x14ac:dyDescent="0.2">
      <c r="A74" s="1634" t="s">
        <v>2937</v>
      </c>
      <c r="B74" s="1046"/>
      <c r="C74" s="1047"/>
      <c r="D74" s="1685"/>
      <c r="E74" s="1634"/>
      <c r="F74" s="1047"/>
      <c r="G74" s="1685"/>
      <c r="H74" s="1685"/>
      <c r="I74" s="1067"/>
      <c r="J74" s="1685"/>
      <c r="K74" s="1050"/>
      <c r="L74" s="1050"/>
      <c r="M74" s="1050"/>
      <c r="N74" s="1743"/>
      <c r="O74" s="1634"/>
      <c r="P74" s="2155"/>
      <c r="Q74" s="2155"/>
      <c r="R74" s="2155"/>
      <c r="S74" s="2155"/>
      <c r="U74" s="1051" t="str">
        <f t="shared" si="4"/>
        <v>6 (1406)</v>
      </c>
      <c r="V74" s="1052" t="str">
        <f t="shared" si="5"/>
        <v/>
      </c>
      <c r="W74" s="1741"/>
      <c r="X74" s="1053"/>
      <c r="Y74" s="1053"/>
      <c r="Z74" s="320"/>
    </row>
    <row r="75" spans="1:26" ht="12.75" hidden="1" customHeight="1" x14ac:dyDescent="0.2">
      <c r="A75" s="1634" t="s">
        <v>2938</v>
      </c>
      <c r="B75" s="1046"/>
      <c r="C75" s="1047"/>
      <c r="D75" s="1685"/>
      <c r="E75" s="1634"/>
      <c r="F75" s="1047"/>
      <c r="G75" s="1685"/>
      <c r="H75" s="1685"/>
      <c r="I75" s="1067"/>
      <c r="J75" s="1685"/>
      <c r="K75" s="1050"/>
      <c r="L75" s="1050"/>
      <c r="M75" s="1050"/>
      <c r="N75" s="1743"/>
      <c r="O75" s="1634"/>
      <c r="P75" s="2155"/>
      <c r="Q75" s="2155"/>
      <c r="R75" s="2155"/>
      <c r="S75" s="2155"/>
      <c r="U75" s="1051" t="str">
        <f t="shared" si="4"/>
        <v>7 (1407)</v>
      </c>
      <c r="V75" s="1052" t="str">
        <f t="shared" si="5"/>
        <v/>
      </c>
      <c r="W75" s="1741"/>
      <c r="X75" s="1053"/>
      <c r="Y75" s="1053"/>
      <c r="Z75" s="320"/>
    </row>
    <row r="76" spans="1:26" ht="12.75" hidden="1" customHeight="1" x14ac:dyDescent="0.2">
      <c r="A76" s="1634" t="s">
        <v>2939</v>
      </c>
      <c r="B76" s="1046"/>
      <c r="C76" s="1047"/>
      <c r="D76" s="1685"/>
      <c r="E76" s="1634"/>
      <c r="F76" s="1047"/>
      <c r="G76" s="1685"/>
      <c r="H76" s="1685"/>
      <c r="I76" s="1067"/>
      <c r="J76" s="1685"/>
      <c r="K76" s="1050"/>
      <c r="L76" s="1050"/>
      <c r="M76" s="1050"/>
      <c r="N76" s="1743"/>
      <c r="O76" s="1634"/>
      <c r="P76" s="2155"/>
      <c r="Q76" s="2155"/>
      <c r="R76" s="2155"/>
      <c r="S76" s="2155"/>
      <c r="U76" s="1051" t="str">
        <f t="shared" si="4"/>
        <v>8 (1408)</v>
      </c>
      <c r="V76" s="1052" t="str">
        <f t="shared" si="5"/>
        <v/>
      </c>
      <c r="W76" s="1741"/>
      <c r="X76" s="1053"/>
      <c r="Y76" s="1053"/>
      <c r="Z76" s="320"/>
    </row>
    <row r="77" spans="1:26" ht="12.75" hidden="1" customHeight="1" x14ac:dyDescent="0.2">
      <c r="A77" s="1634" t="s">
        <v>2940</v>
      </c>
      <c r="B77" s="1046"/>
      <c r="C77" s="1047"/>
      <c r="D77" s="1685"/>
      <c r="E77" s="1634"/>
      <c r="F77" s="1047"/>
      <c r="G77" s="1685"/>
      <c r="H77" s="1685"/>
      <c r="I77" s="1067"/>
      <c r="J77" s="1685"/>
      <c r="K77" s="1050"/>
      <c r="L77" s="1050"/>
      <c r="M77" s="1050"/>
      <c r="N77" s="1743"/>
      <c r="O77" s="1634"/>
      <c r="P77" s="2155"/>
      <c r="Q77" s="2155"/>
      <c r="R77" s="2155"/>
      <c r="S77" s="2155"/>
      <c r="U77" s="1051" t="str">
        <f t="shared" si="4"/>
        <v>9 (1409)</v>
      </c>
      <c r="V77" s="1052" t="str">
        <f t="shared" si="5"/>
        <v/>
      </c>
      <c r="W77" s="1741"/>
      <c r="X77" s="1053"/>
      <c r="Y77" s="1053"/>
      <c r="Z77" s="320"/>
    </row>
    <row r="78" spans="1:26" ht="12.75" hidden="1" customHeight="1" x14ac:dyDescent="0.2">
      <c r="A78" s="1634" t="s">
        <v>2941</v>
      </c>
      <c r="B78" s="1046"/>
      <c r="C78" s="1047"/>
      <c r="D78" s="1685"/>
      <c r="E78" s="1634"/>
      <c r="F78" s="1047"/>
      <c r="G78" s="1685"/>
      <c r="H78" s="1685"/>
      <c r="I78" s="1067"/>
      <c r="J78" s="1685"/>
      <c r="K78" s="1050"/>
      <c r="L78" s="1050"/>
      <c r="M78" s="1050"/>
      <c r="N78" s="1743"/>
      <c r="O78" s="1634"/>
      <c r="P78" s="2155"/>
      <c r="Q78" s="2155"/>
      <c r="R78" s="2155"/>
      <c r="S78" s="2155"/>
      <c r="U78" s="1051" t="str">
        <f t="shared" si="4"/>
        <v>10 (1410)</v>
      </c>
      <c r="V78" s="1052" t="str">
        <f t="shared" si="5"/>
        <v/>
      </c>
      <c r="W78" s="1741"/>
      <c r="X78" s="1053"/>
      <c r="Y78" s="1053"/>
      <c r="Z78" s="320"/>
    </row>
    <row r="79" spans="1:26" ht="12.75" hidden="1" customHeight="1" x14ac:dyDescent="0.2">
      <c r="A79" s="1634" t="s">
        <v>2942</v>
      </c>
      <c r="B79" s="1046"/>
      <c r="C79" s="1047"/>
      <c r="D79" s="1685"/>
      <c r="E79" s="1634"/>
      <c r="F79" s="1047"/>
      <c r="G79" s="1685"/>
      <c r="H79" s="1685"/>
      <c r="I79" s="1067"/>
      <c r="J79" s="1685"/>
      <c r="K79" s="1050"/>
      <c r="L79" s="1050"/>
      <c r="M79" s="1050"/>
      <c r="N79" s="1743"/>
      <c r="O79" s="1634"/>
      <c r="P79" s="2155"/>
      <c r="Q79" s="2155"/>
      <c r="R79" s="2155"/>
      <c r="S79" s="2155"/>
      <c r="U79" s="1051" t="str">
        <f t="shared" si="4"/>
        <v>11 (1411)</v>
      </c>
      <c r="V79" s="1052" t="str">
        <f t="shared" si="5"/>
        <v/>
      </c>
      <c r="W79" s="1741"/>
      <c r="X79" s="1053"/>
      <c r="Y79" s="1053"/>
      <c r="Z79" s="320"/>
    </row>
    <row r="80" spans="1:26" ht="12.75" hidden="1" customHeight="1" x14ac:dyDescent="0.2">
      <c r="A80" s="1634" t="s">
        <v>2943</v>
      </c>
      <c r="B80" s="1046"/>
      <c r="C80" s="1047"/>
      <c r="D80" s="1685"/>
      <c r="E80" s="1634"/>
      <c r="F80" s="1047"/>
      <c r="G80" s="1685"/>
      <c r="H80" s="1685"/>
      <c r="I80" s="1067"/>
      <c r="J80" s="1685"/>
      <c r="K80" s="1050"/>
      <c r="L80" s="1050"/>
      <c r="M80" s="1050"/>
      <c r="N80" s="1743"/>
      <c r="O80" s="1634"/>
      <c r="P80" s="2155"/>
      <c r="Q80" s="2155"/>
      <c r="R80" s="2155"/>
      <c r="S80" s="2155"/>
      <c r="U80" s="1051" t="str">
        <f t="shared" si="4"/>
        <v>12 (1412)</v>
      </c>
      <c r="V80" s="1052" t="str">
        <f t="shared" si="5"/>
        <v/>
      </c>
      <c r="W80" s="1741"/>
      <c r="X80" s="1053"/>
      <c r="Y80" s="1053"/>
      <c r="Z80" s="320"/>
    </row>
    <row r="81" spans="1:26" ht="12.75" hidden="1" customHeight="1" x14ac:dyDescent="0.2">
      <c r="A81" s="1634" t="s">
        <v>2944</v>
      </c>
      <c r="B81" s="1046"/>
      <c r="C81" s="1047"/>
      <c r="D81" s="1685"/>
      <c r="E81" s="1634"/>
      <c r="F81" s="1047"/>
      <c r="G81" s="1685"/>
      <c r="H81" s="1685"/>
      <c r="I81" s="1067"/>
      <c r="J81" s="1685"/>
      <c r="K81" s="1050"/>
      <c r="L81" s="1050"/>
      <c r="M81" s="1050"/>
      <c r="N81" s="1743"/>
      <c r="O81" s="1634"/>
      <c r="P81" s="2155"/>
      <c r="Q81" s="2155"/>
      <c r="R81" s="2155"/>
      <c r="S81" s="2155"/>
      <c r="U81" s="1051" t="str">
        <f t="shared" si="4"/>
        <v>13 (1413)</v>
      </c>
      <c r="V81" s="1052" t="str">
        <f t="shared" si="5"/>
        <v/>
      </c>
      <c r="W81" s="1741"/>
      <c r="X81" s="1053"/>
      <c r="Y81" s="1053"/>
      <c r="Z81" s="320"/>
    </row>
    <row r="82" spans="1:26" ht="12.75" hidden="1" customHeight="1" x14ac:dyDescent="0.2">
      <c r="A82" s="1634" t="s">
        <v>2945</v>
      </c>
      <c r="B82" s="1046"/>
      <c r="C82" s="1047"/>
      <c r="D82" s="1685"/>
      <c r="E82" s="1634"/>
      <c r="F82" s="1047"/>
      <c r="G82" s="1685"/>
      <c r="H82" s="1685"/>
      <c r="I82" s="1067"/>
      <c r="J82" s="1685"/>
      <c r="K82" s="1050"/>
      <c r="L82" s="1050"/>
      <c r="M82" s="1050"/>
      <c r="N82" s="1743"/>
      <c r="O82" s="1634"/>
      <c r="P82" s="2155"/>
      <c r="Q82" s="2155"/>
      <c r="R82" s="2155"/>
      <c r="S82" s="2155"/>
      <c r="U82" s="1051" t="str">
        <f t="shared" si="4"/>
        <v>14 (1414)</v>
      </c>
      <c r="V82" s="1052" t="str">
        <f t="shared" si="5"/>
        <v/>
      </c>
      <c r="W82" s="1741"/>
      <c r="X82" s="1053"/>
      <c r="Y82" s="1053"/>
      <c r="Z82" s="320"/>
    </row>
    <row r="83" spans="1:26" ht="12.75" hidden="1" customHeight="1" x14ac:dyDescent="0.2">
      <c r="A83" s="1634" t="s">
        <v>2946</v>
      </c>
      <c r="B83" s="1046"/>
      <c r="C83" s="1047"/>
      <c r="D83" s="1685"/>
      <c r="E83" s="1634"/>
      <c r="F83" s="1047"/>
      <c r="G83" s="1685"/>
      <c r="H83" s="1685"/>
      <c r="I83" s="1067"/>
      <c r="J83" s="1685"/>
      <c r="K83" s="1050"/>
      <c r="L83" s="1050"/>
      <c r="M83" s="1050"/>
      <c r="N83" s="1743"/>
      <c r="O83" s="1634"/>
      <c r="P83" s="2155"/>
      <c r="Q83" s="2155"/>
      <c r="R83" s="2155"/>
      <c r="S83" s="2155"/>
      <c r="U83" s="1051" t="str">
        <f t="shared" si="4"/>
        <v>15 (1415)</v>
      </c>
      <c r="V83" s="1052" t="str">
        <f t="shared" si="5"/>
        <v/>
      </c>
      <c r="W83" s="1741"/>
      <c r="X83" s="1053"/>
      <c r="Y83" s="1053"/>
      <c r="Z83" s="320"/>
    </row>
    <row r="84" spans="1:26" ht="12.75" hidden="1" customHeight="1" x14ac:dyDescent="0.2">
      <c r="A84" s="1634" t="s">
        <v>2947</v>
      </c>
      <c r="B84" s="1046"/>
      <c r="C84" s="1047"/>
      <c r="D84" s="1685"/>
      <c r="E84" s="1634"/>
      <c r="F84" s="1047"/>
      <c r="G84" s="1685"/>
      <c r="H84" s="1685"/>
      <c r="I84" s="1067"/>
      <c r="J84" s="1685"/>
      <c r="K84" s="1050"/>
      <c r="L84" s="1050"/>
      <c r="M84" s="1050"/>
      <c r="N84" s="1743"/>
      <c r="O84" s="1634"/>
      <c r="P84" s="2155"/>
      <c r="Q84" s="2155"/>
      <c r="R84" s="2155"/>
      <c r="S84" s="2155"/>
      <c r="U84" s="1051" t="str">
        <f t="shared" si="4"/>
        <v>16 (1416)</v>
      </c>
      <c r="V84" s="1052" t="str">
        <f t="shared" si="5"/>
        <v/>
      </c>
      <c r="W84" s="1741"/>
      <c r="X84" s="1053"/>
      <c r="Y84" s="1053"/>
      <c r="Z84" s="320"/>
    </row>
    <row r="85" spans="1:26" ht="12.75" hidden="1" customHeight="1" x14ac:dyDescent="0.2">
      <c r="A85" s="1634" t="s">
        <v>2948</v>
      </c>
      <c r="B85" s="1046"/>
      <c r="C85" s="1047"/>
      <c r="D85" s="1685"/>
      <c r="E85" s="1634"/>
      <c r="F85" s="1047"/>
      <c r="G85" s="1685"/>
      <c r="H85" s="1685"/>
      <c r="I85" s="1067"/>
      <c r="J85" s="1685"/>
      <c r="K85" s="1050"/>
      <c r="L85" s="1050"/>
      <c r="M85" s="1050"/>
      <c r="N85" s="1743"/>
      <c r="O85" s="1634"/>
      <c r="P85" s="2155"/>
      <c r="Q85" s="2155"/>
      <c r="R85" s="2155"/>
      <c r="S85" s="2155"/>
      <c r="U85" s="1051" t="str">
        <f t="shared" si="4"/>
        <v>17 (1417)</v>
      </c>
      <c r="V85" s="1052" t="str">
        <f t="shared" si="5"/>
        <v/>
      </c>
      <c r="W85" s="1741"/>
      <c r="X85" s="1053"/>
      <c r="Y85" s="1053"/>
      <c r="Z85" s="320"/>
    </row>
    <row r="86" spans="1:26" ht="12.75" hidden="1" customHeight="1" x14ac:dyDescent="0.2">
      <c r="A86" s="1634" t="s">
        <v>2949</v>
      </c>
      <c r="B86" s="1046"/>
      <c r="C86" s="1047"/>
      <c r="D86" s="1685"/>
      <c r="E86" s="1634"/>
      <c r="F86" s="1047"/>
      <c r="G86" s="1685"/>
      <c r="H86" s="1685"/>
      <c r="I86" s="1067"/>
      <c r="J86" s="1685"/>
      <c r="K86" s="1050"/>
      <c r="L86" s="1050"/>
      <c r="M86" s="1050"/>
      <c r="N86" s="1743"/>
      <c r="O86" s="1634"/>
      <c r="P86" s="2155"/>
      <c r="Q86" s="2155"/>
      <c r="R86" s="2155"/>
      <c r="S86" s="2155"/>
      <c r="U86" s="1051" t="str">
        <f t="shared" si="4"/>
        <v>18 (1418)</v>
      </c>
      <c r="V86" s="1052" t="str">
        <f t="shared" si="5"/>
        <v/>
      </c>
      <c r="W86" s="1741"/>
      <c r="X86" s="1053"/>
      <c r="Y86" s="1053"/>
      <c r="Z86" s="320"/>
    </row>
    <row r="87" spans="1:26" ht="12.75" hidden="1" customHeight="1" x14ac:dyDescent="0.2">
      <c r="A87" s="1634" t="s">
        <v>2950</v>
      </c>
      <c r="B87" s="1046"/>
      <c r="C87" s="1047"/>
      <c r="D87" s="1685"/>
      <c r="E87" s="1634"/>
      <c r="F87" s="1047"/>
      <c r="G87" s="1685"/>
      <c r="H87" s="1685"/>
      <c r="I87" s="1067"/>
      <c r="J87" s="1685"/>
      <c r="K87" s="1050"/>
      <c r="L87" s="1050"/>
      <c r="M87" s="1050"/>
      <c r="N87" s="1743"/>
      <c r="O87" s="1634"/>
      <c r="P87" s="2155"/>
      <c r="Q87" s="2155"/>
      <c r="R87" s="2155"/>
      <c r="S87" s="2155"/>
      <c r="U87" s="1051" t="str">
        <f t="shared" si="4"/>
        <v>19 (1419)</v>
      </c>
      <c r="V87" s="1052" t="str">
        <f t="shared" si="5"/>
        <v/>
      </c>
      <c r="W87" s="1741"/>
      <c r="X87" s="1053"/>
      <c r="Y87" s="1053"/>
      <c r="Z87" s="320"/>
    </row>
    <row r="88" spans="1:26" ht="12.75" hidden="1" customHeight="1" x14ac:dyDescent="0.2">
      <c r="A88" s="1634" t="s">
        <v>2951</v>
      </c>
      <c r="B88" s="1046"/>
      <c r="C88" s="1047"/>
      <c r="D88" s="1685"/>
      <c r="E88" s="1634"/>
      <c r="F88" s="1047"/>
      <c r="G88" s="1685"/>
      <c r="H88" s="1685"/>
      <c r="I88" s="1067"/>
      <c r="J88" s="1685"/>
      <c r="K88" s="1050"/>
      <c r="L88" s="1050"/>
      <c r="M88" s="1050"/>
      <c r="N88" s="1743"/>
      <c r="O88" s="1634"/>
      <c r="P88" s="2155"/>
      <c r="Q88" s="2155"/>
      <c r="R88" s="2155"/>
      <c r="S88" s="2155"/>
      <c r="U88" s="1051" t="str">
        <f t="shared" si="4"/>
        <v>20 (1420)</v>
      </c>
      <c r="V88" s="1052" t="str">
        <f t="shared" si="5"/>
        <v/>
      </c>
      <c r="W88" s="1741"/>
      <c r="X88" s="1053"/>
      <c r="Y88" s="1053"/>
      <c r="Z88" s="320"/>
    </row>
    <row r="89" spans="1:26" ht="12.75" hidden="1" customHeight="1" x14ac:dyDescent="0.2">
      <c r="A89" s="1634" t="s">
        <v>2952</v>
      </c>
      <c r="B89" s="1046"/>
      <c r="C89" s="1047"/>
      <c r="D89" s="1685"/>
      <c r="E89" s="1634"/>
      <c r="F89" s="1047"/>
      <c r="G89" s="1685"/>
      <c r="H89" s="1685"/>
      <c r="I89" s="1067"/>
      <c r="J89" s="1685"/>
      <c r="K89" s="1050"/>
      <c r="L89" s="1050"/>
      <c r="M89" s="1050"/>
      <c r="N89" s="1743"/>
      <c r="O89" s="1634"/>
      <c r="P89" s="2155"/>
      <c r="Q89" s="2155"/>
      <c r="R89" s="2155"/>
      <c r="S89" s="2155"/>
      <c r="U89" s="1051" t="str">
        <f t="shared" si="4"/>
        <v>21 (1421)</v>
      </c>
      <c r="V89" s="1052" t="str">
        <f t="shared" si="5"/>
        <v/>
      </c>
      <c r="W89" s="1741"/>
      <c r="X89" s="1053"/>
      <c r="Y89" s="1053"/>
      <c r="Z89" s="320"/>
    </row>
    <row r="90" spans="1:26" ht="12.75" hidden="1" customHeight="1" x14ac:dyDescent="0.2">
      <c r="A90" s="1634" t="s">
        <v>2953</v>
      </c>
      <c r="B90" s="1046"/>
      <c r="C90" s="1047"/>
      <c r="D90" s="1685"/>
      <c r="E90" s="1634"/>
      <c r="F90" s="1047"/>
      <c r="G90" s="1685"/>
      <c r="H90" s="1685"/>
      <c r="I90" s="1067"/>
      <c r="J90" s="1685"/>
      <c r="K90" s="1050"/>
      <c r="L90" s="1050"/>
      <c r="M90" s="1050"/>
      <c r="N90" s="1743"/>
      <c r="O90" s="1634"/>
      <c r="P90" s="2155"/>
      <c r="Q90" s="2155"/>
      <c r="R90" s="2155"/>
      <c r="S90" s="2155"/>
      <c r="U90" s="1051" t="str">
        <f t="shared" si="4"/>
        <v>22 (1422)</v>
      </c>
      <c r="V90" s="1052" t="str">
        <f t="shared" si="5"/>
        <v/>
      </c>
      <c r="W90" s="1741"/>
      <c r="X90" s="1053"/>
      <c r="Y90" s="1053"/>
      <c r="Z90" s="320"/>
    </row>
    <row r="91" spans="1:26" ht="12.75" hidden="1" customHeight="1" x14ac:dyDescent="0.2">
      <c r="A91" s="1634" t="s">
        <v>2954</v>
      </c>
      <c r="B91" s="1046"/>
      <c r="C91" s="1047"/>
      <c r="D91" s="1685"/>
      <c r="E91" s="1634"/>
      <c r="F91" s="1047"/>
      <c r="G91" s="1685"/>
      <c r="H91" s="1685"/>
      <c r="I91" s="1067"/>
      <c r="J91" s="1685"/>
      <c r="K91" s="1050"/>
      <c r="L91" s="1050"/>
      <c r="M91" s="1050"/>
      <c r="N91" s="1743"/>
      <c r="O91" s="1634"/>
      <c r="P91" s="2155"/>
      <c r="Q91" s="2155"/>
      <c r="R91" s="2155"/>
      <c r="S91" s="2155"/>
      <c r="U91" s="1051" t="str">
        <f t="shared" si="4"/>
        <v>23 (1423)</v>
      </c>
      <c r="V91" s="1052" t="str">
        <f t="shared" si="5"/>
        <v/>
      </c>
      <c r="W91" s="1741"/>
      <c r="X91" s="1053"/>
      <c r="Y91" s="1053"/>
      <c r="Z91" s="320"/>
    </row>
    <row r="92" spans="1:26" ht="12.75" hidden="1" customHeight="1" x14ac:dyDescent="0.2">
      <c r="A92" s="1634" t="s">
        <v>2955</v>
      </c>
      <c r="B92" s="1046"/>
      <c r="C92" s="1047"/>
      <c r="D92" s="1685"/>
      <c r="E92" s="1634"/>
      <c r="F92" s="1047"/>
      <c r="G92" s="1685"/>
      <c r="H92" s="1685"/>
      <c r="I92" s="1067"/>
      <c r="J92" s="1685"/>
      <c r="K92" s="1050"/>
      <c r="L92" s="1050"/>
      <c r="M92" s="1050"/>
      <c r="N92" s="1743"/>
      <c r="O92" s="1634"/>
      <c r="P92" s="2155"/>
      <c r="Q92" s="2155"/>
      <c r="R92" s="2155"/>
      <c r="S92" s="2155"/>
      <c r="U92" s="1051" t="str">
        <f t="shared" si="4"/>
        <v>24 (1424)</v>
      </c>
      <c r="V92" s="1052" t="str">
        <f t="shared" si="5"/>
        <v/>
      </c>
      <c r="W92" s="1741"/>
      <c r="X92" s="1053"/>
      <c r="Y92" s="1053"/>
      <c r="Z92" s="320"/>
    </row>
    <row r="93" spans="1:26" x14ac:dyDescent="0.2">
      <c r="A93" s="1634" t="s">
        <v>2956</v>
      </c>
      <c r="B93" s="1046"/>
      <c r="C93" s="1047"/>
      <c r="D93" s="1685"/>
      <c r="E93" s="1634"/>
      <c r="F93" s="1047"/>
      <c r="G93" s="1685"/>
      <c r="H93" s="1685"/>
      <c r="I93" s="1067"/>
      <c r="J93" s="1685"/>
      <c r="K93" s="1050"/>
      <c r="L93" s="1050"/>
      <c r="M93" s="1050"/>
      <c r="N93" s="1743"/>
      <c r="O93" s="1634"/>
      <c r="P93" s="2155"/>
      <c r="Q93" s="2155"/>
      <c r="R93" s="2155"/>
      <c r="S93" s="2155"/>
      <c r="U93" s="1051" t="str">
        <f t="shared" si="4"/>
        <v>25 (1425)</v>
      </c>
      <c r="V93" s="1052" t="str">
        <f t="shared" si="5"/>
        <v/>
      </c>
      <c r="W93" s="1741"/>
      <c r="X93" s="1053"/>
      <c r="Y93" s="1053"/>
      <c r="Z93" s="320"/>
    </row>
    <row r="94" spans="1:26" x14ac:dyDescent="0.2">
      <c r="A94" s="86" t="s">
        <v>2957</v>
      </c>
      <c r="B94" s="1054">
        <v>100</v>
      </c>
      <c r="C94" s="1055"/>
      <c r="D94" s="1685"/>
      <c r="E94" s="1634"/>
      <c r="F94" s="1047"/>
      <c r="G94" s="1685"/>
      <c r="H94" s="1685"/>
      <c r="I94" s="1067"/>
      <c r="J94" s="1685"/>
      <c r="K94" s="1050"/>
      <c r="L94" s="1050"/>
      <c r="M94" s="1050"/>
      <c r="N94" s="1057"/>
      <c r="O94" s="1634"/>
      <c r="P94" s="2173"/>
      <c r="Q94" s="2173"/>
      <c r="R94" s="2173"/>
      <c r="S94" s="2173"/>
      <c r="U94" s="1059" t="str">
        <f>$A$94</f>
        <v>(1426)</v>
      </c>
      <c r="V94" s="1058">
        <f>$B94</f>
        <v>100</v>
      </c>
      <c r="W94" s="1741"/>
      <c r="X94" s="1053"/>
      <c r="Y94" s="1053"/>
      <c r="Z94" s="320"/>
    </row>
    <row r="95" spans="1:26" x14ac:dyDescent="0.2">
      <c r="A95" s="39" t="s">
        <v>2958</v>
      </c>
      <c r="B95" s="678" t="s">
        <v>2959</v>
      </c>
      <c r="C95" s="679"/>
      <c r="D95" s="1684"/>
      <c r="F95" s="1047"/>
      <c r="G95" s="681"/>
      <c r="H95" s="1684"/>
      <c r="I95" s="1068"/>
      <c r="J95" s="1684"/>
      <c r="K95" s="1062"/>
      <c r="L95" s="1062"/>
      <c r="M95" s="1062"/>
      <c r="N95" s="1063"/>
      <c r="P95" s="2174"/>
      <c r="Q95" s="2174"/>
      <c r="R95" s="2174"/>
      <c r="S95" s="2174"/>
      <c r="U95" s="1059" t="str">
        <f>$A$95</f>
        <v>(1400)</v>
      </c>
      <c r="V95" s="679" t="str">
        <f>$B95</f>
        <v>Global</v>
      </c>
      <c r="W95" s="1741"/>
      <c r="X95" s="1064"/>
      <c r="Y95" s="1064"/>
      <c r="Z95" s="320"/>
    </row>
    <row r="96" spans="1:26" ht="6" customHeight="1" x14ac:dyDescent="0.2">
      <c r="U96" s="1043"/>
      <c r="V96" s="1043"/>
      <c r="Z96" s="320"/>
    </row>
    <row r="97" spans="1:26" x14ac:dyDescent="0.2">
      <c r="B97" s="38" t="s">
        <v>1787</v>
      </c>
      <c r="U97" s="1043"/>
      <c r="V97" s="1044" t="str">
        <f>$B97</f>
        <v>Dérivés hors cote (504)</v>
      </c>
      <c r="Z97" s="320"/>
    </row>
    <row r="98" spans="1:26" x14ac:dyDescent="0.2">
      <c r="A98" s="1634" t="s">
        <v>2932</v>
      </c>
      <c r="B98" s="1046"/>
      <c r="C98" s="1685"/>
      <c r="D98" s="1685"/>
      <c r="E98" s="1634"/>
      <c r="F98" s="1047"/>
      <c r="G98" s="1685"/>
      <c r="H98" s="674"/>
      <c r="I98" s="1048"/>
      <c r="J98" s="1685"/>
      <c r="K98" s="684"/>
      <c r="L98" s="1050"/>
      <c r="M98" s="684"/>
      <c r="N98" s="1743"/>
      <c r="O98" s="1634"/>
      <c r="P98" s="2155"/>
      <c r="Q98" s="2155"/>
      <c r="R98" s="2155"/>
      <c r="S98" s="2155"/>
      <c r="U98" s="1051" t="str">
        <f t="shared" ref="U98:U122" si="6">$A98</f>
        <v>1 (1401)</v>
      </c>
      <c r="V98" s="1052" t="str">
        <f t="shared" ref="V98:V122" si="7">IF($B98="","",$B98)</f>
        <v/>
      </c>
      <c r="W98" s="1741"/>
      <c r="X98" s="1053"/>
      <c r="Y98" s="1053"/>
      <c r="Z98" s="320"/>
    </row>
    <row r="99" spans="1:26" x14ac:dyDescent="0.2">
      <c r="A99" s="1634" t="s">
        <v>2933</v>
      </c>
      <c r="B99" s="1046"/>
      <c r="C99" s="1685"/>
      <c r="D99" s="1685"/>
      <c r="E99" s="1634"/>
      <c r="F99" s="1047"/>
      <c r="G99" s="1685"/>
      <c r="H99" s="674"/>
      <c r="I99" s="1048"/>
      <c r="J99" s="1685"/>
      <c r="K99" s="684"/>
      <c r="L99" s="1050"/>
      <c r="M99" s="684"/>
      <c r="N99" s="1743"/>
      <c r="O99" s="1634"/>
      <c r="P99" s="2155"/>
      <c r="Q99" s="2155"/>
      <c r="R99" s="2155"/>
      <c r="S99" s="2155"/>
      <c r="U99" s="1051" t="str">
        <f t="shared" si="6"/>
        <v>2 (1402)</v>
      </c>
      <c r="V99" s="1052" t="str">
        <f t="shared" si="7"/>
        <v/>
      </c>
      <c r="W99" s="1741"/>
      <c r="X99" s="1053"/>
      <c r="Y99" s="1053"/>
      <c r="Z99" s="320"/>
    </row>
    <row r="100" spans="1:26" x14ac:dyDescent="0.2">
      <c r="A100" s="1634" t="s">
        <v>2934</v>
      </c>
      <c r="B100" s="1046"/>
      <c r="C100" s="1685"/>
      <c r="D100" s="1685"/>
      <c r="E100" s="1634"/>
      <c r="F100" s="1047"/>
      <c r="G100" s="1685"/>
      <c r="H100" s="674"/>
      <c r="I100" s="1048"/>
      <c r="J100" s="1685"/>
      <c r="K100" s="684"/>
      <c r="L100" s="1050"/>
      <c r="M100" s="684"/>
      <c r="N100" s="1743"/>
      <c r="O100" s="1634"/>
      <c r="P100" s="2155"/>
      <c r="Q100" s="2155"/>
      <c r="R100" s="2155"/>
      <c r="S100" s="2155"/>
      <c r="U100" s="1051" t="str">
        <f t="shared" si="6"/>
        <v>3 (1403)</v>
      </c>
      <c r="V100" s="1052" t="str">
        <f t="shared" si="7"/>
        <v/>
      </c>
      <c r="W100" s="1741"/>
      <c r="X100" s="1053"/>
      <c r="Y100" s="1053"/>
      <c r="Z100" s="320"/>
    </row>
    <row r="101" spans="1:26" ht="12.75" hidden="1" customHeight="1" x14ac:dyDescent="0.2">
      <c r="A101" s="1634" t="s">
        <v>2935</v>
      </c>
      <c r="B101" s="1046"/>
      <c r="C101" s="1685"/>
      <c r="D101" s="1685"/>
      <c r="E101" s="1634"/>
      <c r="F101" s="1047"/>
      <c r="G101" s="1685"/>
      <c r="H101" s="674"/>
      <c r="I101" s="1048"/>
      <c r="J101" s="1685"/>
      <c r="K101" s="684"/>
      <c r="L101" s="1050"/>
      <c r="M101" s="684"/>
      <c r="N101" s="1743"/>
      <c r="O101" s="1634"/>
      <c r="P101" s="2155"/>
      <c r="Q101" s="2155"/>
      <c r="R101" s="2155"/>
      <c r="S101" s="2155"/>
      <c r="U101" s="1051" t="str">
        <f t="shared" si="6"/>
        <v>4 (1404)</v>
      </c>
      <c r="V101" s="1052" t="str">
        <f t="shared" si="7"/>
        <v/>
      </c>
      <c r="W101" s="1741"/>
      <c r="X101" s="1053"/>
      <c r="Y101" s="1053"/>
      <c r="Z101" s="320"/>
    </row>
    <row r="102" spans="1:26" ht="12.75" hidden="1" customHeight="1" x14ac:dyDescent="0.2">
      <c r="A102" s="1634" t="s">
        <v>2936</v>
      </c>
      <c r="B102" s="1046"/>
      <c r="C102" s="1685"/>
      <c r="D102" s="1685"/>
      <c r="E102" s="1634"/>
      <c r="F102" s="1047"/>
      <c r="G102" s="1685"/>
      <c r="H102" s="674"/>
      <c r="I102" s="1048"/>
      <c r="J102" s="1685"/>
      <c r="K102" s="684"/>
      <c r="L102" s="1050"/>
      <c r="M102" s="684"/>
      <c r="N102" s="1743"/>
      <c r="O102" s="1634"/>
      <c r="P102" s="2155"/>
      <c r="Q102" s="2155"/>
      <c r="R102" s="2155"/>
      <c r="S102" s="2155"/>
      <c r="U102" s="1051" t="str">
        <f t="shared" si="6"/>
        <v>5 (1405)</v>
      </c>
      <c r="V102" s="1052" t="str">
        <f t="shared" si="7"/>
        <v/>
      </c>
      <c r="W102" s="1741"/>
      <c r="X102" s="1053"/>
      <c r="Y102" s="1053"/>
      <c r="Z102" s="320"/>
    </row>
    <row r="103" spans="1:26" ht="12.75" hidden="1" customHeight="1" x14ac:dyDescent="0.2">
      <c r="A103" s="1634" t="s">
        <v>2937</v>
      </c>
      <c r="B103" s="1046"/>
      <c r="C103" s="1685"/>
      <c r="D103" s="1685"/>
      <c r="E103" s="1634"/>
      <c r="F103" s="1047"/>
      <c r="G103" s="1685"/>
      <c r="H103" s="674"/>
      <c r="I103" s="1048"/>
      <c r="J103" s="1685"/>
      <c r="K103" s="684"/>
      <c r="L103" s="1050"/>
      <c r="M103" s="684"/>
      <c r="N103" s="1743"/>
      <c r="O103" s="1634"/>
      <c r="P103" s="2155"/>
      <c r="Q103" s="2155"/>
      <c r="R103" s="2155"/>
      <c r="S103" s="2155"/>
      <c r="U103" s="1051" t="str">
        <f t="shared" si="6"/>
        <v>6 (1406)</v>
      </c>
      <c r="V103" s="1052" t="str">
        <f t="shared" si="7"/>
        <v/>
      </c>
      <c r="W103" s="1741"/>
      <c r="X103" s="1053"/>
      <c r="Y103" s="1053"/>
      <c r="Z103" s="320"/>
    </row>
    <row r="104" spans="1:26" ht="12.75" hidden="1" customHeight="1" x14ac:dyDescent="0.2">
      <c r="A104" s="1634" t="s">
        <v>2938</v>
      </c>
      <c r="B104" s="1046"/>
      <c r="C104" s="1685"/>
      <c r="D104" s="1685"/>
      <c r="E104" s="1634"/>
      <c r="F104" s="1047"/>
      <c r="G104" s="1685"/>
      <c r="H104" s="674"/>
      <c r="I104" s="1048"/>
      <c r="J104" s="1685"/>
      <c r="K104" s="684"/>
      <c r="L104" s="1050"/>
      <c r="M104" s="684"/>
      <c r="N104" s="1743"/>
      <c r="O104" s="1634"/>
      <c r="P104" s="2155"/>
      <c r="Q104" s="2155"/>
      <c r="R104" s="2155"/>
      <c r="S104" s="2155"/>
      <c r="U104" s="1051" t="str">
        <f t="shared" si="6"/>
        <v>7 (1407)</v>
      </c>
      <c r="V104" s="1052" t="str">
        <f t="shared" si="7"/>
        <v/>
      </c>
      <c r="W104" s="1741"/>
      <c r="X104" s="1053"/>
      <c r="Y104" s="1053"/>
      <c r="Z104" s="320"/>
    </row>
    <row r="105" spans="1:26" ht="12.75" hidden="1" customHeight="1" x14ac:dyDescent="0.2">
      <c r="A105" s="1634" t="s">
        <v>2939</v>
      </c>
      <c r="B105" s="1046"/>
      <c r="C105" s="1685"/>
      <c r="D105" s="1685"/>
      <c r="E105" s="1634"/>
      <c r="F105" s="1047"/>
      <c r="G105" s="1685"/>
      <c r="H105" s="674"/>
      <c r="I105" s="1048"/>
      <c r="J105" s="1685"/>
      <c r="K105" s="684"/>
      <c r="L105" s="1050"/>
      <c r="M105" s="684"/>
      <c r="N105" s="1743"/>
      <c r="O105" s="1634"/>
      <c r="P105" s="2155"/>
      <c r="Q105" s="2155"/>
      <c r="R105" s="2155"/>
      <c r="S105" s="2155"/>
      <c r="U105" s="1051" t="str">
        <f t="shared" si="6"/>
        <v>8 (1408)</v>
      </c>
      <c r="V105" s="1052" t="str">
        <f t="shared" si="7"/>
        <v/>
      </c>
      <c r="W105" s="1741"/>
      <c r="X105" s="1053"/>
      <c r="Y105" s="1053"/>
      <c r="Z105" s="320"/>
    </row>
    <row r="106" spans="1:26" ht="12.75" hidden="1" customHeight="1" x14ac:dyDescent="0.2">
      <c r="A106" s="1634" t="s">
        <v>2940</v>
      </c>
      <c r="B106" s="1046"/>
      <c r="C106" s="1685"/>
      <c r="D106" s="1685"/>
      <c r="E106" s="1634"/>
      <c r="F106" s="1047"/>
      <c r="G106" s="1685"/>
      <c r="H106" s="674"/>
      <c r="I106" s="1048"/>
      <c r="J106" s="1685"/>
      <c r="K106" s="684"/>
      <c r="L106" s="1050"/>
      <c r="M106" s="684"/>
      <c r="N106" s="1743"/>
      <c r="O106" s="1634"/>
      <c r="P106" s="2155"/>
      <c r="Q106" s="2155"/>
      <c r="R106" s="2155"/>
      <c r="S106" s="2155"/>
      <c r="U106" s="1051" t="str">
        <f t="shared" si="6"/>
        <v>9 (1409)</v>
      </c>
      <c r="V106" s="1052" t="str">
        <f t="shared" si="7"/>
        <v/>
      </c>
      <c r="W106" s="1741"/>
      <c r="X106" s="1053"/>
      <c r="Y106" s="1053"/>
      <c r="Z106" s="320"/>
    </row>
    <row r="107" spans="1:26" ht="12.75" hidden="1" customHeight="1" x14ac:dyDescent="0.2">
      <c r="A107" s="1634" t="s">
        <v>2941</v>
      </c>
      <c r="B107" s="1046"/>
      <c r="C107" s="1685"/>
      <c r="D107" s="1685"/>
      <c r="E107" s="1634"/>
      <c r="F107" s="1047"/>
      <c r="G107" s="1685"/>
      <c r="H107" s="674"/>
      <c r="I107" s="1048"/>
      <c r="J107" s="1685"/>
      <c r="K107" s="684"/>
      <c r="L107" s="1050"/>
      <c r="M107" s="684"/>
      <c r="N107" s="1743"/>
      <c r="O107" s="1634"/>
      <c r="P107" s="2155"/>
      <c r="Q107" s="2155"/>
      <c r="R107" s="2155"/>
      <c r="S107" s="2155"/>
      <c r="U107" s="1051" t="str">
        <f t="shared" si="6"/>
        <v>10 (1410)</v>
      </c>
      <c r="V107" s="1052" t="str">
        <f t="shared" si="7"/>
        <v/>
      </c>
      <c r="W107" s="1741"/>
      <c r="X107" s="1053"/>
      <c r="Y107" s="1053"/>
      <c r="Z107" s="320"/>
    </row>
    <row r="108" spans="1:26" ht="12.75" hidden="1" customHeight="1" x14ac:dyDescent="0.2">
      <c r="A108" s="1634" t="s">
        <v>2942</v>
      </c>
      <c r="B108" s="1046"/>
      <c r="C108" s="1685"/>
      <c r="D108" s="1685"/>
      <c r="E108" s="1634"/>
      <c r="F108" s="1047"/>
      <c r="G108" s="1685"/>
      <c r="H108" s="674"/>
      <c r="I108" s="1048"/>
      <c r="J108" s="1685"/>
      <c r="K108" s="684"/>
      <c r="L108" s="1050"/>
      <c r="M108" s="684"/>
      <c r="N108" s="1743"/>
      <c r="O108" s="1634"/>
      <c r="P108" s="2155"/>
      <c r="Q108" s="2155"/>
      <c r="R108" s="2155"/>
      <c r="S108" s="2155"/>
      <c r="U108" s="1051" t="str">
        <f t="shared" si="6"/>
        <v>11 (1411)</v>
      </c>
      <c r="V108" s="1052" t="str">
        <f t="shared" si="7"/>
        <v/>
      </c>
      <c r="W108" s="1741"/>
      <c r="X108" s="1053"/>
      <c r="Y108" s="1053"/>
      <c r="Z108" s="320"/>
    </row>
    <row r="109" spans="1:26" ht="12.75" hidden="1" customHeight="1" x14ac:dyDescent="0.2">
      <c r="A109" s="1634" t="s">
        <v>2943</v>
      </c>
      <c r="B109" s="1046"/>
      <c r="C109" s="1685"/>
      <c r="D109" s="1685"/>
      <c r="E109" s="1634"/>
      <c r="F109" s="1047"/>
      <c r="G109" s="1685"/>
      <c r="H109" s="674"/>
      <c r="I109" s="1048"/>
      <c r="J109" s="1685"/>
      <c r="K109" s="684"/>
      <c r="L109" s="1050"/>
      <c r="M109" s="684"/>
      <c r="N109" s="1743"/>
      <c r="O109" s="1634"/>
      <c r="P109" s="2155"/>
      <c r="Q109" s="2155"/>
      <c r="R109" s="2155"/>
      <c r="S109" s="2155"/>
      <c r="U109" s="1051" t="str">
        <f t="shared" si="6"/>
        <v>12 (1412)</v>
      </c>
      <c r="V109" s="1052" t="str">
        <f t="shared" si="7"/>
        <v/>
      </c>
      <c r="W109" s="1741"/>
      <c r="X109" s="1053"/>
      <c r="Y109" s="1053"/>
      <c r="Z109" s="320"/>
    </row>
    <row r="110" spans="1:26" ht="12.75" hidden="1" customHeight="1" x14ac:dyDescent="0.2">
      <c r="A110" s="1634" t="s">
        <v>2944</v>
      </c>
      <c r="B110" s="1046"/>
      <c r="C110" s="1685"/>
      <c r="D110" s="1685"/>
      <c r="E110" s="1634"/>
      <c r="F110" s="1047"/>
      <c r="G110" s="1685"/>
      <c r="H110" s="674"/>
      <c r="I110" s="1048"/>
      <c r="J110" s="1685"/>
      <c r="K110" s="684"/>
      <c r="L110" s="1050"/>
      <c r="M110" s="684"/>
      <c r="N110" s="1743"/>
      <c r="O110" s="1634"/>
      <c r="P110" s="2155"/>
      <c r="Q110" s="2155"/>
      <c r="R110" s="2155"/>
      <c r="S110" s="2155"/>
      <c r="U110" s="1051" t="str">
        <f t="shared" si="6"/>
        <v>13 (1413)</v>
      </c>
      <c r="V110" s="1052" t="str">
        <f t="shared" si="7"/>
        <v/>
      </c>
      <c r="W110" s="1741"/>
      <c r="X110" s="1053"/>
      <c r="Y110" s="1053"/>
      <c r="Z110" s="320"/>
    </row>
    <row r="111" spans="1:26" ht="12.75" hidden="1" customHeight="1" x14ac:dyDescent="0.2">
      <c r="A111" s="1634" t="s">
        <v>2945</v>
      </c>
      <c r="B111" s="1046"/>
      <c r="C111" s="1685"/>
      <c r="D111" s="1685"/>
      <c r="E111" s="1634"/>
      <c r="F111" s="1047"/>
      <c r="G111" s="1685"/>
      <c r="H111" s="674"/>
      <c r="I111" s="1048"/>
      <c r="J111" s="1685"/>
      <c r="K111" s="684"/>
      <c r="L111" s="1050"/>
      <c r="M111" s="684"/>
      <c r="N111" s="1743"/>
      <c r="O111" s="1634"/>
      <c r="P111" s="2155"/>
      <c r="Q111" s="2155"/>
      <c r="R111" s="2155"/>
      <c r="S111" s="2155"/>
      <c r="U111" s="1051" t="str">
        <f t="shared" si="6"/>
        <v>14 (1414)</v>
      </c>
      <c r="V111" s="1052" t="str">
        <f t="shared" si="7"/>
        <v/>
      </c>
      <c r="W111" s="1741"/>
      <c r="X111" s="1053"/>
      <c r="Y111" s="1053"/>
      <c r="Z111" s="320"/>
    </row>
    <row r="112" spans="1:26" ht="12.75" hidden="1" customHeight="1" x14ac:dyDescent="0.2">
      <c r="A112" s="1634" t="s">
        <v>2946</v>
      </c>
      <c r="B112" s="1046"/>
      <c r="C112" s="1685"/>
      <c r="D112" s="1685"/>
      <c r="E112" s="1634"/>
      <c r="F112" s="1047"/>
      <c r="G112" s="1685"/>
      <c r="H112" s="674"/>
      <c r="I112" s="1048"/>
      <c r="J112" s="1685"/>
      <c r="K112" s="684"/>
      <c r="L112" s="1050"/>
      <c r="M112" s="684"/>
      <c r="N112" s="1743"/>
      <c r="O112" s="1634"/>
      <c r="P112" s="2155"/>
      <c r="Q112" s="2155"/>
      <c r="R112" s="2155"/>
      <c r="S112" s="2155"/>
      <c r="U112" s="1051" t="str">
        <f t="shared" si="6"/>
        <v>15 (1415)</v>
      </c>
      <c r="V112" s="1052" t="str">
        <f t="shared" si="7"/>
        <v/>
      </c>
      <c r="W112" s="1741"/>
      <c r="X112" s="1053"/>
      <c r="Y112" s="1053"/>
      <c r="Z112" s="320"/>
    </row>
    <row r="113" spans="1:26" ht="12.75" hidden="1" customHeight="1" x14ac:dyDescent="0.2">
      <c r="A113" s="1634" t="s">
        <v>2947</v>
      </c>
      <c r="B113" s="1046"/>
      <c r="C113" s="1685"/>
      <c r="D113" s="1685"/>
      <c r="E113" s="1634"/>
      <c r="F113" s="1047"/>
      <c r="G113" s="1685"/>
      <c r="H113" s="674"/>
      <c r="I113" s="1048"/>
      <c r="J113" s="1685"/>
      <c r="K113" s="684"/>
      <c r="L113" s="1050"/>
      <c r="M113" s="684"/>
      <c r="N113" s="1743"/>
      <c r="O113" s="1634"/>
      <c r="P113" s="2155"/>
      <c r="Q113" s="2155"/>
      <c r="R113" s="2155"/>
      <c r="S113" s="2155"/>
      <c r="U113" s="1051" t="str">
        <f t="shared" si="6"/>
        <v>16 (1416)</v>
      </c>
      <c r="V113" s="1052" t="str">
        <f t="shared" si="7"/>
        <v/>
      </c>
      <c r="W113" s="1741"/>
      <c r="X113" s="1053"/>
      <c r="Y113" s="1053"/>
      <c r="Z113" s="320"/>
    </row>
    <row r="114" spans="1:26" ht="12.75" hidden="1" customHeight="1" x14ac:dyDescent="0.2">
      <c r="A114" s="1634" t="s">
        <v>2948</v>
      </c>
      <c r="B114" s="1046"/>
      <c r="C114" s="1685"/>
      <c r="D114" s="1685"/>
      <c r="E114" s="1634"/>
      <c r="F114" s="1047"/>
      <c r="G114" s="1685"/>
      <c r="H114" s="674"/>
      <c r="I114" s="1048"/>
      <c r="J114" s="1685"/>
      <c r="K114" s="684"/>
      <c r="L114" s="1050"/>
      <c r="M114" s="684"/>
      <c r="N114" s="1743"/>
      <c r="O114" s="1634"/>
      <c r="P114" s="2155"/>
      <c r="Q114" s="2155"/>
      <c r="R114" s="2155"/>
      <c r="S114" s="2155"/>
      <c r="U114" s="1051" t="str">
        <f t="shared" si="6"/>
        <v>17 (1417)</v>
      </c>
      <c r="V114" s="1052" t="str">
        <f t="shared" si="7"/>
        <v/>
      </c>
      <c r="W114" s="1741"/>
      <c r="X114" s="1053"/>
      <c r="Y114" s="1053"/>
      <c r="Z114" s="320"/>
    </row>
    <row r="115" spans="1:26" ht="12.75" hidden="1" customHeight="1" x14ac:dyDescent="0.2">
      <c r="A115" s="1634" t="s">
        <v>2949</v>
      </c>
      <c r="B115" s="1046"/>
      <c r="C115" s="1685"/>
      <c r="D115" s="1685"/>
      <c r="E115" s="1634"/>
      <c r="F115" s="1047"/>
      <c r="G115" s="1685"/>
      <c r="H115" s="674"/>
      <c r="I115" s="1048"/>
      <c r="J115" s="1685"/>
      <c r="K115" s="684"/>
      <c r="L115" s="1050"/>
      <c r="M115" s="684"/>
      <c r="N115" s="1743"/>
      <c r="O115" s="1634"/>
      <c r="P115" s="2155"/>
      <c r="Q115" s="2155"/>
      <c r="R115" s="2155"/>
      <c r="S115" s="2155"/>
      <c r="U115" s="1051" t="str">
        <f t="shared" si="6"/>
        <v>18 (1418)</v>
      </c>
      <c r="V115" s="1052" t="str">
        <f t="shared" si="7"/>
        <v/>
      </c>
      <c r="W115" s="1741"/>
      <c r="X115" s="1053"/>
      <c r="Y115" s="1053"/>
      <c r="Z115" s="320"/>
    </row>
    <row r="116" spans="1:26" ht="12.75" hidden="1" customHeight="1" x14ac:dyDescent="0.2">
      <c r="A116" s="1634" t="s">
        <v>2950</v>
      </c>
      <c r="B116" s="1046"/>
      <c r="C116" s="1685"/>
      <c r="D116" s="1685"/>
      <c r="E116" s="1634"/>
      <c r="F116" s="1047"/>
      <c r="G116" s="1685"/>
      <c r="H116" s="674"/>
      <c r="I116" s="1048"/>
      <c r="J116" s="1685"/>
      <c r="K116" s="684"/>
      <c r="L116" s="1050"/>
      <c r="M116" s="684"/>
      <c r="N116" s="1743"/>
      <c r="O116" s="1634"/>
      <c r="P116" s="2155"/>
      <c r="Q116" s="2155"/>
      <c r="R116" s="2155"/>
      <c r="S116" s="2155"/>
      <c r="U116" s="1051" t="str">
        <f t="shared" si="6"/>
        <v>19 (1419)</v>
      </c>
      <c r="V116" s="1052" t="str">
        <f t="shared" si="7"/>
        <v/>
      </c>
      <c r="W116" s="1741"/>
      <c r="X116" s="1053"/>
      <c r="Y116" s="1053"/>
      <c r="Z116" s="320"/>
    </row>
    <row r="117" spans="1:26" ht="12.75" hidden="1" customHeight="1" x14ac:dyDescent="0.2">
      <c r="A117" s="1634" t="s">
        <v>2951</v>
      </c>
      <c r="B117" s="1046"/>
      <c r="C117" s="1685"/>
      <c r="D117" s="1685"/>
      <c r="E117" s="1634"/>
      <c r="F117" s="1047"/>
      <c r="G117" s="1685"/>
      <c r="H117" s="674"/>
      <c r="I117" s="1048"/>
      <c r="J117" s="1685"/>
      <c r="K117" s="684"/>
      <c r="L117" s="1050"/>
      <c r="M117" s="684"/>
      <c r="N117" s="1743"/>
      <c r="O117" s="1634"/>
      <c r="P117" s="2155"/>
      <c r="Q117" s="2155"/>
      <c r="R117" s="2155"/>
      <c r="S117" s="2155"/>
      <c r="U117" s="1051" t="str">
        <f t="shared" si="6"/>
        <v>20 (1420)</v>
      </c>
      <c r="V117" s="1052" t="str">
        <f t="shared" si="7"/>
        <v/>
      </c>
      <c r="W117" s="1741"/>
      <c r="X117" s="1053"/>
      <c r="Y117" s="1053"/>
      <c r="Z117" s="320"/>
    </row>
    <row r="118" spans="1:26" ht="12.75" hidden="1" customHeight="1" x14ac:dyDescent="0.2">
      <c r="A118" s="1634" t="s">
        <v>2952</v>
      </c>
      <c r="B118" s="1046"/>
      <c r="C118" s="1685"/>
      <c r="D118" s="1685"/>
      <c r="E118" s="1634"/>
      <c r="F118" s="1047"/>
      <c r="G118" s="1685"/>
      <c r="H118" s="674"/>
      <c r="I118" s="1048"/>
      <c r="J118" s="1685"/>
      <c r="K118" s="684"/>
      <c r="L118" s="1050"/>
      <c r="M118" s="684"/>
      <c r="N118" s="1743"/>
      <c r="O118" s="1634"/>
      <c r="P118" s="2155"/>
      <c r="Q118" s="2155"/>
      <c r="R118" s="2155"/>
      <c r="S118" s="2155"/>
      <c r="U118" s="1051" t="str">
        <f t="shared" si="6"/>
        <v>21 (1421)</v>
      </c>
      <c r="V118" s="1052" t="str">
        <f t="shared" si="7"/>
        <v/>
      </c>
      <c r="W118" s="1741"/>
      <c r="X118" s="1053"/>
      <c r="Y118" s="1053"/>
      <c r="Z118" s="320"/>
    </row>
    <row r="119" spans="1:26" ht="12.75" hidden="1" customHeight="1" x14ac:dyDescent="0.2">
      <c r="A119" s="1634" t="s">
        <v>2953</v>
      </c>
      <c r="B119" s="1046"/>
      <c r="C119" s="1685"/>
      <c r="D119" s="1685"/>
      <c r="E119" s="1634"/>
      <c r="F119" s="1047"/>
      <c r="G119" s="1685"/>
      <c r="H119" s="674"/>
      <c r="I119" s="1048"/>
      <c r="J119" s="1685"/>
      <c r="K119" s="684"/>
      <c r="L119" s="1050"/>
      <c r="M119" s="684"/>
      <c r="N119" s="1743"/>
      <c r="O119" s="1634"/>
      <c r="P119" s="2155"/>
      <c r="Q119" s="2155"/>
      <c r="R119" s="2155"/>
      <c r="S119" s="2155"/>
      <c r="U119" s="1051" t="str">
        <f t="shared" si="6"/>
        <v>22 (1422)</v>
      </c>
      <c r="V119" s="1052" t="str">
        <f t="shared" si="7"/>
        <v/>
      </c>
      <c r="W119" s="1741"/>
      <c r="X119" s="1053"/>
      <c r="Y119" s="1053"/>
      <c r="Z119" s="320"/>
    </row>
    <row r="120" spans="1:26" ht="12.75" hidden="1" customHeight="1" x14ac:dyDescent="0.2">
      <c r="A120" s="1634" t="s">
        <v>2954</v>
      </c>
      <c r="B120" s="1046"/>
      <c r="C120" s="1685"/>
      <c r="D120" s="1685"/>
      <c r="E120" s="1634"/>
      <c r="F120" s="1047"/>
      <c r="G120" s="1685"/>
      <c r="H120" s="674"/>
      <c r="I120" s="1048"/>
      <c r="J120" s="1685"/>
      <c r="K120" s="684"/>
      <c r="L120" s="1050"/>
      <c r="M120" s="684"/>
      <c r="N120" s="1743"/>
      <c r="O120" s="1634"/>
      <c r="P120" s="2155"/>
      <c r="Q120" s="2155"/>
      <c r="R120" s="2155"/>
      <c r="S120" s="2155"/>
      <c r="U120" s="1051" t="str">
        <f t="shared" si="6"/>
        <v>23 (1423)</v>
      </c>
      <c r="V120" s="1052" t="str">
        <f t="shared" si="7"/>
        <v/>
      </c>
      <c r="W120" s="1741"/>
      <c r="X120" s="1053"/>
      <c r="Y120" s="1053"/>
      <c r="Z120" s="320"/>
    </row>
    <row r="121" spans="1:26" ht="12.75" hidden="1" customHeight="1" x14ac:dyDescent="0.2">
      <c r="A121" s="1634" t="s">
        <v>2955</v>
      </c>
      <c r="B121" s="1046"/>
      <c r="C121" s="1685"/>
      <c r="D121" s="1685"/>
      <c r="E121" s="1634"/>
      <c r="F121" s="1047"/>
      <c r="G121" s="1685"/>
      <c r="H121" s="674"/>
      <c r="I121" s="1048"/>
      <c r="J121" s="1685"/>
      <c r="K121" s="684"/>
      <c r="L121" s="1050"/>
      <c r="M121" s="684"/>
      <c r="N121" s="1743"/>
      <c r="O121" s="1634"/>
      <c r="P121" s="2155"/>
      <c r="Q121" s="2155"/>
      <c r="R121" s="2155"/>
      <c r="S121" s="2155"/>
      <c r="U121" s="1051" t="str">
        <f t="shared" si="6"/>
        <v>24 (1424)</v>
      </c>
      <c r="V121" s="1052" t="str">
        <f t="shared" si="7"/>
        <v/>
      </c>
      <c r="W121" s="1741"/>
      <c r="X121" s="1053"/>
      <c r="Y121" s="1053"/>
      <c r="Z121" s="320"/>
    </row>
    <row r="122" spans="1:26" x14ac:dyDescent="0.2">
      <c r="A122" s="1634" t="s">
        <v>2956</v>
      </c>
      <c r="B122" s="1046"/>
      <c r="C122" s="1685"/>
      <c r="D122" s="1685"/>
      <c r="E122" s="1634"/>
      <c r="F122" s="1047"/>
      <c r="G122" s="1685"/>
      <c r="H122" s="674"/>
      <c r="I122" s="1048"/>
      <c r="J122" s="1685"/>
      <c r="K122" s="684"/>
      <c r="L122" s="1050"/>
      <c r="M122" s="684"/>
      <c r="N122" s="1743"/>
      <c r="O122" s="1634"/>
      <c r="P122" s="2155"/>
      <c r="Q122" s="2155"/>
      <c r="R122" s="2155"/>
      <c r="S122" s="2155"/>
      <c r="U122" s="1051" t="str">
        <f t="shared" si="6"/>
        <v>25 (1425)</v>
      </c>
      <c r="V122" s="1052" t="str">
        <f t="shared" si="7"/>
        <v/>
      </c>
      <c r="W122" s="1741"/>
      <c r="X122" s="1053"/>
      <c r="Y122" s="1053"/>
      <c r="Z122" s="320"/>
    </row>
    <row r="123" spans="1:26" x14ac:dyDescent="0.2">
      <c r="A123" s="86" t="s">
        <v>2957</v>
      </c>
      <c r="B123" s="1054">
        <v>100</v>
      </c>
      <c r="C123" s="1685"/>
      <c r="D123" s="1685"/>
      <c r="E123" s="1634"/>
      <c r="F123" s="1047"/>
      <c r="G123" s="1685"/>
      <c r="H123" s="167"/>
      <c r="I123" s="1056"/>
      <c r="J123" s="1685"/>
      <c r="K123" s="1132"/>
      <c r="L123" s="1050"/>
      <c r="M123" s="1132"/>
      <c r="N123" s="1057"/>
      <c r="O123" s="1634"/>
      <c r="P123" s="2173"/>
      <c r="Q123" s="2173"/>
      <c r="R123" s="2173"/>
      <c r="S123" s="2173"/>
      <c r="U123" s="1059" t="str">
        <f>$A$123</f>
        <v>(1426)</v>
      </c>
      <c r="V123" s="1058">
        <f>$B123</f>
        <v>100</v>
      </c>
      <c r="W123" s="1741"/>
      <c r="X123" s="1053"/>
      <c r="Y123" s="1053"/>
      <c r="Z123" s="320"/>
    </row>
    <row r="124" spans="1:26" x14ac:dyDescent="0.2">
      <c r="A124" s="39" t="s">
        <v>2958</v>
      </c>
      <c r="B124" s="678" t="s">
        <v>2959</v>
      </c>
      <c r="C124" s="1684"/>
      <c r="D124" s="1684"/>
      <c r="F124" s="1047"/>
      <c r="G124" s="681"/>
      <c r="H124" s="1060"/>
      <c r="I124" s="1061"/>
      <c r="J124" s="1684"/>
      <c r="K124" s="1133"/>
      <c r="L124" s="1062"/>
      <c r="M124" s="1133"/>
      <c r="N124" s="1063"/>
      <c r="P124" s="2174"/>
      <c r="Q124" s="2174"/>
      <c r="R124" s="2174"/>
      <c r="S124" s="2174"/>
      <c r="U124" s="1059" t="str">
        <f>$A$124</f>
        <v>(1400)</v>
      </c>
      <c r="V124" s="679" t="str">
        <f>$B124</f>
        <v>Global</v>
      </c>
      <c r="W124" s="1741"/>
      <c r="X124" s="1064"/>
      <c r="Y124" s="1064"/>
      <c r="Z124" s="320"/>
    </row>
    <row r="125" spans="1:26" ht="6" customHeight="1" x14ac:dyDescent="0.2">
      <c r="U125" s="1043"/>
      <c r="V125" s="1043"/>
      <c r="Z125" s="320"/>
    </row>
    <row r="126" spans="1:26" x14ac:dyDescent="0.2">
      <c r="B126" s="38" t="s">
        <v>1788</v>
      </c>
      <c r="U126" s="1043"/>
      <c r="V126" s="1044" t="str">
        <f>$B126</f>
        <v>Autres éléments hors bilan (505)</v>
      </c>
      <c r="Z126" s="320"/>
    </row>
    <row r="127" spans="1:26" x14ac:dyDescent="0.2">
      <c r="A127" s="1634" t="s">
        <v>2932</v>
      </c>
      <c r="B127" s="1046"/>
      <c r="C127" s="1685"/>
      <c r="D127" s="1685"/>
      <c r="E127" s="1634"/>
      <c r="F127" s="1047"/>
      <c r="G127" s="1685"/>
      <c r="H127" s="674"/>
      <c r="I127" s="1048"/>
      <c r="J127" s="1049"/>
      <c r="K127" s="1684"/>
      <c r="L127" s="1049"/>
      <c r="M127" s="1050"/>
      <c r="N127" s="1743"/>
      <c r="O127" s="1634"/>
      <c r="P127" s="2155"/>
      <c r="Q127" s="2155"/>
      <c r="R127" s="2155"/>
      <c r="S127" s="2155"/>
      <c r="U127" s="1051" t="str">
        <f t="shared" ref="U127:U151" si="8">$A127</f>
        <v>1 (1401)</v>
      </c>
      <c r="V127" s="1052" t="str">
        <f t="shared" ref="V127:V151" si="9">IF($B127="","",$B127)</f>
        <v/>
      </c>
      <c r="W127" s="1741"/>
      <c r="X127" s="1053"/>
      <c r="Y127" s="1053"/>
      <c r="Z127" s="320"/>
    </row>
    <row r="128" spans="1:26" x14ac:dyDescent="0.2">
      <c r="A128" s="1634" t="s">
        <v>2933</v>
      </c>
      <c r="B128" s="1046"/>
      <c r="C128" s="1685"/>
      <c r="D128" s="1685"/>
      <c r="E128" s="1634"/>
      <c r="F128" s="1047"/>
      <c r="G128" s="1685"/>
      <c r="H128" s="674"/>
      <c r="I128" s="1048"/>
      <c r="J128" s="1049"/>
      <c r="K128" s="1684"/>
      <c r="L128" s="1049"/>
      <c r="M128" s="1050"/>
      <c r="N128" s="1743"/>
      <c r="O128" s="1634"/>
      <c r="P128" s="2155"/>
      <c r="Q128" s="2155"/>
      <c r="R128" s="2155"/>
      <c r="S128" s="2155"/>
      <c r="U128" s="1051" t="str">
        <f t="shared" si="8"/>
        <v>2 (1402)</v>
      </c>
      <c r="V128" s="1052" t="str">
        <f t="shared" si="9"/>
        <v/>
      </c>
      <c r="W128" s="1741"/>
      <c r="X128" s="1053"/>
      <c r="Y128" s="1053"/>
      <c r="Z128" s="320"/>
    </row>
    <row r="129" spans="1:26" x14ac:dyDescent="0.2">
      <c r="A129" s="1634" t="s">
        <v>2934</v>
      </c>
      <c r="B129" s="1046"/>
      <c r="C129" s="1685"/>
      <c r="D129" s="1685"/>
      <c r="E129" s="1634"/>
      <c r="F129" s="1047"/>
      <c r="G129" s="1685"/>
      <c r="H129" s="674"/>
      <c r="I129" s="1048"/>
      <c r="J129" s="1049"/>
      <c r="K129" s="1684"/>
      <c r="L129" s="1049"/>
      <c r="M129" s="1050"/>
      <c r="N129" s="1743"/>
      <c r="O129" s="1634"/>
      <c r="P129" s="2155"/>
      <c r="Q129" s="2155"/>
      <c r="R129" s="2155"/>
      <c r="S129" s="2155"/>
      <c r="U129" s="1051" t="str">
        <f t="shared" si="8"/>
        <v>3 (1403)</v>
      </c>
      <c r="V129" s="1052" t="str">
        <f t="shared" si="9"/>
        <v/>
      </c>
      <c r="W129" s="1741"/>
      <c r="X129" s="1053"/>
      <c r="Y129" s="1053"/>
      <c r="Z129" s="320"/>
    </row>
    <row r="130" spans="1:26" ht="12.75" hidden="1" customHeight="1" x14ac:dyDescent="0.2">
      <c r="A130" s="1634" t="s">
        <v>2935</v>
      </c>
      <c r="B130" s="1046"/>
      <c r="C130" s="1685"/>
      <c r="D130" s="1685"/>
      <c r="E130" s="1634"/>
      <c r="F130" s="1047"/>
      <c r="G130" s="1685"/>
      <c r="H130" s="674"/>
      <c r="I130" s="1048"/>
      <c r="J130" s="1049"/>
      <c r="K130" s="1684"/>
      <c r="L130" s="1049"/>
      <c r="M130" s="1050"/>
      <c r="N130" s="1743"/>
      <c r="O130" s="1634"/>
      <c r="P130" s="2155"/>
      <c r="Q130" s="2155"/>
      <c r="R130" s="2155"/>
      <c r="S130" s="2155"/>
      <c r="U130" s="1051" t="str">
        <f t="shared" si="8"/>
        <v>4 (1404)</v>
      </c>
      <c r="V130" s="1052" t="str">
        <f t="shared" si="9"/>
        <v/>
      </c>
      <c r="W130" s="1741"/>
      <c r="X130" s="1053"/>
      <c r="Y130" s="1053"/>
      <c r="Z130" s="320"/>
    </row>
    <row r="131" spans="1:26" ht="12.75" hidden="1" customHeight="1" x14ac:dyDescent="0.2">
      <c r="A131" s="1634" t="s">
        <v>2936</v>
      </c>
      <c r="B131" s="1046"/>
      <c r="C131" s="1685"/>
      <c r="D131" s="1685"/>
      <c r="E131" s="1634"/>
      <c r="F131" s="1047"/>
      <c r="G131" s="1685"/>
      <c r="H131" s="674"/>
      <c r="I131" s="1048"/>
      <c r="J131" s="1049"/>
      <c r="K131" s="1684"/>
      <c r="L131" s="1049"/>
      <c r="M131" s="1050"/>
      <c r="N131" s="1743"/>
      <c r="O131" s="1634"/>
      <c r="P131" s="2155"/>
      <c r="Q131" s="2155"/>
      <c r="R131" s="2155"/>
      <c r="S131" s="2155"/>
      <c r="U131" s="1051" t="str">
        <f t="shared" si="8"/>
        <v>5 (1405)</v>
      </c>
      <c r="V131" s="1052" t="str">
        <f t="shared" si="9"/>
        <v/>
      </c>
      <c r="W131" s="1741"/>
      <c r="X131" s="1053"/>
      <c r="Y131" s="1053"/>
      <c r="Z131" s="320"/>
    </row>
    <row r="132" spans="1:26" ht="12.75" hidden="1" customHeight="1" x14ac:dyDescent="0.2">
      <c r="A132" s="1634" t="s">
        <v>2937</v>
      </c>
      <c r="B132" s="1046"/>
      <c r="C132" s="1685"/>
      <c r="D132" s="1685"/>
      <c r="E132" s="1634"/>
      <c r="F132" s="1047"/>
      <c r="G132" s="1685"/>
      <c r="H132" s="674"/>
      <c r="I132" s="1048"/>
      <c r="J132" s="1049"/>
      <c r="K132" s="1684"/>
      <c r="L132" s="1049"/>
      <c r="M132" s="1050"/>
      <c r="N132" s="1743"/>
      <c r="O132" s="1634"/>
      <c r="P132" s="2155"/>
      <c r="Q132" s="2155"/>
      <c r="R132" s="2155"/>
      <c r="S132" s="2155"/>
      <c r="U132" s="1051" t="str">
        <f t="shared" si="8"/>
        <v>6 (1406)</v>
      </c>
      <c r="V132" s="1052" t="str">
        <f t="shared" si="9"/>
        <v/>
      </c>
      <c r="W132" s="1741"/>
      <c r="X132" s="1053"/>
      <c r="Y132" s="1053"/>
      <c r="Z132" s="320"/>
    </row>
    <row r="133" spans="1:26" ht="12.75" hidden="1" customHeight="1" x14ac:dyDescent="0.2">
      <c r="A133" s="1634" t="s">
        <v>2938</v>
      </c>
      <c r="B133" s="1046"/>
      <c r="C133" s="1685"/>
      <c r="D133" s="1685"/>
      <c r="E133" s="1634"/>
      <c r="F133" s="1047"/>
      <c r="G133" s="1685"/>
      <c r="H133" s="674"/>
      <c r="I133" s="1048"/>
      <c r="J133" s="1049"/>
      <c r="K133" s="1684"/>
      <c r="L133" s="1049"/>
      <c r="M133" s="1050"/>
      <c r="N133" s="1743"/>
      <c r="O133" s="1634"/>
      <c r="P133" s="2155"/>
      <c r="Q133" s="2155"/>
      <c r="R133" s="2155"/>
      <c r="S133" s="2155"/>
      <c r="U133" s="1051" t="str">
        <f t="shared" si="8"/>
        <v>7 (1407)</v>
      </c>
      <c r="V133" s="1052" t="str">
        <f t="shared" si="9"/>
        <v/>
      </c>
      <c r="W133" s="1741"/>
      <c r="X133" s="1053"/>
      <c r="Y133" s="1053"/>
      <c r="Z133" s="320"/>
    </row>
    <row r="134" spans="1:26" ht="12.75" hidden="1" customHeight="1" x14ac:dyDescent="0.2">
      <c r="A134" s="1634" t="s">
        <v>2939</v>
      </c>
      <c r="B134" s="1046"/>
      <c r="C134" s="1685"/>
      <c r="D134" s="1685"/>
      <c r="E134" s="1634"/>
      <c r="F134" s="1047"/>
      <c r="G134" s="1685"/>
      <c r="H134" s="674"/>
      <c r="I134" s="1048"/>
      <c r="J134" s="1049"/>
      <c r="K134" s="1684"/>
      <c r="L134" s="1049"/>
      <c r="M134" s="1050"/>
      <c r="N134" s="1743"/>
      <c r="O134" s="1634"/>
      <c r="P134" s="2155"/>
      <c r="Q134" s="2155"/>
      <c r="R134" s="2155"/>
      <c r="S134" s="2155"/>
      <c r="U134" s="1051" t="str">
        <f t="shared" si="8"/>
        <v>8 (1408)</v>
      </c>
      <c r="V134" s="1052" t="str">
        <f t="shared" si="9"/>
        <v/>
      </c>
      <c r="W134" s="1741"/>
      <c r="X134" s="1053"/>
      <c r="Y134" s="1053"/>
      <c r="Z134" s="320"/>
    </row>
    <row r="135" spans="1:26" ht="12.75" hidden="1" customHeight="1" x14ac:dyDescent="0.2">
      <c r="A135" s="1634" t="s">
        <v>2940</v>
      </c>
      <c r="B135" s="1046"/>
      <c r="C135" s="1685"/>
      <c r="D135" s="1685"/>
      <c r="E135" s="1634"/>
      <c r="F135" s="1047"/>
      <c r="G135" s="1685"/>
      <c r="H135" s="674"/>
      <c r="I135" s="1048"/>
      <c r="J135" s="1049"/>
      <c r="K135" s="1684"/>
      <c r="L135" s="1049"/>
      <c r="M135" s="1050"/>
      <c r="N135" s="1743"/>
      <c r="O135" s="1634"/>
      <c r="P135" s="2155"/>
      <c r="Q135" s="2155"/>
      <c r="R135" s="2155"/>
      <c r="S135" s="2155"/>
      <c r="U135" s="1051" t="str">
        <f t="shared" si="8"/>
        <v>9 (1409)</v>
      </c>
      <c r="V135" s="1052" t="str">
        <f t="shared" si="9"/>
        <v/>
      </c>
      <c r="W135" s="1741"/>
      <c r="X135" s="1053"/>
      <c r="Y135" s="1053"/>
      <c r="Z135" s="320"/>
    </row>
    <row r="136" spans="1:26" ht="12.75" hidden="1" customHeight="1" x14ac:dyDescent="0.2">
      <c r="A136" s="1634" t="s">
        <v>2941</v>
      </c>
      <c r="B136" s="1046"/>
      <c r="C136" s="1685"/>
      <c r="D136" s="1685"/>
      <c r="E136" s="1634"/>
      <c r="F136" s="1047"/>
      <c r="G136" s="1685"/>
      <c r="H136" s="674"/>
      <c r="I136" s="1048"/>
      <c r="J136" s="1049"/>
      <c r="K136" s="1684"/>
      <c r="L136" s="1049"/>
      <c r="M136" s="1050"/>
      <c r="N136" s="1743"/>
      <c r="O136" s="1634"/>
      <c r="P136" s="2155"/>
      <c r="Q136" s="2155"/>
      <c r="R136" s="2155"/>
      <c r="S136" s="2155"/>
      <c r="U136" s="1051" t="str">
        <f t="shared" si="8"/>
        <v>10 (1410)</v>
      </c>
      <c r="V136" s="1052" t="str">
        <f t="shared" si="9"/>
        <v/>
      </c>
      <c r="W136" s="1741"/>
      <c r="X136" s="1053"/>
      <c r="Y136" s="1053"/>
      <c r="Z136" s="320"/>
    </row>
    <row r="137" spans="1:26" ht="12.75" hidden="1" customHeight="1" x14ac:dyDescent="0.2">
      <c r="A137" s="1634" t="s">
        <v>2942</v>
      </c>
      <c r="B137" s="1046"/>
      <c r="C137" s="1685"/>
      <c r="D137" s="1685"/>
      <c r="E137" s="1634"/>
      <c r="F137" s="1047"/>
      <c r="G137" s="1685"/>
      <c r="H137" s="674"/>
      <c r="I137" s="1048"/>
      <c r="J137" s="1049"/>
      <c r="K137" s="1684"/>
      <c r="L137" s="1049"/>
      <c r="M137" s="1050"/>
      <c r="N137" s="1743"/>
      <c r="O137" s="1634"/>
      <c r="P137" s="2155"/>
      <c r="Q137" s="2155"/>
      <c r="R137" s="2155"/>
      <c r="S137" s="2155"/>
      <c r="U137" s="1051" t="str">
        <f t="shared" si="8"/>
        <v>11 (1411)</v>
      </c>
      <c r="V137" s="1052" t="str">
        <f t="shared" si="9"/>
        <v/>
      </c>
      <c r="W137" s="1741"/>
      <c r="X137" s="1053"/>
      <c r="Y137" s="1053"/>
      <c r="Z137" s="320"/>
    </row>
    <row r="138" spans="1:26" ht="12.75" hidden="1" customHeight="1" x14ac:dyDescent="0.2">
      <c r="A138" s="1634" t="s">
        <v>2943</v>
      </c>
      <c r="B138" s="1046"/>
      <c r="C138" s="1685"/>
      <c r="D138" s="1685"/>
      <c r="E138" s="1634"/>
      <c r="F138" s="1047"/>
      <c r="G138" s="1685"/>
      <c r="H138" s="674"/>
      <c r="I138" s="1048"/>
      <c r="J138" s="1049"/>
      <c r="K138" s="1684"/>
      <c r="L138" s="1049"/>
      <c r="M138" s="1050"/>
      <c r="N138" s="1743"/>
      <c r="O138" s="1634"/>
      <c r="P138" s="2155"/>
      <c r="Q138" s="2155"/>
      <c r="R138" s="2155"/>
      <c r="S138" s="2155"/>
      <c r="U138" s="1051" t="str">
        <f t="shared" si="8"/>
        <v>12 (1412)</v>
      </c>
      <c r="V138" s="1052" t="str">
        <f t="shared" si="9"/>
        <v/>
      </c>
      <c r="W138" s="1741"/>
      <c r="X138" s="1053"/>
      <c r="Y138" s="1053"/>
      <c r="Z138" s="320"/>
    </row>
    <row r="139" spans="1:26" ht="12.75" hidden="1" customHeight="1" x14ac:dyDescent="0.2">
      <c r="A139" s="1634" t="s">
        <v>2944</v>
      </c>
      <c r="B139" s="1046"/>
      <c r="C139" s="1685"/>
      <c r="D139" s="1685"/>
      <c r="E139" s="1634"/>
      <c r="F139" s="1047"/>
      <c r="G139" s="1685"/>
      <c r="H139" s="674"/>
      <c r="I139" s="1048"/>
      <c r="J139" s="1049"/>
      <c r="K139" s="1684"/>
      <c r="L139" s="1049"/>
      <c r="M139" s="1050"/>
      <c r="N139" s="1743"/>
      <c r="O139" s="1634"/>
      <c r="P139" s="2155"/>
      <c r="Q139" s="2155"/>
      <c r="R139" s="2155"/>
      <c r="S139" s="2155"/>
      <c r="U139" s="1051" t="str">
        <f t="shared" si="8"/>
        <v>13 (1413)</v>
      </c>
      <c r="V139" s="1052" t="str">
        <f t="shared" si="9"/>
        <v/>
      </c>
      <c r="W139" s="1741"/>
      <c r="X139" s="1053"/>
      <c r="Y139" s="1053"/>
      <c r="Z139" s="320"/>
    </row>
    <row r="140" spans="1:26" ht="12.75" hidden="1" customHeight="1" x14ac:dyDescent="0.2">
      <c r="A140" s="1634" t="s">
        <v>2945</v>
      </c>
      <c r="B140" s="1046"/>
      <c r="C140" s="1685"/>
      <c r="D140" s="1685"/>
      <c r="E140" s="1634"/>
      <c r="F140" s="1047"/>
      <c r="G140" s="1685"/>
      <c r="H140" s="674"/>
      <c r="I140" s="1048"/>
      <c r="J140" s="1049"/>
      <c r="K140" s="1684"/>
      <c r="L140" s="1049"/>
      <c r="M140" s="1050"/>
      <c r="N140" s="1743"/>
      <c r="O140" s="1634"/>
      <c r="P140" s="2155"/>
      <c r="Q140" s="2155"/>
      <c r="R140" s="2155"/>
      <c r="S140" s="2155"/>
      <c r="U140" s="1051" t="str">
        <f t="shared" si="8"/>
        <v>14 (1414)</v>
      </c>
      <c r="V140" s="1052" t="str">
        <f t="shared" si="9"/>
        <v/>
      </c>
      <c r="W140" s="1741"/>
      <c r="X140" s="1053"/>
      <c r="Y140" s="1053"/>
      <c r="Z140" s="320"/>
    </row>
    <row r="141" spans="1:26" ht="12.75" hidden="1" customHeight="1" x14ac:dyDescent="0.2">
      <c r="A141" s="1634" t="s">
        <v>2946</v>
      </c>
      <c r="B141" s="1046"/>
      <c r="C141" s="1685"/>
      <c r="D141" s="1685"/>
      <c r="E141" s="1634"/>
      <c r="F141" s="1047"/>
      <c r="G141" s="1685"/>
      <c r="H141" s="674"/>
      <c r="I141" s="1048"/>
      <c r="J141" s="1049"/>
      <c r="K141" s="1684"/>
      <c r="L141" s="1049"/>
      <c r="M141" s="1050"/>
      <c r="N141" s="1743"/>
      <c r="O141" s="1634"/>
      <c r="P141" s="2155"/>
      <c r="Q141" s="2155"/>
      <c r="R141" s="2155"/>
      <c r="S141" s="2155"/>
      <c r="U141" s="1051" t="str">
        <f t="shared" si="8"/>
        <v>15 (1415)</v>
      </c>
      <c r="V141" s="1052" t="str">
        <f t="shared" si="9"/>
        <v/>
      </c>
      <c r="W141" s="1741"/>
      <c r="X141" s="1053"/>
      <c r="Y141" s="1053"/>
      <c r="Z141" s="320"/>
    </row>
    <row r="142" spans="1:26" ht="12.75" hidden="1" customHeight="1" x14ac:dyDescent="0.2">
      <c r="A142" s="1634" t="s">
        <v>2947</v>
      </c>
      <c r="B142" s="1046"/>
      <c r="C142" s="1685"/>
      <c r="D142" s="1685"/>
      <c r="E142" s="1634"/>
      <c r="F142" s="1047"/>
      <c r="G142" s="1685"/>
      <c r="H142" s="674"/>
      <c r="I142" s="1048"/>
      <c r="J142" s="1049"/>
      <c r="K142" s="1684"/>
      <c r="L142" s="1049"/>
      <c r="M142" s="1050"/>
      <c r="N142" s="1743"/>
      <c r="O142" s="1634"/>
      <c r="P142" s="2155"/>
      <c r="Q142" s="2155"/>
      <c r="R142" s="2155"/>
      <c r="S142" s="2155"/>
      <c r="U142" s="1051" t="str">
        <f t="shared" si="8"/>
        <v>16 (1416)</v>
      </c>
      <c r="V142" s="1052" t="str">
        <f t="shared" si="9"/>
        <v/>
      </c>
      <c r="W142" s="1741"/>
      <c r="X142" s="1053"/>
      <c r="Y142" s="1053"/>
      <c r="Z142" s="320"/>
    </row>
    <row r="143" spans="1:26" ht="12.75" hidden="1" customHeight="1" x14ac:dyDescent="0.2">
      <c r="A143" s="1634" t="s">
        <v>2948</v>
      </c>
      <c r="B143" s="1046"/>
      <c r="C143" s="1685"/>
      <c r="D143" s="1685"/>
      <c r="E143" s="1634"/>
      <c r="F143" s="1047"/>
      <c r="G143" s="1685"/>
      <c r="H143" s="674"/>
      <c r="I143" s="1048"/>
      <c r="J143" s="1049"/>
      <c r="K143" s="1684"/>
      <c r="L143" s="1049"/>
      <c r="M143" s="1050"/>
      <c r="N143" s="1743"/>
      <c r="O143" s="1634"/>
      <c r="P143" s="2155"/>
      <c r="Q143" s="2155"/>
      <c r="R143" s="2155"/>
      <c r="S143" s="2155"/>
      <c r="U143" s="1051" t="str">
        <f t="shared" si="8"/>
        <v>17 (1417)</v>
      </c>
      <c r="V143" s="1052" t="str">
        <f t="shared" si="9"/>
        <v/>
      </c>
      <c r="W143" s="1741"/>
      <c r="X143" s="1053"/>
      <c r="Y143" s="1053"/>
      <c r="Z143" s="320"/>
    </row>
    <row r="144" spans="1:26" ht="12.75" hidden="1" customHeight="1" x14ac:dyDescent="0.2">
      <c r="A144" s="1634" t="s">
        <v>2949</v>
      </c>
      <c r="B144" s="1046"/>
      <c r="C144" s="1685"/>
      <c r="D144" s="1685"/>
      <c r="E144" s="1634"/>
      <c r="F144" s="1047"/>
      <c r="G144" s="1685"/>
      <c r="H144" s="674"/>
      <c r="I144" s="1048"/>
      <c r="J144" s="1049"/>
      <c r="K144" s="1684"/>
      <c r="L144" s="1049"/>
      <c r="M144" s="1050"/>
      <c r="N144" s="1743"/>
      <c r="O144" s="1634"/>
      <c r="P144" s="2155"/>
      <c r="Q144" s="2155"/>
      <c r="R144" s="2155"/>
      <c r="S144" s="2155"/>
      <c r="U144" s="1051" t="str">
        <f t="shared" si="8"/>
        <v>18 (1418)</v>
      </c>
      <c r="V144" s="1052" t="str">
        <f t="shared" si="9"/>
        <v/>
      </c>
      <c r="W144" s="1741"/>
      <c r="X144" s="1053"/>
      <c r="Y144" s="1053"/>
      <c r="Z144" s="320"/>
    </row>
    <row r="145" spans="1:27" ht="12.75" hidden="1" customHeight="1" x14ac:dyDescent="0.2">
      <c r="A145" s="1634" t="s">
        <v>2950</v>
      </c>
      <c r="B145" s="1046"/>
      <c r="C145" s="1685"/>
      <c r="D145" s="1685"/>
      <c r="E145" s="1634"/>
      <c r="F145" s="1047"/>
      <c r="G145" s="1685"/>
      <c r="H145" s="674"/>
      <c r="I145" s="1048"/>
      <c r="J145" s="1049"/>
      <c r="K145" s="1684"/>
      <c r="L145" s="1049"/>
      <c r="M145" s="1050"/>
      <c r="N145" s="1743"/>
      <c r="O145" s="1634"/>
      <c r="P145" s="2155"/>
      <c r="Q145" s="2155"/>
      <c r="R145" s="2155"/>
      <c r="S145" s="2155"/>
      <c r="U145" s="1051" t="str">
        <f t="shared" si="8"/>
        <v>19 (1419)</v>
      </c>
      <c r="V145" s="1052" t="str">
        <f t="shared" si="9"/>
        <v/>
      </c>
      <c r="W145" s="1741"/>
      <c r="X145" s="1053"/>
      <c r="Y145" s="1053"/>
      <c r="Z145" s="320"/>
    </row>
    <row r="146" spans="1:27" ht="12.75" hidden="1" customHeight="1" x14ac:dyDescent="0.2">
      <c r="A146" s="1634" t="s">
        <v>2951</v>
      </c>
      <c r="B146" s="1046"/>
      <c r="C146" s="1685"/>
      <c r="D146" s="1685"/>
      <c r="E146" s="1634"/>
      <c r="F146" s="1047"/>
      <c r="G146" s="1685"/>
      <c r="H146" s="674"/>
      <c r="I146" s="1048"/>
      <c r="J146" s="1049"/>
      <c r="K146" s="1684"/>
      <c r="L146" s="1049"/>
      <c r="M146" s="1050"/>
      <c r="N146" s="1743"/>
      <c r="O146" s="1634"/>
      <c r="P146" s="2155"/>
      <c r="Q146" s="2155"/>
      <c r="R146" s="2155"/>
      <c r="S146" s="2155"/>
      <c r="U146" s="1051" t="str">
        <f t="shared" si="8"/>
        <v>20 (1420)</v>
      </c>
      <c r="V146" s="1052" t="str">
        <f t="shared" si="9"/>
        <v/>
      </c>
      <c r="W146" s="1741"/>
      <c r="X146" s="1053"/>
      <c r="Y146" s="1053"/>
      <c r="Z146" s="320"/>
    </row>
    <row r="147" spans="1:27" ht="12.75" hidden="1" customHeight="1" x14ac:dyDescent="0.2">
      <c r="A147" s="1634" t="s">
        <v>2952</v>
      </c>
      <c r="B147" s="1046"/>
      <c r="C147" s="1685"/>
      <c r="D147" s="1685"/>
      <c r="E147" s="1634"/>
      <c r="F147" s="1047"/>
      <c r="G147" s="1685"/>
      <c r="H147" s="674"/>
      <c r="I147" s="1048"/>
      <c r="J147" s="1049"/>
      <c r="K147" s="1684"/>
      <c r="L147" s="1049"/>
      <c r="M147" s="1050"/>
      <c r="N147" s="1743"/>
      <c r="O147" s="1634"/>
      <c r="P147" s="2155"/>
      <c r="Q147" s="2155"/>
      <c r="R147" s="2155"/>
      <c r="S147" s="2155"/>
      <c r="U147" s="1051" t="str">
        <f t="shared" si="8"/>
        <v>21 (1421)</v>
      </c>
      <c r="V147" s="1052" t="str">
        <f t="shared" si="9"/>
        <v/>
      </c>
      <c r="W147" s="1741"/>
      <c r="X147" s="1053"/>
      <c r="Y147" s="1053"/>
      <c r="Z147" s="320"/>
    </row>
    <row r="148" spans="1:27" ht="12.75" hidden="1" customHeight="1" x14ac:dyDescent="0.2">
      <c r="A148" s="1634" t="s">
        <v>2953</v>
      </c>
      <c r="B148" s="1046"/>
      <c r="C148" s="1685"/>
      <c r="D148" s="1685"/>
      <c r="E148" s="1634"/>
      <c r="F148" s="1047"/>
      <c r="G148" s="1685"/>
      <c r="H148" s="674"/>
      <c r="I148" s="1048"/>
      <c r="J148" s="1049"/>
      <c r="K148" s="1684"/>
      <c r="L148" s="1049"/>
      <c r="M148" s="1050"/>
      <c r="N148" s="1743"/>
      <c r="O148" s="1634"/>
      <c r="P148" s="2155"/>
      <c r="Q148" s="2155"/>
      <c r="R148" s="2155"/>
      <c r="S148" s="2155"/>
      <c r="U148" s="1051" t="str">
        <f t="shared" si="8"/>
        <v>22 (1422)</v>
      </c>
      <c r="V148" s="1052" t="str">
        <f t="shared" si="9"/>
        <v/>
      </c>
      <c r="W148" s="1741"/>
      <c r="X148" s="1053"/>
      <c r="Y148" s="1053"/>
      <c r="Z148" s="320"/>
    </row>
    <row r="149" spans="1:27" ht="12.75" hidden="1" customHeight="1" x14ac:dyDescent="0.2">
      <c r="A149" s="1634" t="s">
        <v>2954</v>
      </c>
      <c r="B149" s="1046"/>
      <c r="C149" s="1685"/>
      <c r="D149" s="1685"/>
      <c r="E149" s="1634"/>
      <c r="F149" s="1047"/>
      <c r="G149" s="1685"/>
      <c r="H149" s="674"/>
      <c r="I149" s="1048"/>
      <c r="J149" s="1049"/>
      <c r="K149" s="1684"/>
      <c r="L149" s="1049"/>
      <c r="M149" s="1050"/>
      <c r="N149" s="1743"/>
      <c r="O149" s="1634"/>
      <c r="P149" s="2155"/>
      <c r="Q149" s="2155"/>
      <c r="R149" s="2155"/>
      <c r="S149" s="2155"/>
      <c r="U149" s="1051" t="str">
        <f t="shared" si="8"/>
        <v>23 (1423)</v>
      </c>
      <c r="V149" s="1052" t="str">
        <f t="shared" si="9"/>
        <v/>
      </c>
      <c r="W149" s="1741"/>
      <c r="X149" s="1053"/>
      <c r="Y149" s="1053"/>
      <c r="Z149" s="320"/>
    </row>
    <row r="150" spans="1:27" ht="12.75" hidden="1" customHeight="1" x14ac:dyDescent="0.2">
      <c r="A150" s="1634" t="s">
        <v>2955</v>
      </c>
      <c r="B150" s="1046"/>
      <c r="C150" s="1685"/>
      <c r="D150" s="1685"/>
      <c r="E150" s="1634"/>
      <c r="F150" s="1047"/>
      <c r="G150" s="1685"/>
      <c r="H150" s="674"/>
      <c r="I150" s="1048"/>
      <c r="J150" s="1049"/>
      <c r="K150" s="1684"/>
      <c r="L150" s="1049"/>
      <c r="M150" s="1050"/>
      <c r="N150" s="1743"/>
      <c r="O150" s="1634"/>
      <c r="P150" s="2155"/>
      <c r="Q150" s="2155"/>
      <c r="R150" s="2155"/>
      <c r="S150" s="2155"/>
      <c r="U150" s="1051" t="str">
        <f t="shared" si="8"/>
        <v>24 (1424)</v>
      </c>
      <c r="V150" s="1052" t="str">
        <f t="shared" si="9"/>
        <v/>
      </c>
      <c r="W150" s="1741"/>
      <c r="X150" s="1053"/>
      <c r="Y150" s="1053"/>
      <c r="Z150" s="320"/>
    </row>
    <row r="151" spans="1:27" x14ac:dyDescent="0.2">
      <c r="A151" s="1634" t="s">
        <v>2956</v>
      </c>
      <c r="B151" s="1046"/>
      <c r="C151" s="1685"/>
      <c r="D151" s="1685"/>
      <c r="E151" s="1634"/>
      <c r="F151" s="1047"/>
      <c r="G151" s="1685"/>
      <c r="H151" s="674"/>
      <c r="I151" s="1048"/>
      <c r="J151" s="1049"/>
      <c r="K151" s="1684"/>
      <c r="L151" s="1049"/>
      <c r="M151" s="1050"/>
      <c r="N151" s="1743"/>
      <c r="O151" s="1634"/>
      <c r="P151" s="2155"/>
      <c r="Q151" s="2155"/>
      <c r="R151" s="2155"/>
      <c r="S151" s="2155"/>
      <c r="U151" s="1051" t="str">
        <f t="shared" si="8"/>
        <v>25 (1425)</v>
      </c>
      <c r="V151" s="1052" t="str">
        <f t="shared" si="9"/>
        <v/>
      </c>
      <c r="W151" s="1741"/>
      <c r="X151" s="1053"/>
      <c r="Y151" s="1053"/>
      <c r="Z151" s="320"/>
    </row>
    <row r="152" spans="1:27" x14ac:dyDescent="0.2">
      <c r="A152" s="86" t="s">
        <v>2957</v>
      </c>
      <c r="B152" s="1054">
        <v>100</v>
      </c>
      <c r="C152" s="1685"/>
      <c r="D152" s="1685"/>
      <c r="E152" s="1634"/>
      <c r="F152" s="1047"/>
      <c r="G152" s="1685"/>
      <c r="H152" s="167"/>
      <c r="I152" s="1056"/>
      <c r="J152" s="1049"/>
      <c r="K152" s="1684"/>
      <c r="L152" s="1049"/>
      <c r="M152" s="1050"/>
      <c r="N152" s="1057"/>
      <c r="O152" s="1634"/>
      <c r="P152" s="2173"/>
      <c r="Q152" s="2173"/>
      <c r="R152" s="2173"/>
      <c r="S152" s="2173"/>
      <c r="U152" s="1059" t="str">
        <f>$A$152</f>
        <v>(1426)</v>
      </c>
      <c r="V152" s="1058">
        <f>$B152</f>
        <v>100</v>
      </c>
      <c r="W152" s="1741"/>
      <c r="X152" s="1053"/>
      <c r="Y152" s="1053"/>
      <c r="Z152" s="320"/>
    </row>
    <row r="153" spans="1:27" x14ac:dyDescent="0.2">
      <c r="A153" s="39" t="s">
        <v>2958</v>
      </c>
      <c r="B153" s="678" t="s">
        <v>2959</v>
      </c>
      <c r="C153" s="1684"/>
      <c r="D153" s="1684"/>
      <c r="F153" s="1047"/>
      <c r="G153" s="681"/>
      <c r="H153" s="1060"/>
      <c r="I153" s="1061"/>
      <c r="J153" s="1049"/>
      <c r="K153" s="1684"/>
      <c r="L153" s="1049"/>
      <c r="M153" s="1062"/>
      <c r="N153" s="1063"/>
      <c r="P153" s="2174"/>
      <c r="Q153" s="2174"/>
      <c r="R153" s="2174"/>
      <c r="S153" s="2174"/>
      <c r="U153" s="1059" t="str">
        <f>$A$153</f>
        <v>(1400)</v>
      </c>
      <c r="V153" s="679" t="str">
        <f>$B153</f>
        <v>Global</v>
      </c>
      <c r="W153" s="1741"/>
      <c r="X153" s="1064"/>
      <c r="Y153" s="1064"/>
      <c r="Z153" s="320"/>
    </row>
    <row r="154" spans="1:27" x14ac:dyDescent="0.2">
      <c r="B154" s="5"/>
      <c r="C154" s="1071"/>
      <c r="D154" s="1071"/>
      <c r="F154" s="1071"/>
      <c r="G154" s="776"/>
      <c r="H154" s="1072"/>
      <c r="I154" s="1072"/>
      <c r="J154" s="1071"/>
      <c r="K154" s="1071"/>
      <c r="L154" s="1071"/>
      <c r="M154" s="1071"/>
      <c r="N154" s="1073"/>
      <c r="P154" s="693"/>
      <c r="Q154" s="693"/>
      <c r="R154" s="693"/>
      <c r="S154" s="693"/>
      <c r="U154" s="1074"/>
      <c r="V154" s="1074"/>
      <c r="W154" s="693"/>
      <c r="X154" s="693"/>
      <c r="Y154" s="693"/>
      <c r="Z154" s="693"/>
    </row>
    <row r="155" spans="1:27" x14ac:dyDescent="0.2">
      <c r="A155" s="131"/>
      <c r="B155" s="1356" t="s">
        <v>2960</v>
      </c>
      <c r="C155" s="1108"/>
      <c r="D155" s="1108"/>
      <c r="F155" s="1109"/>
      <c r="G155" s="789"/>
      <c r="H155" s="1072"/>
      <c r="I155" s="1072"/>
      <c r="J155" s="1109"/>
      <c r="K155" s="1109"/>
      <c r="L155" s="1109"/>
      <c r="M155" s="1109"/>
      <c r="N155" s="1076"/>
      <c r="P155" s="1083"/>
      <c r="Q155" s="1083"/>
      <c r="R155" s="1083"/>
      <c r="S155" s="1083"/>
      <c r="U155" s="1075"/>
      <c r="V155" s="1075"/>
      <c r="W155" s="1083"/>
      <c r="X155" s="1083"/>
      <c r="Y155" s="1083"/>
      <c r="Z155" s="1083"/>
      <c r="AA155" s="1"/>
    </row>
    <row r="156" spans="1:27" x14ac:dyDescent="0.2">
      <c r="A156" s="132" t="s">
        <v>2958</v>
      </c>
      <c r="B156" s="1359" t="s">
        <v>2959</v>
      </c>
      <c r="C156" s="1087"/>
      <c r="D156" s="1087"/>
      <c r="E156" s="1088"/>
      <c r="F156" s="1087"/>
      <c r="G156" s="1087"/>
      <c r="H156" s="1089"/>
      <c r="I156" s="1090"/>
      <c r="J156" s="1091"/>
      <c r="K156" s="1091"/>
      <c r="L156" s="1091"/>
      <c r="M156" s="1091"/>
      <c r="N156" s="1091"/>
      <c r="O156" s="1634"/>
      <c r="P156" s="2155"/>
      <c r="Q156" s="2155"/>
      <c r="R156" s="2177"/>
      <c r="S156" s="2177"/>
      <c r="U156" s="1075"/>
      <c r="V156" s="1075"/>
      <c r="W156" s="1083"/>
      <c r="X156" s="1083"/>
      <c r="Y156" s="1083"/>
      <c r="Z156" s="1083"/>
      <c r="AA156" s="1"/>
    </row>
    <row r="157" spans="1:27" x14ac:dyDescent="0.2">
      <c r="A157" s="54"/>
      <c r="B157" s="1110"/>
      <c r="C157" s="1088"/>
      <c r="D157" s="1088"/>
      <c r="E157" s="1088"/>
      <c r="F157" s="1088"/>
      <c r="G157" s="1088"/>
      <c r="H157" s="1111"/>
      <c r="I157" s="1111"/>
      <c r="J157" s="1112"/>
      <c r="K157" s="1112"/>
      <c r="L157" s="1112"/>
      <c r="M157" s="1112"/>
      <c r="N157" s="1112"/>
      <c r="O157" s="1634"/>
      <c r="P157" s="1251"/>
      <c r="Q157" s="1251"/>
      <c r="R157" s="1251"/>
      <c r="S157" s="1251"/>
      <c r="U157" s="1135"/>
      <c r="V157" s="1135"/>
      <c r="W157" s="1083"/>
      <c r="X157" s="1083"/>
      <c r="Y157" s="1083"/>
      <c r="Z157" s="1083"/>
      <c r="AA157" s="1"/>
    </row>
    <row r="158" spans="1:27" x14ac:dyDescent="0.2">
      <c r="B158" s="38" t="s">
        <v>746</v>
      </c>
      <c r="C158" s="1071"/>
      <c r="D158" s="1684"/>
      <c r="F158" s="1071"/>
      <c r="G158" s="776"/>
      <c r="H158" s="1072"/>
      <c r="I158" s="1072"/>
      <c r="J158" s="1071"/>
      <c r="K158" s="1071"/>
      <c r="L158" s="1071"/>
      <c r="M158" s="1071"/>
      <c r="N158" s="1073"/>
      <c r="P158" s="2174"/>
      <c r="Q158" s="2174"/>
      <c r="R158" s="2174"/>
      <c r="S158" s="2174"/>
      <c r="U158" s="1093"/>
      <c r="V158" s="1044" t="str">
        <f>$B158</f>
        <v>Total (500)</v>
      </c>
      <c r="W158" s="1741"/>
      <c r="Y158" s="283"/>
      <c r="Z158" s="283"/>
    </row>
    <row r="159" spans="1:27" x14ac:dyDescent="0.2">
      <c r="B159" s="5"/>
      <c r="C159" s="5"/>
      <c r="D159" s="1119"/>
      <c r="F159" s="776"/>
      <c r="G159" s="776"/>
      <c r="H159" s="776"/>
      <c r="I159" s="776"/>
      <c r="J159" s="1119"/>
      <c r="K159" s="1119"/>
      <c r="L159" s="1119"/>
      <c r="M159" s="1120"/>
      <c r="N159" s="1634"/>
      <c r="P159" s="1119"/>
      <c r="Q159" s="1119"/>
      <c r="R159" s="1119"/>
      <c r="S159" s="1119"/>
    </row>
    <row r="160" spans="1:27" s="25" customFormat="1" ht="33.75" customHeight="1" x14ac:dyDescent="0.2">
      <c r="B160" s="1474" t="s">
        <v>3014</v>
      </c>
      <c r="C160" s="131"/>
      <c r="D160" s="131"/>
      <c r="E160" s="131"/>
      <c r="F160" s="131"/>
      <c r="G160" s="131"/>
      <c r="H160" s="131"/>
      <c r="I160" s="131"/>
      <c r="J160" s="131"/>
      <c r="K160" s="131"/>
      <c r="L160" s="131"/>
      <c r="M160" s="131"/>
      <c r="N160" s="131"/>
      <c r="O160" s="131"/>
      <c r="P160" s="139" t="s">
        <v>3015</v>
      </c>
      <c r="Q160" s="139" t="s">
        <v>3016</v>
      </c>
      <c r="R160" s="139" t="s">
        <v>3015</v>
      </c>
      <c r="S160" s="139" t="s">
        <v>3016</v>
      </c>
    </row>
    <row r="161" spans="1:26" s="25" customFormat="1" ht="42.6" customHeight="1" x14ac:dyDescent="0.2">
      <c r="A161" s="1136"/>
      <c r="B161" s="1475" t="s">
        <v>1784</v>
      </c>
      <c r="C161" s="660"/>
      <c r="D161" s="1692"/>
      <c r="E161" s="131"/>
      <c r="F161" s="660"/>
      <c r="G161" s="660"/>
      <c r="H161" s="660"/>
      <c r="I161" s="1476"/>
      <c r="J161" s="1477"/>
      <c r="K161" s="1693"/>
      <c r="L161" s="1477"/>
      <c r="M161" s="1405"/>
      <c r="N161" s="1406"/>
      <c r="O161" s="131"/>
      <c r="P161" s="1692"/>
      <c r="Q161" s="1692"/>
      <c r="R161" s="1692"/>
      <c r="S161" s="1692"/>
      <c r="Y161" s="1121"/>
      <c r="Z161" s="1121"/>
    </row>
    <row r="162" spans="1:26" s="25" customFormat="1" ht="42" customHeight="1" x14ac:dyDescent="0.2">
      <c r="A162" s="1136"/>
      <c r="B162" s="1478" t="s">
        <v>1785</v>
      </c>
      <c r="C162" s="1692"/>
      <c r="D162" s="1692"/>
      <c r="E162" s="131"/>
      <c r="F162" s="660"/>
      <c r="G162" s="660"/>
      <c r="H162" s="660"/>
      <c r="I162" s="1476"/>
      <c r="J162" s="1477"/>
      <c r="K162" s="1693"/>
      <c r="L162" s="1477"/>
      <c r="M162" s="1405"/>
      <c r="N162" s="1406"/>
      <c r="O162" s="131"/>
      <c r="P162" s="1692"/>
      <c r="Q162" s="1692"/>
      <c r="R162" s="1692"/>
      <c r="S162" s="1692"/>
    </row>
    <row r="163" spans="1:26" x14ac:dyDescent="0.2">
      <c r="B163" s="92"/>
      <c r="C163" s="92"/>
      <c r="D163" s="1444"/>
      <c r="E163" s="131"/>
      <c r="F163" s="1425"/>
      <c r="G163" s="1425"/>
      <c r="H163" s="1425"/>
      <c r="I163" s="1425"/>
      <c r="J163" s="1425"/>
      <c r="K163" s="1444"/>
      <c r="L163" s="1444"/>
      <c r="M163" s="1445"/>
      <c r="N163" s="1700"/>
      <c r="O163" s="131"/>
      <c r="P163" s="131"/>
      <c r="Q163" s="1444"/>
      <c r="R163" s="1444"/>
      <c r="S163" s="1444"/>
    </row>
    <row r="164" spans="1:26" ht="33" customHeight="1" x14ac:dyDescent="0.2">
      <c r="A164" s="1094">
        <v>1</v>
      </c>
      <c r="B164" s="2001" t="s">
        <v>2961</v>
      </c>
      <c r="C164" s="2080"/>
      <c r="D164" s="2080"/>
      <c r="E164" s="2080"/>
      <c r="F164" s="2080"/>
      <c r="G164" s="2080"/>
      <c r="H164" s="2080"/>
      <c r="I164" s="131"/>
      <c r="J164" s="1095">
        <v>4</v>
      </c>
      <c r="K164" s="2001" t="s">
        <v>2962</v>
      </c>
      <c r="L164" s="2176"/>
      <c r="M164" s="2176"/>
      <c r="N164" s="2176"/>
      <c r="O164" s="2176"/>
      <c r="P164" s="2176"/>
      <c r="Q164" s="2176"/>
      <c r="R164" s="2176"/>
      <c r="S164" s="2176"/>
    </row>
    <row r="165" spans="1:26" ht="34.5" customHeight="1" x14ac:dyDescent="0.2">
      <c r="A165" s="1094">
        <v>2</v>
      </c>
      <c r="B165" s="2001" t="s">
        <v>2990</v>
      </c>
      <c r="C165" s="2080"/>
      <c r="D165" s="2080"/>
      <c r="E165" s="2080"/>
      <c r="F165" s="2080"/>
      <c r="G165" s="2080"/>
      <c r="H165" s="2080"/>
      <c r="I165" s="131"/>
      <c r="J165" s="1095">
        <v>5</v>
      </c>
      <c r="K165" s="2001" t="s">
        <v>2964</v>
      </c>
      <c r="L165" s="2080"/>
      <c r="M165" s="2080"/>
      <c r="N165" s="2080"/>
      <c r="O165" s="2080"/>
      <c r="P165" s="2080"/>
      <c r="Q165" s="2080"/>
      <c r="R165" s="2080"/>
      <c r="S165" s="2080"/>
    </row>
    <row r="166" spans="1:26" ht="33" customHeight="1" x14ac:dyDescent="0.2">
      <c r="A166" s="1094">
        <v>3</v>
      </c>
      <c r="B166" s="2001" t="s">
        <v>2965</v>
      </c>
      <c r="C166" s="2080"/>
      <c r="D166" s="2080"/>
      <c r="E166" s="2080"/>
      <c r="F166" s="2080"/>
      <c r="G166" s="2080"/>
      <c r="H166" s="2080"/>
      <c r="I166" s="131"/>
      <c r="J166" s="1095">
        <v>6</v>
      </c>
      <c r="K166" s="2001" t="s">
        <v>2966</v>
      </c>
      <c r="L166" s="2080"/>
      <c r="M166" s="2080"/>
      <c r="N166" s="2080"/>
      <c r="O166" s="2080"/>
      <c r="P166" s="2080"/>
      <c r="Q166" s="2080"/>
      <c r="R166" s="2080"/>
      <c r="S166" s="2080"/>
    </row>
    <row r="167" spans="1:26" x14ac:dyDescent="0.2">
      <c r="J167" s="768"/>
      <c r="K167" s="19"/>
    </row>
    <row r="168" spans="1:26" ht="14.25" x14ac:dyDescent="0.2">
      <c r="A168" s="1098"/>
      <c r="B168" s="1634"/>
    </row>
    <row r="169" spans="1:26" x14ac:dyDescent="0.2">
      <c r="B169" s="25"/>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hyperlinks>
    <hyperlink ref="B2:E2" location="'Liste tableaux'!A1" display="Retour à la liste des tableaux" xr:uid="{5ECAA95F-9D8F-4A48-BC86-03E2EB5E87C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B1" sqref="B1"/>
    </sheetView>
  </sheetViews>
  <sheetFormatPr defaultColWidth="9.140625" defaultRowHeight="12.75" x14ac:dyDescent="0.2"/>
  <cols>
    <col min="1" max="1" width="7.7109375" style="1" customWidth="1"/>
    <col min="2" max="2" width="9" style="1" customWidth="1"/>
    <col min="3" max="4" width="8.5703125" style="1" customWidth="1"/>
    <col min="5" max="5" width="0.85546875" style="1" customWidth="1"/>
    <col min="6" max="6" width="10.42578125" style="1" customWidth="1"/>
    <col min="7" max="7" width="8.5703125" style="1" customWidth="1"/>
    <col min="8" max="8" width="0.85546875" style="1" customWidth="1"/>
    <col min="9" max="9" width="9.42578125" style="1" customWidth="1"/>
    <col min="10" max="13" width="8.5703125" style="1" customWidth="1"/>
    <col min="14" max="14" width="0.85546875" style="1" customWidth="1"/>
    <col min="15" max="15" width="6.85546875" style="1" customWidth="1"/>
    <col min="16" max="16" width="7.42578125" style="1" customWidth="1"/>
    <col min="17" max="17" width="6.85546875" style="1" customWidth="1"/>
    <col min="18" max="18" width="7.5703125" style="1" customWidth="1"/>
    <col min="19" max="19" width="2.140625" style="1" customWidth="1"/>
    <col min="20" max="20" width="7.140625" style="131" customWidth="1"/>
    <col min="21" max="21" width="9" style="131" customWidth="1"/>
    <col min="22" max="24" width="9.42578125" style="131" customWidth="1"/>
    <col min="25" max="25" width="0.85546875" style="1" customWidth="1"/>
    <col min="26" max="228" width="9.140625" style="1"/>
    <col min="229" max="229" width="7.140625" style="1" customWidth="1"/>
    <col min="230" max="230" width="9" style="1" customWidth="1"/>
    <col min="231" max="232" width="8.5703125" style="1" customWidth="1"/>
    <col min="233" max="233" width="0.85546875" style="1" customWidth="1"/>
    <col min="234" max="234" width="10.5703125" style="1" customWidth="1"/>
    <col min="235" max="235" width="10.42578125" style="1" customWidth="1"/>
    <col min="236" max="236" width="8.5703125" style="1" customWidth="1"/>
    <col min="237" max="237" width="0.85546875" style="1" customWidth="1"/>
    <col min="238" max="238" width="9.42578125" style="1" customWidth="1"/>
    <col min="239" max="242" width="8.5703125" style="1" customWidth="1"/>
    <col min="243" max="243" width="0.85546875" style="1" customWidth="1"/>
    <col min="244" max="244" width="6.85546875" style="1" customWidth="1"/>
    <col min="245" max="245" width="7.42578125" style="1" customWidth="1"/>
    <col min="246" max="246" width="6.85546875" style="1" customWidth="1"/>
    <col min="247" max="247" width="7.5703125" style="1" customWidth="1"/>
    <col min="248" max="248" width="2.140625" style="1" customWidth="1"/>
    <col min="249" max="249" width="7.140625" style="1" customWidth="1"/>
    <col min="250" max="250" width="9" style="1" customWidth="1"/>
    <col min="251" max="253" width="9.42578125" style="1" customWidth="1"/>
    <col min="254" max="254" width="0.85546875" style="1" customWidth="1"/>
    <col min="255" max="262" width="8.5703125" style="1" customWidth="1"/>
    <col min="263" max="484" width="9.140625" style="1"/>
    <col min="485" max="485" width="7.140625" style="1" customWidth="1"/>
    <col min="486" max="486" width="9" style="1" customWidth="1"/>
    <col min="487" max="488" width="8.5703125" style="1" customWidth="1"/>
    <col min="489" max="489" width="0.85546875" style="1" customWidth="1"/>
    <col min="490" max="490" width="10.5703125" style="1" customWidth="1"/>
    <col min="491" max="491" width="10.42578125" style="1" customWidth="1"/>
    <col min="492" max="492" width="8.5703125" style="1" customWidth="1"/>
    <col min="493" max="493" width="0.85546875" style="1" customWidth="1"/>
    <col min="494" max="494" width="9.42578125" style="1" customWidth="1"/>
    <col min="495" max="498" width="8.5703125" style="1" customWidth="1"/>
    <col min="499" max="499" width="0.85546875" style="1" customWidth="1"/>
    <col min="500" max="500" width="6.85546875" style="1" customWidth="1"/>
    <col min="501" max="501" width="7.42578125" style="1" customWidth="1"/>
    <col min="502" max="502" width="6.85546875" style="1" customWidth="1"/>
    <col min="503" max="503" width="7.5703125" style="1" customWidth="1"/>
    <col min="504" max="504" width="2.140625" style="1" customWidth="1"/>
    <col min="505" max="505" width="7.140625" style="1" customWidth="1"/>
    <col min="506" max="506" width="9" style="1" customWidth="1"/>
    <col min="507" max="509" width="9.42578125" style="1" customWidth="1"/>
    <col min="510" max="510" width="0.85546875" style="1" customWidth="1"/>
    <col min="511" max="518" width="8.5703125" style="1" customWidth="1"/>
    <col min="519" max="740" width="9.140625" style="1"/>
    <col min="741" max="741" width="7.140625" style="1" customWidth="1"/>
    <col min="742" max="742" width="9" style="1" customWidth="1"/>
    <col min="743" max="744" width="8.5703125" style="1" customWidth="1"/>
    <col min="745" max="745" width="0.85546875" style="1" customWidth="1"/>
    <col min="746" max="746" width="10.5703125" style="1" customWidth="1"/>
    <col min="747" max="747" width="10.42578125" style="1" customWidth="1"/>
    <col min="748" max="748" width="8.5703125" style="1" customWidth="1"/>
    <col min="749" max="749" width="0.85546875" style="1" customWidth="1"/>
    <col min="750" max="750" width="9.42578125" style="1" customWidth="1"/>
    <col min="751" max="754" width="8.5703125" style="1" customWidth="1"/>
    <col min="755" max="755" width="0.85546875" style="1" customWidth="1"/>
    <col min="756" max="756" width="6.85546875" style="1" customWidth="1"/>
    <col min="757" max="757" width="7.42578125" style="1" customWidth="1"/>
    <col min="758" max="758" width="6.85546875" style="1" customWidth="1"/>
    <col min="759" max="759" width="7.5703125" style="1" customWidth="1"/>
    <col min="760" max="760" width="2.140625" style="1" customWidth="1"/>
    <col min="761" max="761" width="7.140625" style="1" customWidth="1"/>
    <col min="762" max="762" width="9" style="1" customWidth="1"/>
    <col min="763" max="765" width="9.42578125" style="1" customWidth="1"/>
    <col min="766" max="766" width="0.85546875" style="1" customWidth="1"/>
    <col min="767" max="774" width="8.5703125" style="1" customWidth="1"/>
    <col min="775" max="996" width="9.140625" style="1"/>
    <col min="997" max="997" width="7.140625" style="1" customWidth="1"/>
    <col min="998" max="998" width="9" style="1" customWidth="1"/>
    <col min="999" max="1000" width="8.5703125" style="1" customWidth="1"/>
    <col min="1001" max="1001" width="0.85546875" style="1" customWidth="1"/>
    <col min="1002" max="1002" width="10.5703125" style="1" customWidth="1"/>
    <col min="1003" max="1003" width="10.42578125" style="1" customWidth="1"/>
    <col min="1004" max="1004" width="8.5703125" style="1" customWidth="1"/>
    <col min="1005" max="1005" width="0.85546875" style="1" customWidth="1"/>
    <col min="1006" max="1006" width="9.42578125" style="1" customWidth="1"/>
    <col min="1007" max="1010" width="8.5703125" style="1" customWidth="1"/>
    <col min="1011" max="1011" width="0.85546875" style="1" customWidth="1"/>
    <col min="1012" max="1012" width="6.85546875" style="1" customWidth="1"/>
    <col min="1013" max="1013" width="7.42578125" style="1" customWidth="1"/>
    <col min="1014" max="1014" width="6.85546875" style="1" customWidth="1"/>
    <col min="1015" max="1015" width="7.5703125" style="1" customWidth="1"/>
    <col min="1016" max="1016" width="2.140625" style="1" customWidth="1"/>
    <col min="1017" max="1017" width="7.140625" style="1" customWidth="1"/>
    <col min="1018" max="1018" width="9" style="1" customWidth="1"/>
    <col min="1019" max="1021" width="9.42578125" style="1" customWidth="1"/>
    <col min="1022" max="1022" width="0.85546875" style="1" customWidth="1"/>
    <col min="1023" max="1030" width="8.5703125" style="1" customWidth="1"/>
    <col min="1031" max="1252" width="9.140625" style="1"/>
    <col min="1253" max="1253" width="7.140625" style="1" customWidth="1"/>
    <col min="1254" max="1254" width="9" style="1" customWidth="1"/>
    <col min="1255" max="1256" width="8.5703125" style="1" customWidth="1"/>
    <col min="1257" max="1257" width="0.85546875" style="1" customWidth="1"/>
    <col min="1258" max="1258" width="10.5703125" style="1" customWidth="1"/>
    <col min="1259" max="1259" width="10.42578125" style="1" customWidth="1"/>
    <col min="1260" max="1260" width="8.5703125" style="1" customWidth="1"/>
    <col min="1261" max="1261" width="0.85546875" style="1" customWidth="1"/>
    <col min="1262" max="1262" width="9.42578125" style="1" customWidth="1"/>
    <col min="1263" max="1266" width="8.5703125" style="1" customWidth="1"/>
    <col min="1267" max="1267" width="0.85546875" style="1" customWidth="1"/>
    <col min="1268" max="1268" width="6.85546875" style="1" customWidth="1"/>
    <col min="1269" max="1269" width="7.42578125" style="1" customWidth="1"/>
    <col min="1270" max="1270" width="6.85546875" style="1" customWidth="1"/>
    <col min="1271" max="1271" width="7.5703125" style="1" customWidth="1"/>
    <col min="1272" max="1272" width="2.140625" style="1" customWidth="1"/>
    <col min="1273" max="1273" width="7.140625" style="1" customWidth="1"/>
    <col min="1274" max="1274" width="9" style="1" customWidth="1"/>
    <col min="1275" max="1277" width="9.42578125" style="1" customWidth="1"/>
    <col min="1278" max="1278" width="0.85546875" style="1" customWidth="1"/>
    <col min="1279" max="1286" width="8.5703125" style="1" customWidth="1"/>
    <col min="1287" max="1508" width="9.140625" style="1"/>
    <col min="1509" max="1509" width="7.140625" style="1" customWidth="1"/>
    <col min="1510" max="1510" width="9" style="1" customWidth="1"/>
    <col min="1511" max="1512" width="8.5703125" style="1" customWidth="1"/>
    <col min="1513" max="1513" width="0.85546875" style="1" customWidth="1"/>
    <col min="1514" max="1514" width="10.5703125" style="1" customWidth="1"/>
    <col min="1515" max="1515" width="10.42578125" style="1" customWidth="1"/>
    <col min="1516" max="1516" width="8.5703125" style="1" customWidth="1"/>
    <col min="1517" max="1517" width="0.85546875" style="1" customWidth="1"/>
    <col min="1518" max="1518" width="9.42578125" style="1" customWidth="1"/>
    <col min="1519" max="1522" width="8.5703125" style="1" customWidth="1"/>
    <col min="1523" max="1523" width="0.85546875" style="1" customWidth="1"/>
    <col min="1524" max="1524" width="6.85546875" style="1" customWidth="1"/>
    <col min="1525" max="1525" width="7.42578125" style="1" customWidth="1"/>
    <col min="1526" max="1526" width="6.85546875" style="1" customWidth="1"/>
    <col min="1527" max="1527" width="7.5703125" style="1" customWidth="1"/>
    <col min="1528" max="1528" width="2.140625" style="1" customWidth="1"/>
    <col min="1529" max="1529" width="7.140625" style="1" customWidth="1"/>
    <col min="1530" max="1530" width="9" style="1" customWidth="1"/>
    <col min="1531" max="1533" width="9.42578125" style="1" customWidth="1"/>
    <col min="1534" max="1534" width="0.85546875" style="1" customWidth="1"/>
    <col min="1535" max="1542" width="8.5703125" style="1" customWidth="1"/>
    <col min="1543" max="1764" width="9.140625" style="1"/>
    <col min="1765" max="1765" width="7.140625" style="1" customWidth="1"/>
    <col min="1766" max="1766" width="9" style="1" customWidth="1"/>
    <col min="1767" max="1768" width="8.5703125" style="1" customWidth="1"/>
    <col min="1769" max="1769" width="0.85546875" style="1" customWidth="1"/>
    <col min="1770" max="1770" width="10.5703125" style="1" customWidth="1"/>
    <col min="1771" max="1771" width="10.42578125" style="1" customWidth="1"/>
    <col min="1772" max="1772" width="8.5703125" style="1" customWidth="1"/>
    <col min="1773" max="1773" width="0.85546875" style="1" customWidth="1"/>
    <col min="1774" max="1774" width="9.42578125" style="1" customWidth="1"/>
    <col min="1775" max="1778" width="8.5703125" style="1" customWidth="1"/>
    <col min="1779" max="1779" width="0.85546875" style="1" customWidth="1"/>
    <col min="1780" max="1780" width="6.85546875" style="1" customWidth="1"/>
    <col min="1781" max="1781" width="7.42578125" style="1" customWidth="1"/>
    <col min="1782" max="1782" width="6.85546875" style="1" customWidth="1"/>
    <col min="1783" max="1783" width="7.5703125" style="1" customWidth="1"/>
    <col min="1784" max="1784" width="2.140625" style="1" customWidth="1"/>
    <col min="1785" max="1785" width="7.140625" style="1" customWidth="1"/>
    <col min="1786" max="1786" width="9" style="1" customWidth="1"/>
    <col min="1787" max="1789" width="9.42578125" style="1" customWidth="1"/>
    <col min="1790" max="1790" width="0.85546875" style="1" customWidth="1"/>
    <col min="1791" max="1798" width="8.5703125" style="1" customWidth="1"/>
    <col min="1799" max="2020" width="9.140625" style="1"/>
    <col min="2021" max="2021" width="7.140625" style="1" customWidth="1"/>
    <col min="2022" max="2022" width="9" style="1" customWidth="1"/>
    <col min="2023" max="2024" width="8.5703125" style="1" customWidth="1"/>
    <col min="2025" max="2025" width="0.85546875" style="1" customWidth="1"/>
    <col min="2026" max="2026" width="10.5703125" style="1" customWidth="1"/>
    <col min="2027" max="2027" width="10.42578125" style="1" customWidth="1"/>
    <col min="2028" max="2028" width="8.5703125" style="1" customWidth="1"/>
    <col min="2029" max="2029" width="0.85546875" style="1" customWidth="1"/>
    <col min="2030" max="2030" width="9.42578125" style="1" customWidth="1"/>
    <col min="2031" max="2034" width="8.5703125" style="1" customWidth="1"/>
    <col min="2035" max="2035" width="0.85546875" style="1" customWidth="1"/>
    <col min="2036" max="2036" width="6.85546875" style="1" customWidth="1"/>
    <col min="2037" max="2037" width="7.42578125" style="1" customWidth="1"/>
    <col min="2038" max="2038" width="6.85546875" style="1" customWidth="1"/>
    <col min="2039" max="2039" width="7.5703125" style="1" customWidth="1"/>
    <col min="2040" max="2040" width="2.140625" style="1" customWidth="1"/>
    <col min="2041" max="2041" width="7.140625" style="1" customWidth="1"/>
    <col min="2042" max="2042" width="9" style="1" customWidth="1"/>
    <col min="2043" max="2045" width="9.42578125" style="1" customWidth="1"/>
    <col min="2046" max="2046" width="0.85546875" style="1" customWidth="1"/>
    <col min="2047" max="2054" width="8.5703125" style="1" customWidth="1"/>
    <col min="2055" max="2276" width="9.140625" style="1"/>
    <col min="2277" max="2277" width="7.140625" style="1" customWidth="1"/>
    <col min="2278" max="2278" width="9" style="1" customWidth="1"/>
    <col min="2279" max="2280" width="8.5703125" style="1" customWidth="1"/>
    <col min="2281" max="2281" width="0.85546875" style="1" customWidth="1"/>
    <col min="2282" max="2282" width="10.5703125" style="1" customWidth="1"/>
    <col min="2283" max="2283" width="10.42578125" style="1" customWidth="1"/>
    <col min="2284" max="2284" width="8.5703125" style="1" customWidth="1"/>
    <col min="2285" max="2285" width="0.85546875" style="1" customWidth="1"/>
    <col min="2286" max="2286" width="9.42578125" style="1" customWidth="1"/>
    <col min="2287" max="2290" width="8.5703125" style="1" customWidth="1"/>
    <col min="2291" max="2291" width="0.85546875" style="1" customWidth="1"/>
    <col min="2292" max="2292" width="6.85546875" style="1" customWidth="1"/>
    <col min="2293" max="2293" width="7.42578125" style="1" customWidth="1"/>
    <col min="2294" max="2294" width="6.85546875" style="1" customWidth="1"/>
    <col min="2295" max="2295" width="7.5703125" style="1" customWidth="1"/>
    <col min="2296" max="2296" width="2.140625" style="1" customWidth="1"/>
    <col min="2297" max="2297" width="7.140625" style="1" customWidth="1"/>
    <col min="2298" max="2298" width="9" style="1" customWidth="1"/>
    <col min="2299" max="2301" width="9.42578125" style="1" customWidth="1"/>
    <col min="2302" max="2302" width="0.85546875" style="1" customWidth="1"/>
    <col min="2303" max="2310" width="8.5703125" style="1" customWidth="1"/>
    <col min="2311" max="2532" width="9.140625" style="1"/>
    <col min="2533" max="2533" width="7.140625" style="1" customWidth="1"/>
    <col min="2534" max="2534" width="9" style="1" customWidth="1"/>
    <col min="2535" max="2536" width="8.5703125" style="1" customWidth="1"/>
    <col min="2537" max="2537" width="0.85546875" style="1" customWidth="1"/>
    <col min="2538" max="2538" width="10.5703125" style="1" customWidth="1"/>
    <col min="2539" max="2539" width="10.42578125" style="1" customWidth="1"/>
    <col min="2540" max="2540" width="8.5703125" style="1" customWidth="1"/>
    <col min="2541" max="2541" width="0.85546875" style="1" customWidth="1"/>
    <col min="2542" max="2542" width="9.42578125" style="1" customWidth="1"/>
    <col min="2543" max="2546" width="8.5703125" style="1" customWidth="1"/>
    <col min="2547" max="2547" width="0.85546875" style="1" customWidth="1"/>
    <col min="2548" max="2548" width="6.85546875" style="1" customWidth="1"/>
    <col min="2549" max="2549" width="7.42578125" style="1" customWidth="1"/>
    <col min="2550" max="2550" width="6.85546875" style="1" customWidth="1"/>
    <col min="2551" max="2551" width="7.5703125" style="1" customWidth="1"/>
    <col min="2552" max="2552" width="2.140625" style="1" customWidth="1"/>
    <col min="2553" max="2553" width="7.140625" style="1" customWidth="1"/>
    <col min="2554" max="2554" width="9" style="1" customWidth="1"/>
    <col min="2555" max="2557" width="9.42578125" style="1" customWidth="1"/>
    <col min="2558" max="2558" width="0.85546875" style="1" customWidth="1"/>
    <col min="2559" max="2566" width="8.5703125" style="1" customWidth="1"/>
    <col min="2567" max="2788" width="9.140625" style="1"/>
    <col min="2789" max="2789" width="7.140625" style="1" customWidth="1"/>
    <col min="2790" max="2790" width="9" style="1" customWidth="1"/>
    <col min="2791" max="2792" width="8.5703125" style="1" customWidth="1"/>
    <col min="2793" max="2793" width="0.85546875" style="1" customWidth="1"/>
    <col min="2794" max="2794" width="10.5703125" style="1" customWidth="1"/>
    <col min="2795" max="2795" width="10.42578125" style="1" customWidth="1"/>
    <col min="2796" max="2796" width="8.5703125" style="1" customWidth="1"/>
    <col min="2797" max="2797" width="0.85546875" style="1" customWidth="1"/>
    <col min="2798" max="2798" width="9.42578125" style="1" customWidth="1"/>
    <col min="2799" max="2802" width="8.5703125" style="1" customWidth="1"/>
    <col min="2803" max="2803" width="0.85546875" style="1" customWidth="1"/>
    <col min="2804" max="2804" width="6.85546875" style="1" customWidth="1"/>
    <col min="2805" max="2805" width="7.42578125" style="1" customWidth="1"/>
    <col min="2806" max="2806" width="6.85546875" style="1" customWidth="1"/>
    <col min="2807" max="2807" width="7.5703125" style="1" customWidth="1"/>
    <col min="2808" max="2808" width="2.140625" style="1" customWidth="1"/>
    <col min="2809" max="2809" width="7.140625" style="1" customWidth="1"/>
    <col min="2810" max="2810" width="9" style="1" customWidth="1"/>
    <col min="2811" max="2813" width="9.42578125" style="1" customWidth="1"/>
    <col min="2814" max="2814" width="0.85546875" style="1" customWidth="1"/>
    <col min="2815" max="2822" width="8.5703125" style="1" customWidth="1"/>
    <col min="2823" max="3044" width="9.140625" style="1"/>
    <col min="3045" max="3045" width="7.140625" style="1" customWidth="1"/>
    <col min="3046" max="3046" width="9" style="1" customWidth="1"/>
    <col min="3047" max="3048" width="8.5703125" style="1" customWidth="1"/>
    <col min="3049" max="3049" width="0.85546875" style="1" customWidth="1"/>
    <col min="3050" max="3050" width="10.5703125" style="1" customWidth="1"/>
    <col min="3051" max="3051" width="10.42578125" style="1" customWidth="1"/>
    <col min="3052" max="3052" width="8.5703125" style="1" customWidth="1"/>
    <col min="3053" max="3053" width="0.85546875" style="1" customWidth="1"/>
    <col min="3054" max="3054" width="9.42578125" style="1" customWidth="1"/>
    <col min="3055" max="3058" width="8.5703125" style="1" customWidth="1"/>
    <col min="3059" max="3059" width="0.85546875" style="1" customWidth="1"/>
    <col min="3060" max="3060" width="6.85546875" style="1" customWidth="1"/>
    <col min="3061" max="3061" width="7.42578125" style="1" customWidth="1"/>
    <col min="3062" max="3062" width="6.85546875" style="1" customWidth="1"/>
    <col min="3063" max="3063" width="7.5703125" style="1" customWidth="1"/>
    <col min="3064" max="3064" width="2.140625" style="1" customWidth="1"/>
    <col min="3065" max="3065" width="7.140625" style="1" customWidth="1"/>
    <col min="3066" max="3066" width="9" style="1" customWidth="1"/>
    <col min="3067" max="3069" width="9.42578125" style="1" customWidth="1"/>
    <col min="3070" max="3070" width="0.85546875" style="1" customWidth="1"/>
    <col min="3071" max="3078" width="8.5703125" style="1" customWidth="1"/>
    <col min="3079" max="3300" width="9.140625" style="1"/>
    <col min="3301" max="3301" width="7.140625" style="1" customWidth="1"/>
    <col min="3302" max="3302" width="9" style="1" customWidth="1"/>
    <col min="3303" max="3304" width="8.5703125" style="1" customWidth="1"/>
    <col min="3305" max="3305" width="0.85546875" style="1" customWidth="1"/>
    <col min="3306" max="3306" width="10.5703125" style="1" customWidth="1"/>
    <col min="3307" max="3307" width="10.42578125" style="1" customWidth="1"/>
    <col min="3308" max="3308" width="8.5703125" style="1" customWidth="1"/>
    <col min="3309" max="3309" width="0.85546875" style="1" customWidth="1"/>
    <col min="3310" max="3310" width="9.42578125" style="1" customWidth="1"/>
    <col min="3311" max="3314" width="8.5703125" style="1" customWidth="1"/>
    <col min="3315" max="3315" width="0.85546875" style="1" customWidth="1"/>
    <col min="3316" max="3316" width="6.85546875" style="1" customWidth="1"/>
    <col min="3317" max="3317" width="7.42578125" style="1" customWidth="1"/>
    <col min="3318" max="3318" width="6.85546875" style="1" customWidth="1"/>
    <col min="3319" max="3319" width="7.5703125" style="1" customWidth="1"/>
    <col min="3320" max="3320" width="2.140625" style="1" customWidth="1"/>
    <col min="3321" max="3321" width="7.140625" style="1" customWidth="1"/>
    <col min="3322" max="3322" width="9" style="1" customWidth="1"/>
    <col min="3323" max="3325" width="9.42578125" style="1" customWidth="1"/>
    <col min="3326" max="3326" width="0.85546875" style="1" customWidth="1"/>
    <col min="3327" max="3334" width="8.5703125" style="1" customWidth="1"/>
    <col min="3335" max="3556" width="9.140625" style="1"/>
    <col min="3557" max="3557" width="7.140625" style="1" customWidth="1"/>
    <col min="3558" max="3558" width="9" style="1" customWidth="1"/>
    <col min="3559" max="3560" width="8.5703125" style="1" customWidth="1"/>
    <col min="3561" max="3561" width="0.85546875" style="1" customWidth="1"/>
    <col min="3562" max="3562" width="10.5703125" style="1" customWidth="1"/>
    <col min="3563" max="3563" width="10.42578125" style="1" customWidth="1"/>
    <col min="3564" max="3564" width="8.5703125" style="1" customWidth="1"/>
    <col min="3565" max="3565" width="0.85546875" style="1" customWidth="1"/>
    <col min="3566" max="3566" width="9.42578125" style="1" customWidth="1"/>
    <col min="3567" max="3570" width="8.5703125" style="1" customWidth="1"/>
    <col min="3571" max="3571" width="0.85546875" style="1" customWidth="1"/>
    <col min="3572" max="3572" width="6.85546875" style="1" customWidth="1"/>
    <col min="3573" max="3573" width="7.42578125" style="1" customWidth="1"/>
    <col min="3574" max="3574" width="6.85546875" style="1" customWidth="1"/>
    <col min="3575" max="3575" width="7.5703125" style="1" customWidth="1"/>
    <col min="3576" max="3576" width="2.140625" style="1" customWidth="1"/>
    <col min="3577" max="3577" width="7.140625" style="1" customWidth="1"/>
    <col min="3578" max="3578" width="9" style="1" customWidth="1"/>
    <col min="3579" max="3581" width="9.42578125" style="1" customWidth="1"/>
    <col min="3582" max="3582" width="0.85546875" style="1" customWidth="1"/>
    <col min="3583" max="3590" width="8.5703125" style="1" customWidth="1"/>
    <col min="3591" max="3812" width="9.140625" style="1"/>
    <col min="3813" max="3813" width="7.140625" style="1" customWidth="1"/>
    <col min="3814" max="3814" width="9" style="1" customWidth="1"/>
    <col min="3815" max="3816" width="8.5703125" style="1" customWidth="1"/>
    <col min="3817" max="3817" width="0.85546875" style="1" customWidth="1"/>
    <col min="3818" max="3818" width="10.5703125" style="1" customWidth="1"/>
    <col min="3819" max="3819" width="10.42578125" style="1" customWidth="1"/>
    <col min="3820" max="3820" width="8.5703125" style="1" customWidth="1"/>
    <col min="3821" max="3821" width="0.85546875" style="1" customWidth="1"/>
    <col min="3822" max="3822" width="9.42578125" style="1" customWidth="1"/>
    <col min="3823" max="3826" width="8.5703125" style="1" customWidth="1"/>
    <col min="3827" max="3827" width="0.85546875" style="1" customWidth="1"/>
    <col min="3828" max="3828" width="6.85546875" style="1" customWidth="1"/>
    <col min="3829" max="3829" width="7.42578125" style="1" customWidth="1"/>
    <col min="3830" max="3830" width="6.85546875" style="1" customWidth="1"/>
    <col min="3831" max="3831" width="7.5703125" style="1" customWidth="1"/>
    <col min="3832" max="3832" width="2.140625" style="1" customWidth="1"/>
    <col min="3833" max="3833" width="7.140625" style="1" customWidth="1"/>
    <col min="3834" max="3834" width="9" style="1" customWidth="1"/>
    <col min="3835" max="3837" width="9.42578125" style="1" customWidth="1"/>
    <col min="3838" max="3838" width="0.85546875" style="1" customWidth="1"/>
    <col min="3839" max="3846" width="8.5703125" style="1" customWidth="1"/>
    <col min="3847" max="4068" width="9.140625" style="1"/>
    <col min="4069" max="4069" width="7.140625" style="1" customWidth="1"/>
    <col min="4070" max="4070" width="9" style="1" customWidth="1"/>
    <col min="4071" max="4072" width="8.5703125" style="1" customWidth="1"/>
    <col min="4073" max="4073" width="0.85546875" style="1" customWidth="1"/>
    <col min="4074" max="4074" width="10.5703125" style="1" customWidth="1"/>
    <col min="4075" max="4075" width="10.42578125" style="1" customWidth="1"/>
    <col min="4076" max="4076" width="8.5703125" style="1" customWidth="1"/>
    <col min="4077" max="4077" width="0.85546875" style="1" customWidth="1"/>
    <col min="4078" max="4078" width="9.42578125" style="1" customWidth="1"/>
    <col min="4079" max="4082" width="8.5703125" style="1" customWidth="1"/>
    <col min="4083" max="4083" width="0.85546875" style="1" customWidth="1"/>
    <col min="4084" max="4084" width="6.85546875" style="1" customWidth="1"/>
    <col min="4085" max="4085" width="7.42578125" style="1" customWidth="1"/>
    <col min="4086" max="4086" width="6.85546875" style="1" customWidth="1"/>
    <col min="4087" max="4087" width="7.5703125" style="1" customWidth="1"/>
    <col min="4088" max="4088" width="2.140625" style="1" customWidth="1"/>
    <col min="4089" max="4089" width="7.140625" style="1" customWidth="1"/>
    <col min="4090" max="4090" width="9" style="1" customWidth="1"/>
    <col min="4091" max="4093" width="9.42578125" style="1" customWidth="1"/>
    <col min="4094" max="4094" width="0.85546875" style="1" customWidth="1"/>
    <col min="4095" max="4102" width="8.5703125" style="1" customWidth="1"/>
    <col min="4103" max="4324" width="9.140625" style="1"/>
    <col min="4325" max="4325" width="7.140625" style="1" customWidth="1"/>
    <col min="4326" max="4326" width="9" style="1" customWidth="1"/>
    <col min="4327" max="4328" width="8.5703125" style="1" customWidth="1"/>
    <col min="4329" max="4329" width="0.85546875" style="1" customWidth="1"/>
    <col min="4330" max="4330" width="10.5703125" style="1" customWidth="1"/>
    <col min="4331" max="4331" width="10.42578125" style="1" customWidth="1"/>
    <col min="4332" max="4332" width="8.5703125" style="1" customWidth="1"/>
    <col min="4333" max="4333" width="0.85546875" style="1" customWidth="1"/>
    <col min="4334" max="4334" width="9.42578125" style="1" customWidth="1"/>
    <col min="4335" max="4338" width="8.5703125" style="1" customWidth="1"/>
    <col min="4339" max="4339" width="0.85546875" style="1" customWidth="1"/>
    <col min="4340" max="4340" width="6.85546875" style="1" customWidth="1"/>
    <col min="4341" max="4341" width="7.42578125" style="1" customWidth="1"/>
    <col min="4342" max="4342" width="6.85546875" style="1" customWidth="1"/>
    <col min="4343" max="4343" width="7.5703125" style="1" customWidth="1"/>
    <col min="4344" max="4344" width="2.140625" style="1" customWidth="1"/>
    <col min="4345" max="4345" width="7.140625" style="1" customWidth="1"/>
    <col min="4346" max="4346" width="9" style="1" customWidth="1"/>
    <col min="4347" max="4349" width="9.42578125" style="1" customWidth="1"/>
    <col min="4350" max="4350" width="0.85546875" style="1" customWidth="1"/>
    <col min="4351" max="4358" width="8.5703125" style="1" customWidth="1"/>
    <col min="4359" max="4580" width="9.140625" style="1"/>
    <col min="4581" max="4581" width="7.140625" style="1" customWidth="1"/>
    <col min="4582" max="4582" width="9" style="1" customWidth="1"/>
    <col min="4583" max="4584" width="8.5703125" style="1" customWidth="1"/>
    <col min="4585" max="4585" width="0.85546875" style="1" customWidth="1"/>
    <col min="4586" max="4586" width="10.5703125" style="1" customWidth="1"/>
    <col min="4587" max="4587" width="10.42578125" style="1" customWidth="1"/>
    <col min="4588" max="4588" width="8.5703125" style="1" customWidth="1"/>
    <col min="4589" max="4589" width="0.85546875" style="1" customWidth="1"/>
    <col min="4590" max="4590" width="9.42578125" style="1" customWidth="1"/>
    <col min="4591" max="4594" width="8.5703125" style="1" customWidth="1"/>
    <col min="4595" max="4595" width="0.85546875" style="1" customWidth="1"/>
    <col min="4596" max="4596" width="6.85546875" style="1" customWidth="1"/>
    <col min="4597" max="4597" width="7.42578125" style="1" customWidth="1"/>
    <col min="4598" max="4598" width="6.85546875" style="1" customWidth="1"/>
    <col min="4599" max="4599" width="7.5703125" style="1" customWidth="1"/>
    <col min="4600" max="4600" width="2.140625" style="1" customWidth="1"/>
    <col min="4601" max="4601" width="7.140625" style="1" customWidth="1"/>
    <col min="4602" max="4602" width="9" style="1" customWidth="1"/>
    <col min="4603" max="4605" width="9.42578125" style="1" customWidth="1"/>
    <col min="4606" max="4606" width="0.85546875" style="1" customWidth="1"/>
    <col min="4607" max="4614" width="8.5703125" style="1" customWidth="1"/>
    <col min="4615" max="4836" width="9.140625" style="1"/>
    <col min="4837" max="4837" width="7.140625" style="1" customWidth="1"/>
    <col min="4838" max="4838" width="9" style="1" customWidth="1"/>
    <col min="4839" max="4840" width="8.5703125" style="1" customWidth="1"/>
    <col min="4841" max="4841" width="0.85546875" style="1" customWidth="1"/>
    <col min="4842" max="4842" width="10.5703125" style="1" customWidth="1"/>
    <col min="4843" max="4843" width="10.42578125" style="1" customWidth="1"/>
    <col min="4844" max="4844" width="8.5703125" style="1" customWidth="1"/>
    <col min="4845" max="4845" width="0.85546875" style="1" customWidth="1"/>
    <col min="4846" max="4846" width="9.42578125" style="1" customWidth="1"/>
    <col min="4847" max="4850" width="8.5703125" style="1" customWidth="1"/>
    <col min="4851" max="4851" width="0.85546875" style="1" customWidth="1"/>
    <col min="4852" max="4852" width="6.85546875" style="1" customWidth="1"/>
    <col min="4853" max="4853" width="7.42578125" style="1" customWidth="1"/>
    <col min="4854" max="4854" width="6.85546875" style="1" customWidth="1"/>
    <col min="4855" max="4855" width="7.5703125" style="1" customWidth="1"/>
    <col min="4856" max="4856" width="2.140625" style="1" customWidth="1"/>
    <col min="4857" max="4857" width="7.140625" style="1" customWidth="1"/>
    <col min="4858" max="4858" width="9" style="1" customWidth="1"/>
    <col min="4859" max="4861" width="9.42578125" style="1" customWidth="1"/>
    <col min="4862" max="4862" width="0.85546875" style="1" customWidth="1"/>
    <col min="4863" max="4870" width="8.5703125" style="1" customWidth="1"/>
    <col min="4871" max="5092" width="9.140625" style="1"/>
    <col min="5093" max="5093" width="7.140625" style="1" customWidth="1"/>
    <col min="5094" max="5094" width="9" style="1" customWidth="1"/>
    <col min="5095" max="5096" width="8.5703125" style="1" customWidth="1"/>
    <col min="5097" max="5097" width="0.85546875" style="1" customWidth="1"/>
    <col min="5098" max="5098" width="10.5703125" style="1" customWidth="1"/>
    <col min="5099" max="5099" width="10.42578125" style="1" customWidth="1"/>
    <col min="5100" max="5100" width="8.5703125" style="1" customWidth="1"/>
    <col min="5101" max="5101" width="0.85546875" style="1" customWidth="1"/>
    <col min="5102" max="5102" width="9.42578125" style="1" customWidth="1"/>
    <col min="5103" max="5106" width="8.5703125" style="1" customWidth="1"/>
    <col min="5107" max="5107" width="0.85546875" style="1" customWidth="1"/>
    <col min="5108" max="5108" width="6.85546875" style="1" customWidth="1"/>
    <col min="5109" max="5109" width="7.42578125" style="1" customWidth="1"/>
    <col min="5110" max="5110" width="6.85546875" style="1" customWidth="1"/>
    <col min="5111" max="5111" width="7.5703125" style="1" customWidth="1"/>
    <col min="5112" max="5112" width="2.140625" style="1" customWidth="1"/>
    <col min="5113" max="5113" width="7.140625" style="1" customWidth="1"/>
    <col min="5114" max="5114" width="9" style="1" customWidth="1"/>
    <col min="5115" max="5117" width="9.42578125" style="1" customWidth="1"/>
    <col min="5118" max="5118" width="0.85546875" style="1" customWidth="1"/>
    <col min="5119" max="5126" width="8.5703125" style="1" customWidth="1"/>
    <col min="5127" max="5348" width="9.140625" style="1"/>
    <col min="5349" max="5349" width="7.140625" style="1" customWidth="1"/>
    <col min="5350" max="5350" width="9" style="1" customWidth="1"/>
    <col min="5351" max="5352" width="8.5703125" style="1" customWidth="1"/>
    <col min="5353" max="5353" width="0.85546875" style="1" customWidth="1"/>
    <col min="5354" max="5354" width="10.5703125" style="1" customWidth="1"/>
    <col min="5355" max="5355" width="10.42578125" style="1" customWidth="1"/>
    <col min="5356" max="5356" width="8.5703125" style="1" customWidth="1"/>
    <col min="5357" max="5357" width="0.85546875" style="1" customWidth="1"/>
    <col min="5358" max="5358" width="9.42578125" style="1" customWidth="1"/>
    <col min="5359" max="5362" width="8.5703125" style="1" customWidth="1"/>
    <col min="5363" max="5363" width="0.85546875" style="1" customWidth="1"/>
    <col min="5364" max="5364" width="6.85546875" style="1" customWidth="1"/>
    <col min="5365" max="5365" width="7.42578125" style="1" customWidth="1"/>
    <col min="5366" max="5366" width="6.85546875" style="1" customWidth="1"/>
    <col min="5367" max="5367" width="7.5703125" style="1" customWidth="1"/>
    <col min="5368" max="5368" width="2.140625" style="1" customWidth="1"/>
    <col min="5369" max="5369" width="7.140625" style="1" customWidth="1"/>
    <col min="5370" max="5370" width="9" style="1" customWidth="1"/>
    <col min="5371" max="5373" width="9.42578125" style="1" customWidth="1"/>
    <col min="5374" max="5374" width="0.85546875" style="1" customWidth="1"/>
    <col min="5375" max="5382" width="8.5703125" style="1" customWidth="1"/>
    <col min="5383" max="5604" width="9.140625" style="1"/>
    <col min="5605" max="5605" width="7.140625" style="1" customWidth="1"/>
    <col min="5606" max="5606" width="9" style="1" customWidth="1"/>
    <col min="5607" max="5608" width="8.5703125" style="1" customWidth="1"/>
    <col min="5609" max="5609" width="0.85546875" style="1" customWidth="1"/>
    <col min="5610" max="5610" width="10.5703125" style="1" customWidth="1"/>
    <col min="5611" max="5611" width="10.42578125" style="1" customWidth="1"/>
    <col min="5612" max="5612" width="8.5703125" style="1" customWidth="1"/>
    <col min="5613" max="5613" width="0.85546875" style="1" customWidth="1"/>
    <col min="5614" max="5614" width="9.42578125" style="1" customWidth="1"/>
    <col min="5615" max="5618" width="8.5703125" style="1" customWidth="1"/>
    <col min="5619" max="5619" width="0.85546875" style="1" customWidth="1"/>
    <col min="5620" max="5620" width="6.85546875" style="1" customWidth="1"/>
    <col min="5621" max="5621" width="7.42578125" style="1" customWidth="1"/>
    <col min="5622" max="5622" width="6.85546875" style="1" customWidth="1"/>
    <col min="5623" max="5623" width="7.5703125" style="1" customWidth="1"/>
    <col min="5624" max="5624" width="2.140625" style="1" customWidth="1"/>
    <col min="5625" max="5625" width="7.140625" style="1" customWidth="1"/>
    <col min="5626" max="5626" width="9" style="1" customWidth="1"/>
    <col min="5627" max="5629" width="9.42578125" style="1" customWidth="1"/>
    <col min="5630" max="5630" width="0.85546875" style="1" customWidth="1"/>
    <col min="5631" max="5638" width="8.5703125" style="1" customWidth="1"/>
    <col min="5639" max="5860" width="9.140625" style="1"/>
    <col min="5861" max="5861" width="7.140625" style="1" customWidth="1"/>
    <col min="5862" max="5862" width="9" style="1" customWidth="1"/>
    <col min="5863" max="5864" width="8.5703125" style="1" customWidth="1"/>
    <col min="5865" max="5865" width="0.85546875" style="1" customWidth="1"/>
    <col min="5866" max="5866" width="10.5703125" style="1" customWidth="1"/>
    <col min="5867" max="5867" width="10.42578125" style="1" customWidth="1"/>
    <col min="5868" max="5868" width="8.5703125" style="1" customWidth="1"/>
    <col min="5869" max="5869" width="0.85546875" style="1" customWidth="1"/>
    <col min="5870" max="5870" width="9.42578125" style="1" customWidth="1"/>
    <col min="5871" max="5874" width="8.5703125" style="1" customWidth="1"/>
    <col min="5875" max="5875" width="0.85546875" style="1" customWidth="1"/>
    <col min="5876" max="5876" width="6.85546875" style="1" customWidth="1"/>
    <col min="5877" max="5877" width="7.42578125" style="1" customWidth="1"/>
    <col min="5878" max="5878" width="6.85546875" style="1" customWidth="1"/>
    <col min="5879" max="5879" width="7.5703125" style="1" customWidth="1"/>
    <col min="5880" max="5880" width="2.140625" style="1" customWidth="1"/>
    <col min="5881" max="5881" width="7.140625" style="1" customWidth="1"/>
    <col min="5882" max="5882" width="9" style="1" customWidth="1"/>
    <col min="5883" max="5885" width="9.42578125" style="1" customWidth="1"/>
    <col min="5886" max="5886" width="0.85546875" style="1" customWidth="1"/>
    <col min="5887" max="5894" width="8.5703125" style="1" customWidth="1"/>
    <col min="5895" max="6116" width="9.140625" style="1"/>
    <col min="6117" max="6117" width="7.140625" style="1" customWidth="1"/>
    <col min="6118" max="6118" width="9" style="1" customWidth="1"/>
    <col min="6119" max="6120" width="8.5703125" style="1" customWidth="1"/>
    <col min="6121" max="6121" width="0.85546875" style="1" customWidth="1"/>
    <col min="6122" max="6122" width="10.5703125" style="1" customWidth="1"/>
    <col min="6123" max="6123" width="10.42578125" style="1" customWidth="1"/>
    <col min="6124" max="6124" width="8.5703125" style="1" customWidth="1"/>
    <col min="6125" max="6125" width="0.85546875" style="1" customWidth="1"/>
    <col min="6126" max="6126" width="9.42578125" style="1" customWidth="1"/>
    <col min="6127" max="6130" width="8.5703125" style="1" customWidth="1"/>
    <col min="6131" max="6131" width="0.85546875" style="1" customWidth="1"/>
    <col min="6132" max="6132" width="6.85546875" style="1" customWidth="1"/>
    <col min="6133" max="6133" width="7.42578125" style="1" customWidth="1"/>
    <col min="6134" max="6134" width="6.85546875" style="1" customWidth="1"/>
    <col min="6135" max="6135" width="7.5703125" style="1" customWidth="1"/>
    <col min="6136" max="6136" width="2.140625" style="1" customWidth="1"/>
    <col min="6137" max="6137" width="7.140625" style="1" customWidth="1"/>
    <col min="6138" max="6138" width="9" style="1" customWidth="1"/>
    <col min="6139" max="6141" width="9.42578125" style="1" customWidth="1"/>
    <col min="6142" max="6142" width="0.85546875" style="1" customWidth="1"/>
    <col min="6143" max="6150" width="8.5703125" style="1" customWidth="1"/>
    <col min="6151" max="6372" width="9.140625" style="1"/>
    <col min="6373" max="6373" width="7.140625" style="1" customWidth="1"/>
    <col min="6374" max="6374" width="9" style="1" customWidth="1"/>
    <col min="6375" max="6376" width="8.5703125" style="1" customWidth="1"/>
    <col min="6377" max="6377" width="0.85546875" style="1" customWidth="1"/>
    <col min="6378" max="6378" width="10.5703125" style="1" customWidth="1"/>
    <col min="6379" max="6379" width="10.42578125" style="1" customWidth="1"/>
    <col min="6380" max="6380" width="8.5703125" style="1" customWidth="1"/>
    <col min="6381" max="6381" width="0.85546875" style="1" customWidth="1"/>
    <col min="6382" max="6382" width="9.42578125" style="1" customWidth="1"/>
    <col min="6383" max="6386" width="8.5703125" style="1" customWidth="1"/>
    <col min="6387" max="6387" width="0.85546875" style="1" customWidth="1"/>
    <col min="6388" max="6388" width="6.85546875" style="1" customWidth="1"/>
    <col min="6389" max="6389" width="7.42578125" style="1" customWidth="1"/>
    <col min="6390" max="6390" width="6.85546875" style="1" customWidth="1"/>
    <col min="6391" max="6391" width="7.5703125" style="1" customWidth="1"/>
    <col min="6392" max="6392" width="2.140625" style="1" customWidth="1"/>
    <col min="6393" max="6393" width="7.140625" style="1" customWidth="1"/>
    <col min="6394" max="6394" width="9" style="1" customWidth="1"/>
    <col min="6395" max="6397" width="9.42578125" style="1" customWidth="1"/>
    <col min="6398" max="6398" width="0.85546875" style="1" customWidth="1"/>
    <col min="6399" max="6406" width="8.5703125" style="1" customWidth="1"/>
    <col min="6407" max="6628" width="9.140625" style="1"/>
    <col min="6629" max="6629" width="7.140625" style="1" customWidth="1"/>
    <col min="6630" max="6630" width="9" style="1" customWidth="1"/>
    <col min="6631" max="6632" width="8.5703125" style="1" customWidth="1"/>
    <col min="6633" max="6633" width="0.85546875" style="1" customWidth="1"/>
    <col min="6634" max="6634" width="10.5703125" style="1" customWidth="1"/>
    <col min="6635" max="6635" width="10.42578125" style="1" customWidth="1"/>
    <col min="6636" max="6636" width="8.5703125" style="1" customWidth="1"/>
    <col min="6637" max="6637" width="0.85546875" style="1" customWidth="1"/>
    <col min="6638" max="6638" width="9.42578125" style="1" customWidth="1"/>
    <col min="6639" max="6642" width="8.5703125" style="1" customWidth="1"/>
    <col min="6643" max="6643" width="0.85546875" style="1" customWidth="1"/>
    <col min="6644" max="6644" width="6.85546875" style="1" customWidth="1"/>
    <col min="6645" max="6645" width="7.42578125" style="1" customWidth="1"/>
    <col min="6646" max="6646" width="6.85546875" style="1" customWidth="1"/>
    <col min="6647" max="6647" width="7.5703125" style="1" customWidth="1"/>
    <col min="6648" max="6648" width="2.140625" style="1" customWidth="1"/>
    <col min="6649" max="6649" width="7.140625" style="1" customWidth="1"/>
    <col min="6650" max="6650" width="9" style="1" customWidth="1"/>
    <col min="6651" max="6653" width="9.42578125" style="1" customWidth="1"/>
    <col min="6654" max="6654" width="0.85546875" style="1" customWidth="1"/>
    <col min="6655" max="6662" width="8.5703125" style="1" customWidth="1"/>
    <col min="6663" max="6884" width="9.140625" style="1"/>
    <col min="6885" max="6885" width="7.140625" style="1" customWidth="1"/>
    <col min="6886" max="6886" width="9" style="1" customWidth="1"/>
    <col min="6887" max="6888" width="8.5703125" style="1" customWidth="1"/>
    <col min="6889" max="6889" width="0.85546875" style="1" customWidth="1"/>
    <col min="6890" max="6890" width="10.5703125" style="1" customWidth="1"/>
    <col min="6891" max="6891" width="10.42578125" style="1" customWidth="1"/>
    <col min="6892" max="6892" width="8.5703125" style="1" customWidth="1"/>
    <col min="6893" max="6893" width="0.85546875" style="1" customWidth="1"/>
    <col min="6894" max="6894" width="9.42578125" style="1" customWidth="1"/>
    <col min="6895" max="6898" width="8.5703125" style="1" customWidth="1"/>
    <col min="6899" max="6899" width="0.85546875" style="1" customWidth="1"/>
    <col min="6900" max="6900" width="6.85546875" style="1" customWidth="1"/>
    <col min="6901" max="6901" width="7.42578125" style="1" customWidth="1"/>
    <col min="6902" max="6902" width="6.85546875" style="1" customWidth="1"/>
    <col min="6903" max="6903" width="7.5703125" style="1" customWidth="1"/>
    <col min="6904" max="6904" width="2.140625" style="1" customWidth="1"/>
    <col min="6905" max="6905" width="7.140625" style="1" customWidth="1"/>
    <col min="6906" max="6906" width="9" style="1" customWidth="1"/>
    <col min="6907" max="6909" width="9.42578125" style="1" customWidth="1"/>
    <col min="6910" max="6910" width="0.85546875" style="1" customWidth="1"/>
    <col min="6911" max="6918" width="8.5703125" style="1" customWidth="1"/>
    <col min="6919" max="7140" width="9.140625" style="1"/>
    <col min="7141" max="7141" width="7.140625" style="1" customWidth="1"/>
    <col min="7142" max="7142" width="9" style="1" customWidth="1"/>
    <col min="7143" max="7144" width="8.5703125" style="1" customWidth="1"/>
    <col min="7145" max="7145" width="0.85546875" style="1" customWidth="1"/>
    <col min="7146" max="7146" width="10.5703125" style="1" customWidth="1"/>
    <col min="7147" max="7147" width="10.42578125" style="1" customWidth="1"/>
    <col min="7148" max="7148" width="8.5703125" style="1" customWidth="1"/>
    <col min="7149" max="7149" width="0.85546875" style="1" customWidth="1"/>
    <col min="7150" max="7150" width="9.42578125" style="1" customWidth="1"/>
    <col min="7151" max="7154" width="8.5703125" style="1" customWidth="1"/>
    <col min="7155" max="7155" width="0.85546875" style="1" customWidth="1"/>
    <col min="7156" max="7156" width="6.85546875" style="1" customWidth="1"/>
    <col min="7157" max="7157" width="7.42578125" style="1" customWidth="1"/>
    <col min="7158" max="7158" width="6.85546875" style="1" customWidth="1"/>
    <col min="7159" max="7159" width="7.5703125" style="1" customWidth="1"/>
    <col min="7160" max="7160" width="2.140625" style="1" customWidth="1"/>
    <col min="7161" max="7161" width="7.140625" style="1" customWidth="1"/>
    <col min="7162" max="7162" width="9" style="1" customWidth="1"/>
    <col min="7163" max="7165" width="9.42578125" style="1" customWidth="1"/>
    <col min="7166" max="7166" width="0.85546875" style="1" customWidth="1"/>
    <col min="7167" max="7174" width="8.5703125" style="1" customWidth="1"/>
    <col min="7175" max="7396" width="9.140625" style="1"/>
    <col min="7397" max="7397" width="7.140625" style="1" customWidth="1"/>
    <col min="7398" max="7398" width="9" style="1" customWidth="1"/>
    <col min="7399" max="7400" width="8.5703125" style="1" customWidth="1"/>
    <col min="7401" max="7401" width="0.85546875" style="1" customWidth="1"/>
    <col min="7402" max="7402" width="10.5703125" style="1" customWidth="1"/>
    <col min="7403" max="7403" width="10.42578125" style="1" customWidth="1"/>
    <col min="7404" max="7404" width="8.5703125" style="1" customWidth="1"/>
    <col min="7405" max="7405" width="0.85546875" style="1" customWidth="1"/>
    <col min="7406" max="7406" width="9.42578125" style="1" customWidth="1"/>
    <col min="7407" max="7410" width="8.5703125" style="1" customWidth="1"/>
    <col min="7411" max="7411" width="0.85546875" style="1" customWidth="1"/>
    <col min="7412" max="7412" width="6.85546875" style="1" customWidth="1"/>
    <col min="7413" max="7413" width="7.42578125" style="1" customWidth="1"/>
    <col min="7414" max="7414" width="6.85546875" style="1" customWidth="1"/>
    <col min="7415" max="7415" width="7.5703125" style="1" customWidth="1"/>
    <col min="7416" max="7416" width="2.140625" style="1" customWidth="1"/>
    <col min="7417" max="7417" width="7.140625" style="1" customWidth="1"/>
    <col min="7418" max="7418" width="9" style="1" customWidth="1"/>
    <col min="7419" max="7421" width="9.42578125" style="1" customWidth="1"/>
    <col min="7422" max="7422" width="0.85546875" style="1" customWidth="1"/>
    <col min="7423" max="7430" width="8.5703125" style="1" customWidth="1"/>
    <col min="7431" max="7652" width="9.140625" style="1"/>
    <col min="7653" max="7653" width="7.140625" style="1" customWidth="1"/>
    <col min="7654" max="7654" width="9" style="1" customWidth="1"/>
    <col min="7655" max="7656" width="8.5703125" style="1" customWidth="1"/>
    <col min="7657" max="7657" width="0.85546875" style="1" customWidth="1"/>
    <col min="7658" max="7658" width="10.5703125" style="1" customWidth="1"/>
    <col min="7659" max="7659" width="10.42578125" style="1" customWidth="1"/>
    <col min="7660" max="7660" width="8.5703125" style="1" customWidth="1"/>
    <col min="7661" max="7661" width="0.85546875" style="1" customWidth="1"/>
    <col min="7662" max="7662" width="9.42578125" style="1" customWidth="1"/>
    <col min="7663" max="7666" width="8.5703125" style="1" customWidth="1"/>
    <col min="7667" max="7667" width="0.85546875" style="1" customWidth="1"/>
    <col min="7668" max="7668" width="6.85546875" style="1" customWidth="1"/>
    <col min="7669" max="7669" width="7.42578125" style="1" customWidth="1"/>
    <col min="7670" max="7670" width="6.85546875" style="1" customWidth="1"/>
    <col min="7671" max="7671" width="7.5703125" style="1" customWidth="1"/>
    <col min="7672" max="7672" width="2.140625" style="1" customWidth="1"/>
    <col min="7673" max="7673" width="7.140625" style="1" customWidth="1"/>
    <col min="7674" max="7674" width="9" style="1" customWidth="1"/>
    <col min="7675" max="7677" width="9.42578125" style="1" customWidth="1"/>
    <col min="7678" max="7678" width="0.85546875" style="1" customWidth="1"/>
    <col min="7679" max="7686" width="8.5703125" style="1" customWidth="1"/>
    <col min="7687" max="7908" width="9.140625" style="1"/>
    <col min="7909" max="7909" width="7.140625" style="1" customWidth="1"/>
    <col min="7910" max="7910" width="9" style="1" customWidth="1"/>
    <col min="7911" max="7912" width="8.5703125" style="1" customWidth="1"/>
    <col min="7913" max="7913" width="0.85546875" style="1" customWidth="1"/>
    <col min="7914" max="7914" width="10.5703125" style="1" customWidth="1"/>
    <col min="7915" max="7915" width="10.42578125" style="1" customWidth="1"/>
    <col min="7916" max="7916" width="8.5703125" style="1" customWidth="1"/>
    <col min="7917" max="7917" width="0.85546875" style="1" customWidth="1"/>
    <col min="7918" max="7918" width="9.42578125" style="1" customWidth="1"/>
    <col min="7919" max="7922" width="8.5703125" style="1" customWidth="1"/>
    <col min="7923" max="7923" width="0.85546875" style="1" customWidth="1"/>
    <col min="7924" max="7924" width="6.85546875" style="1" customWidth="1"/>
    <col min="7925" max="7925" width="7.42578125" style="1" customWidth="1"/>
    <col min="7926" max="7926" width="6.85546875" style="1" customWidth="1"/>
    <col min="7927" max="7927" width="7.5703125" style="1" customWidth="1"/>
    <col min="7928" max="7928" width="2.140625" style="1" customWidth="1"/>
    <col min="7929" max="7929" width="7.140625" style="1" customWidth="1"/>
    <col min="7930" max="7930" width="9" style="1" customWidth="1"/>
    <col min="7931" max="7933" width="9.42578125" style="1" customWidth="1"/>
    <col min="7934" max="7934" width="0.85546875" style="1" customWidth="1"/>
    <col min="7935" max="7942" width="8.5703125" style="1" customWidth="1"/>
    <col min="7943" max="8164" width="9.140625" style="1"/>
    <col min="8165" max="8165" width="7.140625" style="1" customWidth="1"/>
    <col min="8166" max="8166" width="9" style="1" customWidth="1"/>
    <col min="8167" max="8168" width="8.5703125" style="1" customWidth="1"/>
    <col min="8169" max="8169" width="0.85546875" style="1" customWidth="1"/>
    <col min="8170" max="8170" width="10.5703125" style="1" customWidth="1"/>
    <col min="8171" max="8171" width="10.42578125" style="1" customWidth="1"/>
    <col min="8172" max="8172" width="8.5703125" style="1" customWidth="1"/>
    <col min="8173" max="8173" width="0.85546875" style="1" customWidth="1"/>
    <col min="8174" max="8174" width="9.42578125" style="1" customWidth="1"/>
    <col min="8175" max="8178" width="8.5703125" style="1" customWidth="1"/>
    <col min="8179" max="8179" width="0.85546875" style="1" customWidth="1"/>
    <col min="8180" max="8180" width="6.85546875" style="1" customWidth="1"/>
    <col min="8181" max="8181" width="7.42578125" style="1" customWidth="1"/>
    <col min="8182" max="8182" width="6.85546875" style="1" customWidth="1"/>
    <col min="8183" max="8183" width="7.5703125" style="1" customWidth="1"/>
    <col min="8184" max="8184" width="2.140625" style="1" customWidth="1"/>
    <col min="8185" max="8185" width="7.140625" style="1" customWidth="1"/>
    <col min="8186" max="8186" width="9" style="1" customWidth="1"/>
    <col min="8187" max="8189" width="9.42578125" style="1" customWidth="1"/>
    <col min="8190" max="8190" width="0.85546875" style="1" customWidth="1"/>
    <col min="8191" max="8198" width="8.5703125" style="1" customWidth="1"/>
    <col min="8199" max="8420" width="9.140625" style="1"/>
    <col min="8421" max="8421" width="7.140625" style="1" customWidth="1"/>
    <col min="8422" max="8422" width="9" style="1" customWidth="1"/>
    <col min="8423" max="8424" width="8.5703125" style="1" customWidth="1"/>
    <col min="8425" max="8425" width="0.85546875" style="1" customWidth="1"/>
    <col min="8426" max="8426" width="10.5703125" style="1" customWidth="1"/>
    <col min="8427" max="8427" width="10.42578125" style="1" customWidth="1"/>
    <col min="8428" max="8428" width="8.5703125" style="1" customWidth="1"/>
    <col min="8429" max="8429" width="0.85546875" style="1" customWidth="1"/>
    <col min="8430" max="8430" width="9.42578125" style="1" customWidth="1"/>
    <col min="8431" max="8434" width="8.5703125" style="1" customWidth="1"/>
    <col min="8435" max="8435" width="0.85546875" style="1" customWidth="1"/>
    <col min="8436" max="8436" width="6.85546875" style="1" customWidth="1"/>
    <col min="8437" max="8437" width="7.42578125" style="1" customWidth="1"/>
    <col min="8438" max="8438" width="6.85546875" style="1" customWidth="1"/>
    <col min="8439" max="8439" width="7.5703125" style="1" customWidth="1"/>
    <col min="8440" max="8440" width="2.140625" style="1" customWidth="1"/>
    <col min="8441" max="8441" width="7.140625" style="1" customWidth="1"/>
    <col min="8442" max="8442" width="9" style="1" customWidth="1"/>
    <col min="8443" max="8445" width="9.42578125" style="1" customWidth="1"/>
    <col min="8446" max="8446" width="0.85546875" style="1" customWidth="1"/>
    <col min="8447" max="8454" width="8.5703125" style="1" customWidth="1"/>
    <col min="8455" max="8676" width="9.140625" style="1"/>
    <col min="8677" max="8677" width="7.140625" style="1" customWidth="1"/>
    <col min="8678" max="8678" width="9" style="1" customWidth="1"/>
    <col min="8679" max="8680" width="8.5703125" style="1" customWidth="1"/>
    <col min="8681" max="8681" width="0.85546875" style="1" customWidth="1"/>
    <col min="8682" max="8682" width="10.5703125" style="1" customWidth="1"/>
    <col min="8683" max="8683" width="10.42578125" style="1" customWidth="1"/>
    <col min="8684" max="8684" width="8.5703125" style="1" customWidth="1"/>
    <col min="8685" max="8685" width="0.85546875" style="1" customWidth="1"/>
    <col min="8686" max="8686" width="9.42578125" style="1" customWidth="1"/>
    <col min="8687" max="8690" width="8.5703125" style="1" customWidth="1"/>
    <col min="8691" max="8691" width="0.85546875" style="1" customWidth="1"/>
    <col min="8692" max="8692" width="6.85546875" style="1" customWidth="1"/>
    <col min="8693" max="8693" width="7.42578125" style="1" customWidth="1"/>
    <col min="8694" max="8694" width="6.85546875" style="1" customWidth="1"/>
    <col min="8695" max="8695" width="7.5703125" style="1" customWidth="1"/>
    <col min="8696" max="8696" width="2.140625" style="1" customWidth="1"/>
    <col min="8697" max="8697" width="7.140625" style="1" customWidth="1"/>
    <col min="8698" max="8698" width="9" style="1" customWidth="1"/>
    <col min="8699" max="8701" width="9.42578125" style="1" customWidth="1"/>
    <col min="8702" max="8702" width="0.85546875" style="1" customWidth="1"/>
    <col min="8703" max="8710" width="8.5703125" style="1" customWidth="1"/>
    <col min="8711" max="8932" width="9.140625" style="1"/>
    <col min="8933" max="8933" width="7.140625" style="1" customWidth="1"/>
    <col min="8934" max="8934" width="9" style="1" customWidth="1"/>
    <col min="8935" max="8936" width="8.5703125" style="1" customWidth="1"/>
    <col min="8937" max="8937" width="0.85546875" style="1" customWidth="1"/>
    <col min="8938" max="8938" width="10.5703125" style="1" customWidth="1"/>
    <col min="8939" max="8939" width="10.42578125" style="1" customWidth="1"/>
    <col min="8940" max="8940" width="8.5703125" style="1" customWidth="1"/>
    <col min="8941" max="8941" width="0.85546875" style="1" customWidth="1"/>
    <col min="8942" max="8942" width="9.42578125" style="1" customWidth="1"/>
    <col min="8943" max="8946" width="8.5703125" style="1" customWidth="1"/>
    <col min="8947" max="8947" width="0.85546875" style="1" customWidth="1"/>
    <col min="8948" max="8948" width="6.85546875" style="1" customWidth="1"/>
    <col min="8949" max="8949" width="7.42578125" style="1" customWidth="1"/>
    <col min="8950" max="8950" width="6.85546875" style="1" customWidth="1"/>
    <col min="8951" max="8951" width="7.5703125" style="1" customWidth="1"/>
    <col min="8952" max="8952" width="2.140625" style="1" customWidth="1"/>
    <col min="8953" max="8953" width="7.140625" style="1" customWidth="1"/>
    <col min="8954" max="8954" width="9" style="1" customWidth="1"/>
    <col min="8955" max="8957" width="9.42578125" style="1" customWidth="1"/>
    <col min="8958" max="8958" width="0.85546875" style="1" customWidth="1"/>
    <col min="8959" max="8966" width="8.5703125" style="1" customWidth="1"/>
    <col min="8967" max="9188" width="9.140625" style="1"/>
    <col min="9189" max="9189" width="7.140625" style="1" customWidth="1"/>
    <col min="9190" max="9190" width="9" style="1" customWidth="1"/>
    <col min="9191" max="9192" width="8.5703125" style="1" customWidth="1"/>
    <col min="9193" max="9193" width="0.85546875" style="1" customWidth="1"/>
    <col min="9194" max="9194" width="10.5703125" style="1" customWidth="1"/>
    <col min="9195" max="9195" width="10.42578125" style="1" customWidth="1"/>
    <col min="9196" max="9196" width="8.5703125" style="1" customWidth="1"/>
    <col min="9197" max="9197" width="0.85546875" style="1" customWidth="1"/>
    <col min="9198" max="9198" width="9.42578125" style="1" customWidth="1"/>
    <col min="9199" max="9202" width="8.5703125" style="1" customWidth="1"/>
    <col min="9203" max="9203" width="0.85546875" style="1" customWidth="1"/>
    <col min="9204" max="9204" width="6.85546875" style="1" customWidth="1"/>
    <col min="9205" max="9205" width="7.42578125" style="1" customWidth="1"/>
    <col min="9206" max="9206" width="6.85546875" style="1" customWidth="1"/>
    <col min="9207" max="9207" width="7.5703125" style="1" customWidth="1"/>
    <col min="9208" max="9208" width="2.140625" style="1" customWidth="1"/>
    <col min="9209" max="9209" width="7.140625" style="1" customWidth="1"/>
    <col min="9210" max="9210" width="9" style="1" customWidth="1"/>
    <col min="9211" max="9213" width="9.42578125" style="1" customWidth="1"/>
    <col min="9214" max="9214" width="0.85546875" style="1" customWidth="1"/>
    <col min="9215" max="9222" width="8.5703125" style="1" customWidth="1"/>
    <col min="9223" max="9444" width="9.140625" style="1"/>
    <col min="9445" max="9445" width="7.140625" style="1" customWidth="1"/>
    <col min="9446" max="9446" width="9" style="1" customWidth="1"/>
    <col min="9447" max="9448" width="8.5703125" style="1" customWidth="1"/>
    <col min="9449" max="9449" width="0.85546875" style="1" customWidth="1"/>
    <col min="9450" max="9450" width="10.5703125" style="1" customWidth="1"/>
    <col min="9451" max="9451" width="10.42578125" style="1" customWidth="1"/>
    <col min="9452" max="9452" width="8.5703125" style="1" customWidth="1"/>
    <col min="9453" max="9453" width="0.85546875" style="1" customWidth="1"/>
    <col min="9454" max="9454" width="9.42578125" style="1" customWidth="1"/>
    <col min="9455" max="9458" width="8.5703125" style="1" customWidth="1"/>
    <col min="9459" max="9459" width="0.85546875" style="1" customWidth="1"/>
    <col min="9460" max="9460" width="6.85546875" style="1" customWidth="1"/>
    <col min="9461" max="9461" width="7.42578125" style="1" customWidth="1"/>
    <col min="9462" max="9462" width="6.85546875" style="1" customWidth="1"/>
    <col min="9463" max="9463" width="7.5703125" style="1" customWidth="1"/>
    <col min="9464" max="9464" width="2.140625" style="1" customWidth="1"/>
    <col min="9465" max="9465" width="7.140625" style="1" customWidth="1"/>
    <col min="9466" max="9466" width="9" style="1" customWidth="1"/>
    <col min="9467" max="9469" width="9.42578125" style="1" customWidth="1"/>
    <col min="9470" max="9470" width="0.85546875" style="1" customWidth="1"/>
    <col min="9471" max="9478" width="8.5703125" style="1" customWidth="1"/>
    <col min="9479" max="9700" width="9.140625" style="1"/>
    <col min="9701" max="9701" width="7.140625" style="1" customWidth="1"/>
    <col min="9702" max="9702" width="9" style="1" customWidth="1"/>
    <col min="9703" max="9704" width="8.5703125" style="1" customWidth="1"/>
    <col min="9705" max="9705" width="0.85546875" style="1" customWidth="1"/>
    <col min="9706" max="9706" width="10.5703125" style="1" customWidth="1"/>
    <col min="9707" max="9707" width="10.42578125" style="1" customWidth="1"/>
    <col min="9708" max="9708" width="8.5703125" style="1" customWidth="1"/>
    <col min="9709" max="9709" width="0.85546875" style="1" customWidth="1"/>
    <col min="9710" max="9710" width="9.42578125" style="1" customWidth="1"/>
    <col min="9711" max="9714" width="8.5703125" style="1" customWidth="1"/>
    <col min="9715" max="9715" width="0.85546875" style="1" customWidth="1"/>
    <col min="9716" max="9716" width="6.85546875" style="1" customWidth="1"/>
    <col min="9717" max="9717" width="7.42578125" style="1" customWidth="1"/>
    <col min="9718" max="9718" width="6.85546875" style="1" customWidth="1"/>
    <col min="9719" max="9719" width="7.5703125" style="1" customWidth="1"/>
    <col min="9720" max="9720" width="2.140625" style="1" customWidth="1"/>
    <col min="9721" max="9721" width="7.140625" style="1" customWidth="1"/>
    <col min="9722" max="9722" width="9" style="1" customWidth="1"/>
    <col min="9723" max="9725" width="9.42578125" style="1" customWidth="1"/>
    <col min="9726" max="9726" width="0.85546875" style="1" customWidth="1"/>
    <col min="9727" max="9734" width="8.5703125" style="1" customWidth="1"/>
    <col min="9735" max="9956" width="9.140625" style="1"/>
    <col min="9957" max="9957" width="7.140625" style="1" customWidth="1"/>
    <col min="9958" max="9958" width="9" style="1" customWidth="1"/>
    <col min="9959" max="9960" width="8.5703125" style="1" customWidth="1"/>
    <col min="9961" max="9961" width="0.85546875" style="1" customWidth="1"/>
    <col min="9962" max="9962" width="10.5703125" style="1" customWidth="1"/>
    <col min="9963" max="9963" width="10.42578125" style="1" customWidth="1"/>
    <col min="9964" max="9964" width="8.5703125" style="1" customWidth="1"/>
    <col min="9965" max="9965" width="0.85546875" style="1" customWidth="1"/>
    <col min="9966" max="9966" width="9.42578125" style="1" customWidth="1"/>
    <col min="9967" max="9970" width="8.5703125" style="1" customWidth="1"/>
    <col min="9971" max="9971" width="0.85546875" style="1" customWidth="1"/>
    <col min="9972" max="9972" width="6.85546875" style="1" customWidth="1"/>
    <col min="9973" max="9973" width="7.42578125" style="1" customWidth="1"/>
    <col min="9974" max="9974" width="6.85546875" style="1" customWidth="1"/>
    <col min="9975" max="9975" width="7.5703125" style="1" customWidth="1"/>
    <col min="9976" max="9976" width="2.140625" style="1" customWidth="1"/>
    <col min="9977" max="9977" width="7.140625" style="1" customWidth="1"/>
    <col min="9978" max="9978" width="9" style="1" customWidth="1"/>
    <col min="9979" max="9981" width="9.42578125" style="1" customWidth="1"/>
    <col min="9982" max="9982" width="0.85546875" style="1" customWidth="1"/>
    <col min="9983" max="9990" width="8.5703125" style="1" customWidth="1"/>
    <col min="9991" max="10212" width="9.140625" style="1"/>
    <col min="10213" max="10213" width="7.140625" style="1" customWidth="1"/>
    <col min="10214" max="10214" width="9" style="1" customWidth="1"/>
    <col min="10215" max="10216" width="8.5703125" style="1" customWidth="1"/>
    <col min="10217" max="10217" width="0.85546875" style="1" customWidth="1"/>
    <col min="10218" max="10218" width="10.5703125" style="1" customWidth="1"/>
    <col min="10219" max="10219" width="10.42578125" style="1" customWidth="1"/>
    <col min="10220" max="10220" width="8.5703125" style="1" customWidth="1"/>
    <col min="10221" max="10221" width="0.85546875" style="1" customWidth="1"/>
    <col min="10222" max="10222" width="9.42578125" style="1" customWidth="1"/>
    <col min="10223" max="10226" width="8.5703125" style="1" customWidth="1"/>
    <col min="10227" max="10227" width="0.85546875" style="1" customWidth="1"/>
    <col min="10228" max="10228" width="6.85546875" style="1" customWidth="1"/>
    <col min="10229" max="10229" width="7.42578125" style="1" customWidth="1"/>
    <col min="10230" max="10230" width="6.85546875" style="1" customWidth="1"/>
    <col min="10231" max="10231" width="7.5703125" style="1" customWidth="1"/>
    <col min="10232" max="10232" width="2.140625" style="1" customWidth="1"/>
    <col min="10233" max="10233" width="7.140625" style="1" customWidth="1"/>
    <col min="10234" max="10234" width="9" style="1" customWidth="1"/>
    <col min="10235" max="10237" width="9.42578125" style="1" customWidth="1"/>
    <col min="10238" max="10238" width="0.85546875" style="1" customWidth="1"/>
    <col min="10239" max="10246" width="8.5703125" style="1" customWidth="1"/>
    <col min="10247" max="10468" width="9.140625" style="1"/>
    <col min="10469" max="10469" width="7.140625" style="1" customWidth="1"/>
    <col min="10470" max="10470" width="9" style="1" customWidth="1"/>
    <col min="10471" max="10472" width="8.5703125" style="1" customWidth="1"/>
    <col min="10473" max="10473" width="0.85546875" style="1" customWidth="1"/>
    <col min="10474" max="10474" width="10.5703125" style="1" customWidth="1"/>
    <col min="10475" max="10475" width="10.42578125" style="1" customWidth="1"/>
    <col min="10476" max="10476" width="8.5703125" style="1" customWidth="1"/>
    <col min="10477" max="10477" width="0.85546875" style="1" customWidth="1"/>
    <col min="10478" max="10478" width="9.42578125" style="1" customWidth="1"/>
    <col min="10479" max="10482" width="8.5703125" style="1" customWidth="1"/>
    <col min="10483" max="10483" width="0.85546875" style="1" customWidth="1"/>
    <col min="10484" max="10484" width="6.85546875" style="1" customWidth="1"/>
    <col min="10485" max="10485" width="7.42578125" style="1" customWidth="1"/>
    <col min="10486" max="10486" width="6.85546875" style="1" customWidth="1"/>
    <col min="10487" max="10487" width="7.5703125" style="1" customWidth="1"/>
    <col min="10488" max="10488" width="2.140625" style="1" customWidth="1"/>
    <col min="10489" max="10489" width="7.140625" style="1" customWidth="1"/>
    <col min="10490" max="10490" width="9" style="1" customWidth="1"/>
    <col min="10491" max="10493" width="9.42578125" style="1" customWidth="1"/>
    <col min="10494" max="10494" width="0.85546875" style="1" customWidth="1"/>
    <col min="10495" max="10502" width="8.5703125" style="1" customWidth="1"/>
    <col min="10503" max="10724" width="9.140625" style="1"/>
    <col min="10725" max="10725" width="7.140625" style="1" customWidth="1"/>
    <col min="10726" max="10726" width="9" style="1" customWidth="1"/>
    <col min="10727" max="10728" width="8.5703125" style="1" customWidth="1"/>
    <col min="10729" max="10729" width="0.85546875" style="1" customWidth="1"/>
    <col min="10730" max="10730" width="10.5703125" style="1" customWidth="1"/>
    <col min="10731" max="10731" width="10.42578125" style="1" customWidth="1"/>
    <col min="10732" max="10732" width="8.5703125" style="1" customWidth="1"/>
    <col min="10733" max="10733" width="0.85546875" style="1" customWidth="1"/>
    <col min="10734" max="10734" width="9.42578125" style="1" customWidth="1"/>
    <col min="10735" max="10738" width="8.5703125" style="1" customWidth="1"/>
    <col min="10739" max="10739" width="0.85546875" style="1" customWidth="1"/>
    <col min="10740" max="10740" width="6.85546875" style="1" customWidth="1"/>
    <col min="10741" max="10741" width="7.42578125" style="1" customWidth="1"/>
    <col min="10742" max="10742" width="6.85546875" style="1" customWidth="1"/>
    <col min="10743" max="10743" width="7.5703125" style="1" customWidth="1"/>
    <col min="10744" max="10744" width="2.140625" style="1" customWidth="1"/>
    <col min="10745" max="10745" width="7.140625" style="1" customWidth="1"/>
    <col min="10746" max="10746" width="9" style="1" customWidth="1"/>
    <col min="10747" max="10749" width="9.42578125" style="1" customWidth="1"/>
    <col min="10750" max="10750" width="0.85546875" style="1" customWidth="1"/>
    <col min="10751" max="10758" width="8.5703125" style="1" customWidth="1"/>
    <col min="10759" max="10980" width="9.140625" style="1"/>
    <col min="10981" max="10981" width="7.140625" style="1" customWidth="1"/>
    <col min="10982" max="10982" width="9" style="1" customWidth="1"/>
    <col min="10983" max="10984" width="8.5703125" style="1" customWidth="1"/>
    <col min="10985" max="10985" width="0.85546875" style="1" customWidth="1"/>
    <col min="10986" max="10986" width="10.5703125" style="1" customWidth="1"/>
    <col min="10987" max="10987" width="10.42578125" style="1" customWidth="1"/>
    <col min="10988" max="10988" width="8.5703125" style="1" customWidth="1"/>
    <col min="10989" max="10989" width="0.85546875" style="1" customWidth="1"/>
    <col min="10990" max="10990" width="9.42578125" style="1" customWidth="1"/>
    <col min="10991" max="10994" width="8.5703125" style="1" customWidth="1"/>
    <col min="10995" max="10995" width="0.85546875" style="1" customWidth="1"/>
    <col min="10996" max="10996" width="6.85546875" style="1" customWidth="1"/>
    <col min="10997" max="10997" width="7.42578125" style="1" customWidth="1"/>
    <col min="10998" max="10998" width="6.85546875" style="1" customWidth="1"/>
    <col min="10999" max="10999" width="7.5703125" style="1" customWidth="1"/>
    <col min="11000" max="11000" width="2.140625" style="1" customWidth="1"/>
    <col min="11001" max="11001" width="7.140625" style="1" customWidth="1"/>
    <col min="11002" max="11002" width="9" style="1" customWidth="1"/>
    <col min="11003" max="11005" width="9.42578125" style="1" customWidth="1"/>
    <col min="11006" max="11006" width="0.85546875" style="1" customWidth="1"/>
    <col min="11007" max="11014" width="8.5703125" style="1" customWidth="1"/>
    <col min="11015" max="11236" width="9.140625" style="1"/>
    <col min="11237" max="11237" width="7.140625" style="1" customWidth="1"/>
    <col min="11238" max="11238" width="9" style="1" customWidth="1"/>
    <col min="11239" max="11240" width="8.5703125" style="1" customWidth="1"/>
    <col min="11241" max="11241" width="0.85546875" style="1" customWidth="1"/>
    <col min="11242" max="11242" width="10.5703125" style="1" customWidth="1"/>
    <col min="11243" max="11243" width="10.42578125" style="1" customWidth="1"/>
    <col min="11244" max="11244" width="8.5703125" style="1" customWidth="1"/>
    <col min="11245" max="11245" width="0.85546875" style="1" customWidth="1"/>
    <col min="11246" max="11246" width="9.42578125" style="1" customWidth="1"/>
    <col min="11247" max="11250" width="8.5703125" style="1" customWidth="1"/>
    <col min="11251" max="11251" width="0.85546875" style="1" customWidth="1"/>
    <col min="11252" max="11252" width="6.85546875" style="1" customWidth="1"/>
    <col min="11253" max="11253" width="7.42578125" style="1" customWidth="1"/>
    <col min="11254" max="11254" width="6.85546875" style="1" customWidth="1"/>
    <col min="11255" max="11255" width="7.5703125" style="1" customWidth="1"/>
    <col min="11256" max="11256" width="2.140625" style="1" customWidth="1"/>
    <col min="11257" max="11257" width="7.140625" style="1" customWidth="1"/>
    <col min="11258" max="11258" width="9" style="1" customWidth="1"/>
    <col min="11259" max="11261" width="9.42578125" style="1" customWidth="1"/>
    <col min="11262" max="11262" width="0.85546875" style="1" customWidth="1"/>
    <col min="11263" max="11270" width="8.5703125" style="1" customWidth="1"/>
    <col min="11271" max="11492" width="9.140625" style="1"/>
    <col min="11493" max="11493" width="7.140625" style="1" customWidth="1"/>
    <col min="11494" max="11494" width="9" style="1" customWidth="1"/>
    <col min="11495" max="11496" width="8.5703125" style="1" customWidth="1"/>
    <col min="11497" max="11497" width="0.85546875" style="1" customWidth="1"/>
    <col min="11498" max="11498" width="10.5703125" style="1" customWidth="1"/>
    <col min="11499" max="11499" width="10.42578125" style="1" customWidth="1"/>
    <col min="11500" max="11500" width="8.5703125" style="1" customWidth="1"/>
    <col min="11501" max="11501" width="0.85546875" style="1" customWidth="1"/>
    <col min="11502" max="11502" width="9.42578125" style="1" customWidth="1"/>
    <col min="11503" max="11506" width="8.5703125" style="1" customWidth="1"/>
    <col min="11507" max="11507" width="0.85546875" style="1" customWidth="1"/>
    <col min="11508" max="11508" width="6.85546875" style="1" customWidth="1"/>
    <col min="11509" max="11509" width="7.42578125" style="1" customWidth="1"/>
    <col min="11510" max="11510" width="6.85546875" style="1" customWidth="1"/>
    <col min="11511" max="11511" width="7.5703125" style="1" customWidth="1"/>
    <col min="11512" max="11512" width="2.140625" style="1" customWidth="1"/>
    <col min="11513" max="11513" width="7.140625" style="1" customWidth="1"/>
    <col min="11514" max="11514" width="9" style="1" customWidth="1"/>
    <col min="11515" max="11517" width="9.42578125" style="1" customWidth="1"/>
    <col min="11518" max="11518" width="0.85546875" style="1" customWidth="1"/>
    <col min="11519" max="11526" width="8.5703125" style="1" customWidth="1"/>
    <col min="11527" max="11748" width="9.140625" style="1"/>
    <col min="11749" max="11749" width="7.140625" style="1" customWidth="1"/>
    <col min="11750" max="11750" width="9" style="1" customWidth="1"/>
    <col min="11751" max="11752" width="8.5703125" style="1" customWidth="1"/>
    <col min="11753" max="11753" width="0.85546875" style="1" customWidth="1"/>
    <col min="11754" max="11754" width="10.5703125" style="1" customWidth="1"/>
    <col min="11755" max="11755" width="10.42578125" style="1" customWidth="1"/>
    <col min="11756" max="11756" width="8.5703125" style="1" customWidth="1"/>
    <col min="11757" max="11757" width="0.85546875" style="1" customWidth="1"/>
    <col min="11758" max="11758" width="9.42578125" style="1" customWidth="1"/>
    <col min="11759" max="11762" width="8.5703125" style="1" customWidth="1"/>
    <col min="11763" max="11763" width="0.85546875" style="1" customWidth="1"/>
    <col min="11764" max="11764" width="6.85546875" style="1" customWidth="1"/>
    <col min="11765" max="11765" width="7.42578125" style="1" customWidth="1"/>
    <col min="11766" max="11766" width="6.85546875" style="1" customWidth="1"/>
    <col min="11767" max="11767" width="7.5703125" style="1" customWidth="1"/>
    <col min="11768" max="11768" width="2.140625" style="1" customWidth="1"/>
    <col min="11769" max="11769" width="7.140625" style="1" customWidth="1"/>
    <col min="11770" max="11770" width="9" style="1" customWidth="1"/>
    <col min="11771" max="11773" width="9.42578125" style="1" customWidth="1"/>
    <col min="11774" max="11774" width="0.85546875" style="1" customWidth="1"/>
    <col min="11775" max="11782" width="8.5703125" style="1" customWidth="1"/>
    <col min="11783" max="12004" width="9.140625" style="1"/>
    <col min="12005" max="12005" width="7.140625" style="1" customWidth="1"/>
    <col min="12006" max="12006" width="9" style="1" customWidth="1"/>
    <col min="12007" max="12008" width="8.5703125" style="1" customWidth="1"/>
    <col min="12009" max="12009" width="0.85546875" style="1" customWidth="1"/>
    <col min="12010" max="12010" width="10.5703125" style="1" customWidth="1"/>
    <col min="12011" max="12011" width="10.42578125" style="1" customWidth="1"/>
    <col min="12012" max="12012" width="8.5703125" style="1" customWidth="1"/>
    <col min="12013" max="12013" width="0.85546875" style="1" customWidth="1"/>
    <col min="12014" max="12014" width="9.42578125" style="1" customWidth="1"/>
    <col min="12015" max="12018" width="8.5703125" style="1" customWidth="1"/>
    <col min="12019" max="12019" width="0.85546875" style="1" customWidth="1"/>
    <col min="12020" max="12020" width="6.85546875" style="1" customWidth="1"/>
    <col min="12021" max="12021" width="7.42578125" style="1" customWidth="1"/>
    <col min="12022" max="12022" width="6.85546875" style="1" customWidth="1"/>
    <col min="12023" max="12023" width="7.5703125" style="1" customWidth="1"/>
    <col min="12024" max="12024" width="2.140625" style="1" customWidth="1"/>
    <col min="12025" max="12025" width="7.140625" style="1" customWidth="1"/>
    <col min="12026" max="12026" width="9" style="1" customWidth="1"/>
    <col min="12027" max="12029" width="9.42578125" style="1" customWidth="1"/>
    <col min="12030" max="12030" width="0.85546875" style="1" customWidth="1"/>
    <col min="12031" max="12038" width="8.5703125" style="1" customWidth="1"/>
    <col min="12039" max="12260" width="9.140625" style="1"/>
    <col min="12261" max="12261" width="7.140625" style="1" customWidth="1"/>
    <col min="12262" max="12262" width="9" style="1" customWidth="1"/>
    <col min="12263" max="12264" width="8.5703125" style="1" customWidth="1"/>
    <col min="12265" max="12265" width="0.85546875" style="1" customWidth="1"/>
    <col min="12266" max="12266" width="10.5703125" style="1" customWidth="1"/>
    <col min="12267" max="12267" width="10.42578125" style="1" customWidth="1"/>
    <col min="12268" max="12268" width="8.5703125" style="1" customWidth="1"/>
    <col min="12269" max="12269" width="0.85546875" style="1" customWidth="1"/>
    <col min="12270" max="12270" width="9.42578125" style="1" customWidth="1"/>
    <col min="12271" max="12274" width="8.5703125" style="1" customWidth="1"/>
    <col min="12275" max="12275" width="0.85546875" style="1" customWidth="1"/>
    <col min="12276" max="12276" width="6.85546875" style="1" customWidth="1"/>
    <col min="12277" max="12277" width="7.42578125" style="1" customWidth="1"/>
    <col min="12278" max="12278" width="6.85546875" style="1" customWidth="1"/>
    <col min="12279" max="12279" width="7.5703125" style="1" customWidth="1"/>
    <col min="12280" max="12280" width="2.140625" style="1" customWidth="1"/>
    <col min="12281" max="12281" width="7.140625" style="1" customWidth="1"/>
    <col min="12282" max="12282" width="9" style="1" customWidth="1"/>
    <col min="12283" max="12285" width="9.42578125" style="1" customWidth="1"/>
    <col min="12286" max="12286" width="0.85546875" style="1" customWidth="1"/>
    <col min="12287" max="12294" width="8.5703125" style="1" customWidth="1"/>
    <col min="12295" max="12516" width="9.140625" style="1"/>
    <col min="12517" max="12517" width="7.140625" style="1" customWidth="1"/>
    <col min="12518" max="12518" width="9" style="1" customWidth="1"/>
    <col min="12519" max="12520" width="8.5703125" style="1" customWidth="1"/>
    <col min="12521" max="12521" width="0.85546875" style="1" customWidth="1"/>
    <col min="12522" max="12522" width="10.5703125" style="1" customWidth="1"/>
    <col min="12523" max="12523" width="10.42578125" style="1" customWidth="1"/>
    <col min="12524" max="12524" width="8.5703125" style="1" customWidth="1"/>
    <col min="12525" max="12525" width="0.85546875" style="1" customWidth="1"/>
    <col min="12526" max="12526" width="9.42578125" style="1" customWidth="1"/>
    <col min="12527" max="12530" width="8.5703125" style="1" customWidth="1"/>
    <col min="12531" max="12531" width="0.85546875" style="1" customWidth="1"/>
    <col min="12532" max="12532" width="6.85546875" style="1" customWidth="1"/>
    <col min="12533" max="12533" width="7.42578125" style="1" customWidth="1"/>
    <col min="12534" max="12534" width="6.85546875" style="1" customWidth="1"/>
    <col min="12535" max="12535" width="7.5703125" style="1" customWidth="1"/>
    <col min="12536" max="12536" width="2.140625" style="1" customWidth="1"/>
    <col min="12537" max="12537" width="7.140625" style="1" customWidth="1"/>
    <col min="12538" max="12538" width="9" style="1" customWidth="1"/>
    <col min="12539" max="12541" width="9.42578125" style="1" customWidth="1"/>
    <col min="12542" max="12542" width="0.85546875" style="1" customWidth="1"/>
    <col min="12543" max="12550" width="8.5703125" style="1" customWidth="1"/>
    <col min="12551" max="12772" width="9.140625" style="1"/>
    <col min="12773" max="12773" width="7.140625" style="1" customWidth="1"/>
    <col min="12774" max="12774" width="9" style="1" customWidth="1"/>
    <col min="12775" max="12776" width="8.5703125" style="1" customWidth="1"/>
    <col min="12777" max="12777" width="0.85546875" style="1" customWidth="1"/>
    <col min="12778" max="12778" width="10.5703125" style="1" customWidth="1"/>
    <col min="12779" max="12779" width="10.42578125" style="1" customWidth="1"/>
    <col min="12780" max="12780" width="8.5703125" style="1" customWidth="1"/>
    <col min="12781" max="12781" width="0.85546875" style="1" customWidth="1"/>
    <col min="12782" max="12782" width="9.42578125" style="1" customWidth="1"/>
    <col min="12783" max="12786" width="8.5703125" style="1" customWidth="1"/>
    <col min="12787" max="12787" width="0.85546875" style="1" customWidth="1"/>
    <col min="12788" max="12788" width="6.85546875" style="1" customWidth="1"/>
    <col min="12789" max="12789" width="7.42578125" style="1" customWidth="1"/>
    <col min="12790" max="12790" width="6.85546875" style="1" customWidth="1"/>
    <col min="12791" max="12791" width="7.5703125" style="1" customWidth="1"/>
    <col min="12792" max="12792" width="2.140625" style="1" customWidth="1"/>
    <col min="12793" max="12793" width="7.140625" style="1" customWidth="1"/>
    <col min="12794" max="12794" width="9" style="1" customWidth="1"/>
    <col min="12795" max="12797" width="9.42578125" style="1" customWidth="1"/>
    <col min="12798" max="12798" width="0.85546875" style="1" customWidth="1"/>
    <col min="12799" max="12806" width="8.5703125" style="1" customWidth="1"/>
    <col min="12807" max="13028" width="9.140625" style="1"/>
    <col min="13029" max="13029" width="7.140625" style="1" customWidth="1"/>
    <col min="13030" max="13030" width="9" style="1" customWidth="1"/>
    <col min="13031" max="13032" width="8.5703125" style="1" customWidth="1"/>
    <col min="13033" max="13033" width="0.85546875" style="1" customWidth="1"/>
    <col min="13034" max="13034" width="10.5703125" style="1" customWidth="1"/>
    <col min="13035" max="13035" width="10.42578125" style="1" customWidth="1"/>
    <col min="13036" max="13036" width="8.5703125" style="1" customWidth="1"/>
    <col min="13037" max="13037" width="0.85546875" style="1" customWidth="1"/>
    <col min="13038" max="13038" width="9.42578125" style="1" customWidth="1"/>
    <col min="13039" max="13042" width="8.5703125" style="1" customWidth="1"/>
    <col min="13043" max="13043" width="0.85546875" style="1" customWidth="1"/>
    <col min="13044" max="13044" width="6.85546875" style="1" customWidth="1"/>
    <col min="13045" max="13045" width="7.42578125" style="1" customWidth="1"/>
    <col min="13046" max="13046" width="6.85546875" style="1" customWidth="1"/>
    <col min="13047" max="13047" width="7.5703125" style="1" customWidth="1"/>
    <col min="13048" max="13048" width="2.140625" style="1" customWidth="1"/>
    <col min="13049" max="13049" width="7.140625" style="1" customWidth="1"/>
    <col min="13050" max="13050" width="9" style="1" customWidth="1"/>
    <col min="13051" max="13053" width="9.42578125" style="1" customWidth="1"/>
    <col min="13054" max="13054" width="0.85546875" style="1" customWidth="1"/>
    <col min="13055" max="13062" width="8.5703125" style="1" customWidth="1"/>
    <col min="13063" max="13284" width="9.140625" style="1"/>
    <col min="13285" max="13285" width="7.140625" style="1" customWidth="1"/>
    <col min="13286" max="13286" width="9" style="1" customWidth="1"/>
    <col min="13287" max="13288" width="8.5703125" style="1" customWidth="1"/>
    <col min="13289" max="13289" width="0.85546875" style="1" customWidth="1"/>
    <col min="13290" max="13290" width="10.5703125" style="1" customWidth="1"/>
    <col min="13291" max="13291" width="10.42578125" style="1" customWidth="1"/>
    <col min="13292" max="13292" width="8.5703125" style="1" customWidth="1"/>
    <col min="13293" max="13293" width="0.85546875" style="1" customWidth="1"/>
    <col min="13294" max="13294" width="9.42578125" style="1" customWidth="1"/>
    <col min="13295" max="13298" width="8.5703125" style="1" customWidth="1"/>
    <col min="13299" max="13299" width="0.85546875" style="1" customWidth="1"/>
    <col min="13300" max="13300" width="6.85546875" style="1" customWidth="1"/>
    <col min="13301" max="13301" width="7.42578125" style="1" customWidth="1"/>
    <col min="13302" max="13302" width="6.85546875" style="1" customWidth="1"/>
    <col min="13303" max="13303" width="7.5703125" style="1" customWidth="1"/>
    <col min="13304" max="13304" width="2.140625" style="1" customWidth="1"/>
    <col min="13305" max="13305" width="7.140625" style="1" customWidth="1"/>
    <col min="13306" max="13306" width="9" style="1" customWidth="1"/>
    <col min="13307" max="13309" width="9.42578125" style="1" customWidth="1"/>
    <col min="13310" max="13310" width="0.85546875" style="1" customWidth="1"/>
    <col min="13311" max="13318" width="8.5703125" style="1" customWidth="1"/>
    <col min="13319" max="13540" width="9.140625" style="1"/>
    <col min="13541" max="13541" width="7.140625" style="1" customWidth="1"/>
    <col min="13542" max="13542" width="9" style="1" customWidth="1"/>
    <col min="13543" max="13544" width="8.5703125" style="1" customWidth="1"/>
    <col min="13545" max="13545" width="0.85546875" style="1" customWidth="1"/>
    <col min="13546" max="13546" width="10.5703125" style="1" customWidth="1"/>
    <col min="13547" max="13547" width="10.42578125" style="1" customWidth="1"/>
    <col min="13548" max="13548" width="8.5703125" style="1" customWidth="1"/>
    <col min="13549" max="13549" width="0.85546875" style="1" customWidth="1"/>
    <col min="13550" max="13550" width="9.42578125" style="1" customWidth="1"/>
    <col min="13551" max="13554" width="8.5703125" style="1" customWidth="1"/>
    <col min="13555" max="13555" width="0.85546875" style="1" customWidth="1"/>
    <col min="13556" max="13556" width="6.85546875" style="1" customWidth="1"/>
    <col min="13557" max="13557" width="7.42578125" style="1" customWidth="1"/>
    <col min="13558" max="13558" width="6.85546875" style="1" customWidth="1"/>
    <col min="13559" max="13559" width="7.5703125" style="1" customWidth="1"/>
    <col min="13560" max="13560" width="2.140625" style="1" customWidth="1"/>
    <col min="13561" max="13561" width="7.140625" style="1" customWidth="1"/>
    <col min="13562" max="13562" width="9" style="1" customWidth="1"/>
    <col min="13563" max="13565" width="9.42578125" style="1" customWidth="1"/>
    <col min="13566" max="13566" width="0.85546875" style="1" customWidth="1"/>
    <col min="13567" max="13574" width="8.5703125" style="1" customWidth="1"/>
    <col min="13575" max="13796" width="9.140625" style="1"/>
    <col min="13797" max="13797" width="7.140625" style="1" customWidth="1"/>
    <col min="13798" max="13798" width="9" style="1" customWidth="1"/>
    <col min="13799" max="13800" width="8.5703125" style="1" customWidth="1"/>
    <col min="13801" max="13801" width="0.85546875" style="1" customWidth="1"/>
    <col min="13802" max="13802" width="10.5703125" style="1" customWidth="1"/>
    <col min="13803" max="13803" width="10.42578125" style="1" customWidth="1"/>
    <col min="13804" max="13804" width="8.5703125" style="1" customWidth="1"/>
    <col min="13805" max="13805" width="0.85546875" style="1" customWidth="1"/>
    <col min="13806" max="13806" width="9.42578125" style="1" customWidth="1"/>
    <col min="13807" max="13810" width="8.5703125" style="1" customWidth="1"/>
    <col min="13811" max="13811" width="0.85546875" style="1" customWidth="1"/>
    <col min="13812" max="13812" width="6.85546875" style="1" customWidth="1"/>
    <col min="13813" max="13813" width="7.42578125" style="1" customWidth="1"/>
    <col min="13814" max="13814" width="6.85546875" style="1" customWidth="1"/>
    <col min="13815" max="13815" width="7.5703125" style="1" customWidth="1"/>
    <col min="13816" max="13816" width="2.140625" style="1" customWidth="1"/>
    <col min="13817" max="13817" width="7.140625" style="1" customWidth="1"/>
    <col min="13818" max="13818" width="9" style="1" customWidth="1"/>
    <col min="13819" max="13821" width="9.42578125" style="1" customWidth="1"/>
    <col min="13822" max="13822" width="0.85546875" style="1" customWidth="1"/>
    <col min="13823" max="13830" width="8.5703125" style="1" customWidth="1"/>
    <col min="13831" max="14052" width="9.140625" style="1"/>
    <col min="14053" max="14053" width="7.140625" style="1" customWidth="1"/>
    <col min="14054" max="14054" width="9" style="1" customWidth="1"/>
    <col min="14055" max="14056" width="8.5703125" style="1" customWidth="1"/>
    <col min="14057" max="14057" width="0.85546875" style="1" customWidth="1"/>
    <col min="14058" max="14058" width="10.5703125" style="1" customWidth="1"/>
    <col min="14059" max="14059" width="10.42578125" style="1" customWidth="1"/>
    <col min="14060" max="14060" width="8.5703125" style="1" customWidth="1"/>
    <col min="14061" max="14061" width="0.85546875" style="1" customWidth="1"/>
    <col min="14062" max="14062" width="9.42578125" style="1" customWidth="1"/>
    <col min="14063" max="14066" width="8.5703125" style="1" customWidth="1"/>
    <col min="14067" max="14067" width="0.85546875" style="1" customWidth="1"/>
    <col min="14068" max="14068" width="6.85546875" style="1" customWidth="1"/>
    <col min="14069" max="14069" width="7.42578125" style="1" customWidth="1"/>
    <col min="14070" max="14070" width="6.85546875" style="1" customWidth="1"/>
    <col min="14071" max="14071" width="7.5703125" style="1" customWidth="1"/>
    <col min="14072" max="14072" width="2.140625" style="1" customWidth="1"/>
    <col min="14073" max="14073" width="7.140625" style="1" customWidth="1"/>
    <col min="14074" max="14074" width="9" style="1" customWidth="1"/>
    <col min="14075" max="14077" width="9.42578125" style="1" customWidth="1"/>
    <col min="14078" max="14078" width="0.85546875" style="1" customWidth="1"/>
    <col min="14079" max="14086" width="8.5703125" style="1" customWidth="1"/>
    <col min="14087" max="14308" width="9.140625" style="1"/>
    <col min="14309" max="14309" width="7.140625" style="1" customWidth="1"/>
    <col min="14310" max="14310" width="9" style="1" customWidth="1"/>
    <col min="14311" max="14312" width="8.5703125" style="1" customWidth="1"/>
    <col min="14313" max="14313" width="0.85546875" style="1" customWidth="1"/>
    <col min="14314" max="14314" width="10.5703125" style="1" customWidth="1"/>
    <col min="14315" max="14315" width="10.42578125" style="1" customWidth="1"/>
    <col min="14316" max="14316" width="8.5703125" style="1" customWidth="1"/>
    <col min="14317" max="14317" width="0.85546875" style="1" customWidth="1"/>
    <col min="14318" max="14318" width="9.42578125" style="1" customWidth="1"/>
    <col min="14319" max="14322" width="8.5703125" style="1" customWidth="1"/>
    <col min="14323" max="14323" width="0.85546875" style="1" customWidth="1"/>
    <col min="14324" max="14324" width="6.85546875" style="1" customWidth="1"/>
    <col min="14325" max="14325" width="7.42578125" style="1" customWidth="1"/>
    <col min="14326" max="14326" width="6.85546875" style="1" customWidth="1"/>
    <col min="14327" max="14327" width="7.5703125" style="1" customWidth="1"/>
    <col min="14328" max="14328" width="2.140625" style="1" customWidth="1"/>
    <col min="14329" max="14329" width="7.140625" style="1" customWidth="1"/>
    <col min="14330" max="14330" width="9" style="1" customWidth="1"/>
    <col min="14331" max="14333" width="9.42578125" style="1" customWidth="1"/>
    <col min="14334" max="14334" width="0.85546875" style="1" customWidth="1"/>
    <col min="14335" max="14342" width="8.5703125" style="1" customWidth="1"/>
    <col min="14343" max="14564" width="9.140625" style="1"/>
    <col min="14565" max="14565" width="7.140625" style="1" customWidth="1"/>
    <col min="14566" max="14566" width="9" style="1" customWidth="1"/>
    <col min="14567" max="14568" width="8.5703125" style="1" customWidth="1"/>
    <col min="14569" max="14569" width="0.85546875" style="1" customWidth="1"/>
    <col min="14570" max="14570" width="10.5703125" style="1" customWidth="1"/>
    <col min="14571" max="14571" width="10.42578125" style="1" customWidth="1"/>
    <col min="14572" max="14572" width="8.5703125" style="1" customWidth="1"/>
    <col min="14573" max="14573" width="0.85546875" style="1" customWidth="1"/>
    <col min="14574" max="14574" width="9.42578125" style="1" customWidth="1"/>
    <col min="14575" max="14578" width="8.5703125" style="1" customWidth="1"/>
    <col min="14579" max="14579" width="0.85546875" style="1" customWidth="1"/>
    <col min="14580" max="14580" width="6.85546875" style="1" customWidth="1"/>
    <col min="14581" max="14581" width="7.42578125" style="1" customWidth="1"/>
    <col min="14582" max="14582" width="6.85546875" style="1" customWidth="1"/>
    <col min="14583" max="14583" width="7.5703125" style="1" customWidth="1"/>
    <col min="14584" max="14584" width="2.140625" style="1" customWidth="1"/>
    <col min="14585" max="14585" width="7.140625" style="1" customWidth="1"/>
    <col min="14586" max="14586" width="9" style="1" customWidth="1"/>
    <col min="14587" max="14589" width="9.42578125" style="1" customWidth="1"/>
    <col min="14590" max="14590" width="0.85546875" style="1" customWidth="1"/>
    <col min="14591" max="14598" width="8.5703125" style="1" customWidth="1"/>
    <col min="14599" max="14820" width="9.140625" style="1"/>
    <col min="14821" max="14821" width="7.140625" style="1" customWidth="1"/>
    <col min="14822" max="14822" width="9" style="1" customWidth="1"/>
    <col min="14823" max="14824" width="8.5703125" style="1" customWidth="1"/>
    <col min="14825" max="14825" width="0.85546875" style="1" customWidth="1"/>
    <col min="14826" max="14826" width="10.5703125" style="1" customWidth="1"/>
    <col min="14827" max="14827" width="10.42578125" style="1" customWidth="1"/>
    <col min="14828" max="14828" width="8.5703125" style="1" customWidth="1"/>
    <col min="14829" max="14829" width="0.85546875" style="1" customWidth="1"/>
    <col min="14830" max="14830" width="9.42578125" style="1" customWidth="1"/>
    <col min="14831" max="14834" width="8.5703125" style="1" customWidth="1"/>
    <col min="14835" max="14835" width="0.85546875" style="1" customWidth="1"/>
    <col min="14836" max="14836" width="6.85546875" style="1" customWidth="1"/>
    <col min="14837" max="14837" width="7.42578125" style="1" customWidth="1"/>
    <col min="14838" max="14838" width="6.85546875" style="1" customWidth="1"/>
    <col min="14839" max="14839" width="7.5703125" style="1" customWidth="1"/>
    <col min="14840" max="14840" width="2.140625" style="1" customWidth="1"/>
    <col min="14841" max="14841" width="7.140625" style="1" customWidth="1"/>
    <col min="14842" max="14842" width="9" style="1" customWidth="1"/>
    <col min="14843" max="14845" width="9.42578125" style="1" customWidth="1"/>
    <col min="14846" max="14846" width="0.85546875" style="1" customWidth="1"/>
    <col min="14847" max="14854" width="8.5703125" style="1" customWidth="1"/>
    <col min="14855" max="15076" width="9.140625" style="1"/>
    <col min="15077" max="15077" width="7.140625" style="1" customWidth="1"/>
    <col min="15078" max="15078" width="9" style="1" customWidth="1"/>
    <col min="15079" max="15080" width="8.5703125" style="1" customWidth="1"/>
    <col min="15081" max="15081" width="0.85546875" style="1" customWidth="1"/>
    <col min="15082" max="15082" width="10.5703125" style="1" customWidth="1"/>
    <col min="15083" max="15083" width="10.42578125" style="1" customWidth="1"/>
    <col min="15084" max="15084" width="8.5703125" style="1" customWidth="1"/>
    <col min="15085" max="15085" width="0.85546875" style="1" customWidth="1"/>
    <col min="15086" max="15086" width="9.42578125" style="1" customWidth="1"/>
    <col min="15087" max="15090" width="8.5703125" style="1" customWidth="1"/>
    <col min="15091" max="15091" width="0.85546875" style="1" customWidth="1"/>
    <col min="15092" max="15092" width="6.85546875" style="1" customWidth="1"/>
    <col min="15093" max="15093" width="7.42578125" style="1" customWidth="1"/>
    <col min="15094" max="15094" width="6.85546875" style="1" customWidth="1"/>
    <col min="15095" max="15095" width="7.5703125" style="1" customWidth="1"/>
    <col min="15096" max="15096" width="2.140625" style="1" customWidth="1"/>
    <col min="15097" max="15097" width="7.140625" style="1" customWidth="1"/>
    <col min="15098" max="15098" width="9" style="1" customWidth="1"/>
    <col min="15099" max="15101" width="9.42578125" style="1" customWidth="1"/>
    <col min="15102" max="15102" width="0.85546875" style="1" customWidth="1"/>
    <col min="15103" max="15110" width="8.5703125" style="1" customWidth="1"/>
    <col min="15111" max="15332" width="9.140625" style="1"/>
    <col min="15333" max="15333" width="7.140625" style="1" customWidth="1"/>
    <col min="15334" max="15334" width="9" style="1" customWidth="1"/>
    <col min="15335" max="15336" width="8.5703125" style="1" customWidth="1"/>
    <col min="15337" max="15337" width="0.85546875" style="1" customWidth="1"/>
    <col min="15338" max="15338" width="10.5703125" style="1" customWidth="1"/>
    <col min="15339" max="15339" width="10.42578125" style="1" customWidth="1"/>
    <col min="15340" max="15340" width="8.5703125" style="1" customWidth="1"/>
    <col min="15341" max="15341" width="0.85546875" style="1" customWidth="1"/>
    <col min="15342" max="15342" width="9.42578125" style="1" customWidth="1"/>
    <col min="15343" max="15346" width="8.5703125" style="1" customWidth="1"/>
    <col min="15347" max="15347" width="0.85546875" style="1" customWidth="1"/>
    <col min="15348" max="15348" width="6.85546875" style="1" customWidth="1"/>
    <col min="15349" max="15349" width="7.42578125" style="1" customWidth="1"/>
    <col min="15350" max="15350" width="6.85546875" style="1" customWidth="1"/>
    <col min="15351" max="15351" width="7.5703125" style="1" customWidth="1"/>
    <col min="15352" max="15352" width="2.140625" style="1" customWidth="1"/>
    <col min="15353" max="15353" width="7.140625" style="1" customWidth="1"/>
    <col min="15354" max="15354" width="9" style="1" customWidth="1"/>
    <col min="15355" max="15357" width="9.42578125" style="1" customWidth="1"/>
    <col min="15358" max="15358" width="0.85546875" style="1" customWidth="1"/>
    <col min="15359" max="15366" width="8.5703125" style="1" customWidth="1"/>
    <col min="15367" max="15588" width="9.140625" style="1"/>
    <col min="15589" max="15589" width="7.140625" style="1" customWidth="1"/>
    <col min="15590" max="15590" width="9" style="1" customWidth="1"/>
    <col min="15591" max="15592" width="8.5703125" style="1" customWidth="1"/>
    <col min="15593" max="15593" width="0.85546875" style="1" customWidth="1"/>
    <col min="15594" max="15594" width="10.5703125" style="1" customWidth="1"/>
    <col min="15595" max="15595" width="10.42578125" style="1" customWidth="1"/>
    <col min="15596" max="15596" width="8.5703125" style="1" customWidth="1"/>
    <col min="15597" max="15597" width="0.85546875" style="1" customWidth="1"/>
    <col min="15598" max="15598" width="9.42578125" style="1" customWidth="1"/>
    <col min="15599" max="15602" width="8.5703125" style="1" customWidth="1"/>
    <col min="15603" max="15603" width="0.85546875" style="1" customWidth="1"/>
    <col min="15604" max="15604" width="6.85546875" style="1" customWidth="1"/>
    <col min="15605" max="15605" width="7.42578125" style="1" customWidth="1"/>
    <col min="15606" max="15606" width="6.85546875" style="1" customWidth="1"/>
    <col min="15607" max="15607" width="7.5703125" style="1" customWidth="1"/>
    <col min="15608" max="15608" width="2.140625" style="1" customWidth="1"/>
    <col min="15609" max="15609" width="7.140625" style="1" customWidth="1"/>
    <col min="15610" max="15610" width="9" style="1" customWidth="1"/>
    <col min="15611" max="15613" width="9.42578125" style="1" customWidth="1"/>
    <col min="15614" max="15614" width="0.85546875" style="1" customWidth="1"/>
    <col min="15615" max="15622" width="8.5703125" style="1" customWidth="1"/>
    <col min="15623" max="15844" width="9.140625" style="1"/>
    <col min="15845" max="15845" width="7.140625" style="1" customWidth="1"/>
    <col min="15846" max="15846" width="9" style="1" customWidth="1"/>
    <col min="15847" max="15848" width="8.5703125" style="1" customWidth="1"/>
    <col min="15849" max="15849" width="0.85546875" style="1" customWidth="1"/>
    <col min="15850" max="15850" width="10.5703125" style="1" customWidth="1"/>
    <col min="15851" max="15851" width="10.42578125" style="1" customWidth="1"/>
    <col min="15852" max="15852" width="8.5703125" style="1" customWidth="1"/>
    <col min="15853" max="15853" width="0.85546875" style="1" customWidth="1"/>
    <col min="15854" max="15854" width="9.42578125" style="1" customWidth="1"/>
    <col min="15855" max="15858" width="8.5703125" style="1" customWidth="1"/>
    <col min="15859" max="15859" width="0.85546875" style="1" customWidth="1"/>
    <col min="15860" max="15860" width="6.85546875" style="1" customWidth="1"/>
    <col min="15861" max="15861" width="7.42578125" style="1" customWidth="1"/>
    <col min="15862" max="15862" width="6.85546875" style="1" customWidth="1"/>
    <col min="15863" max="15863" width="7.5703125" style="1" customWidth="1"/>
    <col min="15864" max="15864" width="2.140625" style="1" customWidth="1"/>
    <col min="15865" max="15865" width="7.140625" style="1" customWidth="1"/>
    <col min="15866" max="15866" width="9" style="1" customWidth="1"/>
    <col min="15867" max="15869" width="9.42578125" style="1" customWidth="1"/>
    <col min="15870" max="15870" width="0.85546875" style="1" customWidth="1"/>
    <col min="15871" max="15878" width="8.5703125" style="1" customWidth="1"/>
    <col min="15879" max="16100" width="9.140625" style="1"/>
    <col min="16101" max="16101" width="7.140625" style="1" customWidth="1"/>
    <col min="16102" max="16102" width="9" style="1" customWidth="1"/>
    <col min="16103" max="16104" width="8.5703125" style="1" customWidth="1"/>
    <col min="16105" max="16105" width="0.85546875" style="1" customWidth="1"/>
    <col min="16106" max="16106" width="10.5703125" style="1" customWidth="1"/>
    <col min="16107" max="16107" width="10.42578125" style="1" customWidth="1"/>
    <col min="16108" max="16108" width="8.5703125" style="1" customWidth="1"/>
    <col min="16109" max="16109" width="0.85546875" style="1" customWidth="1"/>
    <col min="16110" max="16110" width="9.42578125" style="1" customWidth="1"/>
    <col min="16111" max="16114" width="8.5703125" style="1" customWidth="1"/>
    <col min="16115" max="16115" width="0.85546875" style="1" customWidth="1"/>
    <col min="16116" max="16116" width="6.85546875" style="1" customWidth="1"/>
    <col min="16117" max="16117" width="7.42578125" style="1" customWidth="1"/>
    <col min="16118" max="16118" width="6.85546875" style="1" customWidth="1"/>
    <col min="16119" max="16119" width="7.5703125" style="1" customWidth="1"/>
    <col min="16120" max="16120" width="2.140625" style="1" customWidth="1"/>
    <col min="16121" max="16121" width="7.140625" style="1" customWidth="1"/>
    <col min="16122" max="16122" width="9" style="1" customWidth="1"/>
    <col min="16123" max="16125" width="9.42578125" style="1" customWidth="1"/>
    <col min="16126" max="16126" width="0.85546875" style="1" customWidth="1"/>
    <col min="16127" max="16134" width="8.5703125" style="1" customWidth="1"/>
    <col min="16135" max="16384" width="9.140625" style="1"/>
  </cols>
  <sheetData>
    <row r="1" spans="1:30" ht="15.75" x14ac:dyDescent="0.25">
      <c r="B1" s="378" t="s">
        <v>3017</v>
      </c>
      <c r="C1" s="33"/>
      <c r="D1" s="33"/>
      <c r="T1" s="378" t="str">
        <f>$B1</f>
        <v>Tableau 50.080 - Approche fondée sur les notations internes - Actifs pondérés en fonction du risque de crédit</v>
      </c>
    </row>
    <row r="2" spans="1:30" ht="15" customHeight="1" x14ac:dyDescent="0.25">
      <c r="A2" s="35">
        <v>22</v>
      </c>
      <c r="B2" s="2144" t="s">
        <v>94</v>
      </c>
      <c r="C2" s="2145"/>
      <c r="D2" s="2145"/>
      <c r="E2" s="2146"/>
      <c r="F2" s="70"/>
      <c r="T2" s="2222" t="s">
        <v>3005</v>
      </c>
      <c r="U2" s="2222"/>
      <c r="V2" s="2222"/>
      <c r="W2" s="2222"/>
      <c r="X2" s="2222"/>
      <c r="Y2" s="2222"/>
      <c r="Z2" s="2222"/>
      <c r="AA2" s="2222"/>
      <c r="AB2" s="2222"/>
      <c r="AC2" s="2222"/>
      <c r="AD2" s="2222"/>
    </row>
    <row r="3" spans="1:30" ht="15" x14ac:dyDescent="0.2">
      <c r="A3" s="35"/>
      <c r="B3" s="1018"/>
      <c r="C3" s="320"/>
      <c r="D3" s="320"/>
      <c r="E3" s="320"/>
      <c r="F3" s="70"/>
      <c r="T3" s="2222"/>
      <c r="U3" s="2222"/>
      <c r="V3" s="2222"/>
      <c r="W3" s="2222"/>
      <c r="X3" s="2222"/>
      <c r="Y3" s="2222"/>
      <c r="Z3" s="2222"/>
      <c r="AA3" s="2222"/>
      <c r="AB3" s="2222"/>
      <c r="AC3" s="2222"/>
      <c r="AD3" s="2222"/>
    </row>
    <row r="4" spans="1:30" ht="12.75" customHeight="1" x14ac:dyDescent="0.2">
      <c r="B4" s="2097" t="s">
        <v>2426</v>
      </c>
      <c r="C4" s="2120"/>
      <c r="D4" s="2120"/>
      <c r="E4" s="2120"/>
      <c r="F4" s="2120"/>
      <c r="G4" s="2120"/>
      <c r="H4" s="2120"/>
      <c r="I4" s="2120"/>
      <c r="J4" s="2120"/>
      <c r="K4" s="2120"/>
      <c r="L4" s="2120"/>
      <c r="M4" s="2120"/>
      <c r="N4" s="2120"/>
      <c r="O4" s="2120"/>
      <c r="P4" s="2120"/>
      <c r="Q4" s="2120"/>
      <c r="R4" s="2120"/>
      <c r="T4" s="1438" t="str">
        <f>$B4</f>
        <v>Pour le portefeuille bancaire – Expositions sur les moyennes entreprises (124)</v>
      </c>
      <c r="U4" s="1438"/>
      <c r="V4" s="1438"/>
      <c r="W4" s="1438"/>
      <c r="X4" s="1438"/>
      <c r="Y4" s="1392"/>
    </row>
    <row r="5" spans="1:30" ht="15" x14ac:dyDescent="0.2">
      <c r="B5" s="1019"/>
      <c r="C5" s="326"/>
      <c r="T5" s="1393"/>
    </row>
    <row r="6" spans="1:30" ht="15" x14ac:dyDescent="0.2">
      <c r="A6" s="131"/>
      <c r="B6" s="261" t="s">
        <v>2910</v>
      </c>
      <c r="C6" s="661"/>
      <c r="D6" s="131"/>
      <c r="E6" s="131"/>
      <c r="F6" s="131"/>
      <c r="G6" s="131"/>
      <c r="H6" s="131"/>
      <c r="I6" s="131"/>
      <c r="J6" s="131"/>
      <c r="K6" s="131"/>
      <c r="L6" s="131"/>
      <c r="M6" s="131"/>
      <c r="N6" s="131"/>
      <c r="O6" s="131"/>
      <c r="P6" s="131"/>
      <c r="Q6" s="131"/>
      <c r="R6" s="131"/>
      <c r="T6" s="261" t="str">
        <f>$B6</f>
        <v>Dollars, en milliers, Type d’enregistrement 010</v>
      </c>
      <c r="U6" s="1395"/>
      <c r="V6" s="896"/>
      <c r="W6" s="896"/>
      <c r="X6" s="896"/>
      <c r="Y6" s="663"/>
    </row>
    <row r="7" spans="1:30" ht="22.5" customHeight="1" x14ac:dyDescent="0.2">
      <c r="A7" s="131"/>
      <c r="B7" s="2179" t="s">
        <v>2349</v>
      </c>
      <c r="C7" s="2180"/>
      <c r="D7" s="2181"/>
      <c r="E7" s="897"/>
      <c r="F7" s="2211" t="s">
        <v>2350</v>
      </c>
      <c r="G7" s="2213"/>
      <c r="H7" s="896"/>
      <c r="I7" s="2069" t="s">
        <v>2800</v>
      </c>
      <c r="J7" s="2003"/>
      <c r="K7" s="2003"/>
      <c r="L7" s="2003"/>
      <c r="M7" s="2004"/>
      <c r="N7" s="131"/>
      <c r="O7" s="131"/>
      <c r="P7" s="131"/>
      <c r="Q7" s="131"/>
      <c r="R7" s="131"/>
      <c r="T7" s="2183" t="s">
        <v>2911</v>
      </c>
      <c r="U7" s="2183"/>
      <c r="V7" s="1026"/>
      <c r="W7" s="1396"/>
      <c r="X7" s="1396"/>
      <c r="Y7" s="1027"/>
    </row>
    <row r="8" spans="1:30" ht="30" customHeight="1" x14ac:dyDescent="0.2">
      <c r="A8" s="131"/>
      <c r="B8" s="1116"/>
      <c r="C8" s="1117"/>
      <c r="D8" s="1704"/>
      <c r="E8" s="897"/>
      <c r="F8" s="2214"/>
      <c r="G8" s="2216"/>
      <c r="H8" s="896"/>
      <c r="I8" s="2105" t="s">
        <v>2912</v>
      </c>
      <c r="J8" s="2185"/>
      <c r="K8" s="2105" t="s">
        <v>2913</v>
      </c>
      <c r="L8" s="2185"/>
      <c r="M8" s="2005" t="s">
        <v>2914</v>
      </c>
      <c r="N8" s="897"/>
      <c r="O8" s="897"/>
      <c r="P8" s="897"/>
      <c r="Q8" s="897"/>
      <c r="R8" s="897"/>
      <c r="T8" s="2184"/>
      <c r="U8" s="2184"/>
      <c r="V8" s="1026"/>
      <c r="W8" s="2105" t="s">
        <v>2971</v>
      </c>
      <c r="X8" s="2149"/>
      <c r="Y8" s="1027"/>
    </row>
    <row r="9" spans="1:30" ht="92.25" customHeight="1" x14ac:dyDescent="0.2">
      <c r="A9" s="1666" t="s">
        <v>2915</v>
      </c>
      <c r="B9" s="1666" t="s">
        <v>2916</v>
      </c>
      <c r="C9" s="1666" t="s">
        <v>2352</v>
      </c>
      <c r="D9" s="1666" t="s">
        <v>2973</v>
      </c>
      <c r="E9" s="188"/>
      <c r="F9" s="664" t="s">
        <v>2355</v>
      </c>
      <c r="G9" s="1666" t="s">
        <v>2974</v>
      </c>
      <c r="H9" s="1191"/>
      <c r="I9" s="1666" t="s">
        <v>2920</v>
      </c>
      <c r="J9" s="1666" t="s">
        <v>2921</v>
      </c>
      <c r="K9" s="1666" t="s">
        <v>2922</v>
      </c>
      <c r="L9" s="1666" t="s">
        <v>2923</v>
      </c>
      <c r="M9" s="2187"/>
      <c r="N9" s="188"/>
      <c r="O9" s="2002" t="s">
        <v>2359</v>
      </c>
      <c r="P9" s="2149"/>
      <c r="Q9" s="2002" t="s">
        <v>2925</v>
      </c>
      <c r="R9" s="2149"/>
      <c r="T9" s="1200" t="str">
        <f>$A9</f>
        <v>Fourchette de probabilité de défaut (PD)</v>
      </c>
      <c r="U9" s="1200" t="str">
        <f>$B9</f>
        <v>PD estimative (%) (M3)</v>
      </c>
      <c r="V9" s="1660" t="s">
        <v>2975</v>
      </c>
      <c r="W9" s="1666" t="s">
        <v>2927</v>
      </c>
      <c r="X9" s="1666" t="s">
        <v>2928</v>
      </c>
      <c r="Y9" s="1028"/>
    </row>
    <row r="10" spans="1:30" s="876" customFormat="1" ht="15" x14ac:dyDescent="0.25">
      <c r="A10" s="1026"/>
      <c r="B10" s="1703" t="s">
        <v>244</v>
      </c>
      <c r="C10" s="1703"/>
      <c r="D10" s="1703" t="s">
        <v>245</v>
      </c>
      <c r="E10" s="1703"/>
      <c r="F10" s="1703" t="s">
        <v>246</v>
      </c>
      <c r="G10" s="1703" t="s">
        <v>2929</v>
      </c>
      <c r="H10" s="1440"/>
      <c r="I10" s="1703" t="s">
        <v>402</v>
      </c>
      <c r="J10" s="1703" t="s">
        <v>249</v>
      </c>
      <c r="K10" s="1650"/>
      <c r="L10" s="1650"/>
      <c r="M10" s="1650"/>
      <c r="N10" s="1703"/>
      <c r="O10" s="1703"/>
      <c r="P10" s="1703"/>
      <c r="Q10" s="1703"/>
      <c r="R10" s="1703"/>
      <c r="T10" s="1398"/>
      <c r="U10" s="1399" t="s">
        <v>2930</v>
      </c>
      <c r="V10" s="1703"/>
      <c r="W10" s="131"/>
      <c r="X10" s="1703"/>
      <c r="Y10" s="224"/>
    </row>
    <row r="11" spans="1:30" ht="12.75" customHeight="1" x14ac:dyDescent="0.2">
      <c r="A11" s="131"/>
      <c r="B11" s="138" t="s">
        <v>1784</v>
      </c>
      <c r="C11" s="131"/>
      <c r="D11" s="669"/>
      <c r="E11" s="669"/>
      <c r="F11" s="669"/>
      <c r="G11" s="669"/>
      <c r="H11" s="669"/>
      <c r="I11" s="2178" t="s">
        <v>2993</v>
      </c>
      <c r="J11" s="2178"/>
      <c r="K11" s="669"/>
      <c r="L11" s="669"/>
      <c r="M11" s="669"/>
      <c r="N11" s="669"/>
      <c r="O11" s="669"/>
      <c r="P11" s="669"/>
      <c r="Q11" s="131"/>
      <c r="R11" s="131"/>
      <c r="T11" s="1400"/>
      <c r="U11" s="1401" t="str">
        <f>$B11</f>
        <v>Engagements utilisés (501)</v>
      </c>
    </row>
    <row r="12" spans="1:30" s="24" customFormat="1" ht="12.75" customHeight="1" x14ac:dyDescent="0.2">
      <c r="A12" s="1700" t="s">
        <v>2932</v>
      </c>
      <c r="B12" s="1065"/>
      <c r="C12" s="1402"/>
      <c r="D12" s="1692"/>
      <c r="E12" s="1700"/>
      <c r="F12" s="1692"/>
      <c r="G12" s="902"/>
      <c r="H12" s="1403"/>
      <c r="I12" s="1404"/>
      <c r="J12" s="1693"/>
      <c r="K12" s="1404"/>
      <c r="L12" s="1405"/>
      <c r="M12" s="1406"/>
      <c r="N12" s="1700"/>
      <c r="O12" s="2186"/>
      <c r="P12" s="2186"/>
      <c r="Q12" s="2186"/>
      <c r="R12" s="2186"/>
      <c r="T12" s="1407" t="str">
        <f t="shared" ref="T12:T36" si="0">$A12</f>
        <v>1 (1401)</v>
      </c>
      <c r="U12" s="1408" t="str">
        <f t="shared" ref="U12:U36" si="1">IF($B12="","",$B12)</f>
        <v/>
      </c>
      <c r="V12" s="295"/>
      <c r="W12" s="1409"/>
      <c r="X12" s="1409"/>
      <c r="Y12" s="304"/>
    </row>
    <row r="13" spans="1:30" s="24" customFormat="1" x14ac:dyDescent="0.2">
      <c r="A13" s="1700" t="s">
        <v>2933</v>
      </c>
      <c r="B13" s="1065"/>
      <c r="C13" s="1402"/>
      <c r="D13" s="1692"/>
      <c r="E13" s="1700"/>
      <c r="F13" s="1692"/>
      <c r="G13" s="902"/>
      <c r="H13" s="1403"/>
      <c r="I13" s="1404"/>
      <c r="J13" s="1693"/>
      <c r="K13" s="1404"/>
      <c r="L13" s="1405"/>
      <c r="M13" s="1406"/>
      <c r="N13" s="1700"/>
      <c r="O13" s="2186"/>
      <c r="P13" s="2186"/>
      <c r="Q13" s="2186"/>
      <c r="R13" s="2186"/>
      <c r="T13" s="1407" t="str">
        <f t="shared" si="0"/>
        <v>2 (1402)</v>
      </c>
      <c r="U13" s="1408" t="str">
        <f t="shared" si="1"/>
        <v/>
      </c>
      <c r="V13" s="295"/>
      <c r="W13" s="1409"/>
      <c r="X13" s="1409"/>
      <c r="Y13" s="304"/>
    </row>
    <row r="14" spans="1:30" s="24" customFormat="1" x14ac:dyDescent="0.2">
      <c r="A14" s="1700" t="s">
        <v>2934</v>
      </c>
      <c r="B14" s="1065"/>
      <c r="C14" s="1402"/>
      <c r="D14" s="1692"/>
      <c r="E14" s="1700"/>
      <c r="F14" s="1692"/>
      <c r="G14" s="902"/>
      <c r="H14" s="1403"/>
      <c r="I14" s="1404"/>
      <c r="J14" s="1693"/>
      <c r="K14" s="1404"/>
      <c r="L14" s="1405"/>
      <c r="M14" s="1406"/>
      <c r="N14" s="1700"/>
      <c r="O14" s="2186"/>
      <c r="P14" s="2186"/>
      <c r="Q14" s="2186"/>
      <c r="R14" s="2186"/>
      <c r="T14" s="1407" t="str">
        <f t="shared" si="0"/>
        <v>3 (1403)</v>
      </c>
      <c r="U14" s="1408" t="str">
        <f t="shared" si="1"/>
        <v/>
      </c>
      <c r="V14" s="295"/>
      <c r="W14" s="1409"/>
      <c r="X14" s="1409"/>
      <c r="Y14" s="304"/>
    </row>
    <row r="15" spans="1:30" s="24" customFormat="1" ht="12.75" hidden="1" customHeight="1" x14ac:dyDescent="0.2">
      <c r="A15" s="1700" t="s">
        <v>2935</v>
      </c>
      <c r="B15" s="1065"/>
      <c r="C15" s="1402"/>
      <c r="D15" s="1692"/>
      <c r="E15" s="1700"/>
      <c r="F15" s="1692"/>
      <c r="G15" s="902"/>
      <c r="H15" s="1403"/>
      <c r="I15" s="1404"/>
      <c r="J15" s="1693"/>
      <c r="K15" s="1404"/>
      <c r="L15" s="1405"/>
      <c r="M15" s="1406"/>
      <c r="N15" s="1700"/>
      <c r="O15" s="2186"/>
      <c r="P15" s="2186"/>
      <c r="Q15" s="2186"/>
      <c r="R15" s="2186"/>
      <c r="T15" s="1407" t="str">
        <f t="shared" si="0"/>
        <v>4 (1404)</v>
      </c>
      <c r="U15" s="1408" t="str">
        <f t="shared" si="1"/>
        <v/>
      </c>
      <c r="V15" s="295"/>
      <c r="W15" s="1409"/>
      <c r="X15" s="1409"/>
      <c r="Y15" s="304"/>
    </row>
    <row r="16" spans="1:30" s="24" customFormat="1" ht="12.75" hidden="1" customHeight="1" x14ac:dyDescent="0.2">
      <c r="A16" s="1700" t="s">
        <v>2936</v>
      </c>
      <c r="B16" s="1065"/>
      <c r="C16" s="1402"/>
      <c r="D16" s="1692"/>
      <c r="E16" s="1700"/>
      <c r="F16" s="1692"/>
      <c r="G16" s="902"/>
      <c r="H16" s="1403"/>
      <c r="I16" s="1404"/>
      <c r="J16" s="1693"/>
      <c r="K16" s="1404"/>
      <c r="L16" s="1405"/>
      <c r="M16" s="1406"/>
      <c r="N16" s="1700"/>
      <c r="O16" s="2186"/>
      <c r="P16" s="2186"/>
      <c r="Q16" s="2186"/>
      <c r="R16" s="2186"/>
      <c r="T16" s="1407" t="str">
        <f t="shared" si="0"/>
        <v>5 (1405)</v>
      </c>
      <c r="U16" s="1408" t="str">
        <f t="shared" si="1"/>
        <v/>
      </c>
      <c r="V16" s="295"/>
      <c r="W16" s="1409"/>
      <c r="X16" s="1409"/>
      <c r="Y16" s="304"/>
    </row>
    <row r="17" spans="1:25" s="24" customFormat="1" ht="12.75" hidden="1" customHeight="1" x14ac:dyDescent="0.2">
      <c r="A17" s="1700" t="s">
        <v>2937</v>
      </c>
      <c r="B17" s="1065"/>
      <c r="C17" s="1402"/>
      <c r="D17" s="1692"/>
      <c r="E17" s="1700"/>
      <c r="F17" s="1692"/>
      <c r="G17" s="902"/>
      <c r="H17" s="1403"/>
      <c r="I17" s="1404"/>
      <c r="J17" s="1693"/>
      <c r="K17" s="1404"/>
      <c r="L17" s="1405"/>
      <c r="M17" s="1406"/>
      <c r="N17" s="1700"/>
      <c r="O17" s="2186"/>
      <c r="P17" s="2186"/>
      <c r="Q17" s="2186"/>
      <c r="R17" s="2186"/>
      <c r="T17" s="1407" t="str">
        <f t="shared" si="0"/>
        <v>6 (1406)</v>
      </c>
      <c r="U17" s="1408" t="str">
        <f t="shared" si="1"/>
        <v/>
      </c>
      <c r="V17" s="295"/>
      <c r="W17" s="1409"/>
      <c r="X17" s="1409"/>
      <c r="Y17" s="304"/>
    </row>
    <row r="18" spans="1:25" s="24" customFormat="1" ht="12.75" hidden="1" customHeight="1" x14ac:dyDescent="0.2">
      <c r="A18" s="1700" t="s">
        <v>2938</v>
      </c>
      <c r="B18" s="1065"/>
      <c r="C18" s="1402"/>
      <c r="D18" s="1692"/>
      <c r="E18" s="1700"/>
      <c r="F18" s="1692"/>
      <c r="G18" s="902"/>
      <c r="H18" s="1403"/>
      <c r="I18" s="1404"/>
      <c r="J18" s="1693"/>
      <c r="K18" s="1404"/>
      <c r="L18" s="1405"/>
      <c r="M18" s="1406"/>
      <c r="N18" s="1700"/>
      <c r="O18" s="2186"/>
      <c r="P18" s="2186"/>
      <c r="Q18" s="2186"/>
      <c r="R18" s="2186"/>
      <c r="T18" s="1407" t="str">
        <f t="shared" si="0"/>
        <v>7 (1407)</v>
      </c>
      <c r="U18" s="1408" t="str">
        <f t="shared" si="1"/>
        <v/>
      </c>
      <c r="V18" s="295"/>
      <c r="W18" s="1409"/>
      <c r="X18" s="1409"/>
      <c r="Y18" s="304"/>
    </row>
    <row r="19" spans="1:25" s="24" customFormat="1" ht="12.75" hidden="1" customHeight="1" x14ac:dyDescent="0.2">
      <c r="A19" s="1700" t="s">
        <v>2939</v>
      </c>
      <c r="B19" s="1065"/>
      <c r="C19" s="1402"/>
      <c r="D19" s="1692"/>
      <c r="E19" s="1700"/>
      <c r="F19" s="1692"/>
      <c r="G19" s="902"/>
      <c r="H19" s="1403"/>
      <c r="I19" s="1404"/>
      <c r="J19" s="1693"/>
      <c r="K19" s="1404"/>
      <c r="L19" s="1405"/>
      <c r="M19" s="1406"/>
      <c r="N19" s="1700"/>
      <c r="O19" s="2186"/>
      <c r="P19" s="2186"/>
      <c r="Q19" s="2186"/>
      <c r="R19" s="2186"/>
      <c r="T19" s="1407" t="str">
        <f t="shared" si="0"/>
        <v>8 (1408)</v>
      </c>
      <c r="U19" s="1408" t="str">
        <f t="shared" si="1"/>
        <v/>
      </c>
      <c r="V19" s="295"/>
      <c r="W19" s="1409"/>
      <c r="X19" s="1409"/>
      <c r="Y19" s="304"/>
    </row>
    <row r="20" spans="1:25" s="24" customFormat="1" ht="12.75" hidden="1" customHeight="1" x14ac:dyDescent="0.2">
      <c r="A20" s="1700" t="s">
        <v>2940</v>
      </c>
      <c r="B20" s="1065"/>
      <c r="C20" s="1402"/>
      <c r="D20" s="1692"/>
      <c r="E20" s="1700"/>
      <c r="F20" s="1692"/>
      <c r="G20" s="902"/>
      <c r="H20" s="1403"/>
      <c r="I20" s="1404"/>
      <c r="J20" s="1693"/>
      <c r="K20" s="1404"/>
      <c r="L20" s="1405"/>
      <c r="M20" s="1406"/>
      <c r="N20" s="1700"/>
      <c r="O20" s="2186"/>
      <c r="P20" s="2186"/>
      <c r="Q20" s="2186"/>
      <c r="R20" s="2186"/>
      <c r="T20" s="1407" t="str">
        <f t="shared" si="0"/>
        <v>9 (1409)</v>
      </c>
      <c r="U20" s="1408" t="str">
        <f t="shared" si="1"/>
        <v/>
      </c>
      <c r="V20" s="295"/>
      <c r="W20" s="1409"/>
      <c r="X20" s="1409"/>
      <c r="Y20" s="304"/>
    </row>
    <row r="21" spans="1:25" s="24" customFormat="1" ht="12.75" hidden="1" customHeight="1" x14ac:dyDescent="0.2">
      <c r="A21" s="1700" t="s">
        <v>2941</v>
      </c>
      <c r="B21" s="1065"/>
      <c r="C21" s="1402"/>
      <c r="D21" s="1692"/>
      <c r="E21" s="1700"/>
      <c r="F21" s="1692"/>
      <c r="G21" s="902"/>
      <c r="H21" s="1403"/>
      <c r="I21" s="1404"/>
      <c r="J21" s="1693"/>
      <c r="K21" s="1404"/>
      <c r="L21" s="1405"/>
      <c r="M21" s="1406"/>
      <c r="N21" s="1700"/>
      <c r="O21" s="2186"/>
      <c r="P21" s="2186"/>
      <c r="Q21" s="2186"/>
      <c r="R21" s="2186"/>
      <c r="T21" s="1407" t="str">
        <f t="shared" si="0"/>
        <v>10 (1410)</v>
      </c>
      <c r="U21" s="1408" t="str">
        <f t="shared" si="1"/>
        <v/>
      </c>
      <c r="V21" s="295"/>
      <c r="W21" s="1409"/>
      <c r="X21" s="1409"/>
      <c r="Y21" s="304"/>
    </row>
    <row r="22" spans="1:25" s="24" customFormat="1" ht="12.75" hidden="1" customHeight="1" x14ac:dyDescent="0.2">
      <c r="A22" s="1700" t="s">
        <v>2942</v>
      </c>
      <c r="B22" s="1065"/>
      <c r="C22" s="1402"/>
      <c r="D22" s="1692"/>
      <c r="E22" s="1700"/>
      <c r="F22" s="1692"/>
      <c r="G22" s="902"/>
      <c r="H22" s="1403"/>
      <c r="I22" s="1404"/>
      <c r="J22" s="1693"/>
      <c r="K22" s="1404"/>
      <c r="L22" s="1405"/>
      <c r="M22" s="1406"/>
      <c r="N22" s="1700"/>
      <c r="O22" s="2186"/>
      <c r="P22" s="2186"/>
      <c r="Q22" s="2186"/>
      <c r="R22" s="2186"/>
      <c r="T22" s="1407" t="str">
        <f t="shared" si="0"/>
        <v>11 (1411)</v>
      </c>
      <c r="U22" s="1408" t="str">
        <f t="shared" si="1"/>
        <v/>
      </c>
      <c r="V22" s="295"/>
      <c r="W22" s="1409"/>
      <c r="X22" s="1409"/>
      <c r="Y22" s="304"/>
    </row>
    <row r="23" spans="1:25" s="24" customFormat="1" ht="12.75" hidden="1" customHeight="1" x14ac:dyDescent="0.2">
      <c r="A23" s="1700" t="s">
        <v>2943</v>
      </c>
      <c r="B23" s="1065"/>
      <c r="C23" s="1402"/>
      <c r="D23" s="1692"/>
      <c r="E23" s="1700"/>
      <c r="F23" s="1692"/>
      <c r="G23" s="902"/>
      <c r="H23" s="1403"/>
      <c r="I23" s="1404"/>
      <c r="J23" s="1693"/>
      <c r="K23" s="1404"/>
      <c r="L23" s="1405"/>
      <c r="M23" s="1406"/>
      <c r="N23" s="1700"/>
      <c r="O23" s="2186"/>
      <c r="P23" s="2186"/>
      <c r="Q23" s="2186"/>
      <c r="R23" s="2186"/>
      <c r="T23" s="1407" t="str">
        <f t="shared" si="0"/>
        <v>12 (1412)</v>
      </c>
      <c r="U23" s="1408" t="str">
        <f t="shared" si="1"/>
        <v/>
      </c>
      <c r="V23" s="295"/>
      <c r="W23" s="1409"/>
      <c r="X23" s="1409"/>
      <c r="Y23" s="304"/>
    </row>
    <row r="24" spans="1:25" s="24" customFormat="1" ht="12.75" hidden="1" customHeight="1" x14ac:dyDescent="0.2">
      <c r="A24" s="1700" t="s">
        <v>2944</v>
      </c>
      <c r="B24" s="1065"/>
      <c r="C24" s="1402"/>
      <c r="D24" s="1692"/>
      <c r="E24" s="1700"/>
      <c r="F24" s="1692"/>
      <c r="G24" s="902"/>
      <c r="H24" s="1403"/>
      <c r="I24" s="1404"/>
      <c r="J24" s="1693"/>
      <c r="K24" s="1404"/>
      <c r="L24" s="1405"/>
      <c r="M24" s="1406"/>
      <c r="N24" s="1700"/>
      <c r="O24" s="2186"/>
      <c r="P24" s="2186"/>
      <c r="Q24" s="2186"/>
      <c r="R24" s="2186"/>
      <c r="T24" s="1407" t="str">
        <f t="shared" si="0"/>
        <v>13 (1413)</v>
      </c>
      <c r="U24" s="1408" t="str">
        <f t="shared" si="1"/>
        <v/>
      </c>
      <c r="V24" s="295"/>
      <c r="W24" s="1409"/>
      <c r="X24" s="1409"/>
      <c r="Y24" s="304"/>
    </row>
    <row r="25" spans="1:25" s="24" customFormat="1" ht="12.75" hidden="1" customHeight="1" x14ac:dyDescent="0.2">
      <c r="A25" s="1700" t="s">
        <v>2945</v>
      </c>
      <c r="B25" s="1065"/>
      <c r="C25" s="1402"/>
      <c r="D25" s="1692"/>
      <c r="E25" s="1700"/>
      <c r="F25" s="1692"/>
      <c r="G25" s="902"/>
      <c r="H25" s="1403"/>
      <c r="I25" s="1404"/>
      <c r="J25" s="1693"/>
      <c r="K25" s="1404"/>
      <c r="L25" s="1405"/>
      <c r="M25" s="1406"/>
      <c r="N25" s="1700"/>
      <c r="O25" s="2186"/>
      <c r="P25" s="2186"/>
      <c r="Q25" s="2186"/>
      <c r="R25" s="2186"/>
      <c r="T25" s="1407" t="str">
        <f t="shared" si="0"/>
        <v>14 (1414)</v>
      </c>
      <c r="U25" s="1408" t="str">
        <f t="shared" si="1"/>
        <v/>
      </c>
      <c r="V25" s="295"/>
      <c r="W25" s="1409"/>
      <c r="X25" s="1409"/>
      <c r="Y25" s="304"/>
    </row>
    <row r="26" spans="1:25" s="24" customFormat="1" ht="12.75" hidden="1" customHeight="1" x14ac:dyDescent="0.2">
      <c r="A26" s="1700" t="s">
        <v>2946</v>
      </c>
      <c r="B26" s="1065"/>
      <c r="C26" s="1402"/>
      <c r="D26" s="1692"/>
      <c r="E26" s="1700"/>
      <c r="F26" s="1692"/>
      <c r="G26" s="902"/>
      <c r="H26" s="1403"/>
      <c r="I26" s="1404"/>
      <c r="J26" s="1693"/>
      <c r="K26" s="1404"/>
      <c r="L26" s="1405"/>
      <c r="M26" s="1406"/>
      <c r="N26" s="1700"/>
      <c r="O26" s="2186"/>
      <c r="P26" s="2186"/>
      <c r="Q26" s="2186"/>
      <c r="R26" s="2186"/>
      <c r="T26" s="1407" t="str">
        <f t="shared" si="0"/>
        <v>15 (1415)</v>
      </c>
      <c r="U26" s="1408" t="str">
        <f t="shared" si="1"/>
        <v/>
      </c>
      <c r="V26" s="295"/>
      <c r="W26" s="1409"/>
      <c r="X26" s="1409"/>
      <c r="Y26" s="304"/>
    </row>
    <row r="27" spans="1:25" s="24" customFormat="1" ht="12.75" hidden="1" customHeight="1" x14ac:dyDescent="0.2">
      <c r="A27" s="1700" t="s">
        <v>2947</v>
      </c>
      <c r="B27" s="1065"/>
      <c r="C27" s="1402"/>
      <c r="D27" s="1692"/>
      <c r="E27" s="1700"/>
      <c r="F27" s="1692"/>
      <c r="G27" s="902"/>
      <c r="H27" s="1403"/>
      <c r="I27" s="1404"/>
      <c r="J27" s="1693"/>
      <c r="K27" s="1404"/>
      <c r="L27" s="1405"/>
      <c r="M27" s="1406"/>
      <c r="N27" s="1700"/>
      <c r="O27" s="2186"/>
      <c r="P27" s="2186"/>
      <c r="Q27" s="2186"/>
      <c r="R27" s="2186"/>
      <c r="T27" s="1407" t="str">
        <f t="shared" si="0"/>
        <v>16 (1416)</v>
      </c>
      <c r="U27" s="1408" t="str">
        <f t="shared" si="1"/>
        <v/>
      </c>
      <c r="V27" s="295"/>
      <c r="W27" s="1409"/>
      <c r="X27" s="1409"/>
      <c r="Y27" s="304"/>
    </row>
    <row r="28" spans="1:25" s="24" customFormat="1" ht="12.75" hidden="1" customHeight="1" x14ac:dyDescent="0.2">
      <c r="A28" s="1700" t="s">
        <v>2948</v>
      </c>
      <c r="B28" s="1065"/>
      <c r="C28" s="1402"/>
      <c r="D28" s="1692"/>
      <c r="E28" s="1700"/>
      <c r="F28" s="1692"/>
      <c r="G28" s="902"/>
      <c r="H28" s="1403"/>
      <c r="I28" s="1404"/>
      <c r="J28" s="1693"/>
      <c r="K28" s="1404"/>
      <c r="L28" s="1405"/>
      <c r="M28" s="1406"/>
      <c r="N28" s="1700"/>
      <c r="O28" s="2186"/>
      <c r="P28" s="2186"/>
      <c r="Q28" s="2186"/>
      <c r="R28" s="2186"/>
      <c r="T28" s="1407" t="str">
        <f t="shared" si="0"/>
        <v>17 (1417)</v>
      </c>
      <c r="U28" s="1408" t="str">
        <f t="shared" si="1"/>
        <v/>
      </c>
      <c r="V28" s="295"/>
      <c r="W28" s="1409"/>
      <c r="X28" s="1409"/>
      <c r="Y28" s="304"/>
    </row>
    <row r="29" spans="1:25" s="24" customFormat="1" ht="12.75" hidden="1" customHeight="1" x14ac:dyDescent="0.2">
      <c r="A29" s="1700" t="s">
        <v>2949</v>
      </c>
      <c r="B29" s="1065"/>
      <c r="C29" s="1402"/>
      <c r="D29" s="1692"/>
      <c r="E29" s="1700"/>
      <c r="F29" s="1692"/>
      <c r="G29" s="902"/>
      <c r="H29" s="1403"/>
      <c r="I29" s="1404"/>
      <c r="J29" s="1693"/>
      <c r="K29" s="1404"/>
      <c r="L29" s="1405"/>
      <c r="M29" s="1406"/>
      <c r="N29" s="1700"/>
      <c r="O29" s="2186"/>
      <c r="P29" s="2186"/>
      <c r="Q29" s="2186"/>
      <c r="R29" s="2186"/>
      <c r="T29" s="1407" t="str">
        <f t="shared" si="0"/>
        <v>18 (1418)</v>
      </c>
      <c r="U29" s="1408" t="str">
        <f t="shared" si="1"/>
        <v/>
      </c>
      <c r="V29" s="295"/>
      <c r="W29" s="1409"/>
      <c r="X29" s="1409"/>
      <c r="Y29" s="304"/>
    </row>
    <row r="30" spans="1:25" s="24" customFormat="1" ht="12.75" hidden="1" customHeight="1" x14ac:dyDescent="0.2">
      <c r="A30" s="1700" t="s">
        <v>2950</v>
      </c>
      <c r="B30" s="1065"/>
      <c r="C30" s="1402"/>
      <c r="D30" s="1692"/>
      <c r="E30" s="1700"/>
      <c r="F30" s="1692"/>
      <c r="G30" s="902"/>
      <c r="H30" s="1403"/>
      <c r="I30" s="1404"/>
      <c r="J30" s="1693"/>
      <c r="K30" s="1404"/>
      <c r="L30" s="1405"/>
      <c r="M30" s="1406"/>
      <c r="N30" s="1700"/>
      <c r="O30" s="2186"/>
      <c r="P30" s="2186"/>
      <c r="Q30" s="2186"/>
      <c r="R30" s="2186"/>
      <c r="T30" s="1407" t="str">
        <f t="shared" si="0"/>
        <v>19 (1419)</v>
      </c>
      <c r="U30" s="1408" t="str">
        <f t="shared" si="1"/>
        <v/>
      </c>
      <c r="V30" s="295"/>
      <c r="W30" s="1409"/>
      <c r="X30" s="1409"/>
      <c r="Y30" s="304"/>
    </row>
    <row r="31" spans="1:25" s="24" customFormat="1" ht="12.75" hidden="1" customHeight="1" x14ac:dyDescent="0.2">
      <c r="A31" s="1700" t="s">
        <v>2951</v>
      </c>
      <c r="B31" s="1065"/>
      <c r="C31" s="1402"/>
      <c r="D31" s="1692"/>
      <c r="E31" s="1700"/>
      <c r="F31" s="1692"/>
      <c r="G31" s="902"/>
      <c r="H31" s="1403"/>
      <c r="I31" s="1404"/>
      <c r="J31" s="1693"/>
      <c r="K31" s="1404"/>
      <c r="L31" s="1405"/>
      <c r="M31" s="1406"/>
      <c r="N31" s="1700"/>
      <c r="O31" s="2186"/>
      <c r="P31" s="2186"/>
      <c r="Q31" s="2186"/>
      <c r="R31" s="2186"/>
      <c r="T31" s="1407" t="str">
        <f t="shared" si="0"/>
        <v>20 (1420)</v>
      </c>
      <c r="U31" s="1408" t="str">
        <f t="shared" si="1"/>
        <v/>
      </c>
      <c r="V31" s="295"/>
      <c r="W31" s="1409"/>
      <c r="X31" s="1409"/>
      <c r="Y31" s="304"/>
    </row>
    <row r="32" spans="1:25" s="24" customFormat="1" ht="12.75" hidden="1" customHeight="1" x14ac:dyDescent="0.2">
      <c r="A32" s="1700" t="s">
        <v>2952</v>
      </c>
      <c r="B32" s="1065"/>
      <c r="C32" s="1402"/>
      <c r="D32" s="1692"/>
      <c r="E32" s="1700"/>
      <c r="F32" s="1692"/>
      <c r="G32" s="902"/>
      <c r="H32" s="1403"/>
      <c r="I32" s="1404"/>
      <c r="J32" s="1693"/>
      <c r="K32" s="1404"/>
      <c r="L32" s="1405"/>
      <c r="M32" s="1406"/>
      <c r="N32" s="1700"/>
      <c r="O32" s="2186"/>
      <c r="P32" s="2186"/>
      <c r="Q32" s="2186"/>
      <c r="R32" s="2186"/>
      <c r="T32" s="1407" t="str">
        <f t="shared" si="0"/>
        <v>21 (1421)</v>
      </c>
      <c r="U32" s="1408" t="str">
        <f t="shared" si="1"/>
        <v/>
      </c>
      <c r="V32" s="295"/>
      <c r="W32" s="1409"/>
      <c r="X32" s="1409"/>
      <c r="Y32" s="304"/>
    </row>
    <row r="33" spans="1:25" s="24" customFormat="1" ht="12.75" hidden="1" customHeight="1" x14ac:dyDescent="0.2">
      <c r="A33" s="1700" t="s">
        <v>2953</v>
      </c>
      <c r="B33" s="1065"/>
      <c r="C33" s="1402"/>
      <c r="D33" s="1692"/>
      <c r="E33" s="1700"/>
      <c r="F33" s="1692"/>
      <c r="G33" s="902"/>
      <c r="H33" s="1403"/>
      <c r="I33" s="1404"/>
      <c r="J33" s="1693"/>
      <c r="K33" s="1404"/>
      <c r="L33" s="1405"/>
      <c r="M33" s="1406"/>
      <c r="N33" s="1700"/>
      <c r="O33" s="2186"/>
      <c r="P33" s="2186"/>
      <c r="Q33" s="2186"/>
      <c r="R33" s="2186"/>
      <c r="T33" s="1407" t="str">
        <f t="shared" si="0"/>
        <v>22 (1422)</v>
      </c>
      <c r="U33" s="1408" t="str">
        <f t="shared" si="1"/>
        <v/>
      </c>
      <c r="V33" s="295"/>
      <c r="W33" s="1409"/>
      <c r="X33" s="1409"/>
      <c r="Y33" s="304"/>
    </row>
    <row r="34" spans="1:25" s="24" customFormat="1" ht="12.75" hidden="1" customHeight="1" x14ac:dyDescent="0.2">
      <c r="A34" s="1700" t="s">
        <v>2954</v>
      </c>
      <c r="B34" s="1065"/>
      <c r="C34" s="1402"/>
      <c r="D34" s="1692"/>
      <c r="E34" s="1700"/>
      <c r="F34" s="1692"/>
      <c r="G34" s="902"/>
      <c r="H34" s="1403"/>
      <c r="I34" s="1404"/>
      <c r="J34" s="1693"/>
      <c r="K34" s="1404"/>
      <c r="L34" s="1405"/>
      <c r="M34" s="1406"/>
      <c r="N34" s="1700"/>
      <c r="O34" s="2186"/>
      <c r="P34" s="2186"/>
      <c r="Q34" s="2186"/>
      <c r="R34" s="2186"/>
      <c r="T34" s="1407" t="str">
        <f t="shared" si="0"/>
        <v>23 (1423)</v>
      </c>
      <c r="U34" s="1408" t="str">
        <f t="shared" si="1"/>
        <v/>
      </c>
      <c r="V34" s="295"/>
      <c r="W34" s="1409"/>
      <c r="X34" s="1409"/>
      <c r="Y34" s="304"/>
    </row>
    <row r="35" spans="1:25" s="24" customFormat="1" ht="12.75" hidden="1" customHeight="1" x14ac:dyDescent="0.2">
      <c r="A35" s="1700" t="s">
        <v>2955</v>
      </c>
      <c r="B35" s="1065"/>
      <c r="C35" s="1402"/>
      <c r="D35" s="1692"/>
      <c r="E35" s="1700"/>
      <c r="F35" s="1692"/>
      <c r="G35" s="902"/>
      <c r="H35" s="1403"/>
      <c r="I35" s="1404"/>
      <c r="J35" s="1693"/>
      <c r="K35" s="1404"/>
      <c r="L35" s="1405"/>
      <c r="M35" s="1406"/>
      <c r="N35" s="1700"/>
      <c r="O35" s="2186"/>
      <c r="P35" s="2186"/>
      <c r="Q35" s="2186"/>
      <c r="R35" s="2186"/>
      <c r="T35" s="1407" t="str">
        <f t="shared" si="0"/>
        <v>24 (1424)</v>
      </c>
      <c r="U35" s="1408" t="str">
        <f t="shared" si="1"/>
        <v/>
      </c>
      <c r="V35" s="295"/>
      <c r="W35" s="1409"/>
      <c r="X35" s="1409"/>
      <c r="Y35" s="304"/>
    </row>
    <row r="36" spans="1:25" s="24" customFormat="1" x14ac:dyDescent="0.2">
      <c r="A36" s="1700" t="s">
        <v>2956</v>
      </c>
      <c r="B36" s="1065"/>
      <c r="C36" s="1402"/>
      <c r="D36" s="1692"/>
      <c r="E36" s="1700"/>
      <c r="F36" s="1692"/>
      <c r="G36" s="902"/>
      <c r="H36" s="1403"/>
      <c r="I36" s="1404"/>
      <c r="J36" s="1693"/>
      <c r="K36" s="1404"/>
      <c r="L36" s="1405"/>
      <c r="M36" s="1406"/>
      <c r="N36" s="1700"/>
      <c r="O36" s="2186"/>
      <c r="P36" s="2186"/>
      <c r="Q36" s="2186"/>
      <c r="R36" s="2186"/>
      <c r="T36" s="1407" t="str">
        <f t="shared" si="0"/>
        <v>25 (1425)</v>
      </c>
      <c r="U36" s="1408" t="str">
        <f t="shared" si="1"/>
        <v/>
      </c>
      <c r="V36" s="295"/>
      <c r="W36" s="1409"/>
      <c r="X36" s="1409"/>
      <c r="Y36" s="304"/>
    </row>
    <row r="37" spans="1:25" s="24" customFormat="1" x14ac:dyDescent="0.2">
      <c r="A37" s="425" t="s">
        <v>2957</v>
      </c>
      <c r="B37" s="1066">
        <v>100</v>
      </c>
      <c r="C37" s="1410"/>
      <c r="D37" s="1692"/>
      <c r="E37" s="1700"/>
      <c r="F37" s="1692"/>
      <c r="G37" s="467"/>
      <c r="H37" s="1411"/>
      <c r="I37" s="1404"/>
      <c r="J37" s="1693"/>
      <c r="K37" s="1404"/>
      <c r="L37" s="1405"/>
      <c r="M37" s="1412"/>
      <c r="N37" s="1700"/>
      <c r="O37" s="2188"/>
      <c r="P37" s="2188"/>
      <c r="Q37" s="2188"/>
      <c r="R37" s="2188"/>
      <c r="T37" s="1480" t="str">
        <f>$A$37</f>
        <v>(1426)</v>
      </c>
      <c r="U37" s="1413">
        <f>$B37</f>
        <v>100</v>
      </c>
      <c r="V37" s="295"/>
      <c r="W37" s="1409"/>
      <c r="X37" s="1409"/>
      <c r="Y37" s="304"/>
    </row>
    <row r="38" spans="1:25" s="24" customFormat="1" x14ac:dyDescent="0.2">
      <c r="A38" s="132" t="s">
        <v>2958</v>
      </c>
      <c r="B38" s="905" t="s">
        <v>2959</v>
      </c>
      <c r="C38" s="906"/>
      <c r="D38" s="1693"/>
      <c r="E38" s="131"/>
      <c r="F38" s="908"/>
      <c r="G38" s="1414"/>
      <c r="H38" s="1415"/>
      <c r="I38" s="1404"/>
      <c r="J38" s="1693"/>
      <c r="K38" s="1404"/>
      <c r="L38" s="1416"/>
      <c r="M38" s="1417"/>
      <c r="N38" s="131"/>
      <c r="O38" s="2189"/>
      <c r="P38" s="2189"/>
      <c r="Q38" s="2189"/>
      <c r="R38" s="2189"/>
      <c r="T38" s="1480" t="str">
        <f>$A$38</f>
        <v>(1400)</v>
      </c>
      <c r="U38" s="906" t="str">
        <f>$B38</f>
        <v>Global</v>
      </c>
      <c r="V38" s="295"/>
      <c r="W38" s="1418"/>
      <c r="X38" s="1418"/>
      <c r="Y38" s="304"/>
    </row>
    <row r="39" spans="1:25" ht="6" customHeight="1" x14ac:dyDescent="0.2">
      <c r="A39" s="131"/>
      <c r="B39" s="131"/>
      <c r="C39" s="131"/>
      <c r="D39" s="131"/>
      <c r="E39" s="131"/>
      <c r="F39" s="131"/>
      <c r="G39" s="131"/>
      <c r="H39" s="131"/>
      <c r="I39" s="131"/>
      <c r="J39" s="131"/>
      <c r="K39" s="131"/>
      <c r="L39" s="131"/>
      <c r="M39" s="131"/>
      <c r="N39" s="131"/>
      <c r="O39" s="131"/>
      <c r="P39" s="131"/>
      <c r="Q39" s="131"/>
      <c r="R39" s="131"/>
      <c r="T39" s="1400"/>
      <c r="U39" s="1400"/>
      <c r="Y39" s="320"/>
    </row>
    <row r="40" spans="1:25" x14ac:dyDescent="0.2">
      <c r="A40" s="131"/>
      <c r="B40" s="138" t="s">
        <v>1785</v>
      </c>
      <c r="C40" s="131"/>
      <c r="D40" s="131"/>
      <c r="E40" s="131"/>
      <c r="F40" s="131"/>
      <c r="G40" s="131"/>
      <c r="H40" s="131"/>
      <c r="I40" s="131"/>
      <c r="J40" s="131"/>
      <c r="K40" s="131"/>
      <c r="L40" s="131"/>
      <c r="M40" s="131"/>
      <c r="N40" s="131"/>
      <c r="O40" s="131"/>
      <c r="P40" s="131"/>
      <c r="Q40" s="131"/>
      <c r="R40" s="131"/>
      <c r="T40" s="1400"/>
      <c r="U40" s="1401" t="str">
        <f>$B40</f>
        <v>Engagements inutilisés (502)</v>
      </c>
      <c r="Y40" s="320"/>
    </row>
    <row r="41" spans="1:25" s="24" customFormat="1" x14ac:dyDescent="0.2">
      <c r="A41" s="1700" t="s">
        <v>2932</v>
      </c>
      <c r="B41" s="1065"/>
      <c r="C41" s="1692"/>
      <c r="D41" s="1692"/>
      <c r="E41" s="1700"/>
      <c r="F41" s="1692"/>
      <c r="G41" s="902"/>
      <c r="H41" s="1403"/>
      <c r="I41" s="1404"/>
      <c r="J41" s="1693"/>
      <c r="K41" s="1404"/>
      <c r="L41" s="1405"/>
      <c r="M41" s="1406"/>
      <c r="N41" s="1700"/>
      <c r="O41" s="2186"/>
      <c r="P41" s="2186"/>
      <c r="Q41" s="2186"/>
      <c r="R41" s="2186"/>
      <c r="T41" s="1407" t="str">
        <f t="shared" ref="T41:T65" si="2">$A41</f>
        <v>1 (1401)</v>
      </c>
      <c r="U41" s="1408" t="str">
        <f t="shared" ref="U41:U65" si="3">IF($B41="","",$B41)</f>
        <v/>
      </c>
      <c r="V41" s="295"/>
      <c r="W41" s="1409"/>
      <c r="X41" s="1409"/>
      <c r="Y41" s="304"/>
    </row>
    <row r="42" spans="1:25" s="24" customFormat="1" x14ac:dyDescent="0.2">
      <c r="A42" s="1700" t="s">
        <v>2933</v>
      </c>
      <c r="B42" s="1065"/>
      <c r="C42" s="1692"/>
      <c r="D42" s="1692"/>
      <c r="E42" s="1700"/>
      <c r="F42" s="1692"/>
      <c r="G42" s="902"/>
      <c r="H42" s="1403"/>
      <c r="I42" s="1404"/>
      <c r="J42" s="1693"/>
      <c r="K42" s="1404"/>
      <c r="L42" s="1405"/>
      <c r="M42" s="1406"/>
      <c r="N42" s="1700"/>
      <c r="O42" s="2186"/>
      <c r="P42" s="2186"/>
      <c r="Q42" s="2186"/>
      <c r="R42" s="2186"/>
      <c r="T42" s="1407" t="str">
        <f t="shared" si="2"/>
        <v>2 (1402)</v>
      </c>
      <c r="U42" s="1408" t="str">
        <f t="shared" si="3"/>
        <v/>
      </c>
      <c r="V42" s="295"/>
      <c r="W42" s="1409"/>
      <c r="X42" s="1409"/>
      <c r="Y42" s="304"/>
    </row>
    <row r="43" spans="1:25" s="24" customFormat="1" x14ac:dyDescent="0.2">
      <c r="A43" s="1700" t="s">
        <v>2934</v>
      </c>
      <c r="B43" s="1065"/>
      <c r="C43" s="1692"/>
      <c r="D43" s="1692"/>
      <c r="E43" s="1700"/>
      <c r="F43" s="1692"/>
      <c r="G43" s="902"/>
      <c r="H43" s="1403"/>
      <c r="I43" s="1404"/>
      <c r="J43" s="1693"/>
      <c r="K43" s="1404"/>
      <c r="L43" s="1405"/>
      <c r="M43" s="1406"/>
      <c r="N43" s="1700"/>
      <c r="O43" s="2186"/>
      <c r="P43" s="2186"/>
      <c r="Q43" s="2186"/>
      <c r="R43" s="2186"/>
      <c r="T43" s="1407" t="str">
        <f t="shared" si="2"/>
        <v>3 (1403)</v>
      </c>
      <c r="U43" s="1408" t="str">
        <f t="shared" si="3"/>
        <v/>
      </c>
      <c r="V43" s="295"/>
      <c r="W43" s="1409"/>
      <c r="X43" s="1409"/>
      <c r="Y43" s="304"/>
    </row>
    <row r="44" spans="1:25" s="24" customFormat="1" ht="12.75" hidden="1" customHeight="1" x14ac:dyDescent="0.2">
      <c r="A44" s="1700" t="s">
        <v>2935</v>
      </c>
      <c r="B44" s="1065"/>
      <c r="C44" s="1692"/>
      <c r="D44" s="1692"/>
      <c r="E44" s="1700"/>
      <c r="F44" s="1692"/>
      <c r="G44" s="902"/>
      <c r="H44" s="1403"/>
      <c r="I44" s="1404"/>
      <c r="J44" s="1693"/>
      <c r="K44" s="1404"/>
      <c r="L44" s="1405"/>
      <c r="M44" s="1406"/>
      <c r="N44" s="1700"/>
      <c r="O44" s="2186"/>
      <c r="P44" s="2186"/>
      <c r="Q44" s="2186"/>
      <c r="R44" s="2186"/>
      <c r="T44" s="1407" t="str">
        <f t="shared" si="2"/>
        <v>4 (1404)</v>
      </c>
      <c r="U44" s="1408" t="str">
        <f t="shared" si="3"/>
        <v/>
      </c>
      <c r="V44" s="295"/>
      <c r="W44" s="1409"/>
      <c r="X44" s="1409"/>
      <c r="Y44" s="304"/>
    </row>
    <row r="45" spans="1:25" s="24" customFormat="1" ht="12.75" hidden="1" customHeight="1" x14ac:dyDescent="0.2">
      <c r="A45" s="1700" t="s">
        <v>2936</v>
      </c>
      <c r="B45" s="1065"/>
      <c r="C45" s="1692"/>
      <c r="D45" s="1692"/>
      <c r="E45" s="1700"/>
      <c r="F45" s="1692"/>
      <c r="G45" s="902"/>
      <c r="H45" s="1403"/>
      <c r="I45" s="1404"/>
      <c r="J45" s="1693"/>
      <c r="K45" s="1404"/>
      <c r="L45" s="1405"/>
      <c r="M45" s="1406"/>
      <c r="N45" s="1700"/>
      <c r="O45" s="2186"/>
      <c r="P45" s="2186"/>
      <c r="Q45" s="2186"/>
      <c r="R45" s="2186"/>
      <c r="T45" s="1407" t="str">
        <f t="shared" si="2"/>
        <v>5 (1405)</v>
      </c>
      <c r="U45" s="1408" t="str">
        <f t="shared" si="3"/>
        <v/>
      </c>
      <c r="V45" s="295"/>
      <c r="W45" s="1409"/>
      <c r="X45" s="1409"/>
      <c r="Y45" s="304"/>
    </row>
    <row r="46" spans="1:25" s="24" customFormat="1" ht="12.75" hidden="1" customHeight="1" x14ac:dyDescent="0.2">
      <c r="A46" s="1700" t="s">
        <v>2937</v>
      </c>
      <c r="B46" s="1065"/>
      <c r="C46" s="1692"/>
      <c r="D46" s="1692"/>
      <c r="E46" s="1700"/>
      <c r="F46" s="1692"/>
      <c r="G46" s="902"/>
      <c r="H46" s="1403"/>
      <c r="I46" s="1404"/>
      <c r="J46" s="1693"/>
      <c r="K46" s="1404"/>
      <c r="L46" s="1405"/>
      <c r="M46" s="1406"/>
      <c r="N46" s="1700"/>
      <c r="O46" s="2186"/>
      <c r="P46" s="2186"/>
      <c r="Q46" s="2186"/>
      <c r="R46" s="2186"/>
      <c r="T46" s="1407" t="str">
        <f t="shared" si="2"/>
        <v>6 (1406)</v>
      </c>
      <c r="U46" s="1408" t="str">
        <f t="shared" si="3"/>
        <v/>
      </c>
      <c r="V46" s="295"/>
      <c r="W46" s="1409"/>
      <c r="X46" s="1409"/>
      <c r="Y46" s="304"/>
    </row>
    <row r="47" spans="1:25" s="24" customFormat="1" ht="12.75" hidden="1" customHeight="1" x14ac:dyDescent="0.2">
      <c r="A47" s="1700" t="s">
        <v>2938</v>
      </c>
      <c r="B47" s="1065"/>
      <c r="C47" s="1692"/>
      <c r="D47" s="1692"/>
      <c r="E47" s="1700"/>
      <c r="F47" s="1692"/>
      <c r="G47" s="902"/>
      <c r="H47" s="1403"/>
      <c r="I47" s="1404"/>
      <c r="J47" s="1693"/>
      <c r="K47" s="1404"/>
      <c r="L47" s="1405"/>
      <c r="M47" s="1406"/>
      <c r="N47" s="1700"/>
      <c r="O47" s="2186"/>
      <c r="P47" s="2186"/>
      <c r="Q47" s="2186"/>
      <c r="R47" s="2186"/>
      <c r="T47" s="1407" t="str">
        <f t="shared" si="2"/>
        <v>7 (1407)</v>
      </c>
      <c r="U47" s="1408" t="str">
        <f t="shared" si="3"/>
        <v/>
      </c>
      <c r="V47" s="295"/>
      <c r="W47" s="1409"/>
      <c r="X47" s="1409"/>
      <c r="Y47" s="304"/>
    </row>
    <row r="48" spans="1:25" s="24" customFormat="1" ht="12.75" hidden="1" customHeight="1" x14ac:dyDescent="0.2">
      <c r="A48" s="1700" t="s">
        <v>2939</v>
      </c>
      <c r="B48" s="1065"/>
      <c r="C48" s="1692"/>
      <c r="D48" s="1692"/>
      <c r="E48" s="1700"/>
      <c r="F48" s="1692"/>
      <c r="G48" s="902"/>
      <c r="H48" s="1403"/>
      <c r="I48" s="1404"/>
      <c r="J48" s="1693"/>
      <c r="K48" s="1404"/>
      <c r="L48" s="1405"/>
      <c r="M48" s="1406"/>
      <c r="N48" s="1700"/>
      <c r="O48" s="2186"/>
      <c r="P48" s="2186"/>
      <c r="Q48" s="2186"/>
      <c r="R48" s="2186"/>
      <c r="T48" s="1407" t="str">
        <f t="shared" si="2"/>
        <v>8 (1408)</v>
      </c>
      <c r="U48" s="1408" t="str">
        <f t="shared" si="3"/>
        <v/>
      </c>
      <c r="V48" s="295"/>
      <c r="W48" s="1409"/>
      <c r="X48" s="1409"/>
      <c r="Y48" s="304"/>
    </row>
    <row r="49" spans="1:25" s="24" customFormat="1" ht="12.75" hidden="1" customHeight="1" x14ac:dyDescent="0.2">
      <c r="A49" s="1700" t="s">
        <v>2940</v>
      </c>
      <c r="B49" s="1065"/>
      <c r="C49" s="1692"/>
      <c r="D49" s="1692"/>
      <c r="E49" s="1700"/>
      <c r="F49" s="1692"/>
      <c r="G49" s="902"/>
      <c r="H49" s="1403"/>
      <c r="I49" s="1404"/>
      <c r="J49" s="1693"/>
      <c r="K49" s="1404"/>
      <c r="L49" s="1405"/>
      <c r="M49" s="1406"/>
      <c r="N49" s="1700"/>
      <c r="O49" s="2186"/>
      <c r="P49" s="2186"/>
      <c r="Q49" s="2186"/>
      <c r="R49" s="2186"/>
      <c r="T49" s="1407" t="str">
        <f t="shared" si="2"/>
        <v>9 (1409)</v>
      </c>
      <c r="U49" s="1408" t="str">
        <f t="shared" si="3"/>
        <v/>
      </c>
      <c r="V49" s="295"/>
      <c r="W49" s="1409"/>
      <c r="X49" s="1409"/>
      <c r="Y49" s="304"/>
    </row>
    <row r="50" spans="1:25" s="24" customFormat="1" ht="12.75" hidden="1" customHeight="1" x14ac:dyDescent="0.2">
      <c r="A50" s="1700" t="s">
        <v>2941</v>
      </c>
      <c r="B50" s="1065"/>
      <c r="C50" s="1692"/>
      <c r="D50" s="1692"/>
      <c r="E50" s="1700"/>
      <c r="F50" s="1692"/>
      <c r="G50" s="902"/>
      <c r="H50" s="1403"/>
      <c r="I50" s="1404"/>
      <c r="J50" s="1693"/>
      <c r="K50" s="1404"/>
      <c r="L50" s="1405"/>
      <c r="M50" s="1406"/>
      <c r="N50" s="1700"/>
      <c r="O50" s="2186"/>
      <c r="P50" s="2186"/>
      <c r="Q50" s="2186"/>
      <c r="R50" s="2186"/>
      <c r="T50" s="1407" t="str">
        <f t="shared" si="2"/>
        <v>10 (1410)</v>
      </c>
      <c r="U50" s="1408" t="str">
        <f t="shared" si="3"/>
        <v/>
      </c>
      <c r="V50" s="295"/>
      <c r="W50" s="1409"/>
      <c r="X50" s="1409"/>
      <c r="Y50" s="304"/>
    </row>
    <row r="51" spans="1:25" s="24" customFormat="1" ht="12.75" hidden="1" customHeight="1" x14ac:dyDescent="0.2">
      <c r="A51" s="1700" t="s">
        <v>2942</v>
      </c>
      <c r="B51" s="1065"/>
      <c r="C51" s="1692"/>
      <c r="D51" s="1692"/>
      <c r="E51" s="1700"/>
      <c r="F51" s="1692"/>
      <c r="G51" s="902"/>
      <c r="H51" s="1403"/>
      <c r="I51" s="1404"/>
      <c r="J51" s="1693"/>
      <c r="K51" s="1404"/>
      <c r="L51" s="1405"/>
      <c r="M51" s="1406"/>
      <c r="N51" s="1700"/>
      <c r="O51" s="2186"/>
      <c r="P51" s="2186"/>
      <c r="Q51" s="2186"/>
      <c r="R51" s="2186"/>
      <c r="T51" s="1407" t="str">
        <f t="shared" si="2"/>
        <v>11 (1411)</v>
      </c>
      <c r="U51" s="1408" t="str">
        <f t="shared" si="3"/>
        <v/>
      </c>
      <c r="V51" s="295"/>
      <c r="W51" s="1409"/>
      <c r="X51" s="1409"/>
      <c r="Y51" s="304"/>
    </row>
    <row r="52" spans="1:25" s="24" customFormat="1" ht="12.75" hidden="1" customHeight="1" x14ac:dyDescent="0.2">
      <c r="A52" s="1700" t="s">
        <v>2943</v>
      </c>
      <c r="B52" s="1065"/>
      <c r="C52" s="1692"/>
      <c r="D52" s="1692"/>
      <c r="E52" s="1700"/>
      <c r="F52" s="1692"/>
      <c r="G52" s="902"/>
      <c r="H52" s="1403"/>
      <c r="I52" s="1404"/>
      <c r="J52" s="1693"/>
      <c r="K52" s="1404"/>
      <c r="L52" s="1405"/>
      <c r="M52" s="1406"/>
      <c r="N52" s="1700"/>
      <c r="O52" s="2186"/>
      <c r="P52" s="2186"/>
      <c r="Q52" s="2186"/>
      <c r="R52" s="2186"/>
      <c r="T52" s="1407" t="str">
        <f t="shared" si="2"/>
        <v>12 (1412)</v>
      </c>
      <c r="U52" s="1408" t="str">
        <f t="shared" si="3"/>
        <v/>
      </c>
      <c r="V52" s="295"/>
      <c r="W52" s="1409"/>
      <c r="X52" s="1409"/>
      <c r="Y52" s="304"/>
    </row>
    <row r="53" spans="1:25" s="24" customFormat="1" ht="12.75" hidden="1" customHeight="1" x14ac:dyDescent="0.2">
      <c r="A53" s="1700" t="s">
        <v>2944</v>
      </c>
      <c r="B53" s="1065"/>
      <c r="C53" s="1692"/>
      <c r="D53" s="1692"/>
      <c r="E53" s="1700"/>
      <c r="F53" s="1692"/>
      <c r="G53" s="902"/>
      <c r="H53" s="1403"/>
      <c r="I53" s="1404"/>
      <c r="J53" s="1693"/>
      <c r="K53" s="1404"/>
      <c r="L53" s="1405"/>
      <c r="M53" s="1406"/>
      <c r="N53" s="1700"/>
      <c r="O53" s="2186"/>
      <c r="P53" s="2186"/>
      <c r="Q53" s="2186"/>
      <c r="R53" s="2186"/>
      <c r="T53" s="1407" t="str">
        <f t="shared" si="2"/>
        <v>13 (1413)</v>
      </c>
      <c r="U53" s="1408" t="str">
        <f t="shared" si="3"/>
        <v/>
      </c>
      <c r="V53" s="295"/>
      <c r="W53" s="1409"/>
      <c r="X53" s="1409"/>
      <c r="Y53" s="304"/>
    </row>
    <row r="54" spans="1:25" s="24" customFormat="1" ht="12.75" hidden="1" customHeight="1" x14ac:dyDescent="0.2">
      <c r="A54" s="1700" t="s">
        <v>2945</v>
      </c>
      <c r="B54" s="1065"/>
      <c r="C54" s="1692"/>
      <c r="D54" s="1692"/>
      <c r="E54" s="1700"/>
      <c r="F54" s="1692"/>
      <c r="G54" s="902"/>
      <c r="H54" s="1403"/>
      <c r="I54" s="1404"/>
      <c r="J54" s="1693"/>
      <c r="K54" s="1404"/>
      <c r="L54" s="1405"/>
      <c r="M54" s="1406"/>
      <c r="N54" s="1700"/>
      <c r="O54" s="2186"/>
      <c r="P54" s="2186"/>
      <c r="Q54" s="2186"/>
      <c r="R54" s="2186"/>
      <c r="T54" s="1407" t="str">
        <f t="shared" si="2"/>
        <v>14 (1414)</v>
      </c>
      <c r="U54" s="1408" t="str">
        <f t="shared" si="3"/>
        <v/>
      </c>
      <c r="V54" s="295"/>
      <c r="W54" s="1409"/>
      <c r="X54" s="1409"/>
      <c r="Y54" s="304"/>
    </row>
    <row r="55" spans="1:25" s="24" customFormat="1" ht="12.75" hidden="1" customHeight="1" x14ac:dyDescent="0.2">
      <c r="A55" s="1700" t="s">
        <v>2946</v>
      </c>
      <c r="B55" s="1065"/>
      <c r="C55" s="1692"/>
      <c r="D55" s="1692"/>
      <c r="E55" s="1700"/>
      <c r="F55" s="1692"/>
      <c r="G55" s="902"/>
      <c r="H55" s="1403"/>
      <c r="I55" s="1404"/>
      <c r="J55" s="1693"/>
      <c r="K55" s="1404"/>
      <c r="L55" s="1405"/>
      <c r="M55" s="1406"/>
      <c r="N55" s="1700"/>
      <c r="O55" s="2186"/>
      <c r="P55" s="2186"/>
      <c r="Q55" s="2186"/>
      <c r="R55" s="2186"/>
      <c r="T55" s="1407" t="str">
        <f t="shared" si="2"/>
        <v>15 (1415)</v>
      </c>
      <c r="U55" s="1408" t="str">
        <f t="shared" si="3"/>
        <v/>
      </c>
      <c r="V55" s="295"/>
      <c r="W55" s="1409"/>
      <c r="X55" s="1409"/>
      <c r="Y55" s="304"/>
    </row>
    <row r="56" spans="1:25" s="24" customFormat="1" ht="12.75" hidden="1" customHeight="1" x14ac:dyDescent="0.2">
      <c r="A56" s="1700" t="s">
        <v>2947</v>
      </c>
      <c r="B56" s="1065"/>
      <c r="C56" s="1692"/>
      <c r="D56" s="1692"/>
      <c r="E56" s="1700"/>
      <c r="F56" s="1692"/>
      <c r="G56" s="902"/>
      <c r="H56" s="1403"/>
      <c r="I56" s="1404"/>
      <c r="J56" s="1693"/>
      <c r="K56" s="1404"/>
      <c r="L56" s="1405"/>
      <c r="M56" s="1406"/>
      <c r="N56" s="1700"/>
      <c r="O56" s="2186"/>
      <c r="P56" s="2186"/>
      <c r="Q56" s="2186"/>
      <c r="R56" s="2186"/>
      <c r="T56" s="1407" t="str">
        <f t="shared" si="2"/>
        <v>16 (1416)</v>
      </c>
      <c r="U56" s="1408" t="str">
        <f t="shared" si="3"/>
        <v/>
      </c>
      <c r="V56" s="295"/>
      <c r="W56" s="1409"/>
      <c r="X56" s="1409"/>
      <c r="Y56" s="304"/>
    </row>
    <row r="57" spans="1:25" s="24" customFormat="1" ht="12.75" hidden="1" customHeight="1" x14ac:dyDescent="0.2">
      <c r="A57" s="1700" t="s">
        <v>2948</v>
      </c>
      <c r="B57" s="1065"/>
      <c r="C57" s="1692"/>
      <c r="D57" s="1692"/>
      <c r="E57" s="1700"/>
      <c r="F57" s="1692"/>
      <c r="G57" s="902"/>
      <c r="H57" s="1403"/>
      <c r="I57" s="1404"/>
      <c r="J57" s="1693"/>
      <c r="K57" s="1404"/>
      <c r="L57" s="1405"/>
      <c r="M57" s="1406"/>
      <c r="N57" s="1700"/>
      <c r="O57" s="2186"/>
      <c r="P57" s="2186"/>
      <c r="Q57" s="2186"/>
      <c r="R57" s="2186"/>
      <c r="T57" s="1407" t="str">
        <f t="shared" si="2"/>
        <v>17 (1417)</v>
      </c>
      <c r="U57" s="1408" t="str">
        <f t="shared" si="3"/>
        <v/>
      </c>
      <c r="V57" s="295"/>
      <c r="W57" s="1409"/>
      <c r="X57" s="1409"/>
      <c r="Y57" s="304"/>
    </row>
    <row r="58" spans="1:25" s="24" customFormat="1" ht="12.75" hidden="1" customHeight="1" x14ac:dyDescent="0.2">
      <c r="A58" s="1700" t="s">
        <v>2949</v>
      </c>
      <c r="B58" s="1065"/>
      <c r="C58" s="1692"/>
      <c r="D58" s="1692"/>
      <c r="E58" s="1700"/>
      <c r="F58" s="1692"/>
      <c r="G58" s="902"/>
      <c r="H58" s="1403"/>
      <c r="I58" s="1404"/>
      <c r="J58" s="1693"/>
      <c r="K58" s="1404"/>
      <c r="L58" s="1405"/>
      <c r="M58" s="1406"/>
      <c r="N58" s="1700"/>
      <c r="O58" s="2186"/>
      <c r="P58" s="2186"/>
      <c r="Q58" s="2186"/>
      <c r="R58" s="2186"/>
      <c r="T58" s="1407" t="str">
        <f t="shared" si="2"/>
        <v>18 (1418)</v>
      </c>
      <c r="U58" s="1408" t="str">
        <f t="shared" si="3"/>
        <v/>
      </c>
      <c r="V58" s="295"/>
      <c r="W58" s="1409"/>
      <c r="X58" s="1409"/>
      <c r="Y58" s="304"/>
    </row>
    <row r="59" spans="1:25" s="24" customFormat="1" ht="12.75" hidden="1" customHeight="1" x14ac:dyDescent="0.2">
      <c r="A59" s="1700" t="s">
        <v>2950</v>
      </c>
      <c r="B59" s="1065"/>
      <c r="C59" s="1692"/>
      <c r="D59" s="1692"/>
      <c r="E59" s="1700"/>
      <c r="F59" s="1692"/>
      <c r="G59" s="902"/>
      <c r="H59" s="1403"/>
      <c r="I59" s="1404"/>
      <c r="J59" s="1693"/>
      <c r="K59" s="1404"/>
      <c r="L59" s="1405"/>
      <c r="M59" s="1406"/>
      <c r="N59" s="1700"/>
      <c r="O59" s="2186"/>
      <c r="P59" s="2186"/>
      <c r="Q59" s="2186"/>
      <c r="R59" s="2186"/>
      <c r="T59" s="1407" t="str">
        <f t="shared" si="2"/>
        <v>19 (1419)</v>
      </c>
      <c r="U59" s="1408" t="str">
        <f t="shared" si="3"/>
        <v/>
      </c>
      <c r="V59" s="295"/>
      <c r="W59" s="1409"/>
      <c r="X59" s="1409"/>
      <c r="Y59" s="304"/>
    </row>
    <row r="60" spans="1:25" s="24" customFormat="1" ht="12.75" hidden="1" customHeight="1" x14ac:dyDescent="0.2">
      <c r="A60" s="1700" t="s">
        <v>2951</v>
      </c>
      <c r="B60" s="1065"/>
      <c r="C60" s="1692"/>
      <c r="D60" s="1692"/>
      <c r="E60" s="1700"/>
      <c r="F60" s="1692"/>
      <c r="G60" s="902"/>
      <c r="H60" s="1403"/>
      <c r="I60" s="1404"/>
      <c r="J60" s="1693"/>
      <c r="K60" s="1404"/>
      <c r="L60" s="1405"/>
      <c r="M60" s="1406"/>
      <c r="N60" s="1700"/>
      <c r="O60" s="2186"/>
      <c r="P60" s="2186"/>
      <c r="Q60" s="2186"/>
      <c r="R60" s="2186"/>
      <c r="T60" s="1407" t="str">
        <f t="shared" si="2"/>
        <v>20 (1420)</v>
      </c>
      <c r="U60" s="1408" t="str">
        <f t="shared" si="3"/>
        <v/>
      </c>
      <c r="V60" s="295"/>
      <c r="W60" s="1409"/>
      <c r="X60" s="1409"/>
      <c r="Y60" s="304"/>
    </row>
    <row r="61" spans="1:25" s="24" customFormat="1" ht="12.75" hidden="1" customHeight="1" x14ac:dyDescent="0.2">
      <c r="A61" s="1700" t="s">
        <v>2952</v>
      </c>
      <c r="B61" s="1065"/>
      <c r="C61" s="1692"/>
      <c r="D61" s="1692"/>
      <c r="E61" s="1700"/>
      <c r="F61" s="1692"/>
      <c r="G61" s="902"/>
      <c r="H61" s="1403"/>
      <c r="I61" s="1404"/>
      <c r="J61" s="1693"/>
      <c r="K61" s="1404"/>
      <c r="L61" s="1405"/>
      <c r="M61" s="1406"/>
      <c r="N61" s="1700"/>
      <c r="O61" s="2186"/>
      <c r="P61" s="2186"/>
      <c r="Q61" s="2186"/>
      <c r="R61" s="2186"/>
      <c r="T61" s="1407" t="str">
        <f t="shared" si="2"/>
        <v>21 (1421)</v>
      </c>
      <c r="U61" s="1408" t="str">
        <f t="shared" si="3"/>
        <v/>
      </c>
      <c r="V61" s="295"/>
      <c r="W61" s="1409"/>
      <c r="X61" s="1409"/>
      <c r="Y61" s="304"/>
    </row>
    <row r="62" spans="1:25" s="24" customFormat="1" ht="12.75" hidden="1" customHeight="1" x14ac:dyDescent="0.2">
      <c r="A62" s="1700" t="s">
        <v>2953</v>
      </c>
      <c r="B62" s="1065"/>
      <c r="C62" s="1692"/>
      <c r="D62" s="1692"/>
      <c r="E62" s="1700"/>
      <c r="F62" s="1692"/>
      <c r="G62" s="902"/>
      <c r="H62" s="1403"/>
      <c r="I62" s="1404"/>
      <c r="J62" s="1693"/>
      <c r="K62" s="1404"/>
      <c r="L62" s="1405"/>
      <c r="M62" s="1406"/>
      <c r="N62" s="1700"/>
      <c r="O62" s="2186"/>
      <c r="P62" s="2186"/>
      <c r="Q62" s="2186"/>
      <c r="R62" s="2186"/>
      <c r="T62" s="1407" t="str">
        <f t="shared" si="2"/>
        <v>22 (1422)</v>
      </c>
      <c r="U62" s="1408" t="str">
        <f t="shared" si="3"/>
        <v/>
      </c>
      <c r="V62" s="295"/>
      <c r="W62" s="1409"/>
      <c r="X62" s="1409"/>
      <c r="Y62" s="304"/>
    </row>
    <row r="63" spans="1:25" s="24" customFormat="1" ht="12.75" hidden="1" customHeight="1" x14ac:dyDescent="0.2">
      <c r="A63" s="1700" t="s">
        <v>2954</v>
      </c>
      <c r="B63" s="1065"/>
      <c r="C63" s="1692"/>
      <c r="D63" s="1692"/>
      <c r="E63" s="1700"/>
      <c r="F63" s="1692"/>
      <c r="G63" s="902"/>
      <c r="H63" s="1403"/>
      <c r="I63" s="1404"/>
      <c r="J63" s="1693"/>
      <c r="K63" s="1404"/>
      <c r="L63" s="1405"/>
      <c r="M63" s="1406"/>
      <c r="N63" s="1700"/>
      <c r="O63" s="2186"/>
      <c r="P63" s="2186"/>
      <c r="Q63" s="2186"/>
      <c r="R63" s="2186"/>
      <c r="T63" s="1407" t="str">
        <f t="shared" si="2"/>
        <v>23 (1423)</v>
      </c>
      <c r="U63" s="1408" t="str">
        <f t="shared" si="3"/>
        <v/>
      </c>
      <c r="V63" s="295"/>
      <c r="W63" s="1409"/>
      <c r="X63" s="1409"/>
      <c r="Y63" s="304"/>
    </row>
    <row r="64" spans="1:25" s="24" customFormat="1" ht="12.75" hidden="1" customHeight="1" x14ac:dyDescent="0.2">
      <c r="A64" s="1700" t="s">
        <v>2955</v>
      </c>
      <c r="B64" s="1065"/>
      <c r="C64" s="1692"/>
      <c r="D64" s="1692"/>
      <c r="E64" s="1700"/>
      <c r="F64" s="1692"/>
      <c r="G64" s="902"/>
      <c r="H64" s="1403"/>
      <c r="I64" s="1404"/>
      <c r="J64" s="1693"/>
      <c r="K64" s="1404"/>
      <c r="L64" s="1405"/>
      <c r="M64" s="1406"/>
      <c r="N64" s="1700"/>
      <c r="O64" s="2186"/>
      <c r="P64" s="2186"/>
      <c r="Q64" s="2186"/>
      <c r="R64" s="2186"/>
      <c r="T64" s="1407" t="str">
        <f t="shared" si="2"/>
        <v>24 (1424)</v>
      </c>
      <c r="U64" s="1408" t="str">
        <f t="shared" si="3"/>
        <v/>
      </c>
      <c r="V64" s="295"/>
      <c r="W64" s="1409"/>
      <c r="X64" s="1409"/>
      <c r="Y64" s="304"/>
    </row>
    <row r="65" spans="1:25" s="24" customFormat="1" x14ac:dyDescent="0.2">
      <c r="A65" s="1700" t="s">
        <v>2956</v>
      </c>
      <c r="B65" s="1065"/>
      <c r="C65" s="1692"/>
      <c r="D65" s="1692"/>
      <c r="E65" s="1700"/>
      <c r="F65" s="1692"/>
      <c r="G65" s="902"/>
      <c r="H65" s="1403"/>
      <c r="I65" s="1404"/>
      <c r="J65" s="1693"/>
      <c r="K65" s="1404"/>
      <c r="L65" s="1405"/>
      <c r="M65" s="1406"/>
      <c r="N65" s="1700"/>
      <c r="O65" s="2186"/>
      <c r="P65" s="2186"/>
      <c r="Q65" s="2186"/>
      <c r="R65" s="2186"/>
      <c r="T65" s="1407" t="str">
        <f t="shared" si="2"/>
        <v>25 (1425)</v>
      </c>
      <c r="U65" s="1408" t="str">
        <f t="shared" si="3"/>
        <v/>
      </c>
      <c r="V65" s="295"/>
      <c r="W65" s="1409"/>
      <c r="X65" s="1409"/>
      <c r="Y65" s="304"/>
    </row>
    <row r="66" spans="1:25" s="24" customFormat="1" x14ac:dyDescent="0.2">
      <c r="A66" s="425" t="s">
        <v>2957</v>
      </c>
      <c r="B66" s="1066">
        <v>100</v>
      </c>
      <c r="C66" s="1692"/>
      <c r="D66" s="1692"/>
      <c r="E66" s="1700"/>
      <c r="F66" s="1692"/>
      <c r="G66" s="467"/>
      <c r="H66" s="1411"/>
      <c r="I66" s="1404"/>
      <c r="J66" s="1693"/>
      <c r="K66" s="1404"/>
      <c r="L66" s="1405"/>
      <c r="M66" s="1412"/>
      <c r="N66" s="1700"/>
      <c r="O66" s="2188"/>
      <c r="P66" s="2188"/>
      <c r="Q66" s="2188"/>
      <c r="R66" s="2188"/>
      <c r="T66" s="1480" t="str">
        <f>$A$66</f>
        <v>(1426)</v>
      </c>
      <c r="U66" s="1413">
        <f>$B66</f>
        <v>100</v>
      </c>
      <c r="V66" s="295"/>
      <c r="W66" s="1409"/>
      <c r="X66" s="1409"/>
      <c r="Y66" s="304"/>
    </row>
    <row r="67" spans="1:25" s="24" customFormat="1" ht="12.75" customHeight="1" x14ac:dyDescent="0.2">
      <c r="A67" s="132" t="s">
        <v>2958</v>
      </c>
      <c r="B67" s="905" t="s">
        <v>2959</v>
      </c>
      <c r="C67" s="1693"/>
      <c r="D67" s="1693"/>
      <c r="E67" s="131"/>
      <c r="F67" s="908"/>
      <c r="G67" s="1414"/>
      <c r="H67" s="1415"/>
      <c r="I67" s="1404"/>
      <c r="J67" s="1693"/>
      <c r="K67" s="1404"/>
      <c r="L67" s="1416"/>
      <c r="M67" s="1417"/>
      <c r="N67" s="131"/>
      <c r="O67" s="2189"/>
      <c r="P67" s="2189"/>
      <c r="Q67" s="2189"/>
      <c r="R67" s="2189"/>
      <c r="T67" s="1480" t="str">
        <f>$A$67</f>
        <v>(1400)</v>
      </c>
      <c r="U67" s="906" t="str">
        <f>$B67</f>
        <v>Global</v>
      </c>
      <c r="V67" s="295"/>
      <c r="W67" s="1418"/>
      <c r="X67" s="1418"/>
      <c r="Y67" s="304"/>
    </row>
    <row r="68" spans="1:25" ht="6" customHeight="1" x14ac:dyDescent="0.2">
      <c r="A68" s="131"/>
      <c r="B68" s="131"/>
      <c r="C68" s="131"/>
      <c r="D68" s="131"/>
      <c r="E68" s="131"/>
      <c r="F68" s="131"/>
      <c r="G68" s="131"/>
      <c r="H68" s="131"/>
      <c r="I68" s="131"/>
      <c r="J68" s="131"/>
      <c r="K68" s="131"/>
      <c r="L68" s="131"/>
      <c r="M68" s="131"/>
      <c r="N68" s="131"/>
      <c r="O68" s="131"/>
      <c r="P68" s="131"/>
      <c r="Q68" s="131"/>
      <c r="R68" s="131"/>
      <c r="T68" s="1400"/>
      <c r="U68" s="1400"/>
      <c r="Y68" s="320"/>
    </row>
    <row r="69" spans="1:25" x14ac:dyDescent="0.2">
      <c r="A69" s="131"/>
      <c r="B69" s="138" t="s">
        <v>1786</v>
      </c>
      <c r="C69" s="131"/>
      <c r="D69" s="131"/>
      <c r="E69" s="131"/>
      <c r="F69" s="131"/>
      <c r="G69" s="131"/>
      <c r="H69" s="131"/>
      <c r="I69" s="131"/>
      <c r="J69" s="131"/>
      <c r="K69" s="131"/>
      <c r="L69" s="131"/>
      <c r="M69" s="131"/>
      <c r="N69" s="131"/>
      <c r="O69" s="131"/>
      <c r="P69" s="131"/>
      <c r="Q69" s="131"/>
      <c r="R69" s="131"/>
      <c r="T69" s="1400"/>
      <c r="U69" s="1401" t="str">
        <f>$B69</f>
        <v>Transactions assimilables à des pensions (503)</v>
      </c>
      <c r="Y69" s="320"/>
    </row>
    <row r="70" spans="1:25" s="24" customFormat="1" x14ac:dyDescent="0.2">
      <c r="A70" s="1700" t="s">
        <v>2932</v>
      </c>
      <c r="B70" s="1065"/>
      <c r="C70" s="1402"/>
      <c r="D70" s="1692"/>
      <c r="E70" s="1700"/>
      <c r="F70" s="1692"/>
      <c r="G70" s="1692"/>
      <c r="H70" s="1419"/>
      <c r="I70" s="1692"/>
      <c r="J70" s="1405"/>
      <c r="K70" s="1405"/>
      <c r="L70" s="1405"/>
      <c r="M70" s="1406"/>
      <c r="N70" s="1700"/>
      <c r="O70" s="2186"/>
      <c r="P70" s="2186"/>
      <c r="Q70" s="2186"/>
      <c r="R70" s="2186"/>
      <c r="T70" s="1407" t="str">
        <f t="shared" ref="T70:T94" si="4">$A70</f>
        <v>1 (1401)</v>
      </c>
      <c r="U70" s="1408" t="str">
        <f t="shared" ref="U70:U94" si="5">IF($B70="","",$B70)</f>
        <v/>
      </c>
      <c r="V70" s="295"/>
      <c r="W70" s="1409"/>
      <c r="X70" s="1409"/>
      <c r="Y70" s="304"/>
    </row>
    <row r="71" spans="1:25" s="24" customFormat="1" x14ac:dyDescent="0.2">
      <c r="A71" s="1700" t="s">
        <v>2933</v>
      </c>
      <c r="B71" s="1065"/>
      <c r="C71" s="1402"/>
      <c r="D71" s="1692"/>
      <c r="E71" s="1700"/>
      <c r="F71" s="1692"/>
      <c r="G71" s="1692"/>
      <c r="H71" s="1419"/>
      <c r="I71" s="1692"/>
      <c r="J71" s="1405"/>
      <c r="K71" s="1405"/>
      <c r="L71" s="1405"/>
      <c r="M71" s="1406"/>
      <c r="N71" s="1700"/>
      <c r="O71" s="2186"/>
      <c r="P71" s="2186"/>
      <c r="Q71" s="2186"/>
      <c r="R71" s="2186"/>
      <c r="T71" s="1407" t="str">
        <f t="shared" si="4"/>
        <v>2 (1402)</v>
      </c>
      <c r="U71" s="1408" t="str">
        <f t="shared" si="5"/>
        <v/>
      </c>
      <c r="V71" s="295"/>
      <c r="W71" s="1409"/>
      <c r="X71" s="1409"/>
      <c r="Y71" s="304"/>
    </row>
    <row r="72" spans="1:25" s="24" customFormat="1" x14ac:dyDescent="0.2">
      <c r="A72" s="1700" t="s">
        <v>2934</v>
      </c>
      <c r="B72" s="1065"/>
      <c r="C72" s="1402"/>
      <c r="D72" s="1692"/>
      <c r="E72" s="1700"/>
      <c r="F72" s="1692"/>
      <c r="G72" s="1692"/>
      <c r="H72" s="1419"/>
      <c r="I72" s="1692"/>
      <c r="J72" s="1405"/>
      <c r="K72" s="1405"/>
      <c r="L72" s="1405"/>
      <c r="M72" s="1406"/>
      <c r="N72" s="1700"/>
      <c r="O72" s="2186"/>
      <c r="P72" s="2186"/>
      <c r="Q72" s="2186"/>
      <c r="R72" s="2186"/>
      <c r="T72" s="1407" t="str">
        <f t="shared" si="4"/>
        <v>3 (1403)</v>
      </c>
      <c r="U72" s="1408" t="str">
        <f t="shared" si="5"/>
        <v/>
      </c>
      <c r="V72" s="295"/>
      <c r="W72" s="1409"/>
      <c r="X72" s="1409"/>
      <c r="Y72" s="304"/>
    </row>
    <row r="73" spans="1:25" s="24" customFormat="1" ht="12.75" hidden="1" customHeight="1" x14ac:dyDescent="0.2">
      <c r="A73" s="1700" t="s">
        <v>2935</v>
      </c>
      <c r="B73" s="1065"/>
      <c r="C73" s="1402"/>
      <c r="D73" s="1692"/>
      <c r="E73" s="1700"/>
      <c r="F73" s="1692"/>
      <c r="G73" s="1692"/>
      <c r="H73" s="1419"/>
      <c r="I73" s="1692"/>
      <c r="J73" s="1405"/>
      <c r="K73" s="1405"/>
      <c r="L73" s="1405"/>
      <c r="M73" s="1406"/>
      <c r="N73" s="1700"/>
      <c r="O73" s="2186"/>
      <c r="P73" s="2186"/>
      <c r="Q73" s="2186"/>
      <c r="R73" s="2186"/>
      <c r="T73" s="1407" t="str">
        <f t="shared" si="4"/>
        <v>4 (1404)</v>
      </c>
      <c r="U73" s="1408" t="str">
        <f t="shared" si="5"/>
        <v/>
      </c>
      <c r="V73" s="295"/>
      <c r="W73" s="1409"/>
      <c r="X73" s="1409"/>
      <c r="Y73" s="304"/>
    </row>
    <row r="74" spans="1:25" s="24" customFormat="1" ht="12.75" hidden="1" customHeight="1" x14ac:dyDescent="0.2">
      <c r="A74" s="1700" t="s">
        <v>2936</v>
      </c>
      <c r="B74" s="1065"/>
      <c r="C74" s="1402"/>
      <c r="D74" s="1692"/>
      <c r="E74" s="1700"/>
      <c r="F74" s="1692"/>
      <c r="G74" s="1692"/>
      <c r="H74" s="1419"/>
      <c r="I74" s="1692"/>
      <c r="J74" s="1405"/>
      <c r="K74" s="1405"/>
      <c r="L74" s="1405"/>
      <c r="M74" s="1406"/>
      <c r="N74" s="1700"/>
      <c r="O74" s="2186"/>
      <c r="P74" s="2186"/>
      <c r="Q74" s="2186"/>
      <c r="R74" s="2186"/>
      <c r="T74" s="1407" t="str">
        <f t="shared" si="4"/>
        <v>5 (1405)</v>
      </c>
      <c r="U74" s="1408" t="str">
        <f t="shared" si="5"/>
        <v/>
      </c>
      <c r="V74" s="295"/>
      <c r="W74" s="1409"/>
      <c r="X74" s="1409"/>
      <c r="Y74" s="304"/>
    </row>
    <row r="75" spans="1:25" s="24" customFormat="1" ht="12.75" hidden="1" customHeight="1" x14ac:dyDescent="0.2">
      <c r="A75" s="1700" t="s">
        <v>2937</v>
      </c>
      <c r="B75" s="1065"/>
      <c r="C75" s="1402"/>
      <c r="D75" s="1692"/>
      <c r="E75" s="1700"/>
      <c r="F75" s="1692"/>
      <c r="G75" s="1692"/>
      <c r="H75" s="1419"/>
      <c r="I75" s="1692"/>
      <c r="J75" s="1405"/>
      <c r="K75" s="1405"/>
      <c r="L75" s="1405"/>
      <c r="M75" s="1406"/>
      <c r="N75" s="1700"/>
      <c r="O75" s="2186"/>
      <c r="P75" s="2186"/>
      <c r="Q75" s="2186"/>
      <c r="R75" s="2186"/>
      <c r="T75" s="1407" t="str">
        <f t="shared" si="4"/>
        <v>6 (1406)</v>
      </c>
      <c r="U75" s="1408" t="str">
        <f t="shared" si="5"/>
        <v/>
      </c>
      <c r="V75" s="295"/>
      <c r="W75" s="1409"/>
      <c r="X75" s="1409"/>
      <c r="Y75" s="304"/>
    </row>
    <row r="76" spans="1:25" s="24" customFormat="1" ht="12.75" hidden="1" customHeight="1" x14ac:dyDescent="0.2">
      <c r="A76" s="1700" t="s">
        <v>2938</v>
      </c>
      <c r="B76" s="1065"/>
      <c r="C76" s="1402"/>
      <c r="D76" s="1692"/>
      <c r="E76" s="1700"/>
      <c r="F76" s="1692"/>
      <c r="G76" s="1692"/>
      <c r="H76" s="1419"/>
      <c r="I76" s="1692"/>
      <c r="J76" s="1405"/>
      <c r="K76" s="1405"/>
      <c r="L76" s="1405"/>
      <c r="M76" s="1406"/>
      <c r="N76" s="1700"/>
      <c r="O76" s="2186"/>
      <c r="P76" s="2186"/>
      <c r="Q76" s="2186"/>
      <c r="R76" s="2186"/>
      <c r="T76" s="1407" t="str">
        <f t="shared" si="4"/>
        <v>7 (1407)</v>
      </c>
      <c r="U76" s="1408" t="str">
        <f t="shared" si="5"/>
        <v/>
      </c>
      <c r="V76" s="295"/>
      <c r="W76" s="1409"/>
      <c r="X76" s="1409"/>
      <c r="Y76" s="304"/>
    </row>
    <row r="77" spans="1:25" s="24" customFormat="1" ht="12.75" hidden="1" customHeight="1" x14ac:dyDescent="0.2">
      <c r="A77" s="1700" t="s">
        <v>2939</v>
      </c>
      <c r="B77" s="1065"/>
      <c r="C77" s="1402"/>
      <c r="D77" s="1692"/>
      <c r="E77" s="1700"/>
      <c r="F77" s="1692"/>
      <c r="G77" s="1692"/>
      <c r="H77" s="1419"/>
      <c r="I77" s="1692"/>
      <c r="J77" s="1405"/>
      <c r="K77" s="1405"/>
      <c r="L77" s="1405"/>
      <c r="M77" s="1406"/>
      <c r="N77" s="1700"/>
      <c r="O77" s="2186"/>
      <c r="P77" s="2186"/>
      <c r="Q77" s="2186"/>
      <c r="R77" s="2186"/>
      <c r="T77" s="1407" t="str">
        <f t="shared" si="4"/>
        <v>8 (1408)</v>
      </c>
      <c r="U77" s="1408" t="str">
        <f t="shared" si="5"/>
        <v/>
      </c>
      <c r="V77" s="295"/>
      <c r="W77" s="1409"/>
      <c r="X77" s="1409"/>
      <c r="Y77" s="304"/>
    </row>
    <row r="78" spans="1:25" s="24" customFormat="1" ht="12.75" hidden="1" customHeight="1" x14ac:dyDescent="0.2">
      <c r="A78" s="1700" t="s">
        <v>2940</v>
      </c>
      <c r="B78" s="1065"/>
      <c r="C78" s="1402"/>
      <c r="D78" s="1692"/>
      <c r="E78" s="1700"/>
      <c r="F78" s="1692"/>
      <c r="G78" s="1692"/>
      <c r="H78" s="1419"/>
      <c r="I78" s="1692"/>
      <c r="J78" s="1405"/>
      <c r="K78" s="1405"/>
      <c r="L78" s="1405"/>
      <c r="M78" s="1406"/>
      <c r="N78" s="1700"/>
      <c r="O78" s="2186"/>
      <c r="P78" s="2186"/>
      <c r="Q78" s="2186"/>
      <c r="R78" s="2186"/>
      <c r="T78" s="1407" t="str">
        <f t="shared" si="4"/>
        <v>9 (1409)</v>
      </c>
      <c r="U78" s="1408" t="str">
        <f t="shared" si="5"/>
        <v/>
      </c>
      <c r="V78" s="295"/>
      <c r="W78" s="1409"/>
      <c r="X78" s="1409"/>
      <c r="Y78" s="304"/>
    </row>
    <row r="79" spans="1:25" s="24" customFormat="1" ht="12.75" hidden="1" customHeight="1" x14ac:dyDescent="0.2">
      <c r="A79" s="1700" t="s">
        <v>2941</v>
      </c>
      <c r="B79" s="1065"/>
      <c r="C79" s="1402"/>
      <c r="D79" s="1692"/>
      <c r="E79" s="1700"/>
      <c r="F79" s="1692"/>
      <c r="G79" s="1692"/>
      <c r="H79" s="1419"/>
      <c r="I79" s="1692"/>
      <c r="J79" s="1405"/>
      <c r="K79" s="1405"/>
      <c r="L79" s="1405"/>
      <c r="M79" s="1406"/>
      <c r="N79" s="1700"/>
      <c r="O79" s="2186"/>
      <c r="P79" s="2186"/>
      <c r="Q79" s="2186"/>
      <c r="R79" s="2186"/>
      <c r="T79" s="1407" t="str">
        <f t="shared" si="4"/>
        <v>10 (1410)</v>
      </c>
      <c r="U79" s="1408" t="str">
        <f t="shared" si="5"/>
        <v/>
      </c>
      <c r="V79" s="295"/>
      <c r="W79" s="1409"/>
      <c r="X79" s="1409"/>
      <c r="Y79" s="304"/>
    </row>
    <row r="80" spans="1:25" s="24" customFormat="1" ht="12.75" hidden="1" customHeight="1" x14ac:dyDescent="0.2">
      <c r="A80" s="1700" t="s">
        <v>2942</v>
      </c>
      <c r="B80" s="1065"/>
      <c r="C80" s="1402"/>
      <c r="D80" s="1692"/>
      <c r="E80" s="1700"/>
      <c r="F80" s="1692"/>
      <c r="G80" s="1692"/>
      <c r="H80" s="1419"/>
      <c r="I80" s="1692"/>
      <c r="J80" s="1405"/>
      <c r="K80" s="1405"/>
      <c r="L80" s="1405"/>
      <c r="M80" s="1406"/>
      <c r="N80" s="1700"/>
      <c r="O80" s="2186"/>
      <c r="P80" s="2186"/>
      <c r="Q80" s="2186"/>
      <c r="R80" s="2186"/>
      <c r="T80" s="1407" t="str">
        <f t="shared" si="4"/>
        <v>11 (1411)</v>
      </c>
      <c r="U80" s="1408" t="str">
        <f t="shared" si="5"/>
        <v/>
      </c>
      <c r="V80" s="295"/>
      <c r="W80" s="1409"/>
      <c r="X80" s="1409"/>
      <c r="Y80" s="304"/>
    </row>
    <row r="81" spans="1:25" s="24" customFormat="1" ht="12.75" hidden="1" customHeight="1" x14ac:dyDescent="0.2">
      <c r="A81" s="1700" t="s">
        <v>2943</v>
      </c>
      <c r="B81" s="1065"/>
      <c r="C81" s="1402"/>
      <c r="D81" s="1692"/>
      <c r="E81" s="1700"/>
      <c r="F81" s="1692"/>
      <c r="G81" s="1692"/>
      <c r="H81" s="1419"/>
      <c r="I81" s="1692"/>
      <c r="J81" s="1405"/>
      <c r="K81" s="1405"/>
      <c r="L81" s="1405"/>
      <c r="M81" s="1406"/>
      <c r="N81" s="1700"/>
      <c r="O81" s="2186"/>
      <c r="P81" s="2186"/>
      <c r="Q81" s="2186"/>
      <c r="R81" s="2186"/>
      <c r="T81" s="1407" t="str">
        <f t="shared" si="4"/>
        <v>12 (1412)</v>
      </c>
      <c r="U81" s="1408" t="str">
        <f t="shared" si="5"/>
        <v/>
      </c>
      <c r="V81" s="295"/>
      <c r="W81" s="1409"/>
      <c r="X81" s="1409"/>
      <c r="Y81" s="304"/>
    </row>
    <row r="82" spans="1:25" s="24" customFormat="1" ht="12.75" hidden="1" customHeight="1" x14ac:dyDescent="0.2">
      <c r="A82" s="1700" t="s">
        <v>2944</v>
      </c>
      <c r="B82" s="1065"/>
      <c r="C82" s="1402"/>
      <c r="D82" s="1692"/>
      <c r="E82" s="1700"/>
      <c r="F82" s="1692"/>
      <c r="G82" s="1692"/>
      <c r="H82" s="1419"/>
      <c r="I82" s="1692"/>
      <c r="J82" s="1405"/>
      <c r="K82" s="1405"/>
      <c r="L82" s="1405"/>
      <c r="M82" s="1406"/>
      <c r="N82" s="1700"/>
      <c r="O82" s="2186"/>
      <c r="P82" s="2186"/>
      <c r="Q82" s="2186"/>
      <c r="R82" s="2186"/>
      <c r="T82" s="1407" t="str">
        <f t="shared" si="4"/>
        <v>13 (1413)</v>
      </c>
      <c r="U82" s="1408" t="str">
        <f t="shared" si="5"/>
        <v/>
      </c>
      <c r="V82" s="295"/>
      <c r="W82" s="1409"/>
      <c r="X82" s="1409"/>
      <c r="Y82" s="304"/>
    </row>
    <row r="83" spans="1:25" s="24" customFormat="1" ht="12.75" hidden="1" customHeight="1" x14ac:dyDescent="0.2">
      <c r="A83" s="1700" t="s">
        <v>2945</v>
      </c>
      <c r="B83" s="1065"/>
      <c r="C83" s="1402"/>
      <c r="D83" s="1692"/>
      <c r="E83" s="1700"/>
      <c r="F83" s="1692"/>
      <c r="G83" s="1692"/>
      <c r="H83" s="1419"/>
      <c r="I83" s="1692"/>
      <c r="J83" s="1405"/>
      <c r="K83" s="1405"/>
      <c r="L83" s="1405"/>
      <c r="M83" s="1406"/>
      <c r="N83" s="1700"/>
      <c r="O83" s="2186"/>
      <c r="P83" s="2186"/>
      <c r="Q83" s="2186"/>
      <c r="R83" s="2186"/>
      <c r="T83" s="1407" t="str">
        <f t="shared" si="4"/>
        <v>14 (1414)</v>
      </c>
      <c r="U83" s="1408" t="str">
        <f t="shared" si="5"/>
        <v/>
      </c>
      <c r="V83" s="295"/>
      <c r="W83" s="1409"/>
      <c r="X83" s="1409"/>
      <c r="Y83" s="304"/>
    </row>
    <row r="84" spans="1:25" s="24" customFormat="1" ht="12.75" hidden="1" customHeight="1" x14ac:dyDescent="0.2">
      <c r="A84" s="1700" t="s">
        <v>2946</v>
      </c>
      <c r="B84" s="1065"/>
      <c r="C84" s="1402"/>
      <c r="D84" s="1692"/>
      <c r="E84" s="1700"/>
      <c r="F84" s="1692"/>
      <c r="G84" s="1692"/>
      <c r="H84" s="1419"/>
      <c r="I84" s="1692"/>
      <c r="J84" s="1405"/>
      <c r="K84" s="1405"/>
      <c r="L84" s="1405"/>
      <c r="M84" s="1406"/>
      <c r="N84" s="1700"/>
      <c r="O84" s="2186"/>
      <c r="P84" s="2186"/>
      <c r="Q84" s="2186"/>
      <c r="R84" s="2186"/>
      <c r="T84" s="1407" t="str">
        <f t="shared" si="4"/>
        <v>15 (1415)</v>
      </c>
      <c r="U84" s="1408" t="str">
        <f t="shared" si="5"/>
        <v/>
      </c>
      <c r="V84" s="295"/>
      <c r="W84" s="1409"/>
      <c r="X84" s="1409"/>
      <c r="Y84" s="304"/>
    </row>
    <row r="85" spans="1:25" s="24" customFormat="1" ht="12.75" hidden="1" customHeight="1" x14ac:dyDescent="0.2">
      <c r="A85" s="1700" t="s">
        <v>2947</v>
      </c>
      <c r="B85" s="1065"/>
      <c r="C85" s="1402"/>
      <c r="D85" s="1692"/>
      <c r="E85" s="1700"/>
      <c r="F85" s="1692"/>
      <c r="G85" s="1692"/>
      <c r="H85" s="1419"/>
      <c r="I85" s="1692"/>
      <c r="J85" s="1405"/>
      <c r="K85" s="1405"/>
      <c r="L85" s="1405"/>
      <c r="M85" s="1406"/>
      <c r="N85" s="1700"/>
      <c r="O85" s="2186"/>
      <c r="P85" s="2186"/>
      <c r="Q85" s="2186"/>
      <c r="R85" s="2186"/>
      <c r="T85" s="1407" t="str">
        <f t="shared" si="4"/>
        <v>16 (1416)</v>
      </c>
      <c r="U85" s="1408" t="str">
        <f t="shared" si="5"/>
        <v/>
      </c>
      <c r="V85" s="295"/>
      <c r="W85" s="1409"/>
      <c r="X85" s="1409"/>
      <c r="Y85" s="304"/>
    </row>
    <row r="86" spans="1:25" s="24" customFormat="1" ht="12.75" hidden="1" customHeight="1" x14ac:dyDescent="0.2">
      <c r="A86" s="1700" t="s">
        <v>2948</v>
      </c>
      <c r="B86" s="1065"/>
      <c r="C86" s="1402"/>
      <c r="D86" s="1692"/>
      <c r="E86" s="1700"/>
      <c r="F86" s="1692"/>
      <c r="G86" s="1692"/>
      <c r="H86" s="1419"/>
      <c r="I86" s="1692"/>
      <c r="J86" s="1405"/>
      <c r="K86" s="1405"/>
      <c r="L86" s="1405"/>
      <c r="M86" s="1406"/>
      <c r="N86" s="1700"/>
      <c r="O86" s="2186"/>
      <c r="P86" s="2186"/>
      <c r="Q86" s="2186"/>
      <c r="R86" s="2186"/>
      <c r="T86" s="1407" t="str">
        <f t="shared" si="4"/>
        <v>17 (1417)</v>
      </c>
      <c r="U86" s="1408" t="str">
        <f t="shared" si="5"/>
        <v/>
      </c>
      <c r="V86" s="295"/>
      <c r="W86" s="1409"/>
      <c r="X86" s="1409"/>
      <c r="Y86" s="304"/>
    </row>
    <row r="87" spans="1:25" s="24" customFormat="1" ht="12.75" hidden="1" customHeight="1" x14ac:dyDescent="0.2">
      <c r="A87" s="1700" t="s">
        <v>2949</v>
      </c>
      <c r="B87" s="1065"/>
      <c r="C87" s="1402"/>
      <c r="D87" s="1692"/>
      <c r="E87" s="1700"/>
      <c r="F87" s="1692"/>
      <c r="G87" s="1692"/>
      <c r="H87" s="1419"/>
      <c r="I87" s="1692"/>
      <c r="J87" s="1405"/>
      <c r="K87" s="1405"/>
      <c r="L87" s="1405"/>
      <c r="M87" s="1406"/>
      <c r="N87" s="1700"/>
      <c r="O87" s="2186"/>
      <c r="P87" s="2186"/>
      <c r="Q87" s="2186"/>
      <c r="R87" s="2186"/>
      <c r="T87" s="1407" t="str">
        <f t="shared" si="4"/>
        <v>18 (1418)</v>
      </c>
      <c r="U87" s="1408" t="str">
        <f t="shared" si="5"/>
        <v/>
      </c>
      <c r="V87" s="295"/>
      <c r="W87" s="1409"/>
      <c r="X87" s="1409"/>
      <c r="Y87" s="304"/>
    </row>
    <row r="88" spans="1:25" s="24" customFormat="1" ht="12.75" hidden="1" customHeight="1" x14ac:dyDescent="0.2">
      <c r="A88" s="1700" t="s">
        <v>2950</v>
      </c>
      <c r="B88" s="1065"/>
      <c r="C88" s="1402"/>
      <c r="D88" s="1692"/>
      <c r="E88" s="1700"/>
      <c r="F88" s="1692"/>
      <c r="G88" s="1692"/>
      <c r="H88" s="1419"/>
      <c r="I88" s="1692"/>
      <c r="J88" s="1405"/>
      <c r="K88" s="1405"/>
      <c r="L88" s="1405"/>
      <c r="M88" s="1406"/>
      <c r="N88" s="1700"/>
      <c r="O88" s="2186"/>
      <c r="P88" s="2186"/>
      <c r="Q88" s="2186"/>
      <c r="R88" s="2186"/>
      <c r="T88" s="1407" t="str">
        <f t="shared" si="4"/>
        <v>19 (1419)</v>
      </c>
      <c r="U88" s="1408" t="str">
        <f t="shared" si="5"/>
        <v/>
      </c>
      <c r="V88" s="295"/>
      <c r="W88" s="1409"/>
      <c r="X88" s="1409"/>
      <c r="Y88" s="304"/>
    </row>
    <row r="89" spans="1:25" s="24" customFormat="1" ht="12.75" hidden="1" customHeight="1" x14ac:dyDescent="0.2">
      <c r="A89" s="1700" t="s">
        <v>2951</v>
      </c>
      <c r="B89" s="1065"/>
      <c r="C89" s="1402"/>
      <c r="D89" s="1692"/>
      <c r="E89" s="1700"/>
      <c r="F89" s="1692"/>
      <c r="G89" s="1692"/>
      <c r="H89" s="1419"/>
      <c r="I89" s="1692"/>
      <c r="J89" s="1405"/>
      <c r="K89" s="1405"/>
      <c r="L89" s="1405"/>
      <c r="M89" s="1406"/>
      <c r="N89" s="1700"/>
      <c r="O89" s="2186"/>
      <c r="P89" s="2186"/>
      <c r="Q89" s="2186"/>
      <c r="R89" s="2186"/>
      <c r="T89" s="1407" t="str">
        <f t="shared" si="4"/>
        <v>20 (1420)</v>
      </c>
      <c r="U89" s="1408" t="str">
        <f t="shared" si="5"/>
        <v/>
      </c>
      <c r="V89" s="295"/>
      <c r="W89" s="1409"/>
      <c r="X89" s="1409"/>
      <c r="Y89" s="304"/>
    </row>
    <row r="90" spans="1:25" s="24" customFormat="1" ht="12.75" hidden="1" customHeight="1" x14ac:dyDescent="0.2">
      <c r="A90" s="1700" t="s">
        <v>2952</v>
      </c>
      <c r="B90" s="1065"/>
      <c r="C90" s="1402"/>
      <c r="D90" s="1692"/>
      <c r="E90" s="1700"/>
      <c r="F90" s="1692"/>
      <c r="G90" s="1692"/>
      <c r="H90" s="1419"/>
      <c r="I90" s="1692"/>
      <c r="J90" s="1405"/>
      <c r="K90" s="1405"/>
      <c r="L90" s="1405"/>
      <c r="M90" s="1406"/>
      <c r="N90" s="1700"/>
      <c r="O90" s="2186"/>
      <c r="P90" s="2186"/>
      <c r="Q90" s="2186"/>
      <c r="R90" s="2186"/>
      <c r="T90" s="1407" t="str">
        <f t="shared" si="4"/>
        <v>21 (1421)</v>
      </c>
      <c r="U90" s="1408" t="str">
        <f t="shared" si="5"/>
        <v/>
      </c>
      <c r="V90" s="295"/>
      <c r="W90" s="1409"/>
      <c r="X90" s="1409"/>
      <c r="Y90" s="304"/>
    </row>
    <row r="91" spans="1:25" s="24" customFormat="1" ht="12.75" hidden="1" customHeight="1" x14ac:dyDescent="0.2">
      <c r="A91" s="1700" t="s">
        <v>2953</v>
      </c>
      <c r="B91" s="1065"/>
      <c r="C91" s="1402"/>
      <c r="D91" s="1692"/>
      <c r="E91" s="1700"/>
      <c r="F91" s="1692"/>
      <c r="G91" s="1692"/>
      <c r="H91" s="1419"/>
      <c r="I91" s="1692"/>
      <c r="J91" s="1405"/>
      <c r="K91" s="1405"/>
      <c r="L91" s="1405"/>
      <c r="M91" s="1406"/>
      <c r="N91" s="1700"/>
      <c r="O91" s="2186"/>
      <c r="P91" s="2186"/>
      <c r="Q91" s="2186"/>
      <c r="R91" s="2186"/>
      <c r="T91" s="1407" t="str">
        <f t="shared" si="4"/>
        <v>22 (1422)</v>
      </c>
      <c r="U91" s="1408" t="str">
        <f t="shared" si="5"/>
        <v/>
      </c>
      <c r="V91" s="295"/>
      <c r="W91" s="1409"/>
      <c r="X91" s="1409"/>
      <c r="Y91" s="304"/>
    </row>
    <row r="92" spans="1:25" s="24" customFormat="1" ht="12.75" hidden="1" customHeight="1" x14ac:dyDescent="0.2">
      <c r="A92" s="1700" t="s">
        <v>2954</v>
      </c>
      <c r="B92" s="1065"/>
      <c r="C92" s="1402"/>
      <c r="D92" s="1692"/>
      <c r="E92" s="1700"/>
      <c r="F92" s="1692"/>
      <c r="G92" s="1692"/>
      <c r="H92" s="1419"/>
      <c r="I92" s="1692"/>
      <c r="J92" s="1405"/>
      <c r="K92" s="1405"/>
      <c r="L92" s="1405"/>
      <c r="M92" s="1406"/>
      <c r="N92" s="1700"/>
      <c r="O92" s="2186"/>
      <c r="P92" s="2186"/>
      <c r="Q92" s="2186"/>
      <c r="R92" s="2186"/>
      <c r="T92" s="1407" t="str">
        <f t="shared" si="4"/>
        <v>23 (1423)</v>
      </c>
      <c r="U92" s="1408" t="str">
        <f t="shared" si="5"/>
        <v/>
      </c>
      <c r="V92" s="295"/>
      <c r="W92" s="1409"/>
      <c r="X92" s="1409"/>
      <c r="Y92" s="304"/>
    </row>
    <row r="93" spans="1:25" s="24" customFormat="1" ht="12.75" hidden="1" customHeight="1" x14ac:dyDescent="0.2">
      <c r="A93" s="1700" t="s">
        <v>2955</v>
      </c>
      <c r="B93" s="1065"/>
      <c r="C93" s="1402"/>
      <c r="D93" s="1692"/>
      <c r="E93" s="1700"/>
      <c r="F93" s="1692"/>
      <c r="G93" s="1692"/>
      <c r="H93" s="1419"/>
      <c r="I93" s="1692"/>
      <c r="J93" s="1405"/>
      <c r="K93" s="1405"/>
      <c r="L93" s="1405"/>
      <c r="M93" s="1406"/>
      <c r="N93" s="1700"/>
      <c r="O93" s="2186"/>
      <c r="P93" s="2186"/>
      <c r="Q93" s="2186"/>
      <c r="R93" s="2186"/>
      <c r="T93" s="1407" t="str">
        <f t="shared" si="4"/>
        <v>24 (1424)</v>
      </c>
      <c r="U93" s="1408" t="str">
        <f t="shared" si="5"/>
        <v/>
      </c>
      <c r="V93" s="295"/>
      <c r="W93" s="1409"/>
      <c r="X93" s="1409"/>
      <c r="Y93" s="304"/>
    </row>
    <row r="94" spans="1:25" s="24" customFormat="1" x14ac:dyDescent="0.2">
      <c r="A94" s="1700" t="s">
        <v>2956</v>
      </c>
      <c r="B94" s="1065"/>
      <c r="C94" s="1402"/>
      <c r="D94" s="1692"/>
      <c r="E94" s="1700"/>
      <c r="F94" s="1692"/>
      <c r="G94" s="1692"/>
      <c r="H94" s="1419"/>
      <c r="I94" s="1692"/>
      <c r="J94" s="1405"/>
      <c r="K94" s="1405"/>
      <c r="L94" s="1405"/>
      <c r="M94" s="1406"/>
      <c r="N94" s="1700"/>
      <c r="O94" s="2186"/>
      <c r="P94" s="2186"/>
      <c r="Q94" s="2186"/>
      <c r="R94" s="2186"/>
      <c r="T94" s="1407" t="str">
        <f t="shared" si="4"/>
        <v>25 (1425)</v>
      </c>
      <c r="U94" s="1408" t="str">
        <f t="shared" si="5"/>
        <v/>
      </c>
      <c r="V94" s="295"/>
      <c r="W94" s="1409"/>
      <c r="X94" s="1409"/>
      <c r="Y94" s="304"/>
    </row>
    <row r="95" spans="1:25" s="24" customFormat="1" x14ac:dyDescent="0.2">
      <c r="A95" s="425" t="s">
        <v>2957</v>
      </c>
      <c r="B95" s="1066">
        <v>100</v>
      </c>
      <c r="C95" s="1410"/>
      <c r="D95" s="1692"/>
      <c r="E95" s="1700"/>
      <c r="F95" s="1692"/>
      <c r="G95" s="1692"/>
      <c r="H95" s="1419"/>
      <c r="I95" s="1692"/>
      <c r="J95" s="1405"/>
      <c r="K95" s="1405"/>
      <c r="L95" s="1405"/>
      <c r="M95" s="1412"/>
      <c r="N95" s="1700"/>
      <c r="O95" s="2188"/>
      <c r="P95" s="2188"/>
      <c r="Q95" s="2188"/>
      <c r="R95" s="2188"/>
      <c r="T95" s="1480" t="str">
        <f>$A$95</f>
        <v>(1426)</v>
      </c>
      <c r="U95" s="1413">
        <f>$B95</f>
        <v>100</v>
      </c>
      <c r="V95" s="295"/>
      <c r="W95" s="1409"/>
      <c r="X95" s="1409"/>
      <c r="Y95" s="304"/>
    </row>
    <row r="96" spans="1:25" s="24" customFormat="1" x14ac:dyDescent="0.2">
      <c r="A96" s="132" t="s">
        <v>2958</v>
      </c>
      <c r="B96" s="905" t="s">
        <v>2959</v>
      </c>
      <c r="C96" s="906"/>
      <c r="D96" s="1693"/>
      <c r="E96" s="131"/>
      <c r="F96" s="908"/>
      <c r="G96" s="1693"/>
      <c r="H96" s="1420"/>
      <c r="I96" s="1693"/>
      <c r="J96" s="1416"/>
      <c r="K96" s="1416"/>
      <c r="L96" s="1416"/>
      <c r="M96" s="1417"/>
      <c r="N96" s="131"/>
      <c r="O96" s="2189"/>
      <c r="P96" s="2189"/>
      <c r="Q96" s="2189"/>
      <c r="R96" s="2189"/>
      <c r="T96" s="1480" t="str">
        <f>$A$96</f>
        <v>(1400)</v>
      </c>
      <c r="U96" s="906" t="str">
        <f>$B96</f>
        <v>Global</v>
      </c>
      <c r="V96" s="295"/>
      <c r="W96" s="1418"/>
      <c r="X96" s="1418"/>
      <c r="Y96" s="304"/>
    </row>
    <row r="97" spans="1:25" ht="6" customHeight="1" x14ac:dyDescent="0.2">
      <c r="A97" s="131"/>
      <c r="B97" s="131"/>
      <c r="C97" s="131"/>
      <c r="D97" s="131"/>
      <c r="E97" s="131"/>
      <c r="F97" s="131"/>
      <c r="G97" s="131"/>
      <c r="H97" s="131"/>
      <c r="I97" s="131"/>
      <c r="J97" s="131"/>
      <c r="K97" s="131"/>
      <c r="L97" s="131"/>
      <c r="M97" s="131"/>
      <c r="N97" s="131"/>
      <c r="O97" s="131"/>
      <c r="P97" s="131"/>
      <c r="Q97" s="131"/>
      <c r="R97" s="131"/>
      <c r="T97" s="1400"/>
      <c r="U97" s="1400"/>
      <c r="Y97" s="320"/>
    </row>
    <row r="98" spans="1:25" s="24" customFormat="1" x14ac:dyDescent="0.2">
      <c r="A98" s="131"/>
      <c r="B98" s="138" t="s">
        <v>1787</v>
      </c>
      <c r="C98" s="131"/>
      <c r="D98" s="131"/>
      <c r="E98" s="131"/>
      <c r="F98" s="131"/>
      <c r="G98" s="131"/>
      <c r="H98" s="131"/>
      <c r="I98" s="131"/>
      <c r="J98" s="131"/>
      <c r="K98" s="131"/>
      <c r="L98" s="131"/>
      <c r="M98" s="131"/>
      <c r="N98" s="131"/>
      <c r="O98" s="131"/>
      <c r="P98" s="131"/>
      <c r="Q98" s="131"/>
      <c r="R98" s="131"/>
      <c r="T98" s="1400"/>
      <c r="U98" s="1401" t="str">
        <f>$B98</f>
        <v>Dérivés hors cote (504)</v>
      </c>
      <c r="V98" s="131"/>
      <c r="W98" s="131"/>
      <c r="X98" s="131"/>
      <c r="Y98" s="304"/>
    </row>
    <row r="99" spans="1:25" s="24" customFormat="1" x14ac:dyDescent="0.2">
      <c r="A99" s="1700" t="s">
        <v>2932</v>
      </c>
      <c r="B99" s="1065"/>
      <c r="C99" s="1692"/>
      <c r="D99" s="1692"/>
      <c r="E99" s="1700"/>
      <c r="F99" s="1692"/>
      <c r="G99" s="902"/>
      <c r="H99" s="1403"/>
      <c r="I99" s="1692"/>
      <c r="J99" s="911"/>
      <c r="K99" s="1405"/>
      <c r="L99" s="911"/>
      <c r="M99" s="1406"/>
      <c r="N99" s="1700"/>
      <c r="O99" s="2186"/>
      <c r="P99" s="2186"/>
      <c r="Q99" s="2186"/>
      <c r="R99" s="2186"/>
      <c r="T99" s="1407" t="str">
        <f t="shared" ref="T99:T123" si="6">$A99</f>
        <v>1 (1401)</v>
      </c>
      <c r="U99" s="1408" t="str">
        <f t="shared" ref="U99:U123" si="7">IF($B99="","",$B99)</f>
        <v/>
      </c>
      <c r="V99" s="295"/>
      <c r="W99" s="1409"/>
      <c r="X99" s="1409"/>
      <c r="Y99" s="304"/>
    </row>
    <row r="100" spans="1:25" s="24" customFormat="1" x14ac:dyDescent="0.2">
      <c r="A100" s="1700" t="s">
        <v>2933</v>
      </c>
      <c r="B100" s="1065"/>
      <c r="C100" s="1692"/>
      <c r="D100" s="1692"/>
      <c r="E100" s="1700"/>
      <c r="F100" s="1692"/>
      <c r="G100" s="902"/>
      <c r="H100" s="1403"/>
      <c r="I100" s="1692"/>
      <c r="J100" s="911"/>
      <c r="K100" s="1405"/>
      <c r="L100" s="911"/>
      <c r="M100" s="1406"/>
      <c r="N100" s="1700"/>
      <c r="O100" s="2186"/>
      <c r="P100" s="2186"/>
      <c r="Q100" s="2186"/>
      <c r="R100" s="2186"/>
      <c r="T100" s="1407" t="str">
        <f t="shared" si="6"/>
        <v>2 (1402)</v>
      </c>
      <c r="U100" s="1408" t="str">
        <f t="shared" si="7"/>
        <v/>
      </c>
      <c r="V100" s="295"/>
      <c r="W100" s="1409"/>
      <c r="X100" s="1409"/>
      <c r="Y100" s="304"/>
    </row>
    <row r="101" spans="1:25" s="24" customFormat="1" x14ac:dyDescent="0.2">
      <c r="A101" s="1700" t="s">
        <v>2934</v>
      </c>
      <c r="B101" s="1065"/>
      <c r="C101" s="1692"/>
      <c r="D101" s="1692"/>
      <c r="E101" s="1700"/>
      <c r="F101" s="1692"/>
      <c r="G101" s="902"/>
      <c r="H101" s="1403"/>
      <c r="I101" s="1692"/>
      <c r="J101" s="911"/>
      <c r="K101" s="1405"/>
      <c r="L101" s="911"/>
      <c r="M101" s="1406"/>
      <c r="N101" s="1700"/>
      <c r="O101" s="2186"/>
      <c r="P101" s="2186"/>
      <c r="Q101" s="2186"/>
      <c r="R101" s="2186"/>
      <c r="T101" s="1407" t="str">
        <f t="shared" si="6"/>
        <v>3 (1403)</v>
      </c>
      <c r="U101" s="1408" t="str">
        <f t="shared" si="7"/>
        <v/>
      </c>
      <c r="V101" s="295"/>
      <c r="W101" s="1409"/>
      <c r="X101" s="1409"/>
      <c r="Y101" s="304"/>
    </row>
    <row r="102" spans="1:25" s="24" customFormat="1" ht="12.75" hidden="1" customHeight="1" x14ac:dyDescent="0.2">
      <c r="A102" s="1700" t="s">
        <v>2935</v>
      </c>
      <c r="B102" s="1065"/>
      <c r="C102" s="1692"/>
      <c r="D102" s="1692"/>
      <c r="E102" s="1700"/>
      <c r="F102" s="1692"/>
      <c r="G102" s="902"/>
      <c r="H102" s="1403"/>
      <c r="I102" s="1692"/>
      <c r="J102" s="911"/>
      <c r="K102" s="1405"/>
      <c r="L102" s="911"/>
      <c r="M102" s="1406"/>
      <c r="N102" s="1700"/>
      <c r="O102" s="2186"/>
      <c r="P102" s="2186"/>
      <c r="Q102" s="2186"/>
      <c r="R102" s="2186"/>
      <c r="T102" s="1407" t="str">
        <f t="shared" si="6"/>
        <v>4 (1404)</v>
      </c>
      <c r="U102" s="1408" t="str">
        <f t="shared" si="7"/>
        <v/>
      </c>
      <c r="V102" s="295"/>
      <c r="W102" s="1409"/>
      <c r="X102" s="1409"/>
      <c r="Y102" s="304"/>
    </row>
    <row r="103" spans="1:25" s="24" customFormat="1" ht="12.75" hidden="1" customHeight="1" x14ac:dyDescent="0.2">
      <c r="A103" s="1700" t="s">
        <v>2936</v>
      </c>
      <c r="B103" s="1065"/>
      <c r="C103" s="1692"/>
      <c r="D103" s="1692"/>
      <c r="E103" s="1700"/>
      <c r="F103" s="1692"/>
      <c r="G103" s="902"/>
      <c r="H103" s="1403"/>
      <c r="I103" s="1692"/>
      <c r="J103" s="911"/>
      <c r="K103" s="1405"/>
      <c r="L103" s="911"/>
      <c r="M103" s="1406"/>
      <c r="N103" s="1700"/>
      <c r="O103" s="2186"/>
      <c r="P103" s="2186"/>
      <c r="Q103" s="2186"/>
      <c r="R103" s="2186"/>
      <c r="T103" s="1407" t="str">
        <f t="shared" si="6"/>
        <v>5 (1405)</v>
      </c>
      <c r="U103" s="1408" t="str">
        <f t="shared" si="7"/>
        <v/>
      </c>
      <c r="V103" s="295"/>
      <c r="W103" s="1409"/>
      <c r="X103" s="1409"/>
      <c r="Y103" s="304"/>
    </row>
    <row r="104" spans="1:25" s="24" customFormat="1" ht="12.75" hidden="1" customHeight="1" x14ac:dyDescent="0.2">
      <c r="A104" s="1700" t="s">
        <v>2937</v>
      </c>
      <c r="B104" s="1065"/>
      <c r="C104" s="1692"/>
      <c r="D104" s="1692"/>
      <c r="E104" s="1700"/>
      <c r="F104" s="1692"/>
      <c r="G104" s="902"/>
      <c r="H104" s="1403"/>
      <c r="I104" s="1692"/>
      <c r="J104" s="911"/>
      <c r="K104" s="1405"/>
      <c r="L104" s="911"/>
      <c r="M104" s="1406"/>
      <c r="N104" s="1700"/>
      <c r="O104" s="2186"/>
      <c r="P104" s="2186"/>
      <c r="Q104" s="2186"/>
      <c r="R104" s="2186"/>
      <c r="T104" s="1407" t="str">
        <f t="shared" si="6"/>
        <v>6 (1406)</v>
      </c>
      <c r="U104" s="1408" t="str">
        <f t="shared" si="7"/>
        <v/>
      </c>
      <c r="V104" s="295"/>
      <c r="W104" s="1409"/>
      <c r="X104" s="1409"/>
      <c r="Y104" s="304"/>
    </row>
    <row r="105" spans="1:25" s="24" customFormat="1" ht="12.75" hidden="1" customHeight="1" x14ac:dyDescent="0.2">
      <c r="A105" s="1700" t="s">
        <v>2938</v>
      </c>
      <c r="B105" s="1065"/>
      <c r="C105" s="1692"/>
      <c r="D105" s="1692"/>
      <c r="E105" s="1700"/>
      <c r="F105" s="1692"/>
      <c r="G105" s="902"/>
      <c r="H105" s="1403"/>
      <c r="I105" s="1692"/>
      <c r="J105" s="911"/>
      <c r="K105" s="1405"/>
      <c r="L105" s="911"/>
      <c r="M105" s="1406"/>
      <c r="N105" s="1700"/>
      <c r="O105" s="2186"/>
      <c r="P105" s="2186"/>
      <c r="Q105" s="2186"/>
      <c r="R105" s="2186"/>
      <c r="T105" s="1407" t="str">
        <f t="shared" si="6"/>
        <v>7 (1407)</v>
      </c>
      <c r="U105" s="1408" t="str">
        <f t="shared" si="7"/>
        <v/>
      </c>
      <c r="V105" s="295"/>
      <c r="W105" s="1409"/>
      <c r="X105" s="1409"/>
      <c r="Y105" s="304"/>
    </row>
    <row r="106" spans="1:25" s="24" customFormat="1" ht="12.75" hidden="1" customHeight="1" x14ac:dyDescent="0.2">
      <c r="A106" s="1700" t="s">
        <v>2939</v>
      </c>
      <c r="B106" s="1065"/>
      <c r="C106" s="1692"/>
      <c r="D106" s="1692"/>
      <c r="E106" s="1700"/>
      <c r="F106" s="1692"/>
      <c r="G106" s="902"/>
      <c r="H106" s="1403"/>
      <c r="I106" s="1692"/>
      <c r="J106" s="911"/>
      <c r="K106" s="1405"/>
      <c r="L106" s="911"/>
      <c r="M106" s="1406"/>
      <c r="N106" s="1700"/>
      <c r="O106" s="2186"/>
      <c r="P106" s="2186"/>
      <c r="Q106" s="2186"/>
      <c r="R106" s="2186"/>
      <c r="T106" s="1407" t="str">
        <f t="shared" si="6"/>
        <v>8 (1408)</v>
      </c>
      <c r="U106" s="1408" t="str">
        <f t="shared" si="7"/>
        <v/>
      </c>
      <c r="V106" s="295"/>
      <c r="W106" s="1409"/>
      <c r="X106" s="1409"/>
      <c r="Y106" s="304"/>
    </row>
    <row r="107" spans="1:25" s="24" customFormat="1" ht="12.75" hidden="1" customHeight="1" x14ac:dyDescent="0.2">
      <c r="A107" s="1700" t="s">
        <v>2940</v>
      </c>
      <c r="B107" s="1065"/>
      <c r="C107" s="1692"/>
      <c r="D107" s="1692"/>
      <c r="E107" s="1700"/>
      <c r="F107" s="1692"/>
      <c r="G107" s="902"/>
      <c r="H107" s="1403"/>
      <c r="I107" s="1692"/>
      <c r="J107" s="911"/>
      <c r="K107" s="1405"/>
      <c r="L107" s="911"/>
      <c r="M107" s="1406"/>
      <c r="N107" s="1700"/>
      <c r="O107" s="2186"/>
      <c r="P107" s="2186"/>
      <c r="Q107" s="2186"/>
      <c r="R107" s="2186"/>
      <c r="T107" s="1407" t="str">
        <f t="shared" si="6"/>
        <v>9 (1409)</v>
      </c>
      <c r="U107" s="1408" t="str">
        <f t="shared" si="7"/>
        <v/>
      </c>
      <c r="V107" s="295"/>
      <c r="W107" s="1409"/>
      <c r="X107" s="1409"/>
      <c r="Y107" s="304"/>
    </row>
    <row r="108" spans="1:25" s="24" customFormat="1" ht="12.75" hidden="1" customHeight="1" x14ac:dyDescent="0.2">
      <c r="A108" s="1700" t="s">
        <v>2941</v>
      </c>
      <c r="B108" s="1065"/>
      <c r="C108" s="1692"/>
      <c r="D108" s="1692"/>
      <c r="E108" s="1700"/>
      <c r="F108" s="1692"/>
      <c r="G108" s="902"/>
      <c r="H108" s="1403"/>
      <c r="I108" s="1692"/>
      <c r="J108" s="911"/>
      <c r="K108" s="1405"/>
      <c r="L108" s="911"/>
      <c r="M108" s="1406"/>
      <c r="N108" s="1700"/>
      <c r="O108" s="2186"/>
      <c r="P108" s="2186"/>
      <c r="Q108" s="2186"/>
      <c r="R108" s="2186"/>
      <c r="T108" s="1407" t="str">
        <f t="shared" si="6"/>
        <v>10 (1410)</v>
      </c>
      <c r="U108" s="1408" t="str">
        <f t="shared" si="7"/>
        <v/>
      </c>
      <c r="V108" s="295"/>
      <c r="W108" s="1409"/>
      <c r="X108" s="1409"/>
      <c r="Y108" s="304"/>
    </row>
    <row r="109" spans="1:25" s="24" customFormat="1" ht="12.75" hidden="1" customHeight="1" x14ac:dyDescent="0.2">
      <c r="A109" s="1700" t="s">
        <v>2942</v>
      </c>
      <c r="B109" s="1065"/>
      <c r="C109" s="1692"/>
      <c r="D109" s="1692"/>
      <c r="E109" s="1700"/>
      <c r="F109" s="1692"/>
      <c r="G109" s="902"/>
      <c r="H109" s="1403"/>
      <c r="I109" s="1692"/>
      <c r="J109" s="911"/>
      <c r="K109" s="1405"/>
      <c r="L109" s="911"/>
      <c r="M109" s="1406"/>
      <c r="N109" s="1700"/>
      <c r="O109" s="2186"/>
      <c r="P109" s="2186"/>
      <c r="Q109" s="2186"/>
      <c r="R109" s="2186"/>
      <c r="T109" s="1407" t="str">
        <f t="shared" si="6"/>
        <v>11 (1411)</v>
      </c>
      <c r="U109" s="1408" t="str">
        <f t="shared" si="7"/>
        <v/>
      </c>
      <c r="V109" s="295"/>
      <c r="W109" s="1409"/>
      <c r="X109" s="1409"/>
      <c r="Y109" s="304"/>
    </row>
    <row r="110" spans="1:25" s="24" customFormat="1" ht="12.75" hidden="1" customHeight="1" x14ac:dyDescent="0.2">
      <c r="A110" s="1700" t="s">
        <v>2943</v>
      </c>
      <c r="B110" s="1065"/>
      <c r="C110" s="1692"/>
      <c r="D110" s="1692"/>
      <c r="E110" s="1700"/>
      <c r="F110" s="1692"/>
      <c r="G110" s="902"/>
      <c r="H110" s="1403"/>
      <c r="I110" s="1692"/>
      <c r="J110" s="911"/>
      <c r="K110" s="1405"/>
      <c r="L110" s="911"/>
      <c r="M110" s="1406"/>
      <c r="N110" s="1700"/>
      <c r="O110" s="2186"/>
      <c r="P110" s="2186"/>
      <c r="Q110" s="2186"/>
      <c r="R110" s="2186"/>
      <c r="T110" s="1407" t="str">
        <f t="shared" si="6"/>
        <v>12 (1412)</v>
      </c>
      <c r="U110" s="1408" t="str">
        <f t="shared" si="7"/>
        <v/>
      </c>
      <c r="V110" s="295"/>
      <c r="W110" s="1409"/>
      <c r="X110" s="1409"/>
      <c r="Y110" s="304"/>
    </row>
    <row r="111" spans="1:25" s="24" customFormat="1" ht="12.75" hidden="1" customHeight="1" x14ac:dyDescent="0.2">
      <c r="A111" s="1700" t="s">
        <v>2944</v>
      </c>
      <c r="B111" s="1065"/>
      <c r="C111" s="1692"/>
      <c r="D111" s="1692"/>
      <c r="E111" s="1700"/>
      <c r="F111" s="1692"/>
      <c r="G111" s="902"/>
      <c r="H111" s="1403"/>
      <c r="I111" s="1692"/>
      <c r="J111" s="911"/>
      <c r="K111" s="1405"/>
      <c r="L111" s="911"/>
      <c r="M111" s="1406"/>
      <c r="N111" s="1700"/>
      <c r="O111" s="2186"/>
      <c r="P111" s="2186"/>
      <c r="Q111" s="2186"/>
      <c r="R111" s="2186"/>
      <c r="T111" s="1407" t="str">
        <f t="shared" si="6"/>
        <v>13 (1413)</v>
      </c>
      <c r="U111" s="1408" t="str">
        <f t="shared" si="7"/>
        <v/>
      </c>
      <c r="V111" s="295"/>
      <c r="W111" s="1409"/>
      <c r="X111" s="1409"/>
      <c r="Y111" s="304"/>
    </row>
    <row r="112" spans="1:25" s="24" customFormat="1" ht="12.75" hidden="1" customHeight="1" x14ac:dyDescent="0.2">
      <c r="A112" s="1700" t="s">
        <v>2945</v>
      </c>
      <c r="B112" s="1065"/>
      <c r="C112" s="1692"/>
      <c r="D112" s="1692"/>
      <c r="E112" s="1700"/>
      <c r="F112" s="1692"/>
      <c r="G112" s="902"/>
      <c r="H112" s="1403"/>
      <c r="I112" s="1692"/>
      <c r="J112" s="911"/>
      <c r="K112" s="1405"/>
      <c r="L112" s="911"/>
      <c r="M112" s="1406"/>
      <c r="N112" s="1700"/>
      <c r="O112" s="2186"/>
      <c r="P112" s="2186"/>
      <c r="Q112" s="2186"/>
      <c r="R112" s="2186"/>
      <c r="T112" s="1407" t="str">
        <f t="shared" si="6"/>
        <v>14 (1414)</v>
      </c>
      <c r="U112" s="1408" t="str">
        <f t="shared" si="7"/>
        <v/>
      </c>
      <c r="V112" s="295"/>
      <c r="W112" s="1409"/>
      <c r="X112" s="1409"/>
      <c r="Y112" s="304"/>
    </row>
    <row r="113" spans="1:25" s="24" customFormat="1" ht="12.75" hidden="1" customHeight="1" x14ac:dyDescent="0.2">
      <c r="A113" s="1700" t="s">
        <v>2946</v>
      </c>
      <c r="B113" s="1065"/>
      <c r="C113" s="1692"/>
      <c r="D113" s="1692"/>
      <c r="E113" s="1700"/>
      <c r="F113" s="1692"/>
      <c r="G113" s="902"/>
      <c r="H113" s="1403"/>
      <c r="I113" s="1692"/>
      <c r="J113" s="911"/>
      <c r="K113" s="1405"/>
      <c r="L113" s="911"/>
      <c r="M113" s="1406"/>
      <c r="N113" s="1700"/>
      <c r="O113" s="2186"/>
      <c r="P113" s="2186"/>
      <c r="Q113" s="2186"/>
      <c r="R113" s="2186"/>
      <c r="T113" s="1407" t="str">
        <f t="shared" si="6"/>
        <v>15 (1415)</v>
      </c>
      <c r="U113" s="1408" t="str">
        <f t="shared" si="7"/>
        <v/>
      </c>
      <c r="V113" s="295"/>
      <c r="W113" s="1409"/>
      <c r="X113" s="1409"/>
      <c r="Y113" s="304"/>
    </row>
    <row r="114" spans="1:25" s="24" customFormat="1" ht="12.75" hidden="1" customHeight="1" x14ac:dyDescent="0.2">
      <c r="A114" s="1700" t="s">
        <v>2947</v>
      </c>
      <c r="B114" s="1065"/>
      <c r="C114" s="1692"/>
      <c r="D114" s="1692"/>
      <c r="E114" s="1700"/>
      <c r="F114" s="1692"/>
      <c r="G114" s="902"/>
      <c r="H114" s="1403"/>
      <c r="I114" s="1692"/>
      <c r="J114" s="911"/>
      <c r="K114" s="1405"/>
      <c r="L114" s="911"/>
      <c r="M114" s="1406"/>
      <c r="N114" s="1700"/>
      <c r="O114" s="2186"/>
      <c r="P114" s="2186"/>
      <c r="Q114" s="2186"/>
      <c r="R114" s="2186"/>
      <c r="T114" s="1407" t="str">
        <f t="shared" si="6"/>
        <v>16 (1416)</v>
      </c>
      <c r="U114" s="1408" t="str">
        <f t="shared" si="7"/>
        <v/>
      </c>
      <c r="V114" s="295"/>
      <c r="W114" s="1409"/>
      <c r="X114" s="1409"/>
      <c r="Y114" s="304"/>
    </row>
    <row r="115" spans="1:25" s="24" customFormat="1" ht="12.75" hidden="1" customHeight="1" x14ac:dyDescent="0.2">
      <c r="A115" s="1700" t="s">
        <v>2948</v>
      </c>
      <c r="B115" s="1065"/>
      <c r="C115" s="1692"/>
      <c r="D115" s="1692"/>
      <c r="E115" s="1700"/>
      <c r="F115" s="1692"/>
      <c r="G115" s="902"/>
      <c r="H115" s="1403"/>
      <c r="I115" s="1692"/>
      <c r="J115" s="911"/>
      <c r="K115" s="1405"/>
      <c r="L115" s="911"/>
      <c r="M115" s="1406"/>
      <c r="N115" s="1700"/>
      <c r="O115" s="2186"/>
      <c r="P115" s="2186"/>
      <c r="Q115" s="2186"/>
      <c r="R115" s="2186"/>
      <c r="T115" s="1407" t="str">
        <f t="shared" si="6"/>
        <v>17 (1417)</v>
      </c>
      <c r="U115" s="1408" t="str">
        <f t="shared" si="7"/>
        <v/>
      </c>
      <c r="V115" s="295"/>
      <c r="W115" s="1409"/>
      <c r="X115" s="1409"/>
      <c r="Y115" s="304"/>
    </row>
    <row r="116" spans="1:25" s="24" customFormat="1" ht="12.75" hidden="1" customHeight="1" x14ac:dyDescent="0.2">
      <c r="A116" s="1700" t="s">
        <v>2949</v>
      </c>
      <c r="B116" s="1065"/>
      <c r="C116" s="1692"/>
      <c r="D116" s="1692"/>
      <c r="E116" s="1700"/>
      <c r="F116" s="1692"/>
      <c r="G116" s="902"/>
      <c r="H116" s="1403"/>
      <c r="I116" s="1692"/>
      <c r="J116" s="911"/>
      <c r="K116" s="1405"/>
      <c r="L116" s="911"/>
      <c r="M116" s="1406"/>
      <c r="N116" s="1700"/>
      <c r="O116" s="2186"/>
      <c r="P116" s="2186"/>
      <c r="Q116" s="2186"/>
      <c r="R116" s="2186"/>
      <c r="T116" s="1407" t="str">
        <f t="shared" si="6"/>
        <v>18 (1418)</v>
      </c>
      <c r="U116" s="1408" t="str">
        <f t="shared" si="7"/>
        <v/>
      </c>
      <c r="V116" s="295"/>
      <c r="W116" s="1409"/>
      <c r="X116" s="1409"/>
      <c r="Y116" s="304"/>
    </row>
    <row r="117" spans="1:25" s="24" customFormat="1" ht="12.75" hidden="1" customHeight="1" x14ac:dyDescent="0.2">
      <c r="A117" s="1700" t="s">
        <v>2950</v>
      </c>
      <c r="B117" s="1065"/>
      <c r="C117" s="1692"/>
      <c r="D117" s="1692"/>
      <c r="E117" s="1700"/>
      <c r="F117" s="1692"/>
      <c r="G117" s="902"/>
      <c r="H117" s="1403"/>
      <c r="I117" s="1692"/>
      <c r="J117" s="911"/>
      <c r="K117" s="1405"/>
      <c r="L117" s="911"/>
      <c r="M117" s="1406"/>
      <c r="N117" s="1700"/>
      <c r="O117" s="2186"/>
      <c r="P117" s="2186"/>
      <c r="Q117" s="2186"/>
      <c r="R117" s="2186"/>
      <c r="T117" s="1407" t="str">
        <f t="shared" si="6"/>
        <v>19 (1419)</v>
      </c>
      <c r="U117" s="1408" t="str">
        <f t="shared" si="7"/>
        <v/>
      </c>
      <c r="V117" s="295"/>
      <c r="W117" s="1409"/>
      <c r="X117" s="1409"/>
      <c r="Y117" s="304"/>
    </row>
    <row r="118" spans="1:25" s="24" customFormat="1" ht="12.75" hidden="1" customHeight="1" x14ac:dyDescent="0.2">
      <c r="A118" s="1700" t="s">
        <v>2951</v>
      </c>
      <c r="B118" s="1065"/>
      <c r="C118" s="1692"/>
      <c r="D118" s="1692"/>
      <c r="E118" s="1700"/>
      <c r="F118" s="1692"/>
      <c r="G118" s="902"/>
      <c r="H118" s="1403"/>
      <c r="I118" s="1692"/>
      <c r="J118" s="911"/>
      <c r="K118" s="1405"/>
      <c r="L118" s="911"/>
      <c r="M118" s="1406"/>
      <c r="N118" s="1700"/>
      <c r="O118" s="2186"/>
      <c r="P118" s="2186"/>
      <c r="Q118" s="2186"/>
      <c r="R118" s="2186"/>
      <c r="T118" s="1407" t="str">
        <f t="shared" si="6"/>
        <v>20 (1420)</v>
      </c>
      <c r="U118" s="1408" t="str">
        <f t="shared" si="7"/>
        <v/>
      </c>
      <c r="V118" s="295"/>
      <c r="W118" s="1409"/>
      <c r="X118" s="1409"/>
      <c r="Y118" s="304"/>
    </row>
    <row r="119" spans="1:25" s="24" customFormat="1" ht="12.75" hidden="1" customHeight="1" x14ac:dyDescent="0.2">
      <c r="A119" s="1700" t="s">
        <v>2952</v>
      </c>
      <c r="B119" s="1065"/>
      <c r="C119" s="1692"/>
      <c r="D119" s="1692"/>
      <c r="E119" s="1700"/>
      <c r="F119" s="1692"/>
      <c r="G119" s="902"/>
      <c r="H119" s="1403"/>
      <c r="I119" s="1692"/>
      <c r="J119" s="911"/>
      <c r="K119" s="1405"/>
      <c r="L119" s="911"/>
      <c r="M119" s="1406"/>
      <c r="N119" s="1700"/>
      <c r="O119" s="2186"/>
      <c r="P119" s="2186"/>
      <c r="Q119" s="2186"/>
      <c r="R119" s="2186"/>
      <c r="T119" s="1407" t="str">
        <f t="shared" si="6"/>
        <v>21 (1421)</v>
      </c>
      <c r="U119" s="1408" t="str">
        <f t="shared" si="7"/>
        <v/>
      </c>
      <c r="V119" s="295"/>
      <c r="W119" s="1409"/>
      <c r="X119" s="1409"/>
      <c r="Y119" s="304"/>
    </row>
    <row r="120" spans="1:25" s="24" customFormat="1" ht="12.75" hidden="1" customHeight="1" x14ac:dyDescent="0.2">
      <c r="A120" s="1700" t="s">
        <v>2953</v>
      </c>
      <c r="B120" s="1065"/>
      <c r="C120" s="1692"/>
      <c r="D120" s="1692"/>
      <c r="E120" s="1700"/>
      <c r="F120" s="1692"/>
      <c r="G120" s="902"/>
      <c r="H120" s="1403"/>
      <c r="I120" s="1692"/>
      <c r="J120" s="911"/>
      <c r="K120" s="1405"/>
      <c r="L120" s="911"/>
      <c r="M120" s="1406"/>
      <c r="N120" s="1700"/>
      <c r="O120" s="2186"/>
      <c r="P120" s="2186"/>
      <c r="Q120" s="2186"/>
      <c r="R120" s="2186"/>
      <c r="T120" s="1407" t="str">
        <f t="shared" si="6"/>
        <v>22 (1422)</v>
      </c>
      <c r="U120" s="1408" t="str">
        <f t="shared" si="7"/>
        <v/>
      </c>
      <c r="V120" s="295"/>
      <c r="W120" s="1409"/>
      <c r="X120" s="1409"/>
      <c r="Y120" s="304"/>
    </row>
    <row r="121" spans="1:25" s="24" customFormat="1" ht="12.75" hidden="1" customHeight="1" x14ac:dyDescent="0.2">
      <c r="A121" s="1700" t="s">
        <v>2954</v>
      </c>
      <c r="B121" s="1065"/>
      <c r="C121" s="1692"/>
      <c r="D121" s="1692"/>
      <c r="E121" s="1700"/>
      <c r="F121" s="1692"/>
      <c r="G121" s="902"/>
      <c r="H121" s="1403"/>
      <c r="I121" s="1692"/>
      <c r="J121" s="911"/>
      <c r="K121" s="1405"/>
      <c r="L121" s="911"/>
      <c r="M121" s="1406"/>
      <c r="N121" s="1700"/>
      <c r="O121" s="2186"/>
      <c r="P121" s="2186"/>
      <c r="Q121" s="2186"/>
      <c r="R121" s="2186"/>
      <c r="T121" s="1407" t="str">
        <f t="shared" si="6"/>
        <v>23 (1423)</v>
      </c>
      <c r="U121" s="1408" t="str">
        <f t="shared" si="7"/>
        <v/>
      </c>
      <c r="V121" s="295"/>
      <c r="W121" s="1409"/>
      <c r="X121" s="1409"/>
      <c r="Y121" s="304"/>
    </row>
    <row r="122" spans="1:25" s="24" customFormat="1" ht="12.75" hidden="1" customHeight="1" x14ac:dyDescent="0.2">
      <c r="A122" s="1700" t="s">
        <v>2955</v>
      </c>
      <c r="B122" s="1065"/>
      <c r="C122" s="1692"/>
      <c r="D122" s="1692"/>
      <c r="E122" s="1700"/>
      <c r="F122" s="1692"/>
      <c r="G122" s="902"/>
      <c r="H122" s="1403"/>
      <c r="I122" s="1692"/>
      <c r="J122" s="911"/>
      <c r="K122" s="1405"/>
      <c r="L122" s="911"/>
      <c r="M122" s="1406"/>
      <c r="N122" s="1700"/>
      <c r="O122" s="2186"/>
      <c r="P122" s="2186"/>
      <c r="Q122" s="2186"/>
      <c r="R122" s="2186"/>
      <c r="T122" s="1407" t="str">
        <f t="shared" si="6"/>
        <v>24 (1424)</v>
      </c>
      <c r="U122" s="1408" t="str">
        <f t="shared" si="7"/>
        <v/>
      </c>
      <c r="V122" s="295"/>
      <c r="W122" s="1409"/>
      <c r="X122" s="1409"/>
      <c r="Y122" s="304"/>
    </row>
    <row r="123" spans="1:25" s="24" customFormat="1" x14ac:dyDescent="0.2">
      <c r="A123" s="1700" t="s">
        <v>2956</v>
      </c>
      <c r="B123" s="1065"/>
      <c r="C123" s="1692"/>
      <c r="D123" s="1692"/>
      <c r="E123" s="1700"/>
      <c r="F123" s="1692"/>
      <c r="G123" s="902"/>
      <c r="H123" s="1403"/>
      <c r="I123" s="1692"/>
      <c r="J123" s="911"/>
      <c r="K123" s="1405"/>
      <c r="L123" s="911"/>
      <c r="M123" s="1406"/>
      <c r="N123" s="1700"/>
      <c r="O123" s="2186"/>
      <c r="P123" s="2186"/>
      <c r="Q123" s="2186"/>
      <c r="R123" s="2186"/>
      <c r="T123" s="1407" t="str">
        <f t="shared" si="6"/>
        <v>25 (1425)</v>
      </c>
      <c r="U123" s="1408" t="str">
        <f t="shared" si="7"/>
        <v/>
      </c>
      <c r="V123" s="295"/>
      <c r="W123" s="1409"/>
      <c r="X123" s="1409"/>
      <c r="Y123" s="304"/>
    </row>
    <row r="124" spans="1:25" s="24" customFormat="1" x14ac:dyDescent="0.2">
      <c r="A124" s="425" t="s">
        <v>2957</v>
      </c>
      <c r="B124" s="1066">
        <v>100</v>
      </c>
      <c r="C124" s="1692"/>
      <c r="D124" s="1692"/>
      <c r="E124" s="1700"/>
      <c r="F124" s="1692"/>
      <c r="G124" s="467"/>
      <c r="H124" s="1411"/>
      <c r="I124" s="1692"/>
      <c r="J124" s="1352"/>
      <c r="K124" s="1405"/>
      <c r="L124" s="1352"/>
      <c r="M124" s="1412"/>
      <c r="N124" s="1700"/>
      <c r="O124" s="2188"/>
      <c r="P124" s="2188"/>
      <c r="Q124" s="2188"/>
      <c r="R124" s="2188"/>
      <c r="T124" s="1480" t="str">
        <f>$A$124</f>
        <v>(1426)</v>
      </c>
      <c r="U124" s="1413">
        <f>$B124</f>
        <v>100</v>
      </c>
      <c r="V124" s="295"/>
      <c r="W124" s="1409"/>
      <c r="X124" s="1409"/>
      <c r="Y124" s="304"/>
    </row>
    <row r="125" spans="1:25" s="24" customFormat="1" x14ac:dyDescent="0.2">
      <c r="A125" s="132" t="s">
        <v>2958</v>
      </c>
      <c r="B125" s="905" t="s">
        <v>2959</v>
      </c>
      <c r="C125" s="1693"/>
      <c r="D125" s="1693"/>
      <c r="E125" s="131"/>
      <c r="F125" s="908"/>
      <c r="G125" s="1414"/>
      <c r="H125" s="1415"/>
      <c r="I125" s="1693"/>
      <c r="J125" s="1483"/>
      <c r="K125" s="1416"/>
      <c r="L125" s="1483"/>
      <c r="M125" s="1417"/>
      <c r="N125" s="131"/>
      <c r="O125" s="2189"/>
      <c r="P125" s="2189"/>
      <c r="Q125" s="2189"/>
      <c r="R125" s="2189"/>
      <c r="T125" s="1480" t="str">
        <f>$A$125</f>
        <v>(1400)</v>
      </c>
      <c r="U125" s="906" t="str">
        <f>$B125</f>
        <v>Global</v>
      </c>
      <c r="V125" s="295"/>
      <c r="W125" s="1418"/>
      <c r="X125" s="1418"/>
      <c r="Y125" s="304"/>
    </row>
    <row r="126" spans="1:25" s="24" customFormat="1" ht="6" customHeight="1" x14ac:dyDescent="0.2">
      <c r="A126" s="131"/>
      <c r="B126" s="131"/>
      <c r="C126" s="131"/>
      <c r="D126" s="131"/>
      <c r="E126" s="131"/>
      <c r="F126" s="131"/>
      <c r="G126" s="131"/>
      <c r="H126" s="131"/>
      <c r="I126" s="131"/>
      <c r="J126" s="131"/>
      <c r="K126" s="131"/>
      <c r="L126" s="131"/>
      <c r="M126" s="131"/>
      <c r="N126" s="131"/>
      <c r="O126" s="131"/>
      <c r="P126" s="131"/>
      <c r="Q126" s="131"/>
      <c r="R126" s="131"/>
      <c r="T126" s="1400"/>
      <c r="U126" s="1400"/>
      <c r="V126" s="131"/>
      <c r="W126" s="131"/>
      <c r="X126" s="131"/>
      <c r="Y126" s="304"/>
    </row>
    <row r="127" spans="1:25" s="24" customFormat="1" x14ac:dyDescent="0.2">
      <c r="A127" s="131"/>
      <c r="B127" s="138" t="s">
        <v>1788</v>
      </c>
      <c r="C127" s="131"/>
      <c r="D127" s="131"/>
      <c r="E127" s="131"/>
      <c r="F127" s="131"/>
      <c r="G127" s="131"/>
      <c r="H127" s="131"/>
      <c r="I127" s="131"/>
      <c r="J127" s="131"/>
      <c r="K127" s="131"/>
      <c r="L127" s="131"/>
      <c r="M127" s="131"/>
      <c r="N127" s="131"/>
      <c r="O127" s="131"/>
      <c r="P127" s="131"/>
      <c r="Q127" s="131"/>
      <c r="R127" s="131"/>
      <c r="T127" s="1400"/>
      <c r="U127" s="1401" t="str">
        <f>$B127</f>
        <v>Autres éléments hors bilan (505)</v>
      </c>
      <c r="V127" s="131"/>
      <c r="W127" s="131"/>
      <c r="X127" s="131"/>
      <c r="Y127" s="304"/>
    </row>
    <row r="128" spans="1:25" s="24" customFormat="1" x14ac:dyDescent="0.2">
      <c r="A128" s="1700" t="s">
        <v>2932</v>
      </c>
      <c r="B128" s="1065"/>
      <c r="C128" s="1692"/>
      <c r="D128" s="1692"/>
      <c r="E128" s="1700"/>
      <c r="F128" s="1692"/>
      <c r="G128" s="902"/>
      <c r="H128" s="1403"/>
      <c r="I128" s="1404"/>
      <c r="J128" s="1693"/>
      <c r="K128" s="1404"/>
      <c r="L128" s="1405"/>
      <c r="M128" s="1406"/>
      <c r="N128" s="1700"/>
      <c r="O128" s="2186"/>
      <c r="P128" s="2186"/>
      <c r="Q128" s="2186"/>
      <c r="R128" s="2186"/>
      <c r="T128" s="1407" t="str">
        <f t="shared" ref="T128:T152" si="8">$A128</f>
        <v>1 (1401)</v>
      </c>
      <c r="U128" s="1408" t="str">
        <f t="shared" ref="U128:U152" si="9">IF($B128="","",$B128)</f>
        <v/>
      </c>
      <c r="V128" s="295"/>
      <c r="W128" s="1409"/>
      <c r="X128" s="1409"/>
      <c r="Y128" s="304"/>
    </row>
    <row r="129" spans="1:25" s="24" customFormat="1" x14ac:dyDescent="0.2">
      <c r="A129" s="1700" t="s">
        <v>2933</v>
      </c>
      <c r="B129" s="1065"/>
      <c r="C129" s="1692"/>
      <c r="D129" s="1692"/>
      <c r="E129" s="1700"/>
      <c r="F129" s="1692"/>
      <c r="G129" s="902"/>
      <c r="H129" s="1403"/>
      <c r="I129" s="1404"/>
      <c r="J129" s="1693"/>
      <c r="K129" s="1404"/>
      <c r="L129" s="1405"/>
      <c r="M129" s="1406"/>
      <c r="N129" s="1700"/>
      <c r="O129" s="2186"/>
      <c r="P129" s="2186"/>
      <c r="Q129" s="2186"/>
      <c r="R129" s="2186"/>
      <c r="T129" s="1407" t="str">
        <f t="shared" si="8"/>
        <v>2 (1402)</v>
      </c>
      <c r="U129" s="1408" t="str">
        <f t="shared" si="9"/>
        <v/>
      </c>
      <c r="V129" s="295"/>
      <c r="W129" s="1409"/>
      <c r="X129" s="1409"/>
      <c r="Y129" s="304"/>
    </row>
    <row r="130" spans="1:25" s="24" customFormat="1" x14ac:dyDescent="0.2">
      <c r="A130" s="1700" t="s">
        <v>2934</v>
      </c>
      <c r="B130" s="1065"/>
      <c r="C130" s="1692"/>
      <c r="D130" s="1692"/>
      <c r="E130" s="1700"/>
      <c r="F130" s="1692"/>
      <c r="G130" s="902"/>
      <c r="H130" s="1403"/>
      <c r="I130" s="1404"/>
      <c r="J130" s="1693"/>
      <c r="K130" s="1404"/>
      <c r="L130" s="1405"/>
      <c r="M130" s="1406"/>
      <c r="N130" s="1700"/>
      <c r="O130" s="2186"/>
      <c r="P130" s="2186"/>
      <c r="Q130" s="2186"/>
      <c r="R130" s="2186"/>
      <c r="T130" s="1407" t="str">
        <f t="shared" si="8"/>
        <v>3 (1403)</v>
      </c>
      <c r="U130" s="1408" t="str">
        <f t="shared" si="9"/>
        <v/>
      </c>
      <c r="V130" s="295"/>
      <c r="W130" s="1409"/>
      <c r="X130" s="1409"/>
      <c r="Y130" s="304"/>
    </row>
    <row r="131" spans="1:25" s="24" customFormat="1" ht="12.75" hidden="1" customHeight="1" x14ac:dyDescent="0.2">
      <c r="A131" s="1700" t="s">
        <v>2935</v>
      </c>
      <c r="B131" s="1065"/>
      <c r="C131" s="1692"/>
      <c r="D131" s="1692"/>
      <c r="E131" s="1700"/>
      <c r="F131" s="1692"/>
      <c r="G131" s="902"/>
      <c r="H131" s="1403"/>
      <c r="I131" s="1404"/>
      <c r="J131" s="1693"/>
      <c r="K131" s="1404"/>
      <c r="L131" s="1405"/>
      <c r="M131" s="1406"/>
      <c r="N131" s="1700"/>
      <c r="O131" s="2186"/>
      <c r="P131" s="2186"/>
      <c r="Q131" s="2186"/>
      <c r="R131" s="2186"/>
      <c r="T131" s="1407" t="str">
        <f t="shared" si="8"/>
        <v>4 (1404)</v>
      </c>
      <c r="U131" s="1408" t="str">
        <f t="shared" si="9"/>
        <v/>
      </c>
      <c r="V131" s="295"/>
      <c r="W131" s="1409"/>
      <c r="X131" s="1409"/>
      <c r="Y131" s="304"/>
    </row>
    <row r="132" spans="1:25" s="24" customFormat="1" ht="12.75" hidden="1" customHeight="1" x14ac:dyDescent="0.2">
      <c r="A132" s="1700" t="s">
        <v>2936</v>
      </c>
      <c r="B132" s="1065"/>
      <c r="C132" s="1692"/>
      <c r="D132" s="1692"/>
      <c r="E132" s="1700"/>
      <c r="F132" s="1692"/>
      <c r="G132" s="902"/>
      <c r="H132" s="1403"/>
      <c r="I132" s="1404"/>
      <c r="J132" s="1693"/>
      <c r="K132" s="1404"/>
      <c r="L132" s="1405"/>
      <c r="M132" s="1406"/>
      <c r="N132" s="1700"/>
      <c r="O132" s="2186"/>
      <c r="P132" s="2186"/>
      <c r="Q132" s="2186"/>
      <c r="R132" s="2186"/>
      <c r="T132" s="1407" t="str">
        <f t="shared" si="8"/>
        <v>5 (1405)</v>
      </c>
      <c r="U132" s="1408" t="str">
        <f t="shared" si="9"/>
        <v/>
      </c>
      <c r="V132" s="295"/>
      <c r="W132" s="1409"/>
      <c r="X132" s="1409"/>
      <c r="Y132" s="304"/>
    </row>
    <row r="133" spans="1:25" s="24" customFormat="1" ht="12.75" hidden="1" customHeight="1" x14ac:dyDescent="0.2">
      <c r="A133" s="1700" t="s">
        <v>2937</v>
      </c>
      <c r="B133" s="1065"/>
      <c r="C133" s="1692"/>
      <c r="D133" s="1692"/>
      <c r="E133" s="1700"/>
      <c r="F133" s="1692"/>
      <c r="G133" s="902"/>
      <c r="H133" s="1403"/>
      <c r="I133" s="1404"/>
      <c r="J133" s="1693"/>
      <c r="K133" s="1404"/>
      <c r="L133" s="1405"/>
      <c r="M133" s="1406"/>
      <c r="N133" s="1700"/>
      <c r="O133" s="2186"/>
      <c r="P133" s="2186"/>
      <c r="Q133" s="2186"/>
      <c r="R133" s="2186"/>
      <c r="T133" s="1407" t="str">
        <f t="shared" si="8"/>
        <v>6 (1406)</v>
      </c>
      <c r="U133" s="1408" t="str">
        <f t="shared" si="9"/>
        <v/>
      </c>
      <c r="V133" s="295"/>
      <c r="W133" s="1409"/>
      <c r="X133" s="1409"/>
      <c r="Y133" s="304"/>
    </row>
    <row r="134" spans="1:25" s="24" customFormat="1" ht="12.75" hidden="1" customHeight="1" x14ac:dyDescent="0.2">
      <c r="A134" s="1700" t="s">
        <v>2938</v>
      </c>
      <c r="B134" s="1065"/>
      <c r="C134" s="1692"/>
      <c r="D134" s="1692"/>
      <c r="E134" s="1700"/>
      <c r="F134" s="1692"/>
      <c r="G134" s="902"/>
      <c r="H134" s="1403"/>
      <c r="I134" s="1404"/>
      <c r="J134" s="1693"/>
      <c r="K134" s="1404"/>
      <c r="L134" s="1405"/>
      <c r="M134" s="1406"/>
      <c r="N134" s="1700"/>
      <c r="O134" s="2186"/>
      <c r="P134" s="2186"/>
      <c r="Q134" s="2186"/>
      <c r="R134" s="2186"/>
      <c r="T134" s="1407" t="str">
        <f t="shared" si="8"/>
        <v>7 (1407)</v>
      </c>
      <c r="U134" s="1408" t="str">
        <f t="shared" si="9"/>
        <v/>
      </c>
      <c r="V134" s="295"/>
      <c r="W134" s="1409"/>
      <c r="X134" s="1409"/>
      <c r="Y134" s="304"/>
    </row>
    <row r="135" spans="1:25" s="24" customFormat="1" ht="12.75" hidden="1" customHeight="1" x14ac:dyDescent="0.2">
      <c r="A135" s="1700" t="s">
        <v>2939</v>
      </c>
      <c r="B135" s="1065"/>
      <c r="C135" s="1692"/>
      <c r="D135" s="1692"/>
      <c r="E135" s="1700"/>
      <c r="F135" s="1692"/>
      <c r="G135" s="902"/>
      <c r="H135" s="1403"/>
      <c r="I135" s="1404"/>
      <c r="J135" s="1693"/>
      <c r="K135" s="1404"/>
      <c r="L135" s="1405"/>
      <c r="M135" s="1406"/>
      <c r="N135" s="1700"/>
      <c r="O135" s="2186"/>
      <c r="P135" s="2186"/>
      <c r="Q135" s="2186"/>
      <c r="R135" s="2186"/>
      <c r="T135" s="1407" t="str">
        <f t="shared" si="8"/>
        <v>8 (1408)</v>
      </c>
      <c r="U135" s="1408" t="str">
        <f t="shared" si="9"/>
        <v/>
      </c>
      <c r="V135" s="295"/>
      <c r="W135" s="1409"/>
      <c r="X135" s="1409"/>
      <c r="Y135" s="304"/>
    </row>
    <row r="136" spans="1:25" s="24" customFormat="1" ht="12.75" hidden="1" customHeight="1" x14ac:dyDescent="0.2">
      <c r="A136" s="1700" t="s">
        <v>2940</v>
      </c>
      <c r="B136" s="1065"/>
      <c r="C136" s="1692"/>
      <c r="D136" s="1692"/>
      <c r="E136" s="1700"/>
      <c r="F136" s="1692"/>
      <c r="G136" s="902"/>
      <c r="H136" s="1403"/>
      <c r="I136" s="1404"/>
      <c r="J136" s="1693"/>
      <c r="K136" s="1404"/>
      <c r="L136" s="1405"/>
      <c r="M136" s="1406"/>
      <c r="N136" s="1700"/>
      <c r="O136" s="2186"/>
      <c r="P136" s="2186"/>
      <c r="Q136" s="2186"/>
      <c r="R136" s="2186"/>
      <c r="T136" s="1407" t="str">
        <f t="shared" si="8"/>
        <v>9 (1409)</v>
      </c>
      <c r="U136" s="1408" t="str">
        <f t="shared" si="9"/>
        <v/>
      </c>
      <c r="V136" s="295"/>
      <c r="W136" s="1409"/>
      <c r="X136" s="1409"/>
      <c r="Y136" s="304"/>
    </row>
    <row r="137" spans="1:25" s="24" customFormat="1" ht="12.75" hidden="1" customHeight="1" x14ac:dyDescent="0.2">
      <c r="A137" s="1700" t="s">
        <v>2941</v>
      </c>
      <c r="B137" s="1065"/>
      <c r="C137" s="1692"/>
      <c r="D137" s="1692"/>
      <c r="E137" s="1700"/>
      <c r="F137" s="1692"/>
      <c r="G137" s="902"/>
      <c r="H137" s="1403"/>
      <c r="I137" s="1404"/>
      <c r="J137" s="1693"/>
      <c r="K137" s="1404"/>
      <c r="L137" s="1405"/>
      <c r="M137" s="1406"/>
      <c r="N137" s="1700"/>
      <c r="O137" s="2186"/>
      <c r="P137" s="2186"/>
      <c r="Q137" s="2186"/>
      <c r="R137" s="2186"/>
      <c r="T137" s="1407" t="str">
        <f t="shared" si="8"/>
        <v>10 (1410)</v>
      </c>
      <c r="U137" s="1408" t="str">
        <f t="shared" si="9"/>
        <v/>
      </c>
      <c r="V137" s="295"/>
      <c r="W137" s="1409"/>
      <c r="X137" s="1409"/>
      <c r="Y137" s="304"/>
    </row>
    <row r="138" spans="1:25" s="24" customFormat="1" ht="12.75" hidden="1" customHeight="1" x14ac:dyDescent="0.2">
      <c r="A138" s="1700" t="s">
        <v>2942</v>
      </c>
      <c r="B138" s="1065"/>
      <c r="C138" s="1692"/>
      <c r="D138" s="1692"/>
      <c r="E138" s="1700"/>
      <c r="F138" s="1692"/>
      <c r="G138" s="902"/>
      <c r="H138" s="1403"/>
      <c r="I138" s="1404"/>
      <c r="J138" s="1693"/>
      <c r="K138" s="1404"/>
      <c r="L138" s="1405"/>
      <c r="M138" s="1406"/>
      <c r="N138" s="1700"/>
      <c r="O138" s="2186"/>
      <c r="P138" s="2186"/>
      <c r="Q138" s="2186"/>
      <c r="R138" s="2186"/>
      <c r="T138" s="1407" t="str">
        <f t="shared" si="8"/>
        <v>11 (1411)</v>
      </c>
      <c r="U138" s="1408" t="str">
        <f t="shared" si="9"/>
        <v/>
      </c>
      <c r="V138" s="295"/>
      <c r="W138" s="1409"/>
      <c r="X138" s="1409"/>
      <c r="Y138" s="304"/>
    </row>
    <row r="139" spans="1:25" s="24" customFormat="1" ht="12.75" hidden="1" customHeight="1" x14ac:dyDescent="0.2">
      <c r="A139" s="1700" t="s">
        <v>2943</v>
      </c>
      <c r="B139" s="1065"/>
      <c r="C139" s="1692"/>
      <c r="D139" s="1692"/>
      <c r="E139" s="1700"/>
      <c r="F139" s="1692"/>
      <c r="G139" s="902"/>
      <c r="H139" s="1403"/>
      <c r="I139" s="1404"/>
      <c r="J139" s="1693"/>
      <c r="K139" s="1404"/>
      <c r="L139" s="1405"/>
      <c r="M139" s="1406"/>
      <c r="N139" s="1700"/>
      <c r="O139" s="2186"/>
      <c r="P139" s="2186"/>
      <c r="Q139" s="2186"/>
      <c r="R139" s="2186"/>
      <c r="T139" s="1407" t="str">
        <f t="shared" si="8"/>
        <v>12 (1412)</v>
      </c>
      <c r="U139" s="1408" t="str">
        <f t="shared" si="9"/>
        <v/>
      </c>
      <c r="V139" s="295"/>
      <c r="W139" s="1409"/>
      <c r="X139" s="1409"/>
      <c r="Y139" s="304"/>
    </row>
    <row r="140" spans="1:25" s="24" customFormat="1" ht="12.75" hidden="1" customHeight="1" x14ac:dyDescent="0.2">
      <c r="A140" s="1700" t="s">
        <v>2944</v>
      </c>
      <c r="B140" s="1065"/>
      <c r="C140" s="1692"/>
      <c r="D140" s="1692"/>
      <c r="E140" s="1700"/>
      <c r="F140" s="1692"/>
      <c r="G140" s="902"/>
      <c r="H140" s="1403"/>
      <c r="I140" s="1404"/>
      <c r="J140" s="1693"/>
      <c r="K140" s="1404"/>
      <c r="L140" s="1405"/>
      <c r="M140" s="1406"/>
      <c r="N140" s="1700"/>
      <c r="O140" s="2186"/>
      <c r="P140" s="2186"/>
      <c r="Q140" s="2186"/>
      <c r="R140" s="2186"/>
      <c r="T140" s="1407" t="str">
        <f t="shared" si="8"/>
        <v>13 (1413)</v>
      </c>
      <c r="U140" s="1408" t="str">
        <f t="shared" si="9"/>
        <v/>
      </c>
      <c r="V140" s="295"/>
      <c r="W140" s="1409"/>
      <c r="X140" s="1409"/>
      <c r="Y140" s="304"/>
    </row>
    <row r="141" spans="1:25" s="24" customFormat="1" ht="12.75" hidden="1" customHeight="1" x14ac:dyDescent="0.2">
      <c r="A141" s="1700" t="s">
        <v>2945</v>
      </c>
      <c r="B141" s="1065"/>
      <c r="C141" s="1692"/>
      <c r="D141" s="1692"/>
      <c r="E141" s="1700"/>
      <c r="F141" s="1692"/>
      <c r="G141" s="902"/>
      <c r="H141" s="1403"/>
      <c r="I141" s="1404"/>
      <c r="J141" s="1693"/>
      <c r="K141" s="1404"/>
      <c r="L141" s="1405"/>
      <c r="M141" s="1406"/>
      <c r="N141" s="1700"/>
      <c r="O141" s="2186"/>
      <c r="P141" s="2186"/>
      <c r="Q141" s="2186"/>
      <c r="R141" s="2186"/>
      <c r="T141" s="1407" t="str">
        <f t="shared" si="8"/>
        <v>14 (1414)</v>
      </c>
      <c r="U141" s="1408" t="str">
        <f t="shared" si="9"/>
        <v/>
      </c>
      <c r="V141" s="295"/>
      <c r="W141" s="1409"/>
      <c r="X141" s="1409"/>
      <c r="Y141" s="304"/>
    </row>
    <row r="142" spans="1:25" s="24" customFormat="1" ht="12.75" hidden="1" customHeight="1" x14ac:dyDescent="0.2">
      <c r="A142" s="1700" t="s">
        <v>2946</v>
      </c>
      <c r="B142" s="1065"/>
      <c r="C142" s="1692"/>
      <c r="D142" s="1692"/>
      <c r="E142" s="1700"/>
      <c r="F142" s="1692"/>
      <c r="G142" s="902"/>
      <c r="H142" s="1403"/>
      <c r="I142" s="1404"/>
      <c r="J142" s="1693"/>
      <c r="K142" s="1404"/>
      <c r="L142" s="1405"/>
      <c r="M142" s="1406"/>
      <c r="N142" s="1700"/>
      <c r="O142" s="2186"/>
      <c r="P142" s="2186"/>
      <c r="Q142" s="2186"/>
      <c r="R142" s="2186"/>
      <c r="T142" s="1407" t="str">
        <f t="shared" si="8"/>
        <v>15 (1415)</v>
      </c>
      <c r="U142" s="1408" t="str">
        <f t="shared" si="9"/>
        <v/>
      </c>
      <c r="V142" s="295"/>
      <c r="W142" s="1409"/>
      <c r="X142" s="1409"/>
      <c r="Y142" s="304"/>
    </row>
    <row r="143" spans="1:25" s="24" customFormat="1" ht="12.75" hidden="1" customHeight="1" x14ac:dyDescent="0.2">
      <c r="A143" s="1700" t="s">
        <v>2947</v>
      </c>
      <c r="B143" s="1065"/>
      <c r="C143" s="1692"/>
      <c r="D143" s="1692"/>
      <c r="E143" s="1700"/>
      <c r="F143" s="1692"/>
      <c r="G143" s="902"/>
      <c r="H143" s="1403"/>
      <c r="I143" s="1404"/>
      <c r="J143" s="1693"/>
      <c r="K143" s="1404"/>
      <c r="L143" s="1405"/>
      <c r="M143" s="1406"/>
      <c r="N143" s="1700"/>
      <c r="O143" s="2186"/>
      <c r="P143" s="2186"/>
      <c r="Q143" s="2186"/>
      <c r="R143" s="2186"/>
      <c r="T143" s="1407" t="str">
        <f t="shared" si="8"/>
        <v>16 (1416)</v>
      </c>
      <c r="U143" s="1408" t="str">
        <f t="shared" si="9"/>
        <v/>
      </c>
      <c r="V143" s="295"/>
      <c r="W143" s="1409"/>
      <c r="X143" s="1409"/>
      <c r="Y143" s="304"/>
    </row>
    <row r="144" spans="1:25" s="24" customFormat="1" ht="12.75" hidden="1" customHeight="1" x14ac:dyDescent="0.2">
      <c r="A144" s="1700" t="s">
        <v>2948</v>
      </c>
      <c r="B144" s="1065"/>
      <c r="C144" s="1692"/>
      <c r="D144" s="1692"/>
      <c r="E144" s="1700"/>
      <c r="F144" s="1692"/>
      <c r="G144" s="902"/>
      <c r="H144" s="1403"/>
      <c r="I144" s="1404"/>
      <c r="J144" s="1693"/>
      <c r="K144" s="1404"/>
      <c r="L144" s="1405"/>
      <c r="M144" s="1406"/>
      <c r="N144" s="1700"/>
      <c r="O144" s="2186"/>
      <c r="P144" s="2186"/>
      <c r="Q144" s="2186"/>
      <c r="R144" s="2186"/>
      <c r="T144" s="1407" t="str">
        <f t="shared" si="8"/>
        <v>17 (1417)</v>
      </c>
      <c r="U144" s="1408" t="str">
        <f t="shared" si="9"/>
        <v/>
      </c>
      <c r="V144" s="295"/>
      <c r="W144" s="1409"/>
      <c r="X144" s="1409"/>
      <c r="Y144" s="304"/>
    </row>
    <row r="145" spans="1:25" s="24" customFormat="1" ht="12.75" hidden="1" customHeight="1" x14ac:dyDescent="0.2">
      <c r="A145" s="1700" t="s">
        <v>2949</v>
      </c>
      <c r="B145" s="1065"/>
      <c r="C145" s="1692"/>
      <c r="D145" s="1692"/>
      <c r="E145" s="1700"/>
      <c r="F145" s="1692"/>
      <c r="G145" s="902"/>
      <c r="H145" s="1403"/>
      <c r="I145" s="1404"/>
      <c r="J145" s="1693"/>
      <c r="K145" s="1404"/>
      <c r="L145" s="1405"/>
      <c r="M145" s="1406"/>
      <c r="N145" s="1700"/>
      <c r="O145" s="2186"/>
      <c r="P145" s="2186"/>
      <c r="Q145" s="2186"/>
      <c r="R145" s="2186"/>
      <c r="T145" s="1407" t="str">
        <f t="shared" si="8"/>
        <v>18 (1418)</v>
      </c>
      <c r="U145" s="1408" t="str">
        <f t="shared" si="9"/>
        <v/>
      </c>
      <c r="V145" s="295"/>
      <c r="W145" s="1409"/>
      <c r="X145" s="1409"/>
      <c r="Y145" s="304"/>
    </row>
    <row r="146" spans="1:25" s="24" customFormat="1" ht="12.75" hidden="1" customHeight="1" x14ac:dyDescent="0.2">
      <c r="A146" s="1700" t="s">
        <v>2950</v>
      </c>
      <c r="B146" s="1065"/>
      <c r="C146" s="1692"/>
      <c r="D146" s="1692"/>
      <c r="E146" s="1700"/>
      <c r="F146" s="1692"/>
      <c r="G146" s="902"/>
      <c r="H146" s="1403"/>
      <c r="I146" s="1404"/>
      <c r="J146" s="1693"/>
      <c r="K146" s="1404"/>
      <c r="L146" s="1405"/>
      <c r="M146" s="1406"/>
      <c r="N146" s="1700"/>
      <c r="O146" s="2186"/>
      <c r="P146" s="2186"/>
      <c r="Q146" s="2186"/>
      <c r="R146" s="2186"/>
      <c r="T146" s="1407" t="str">
        <f t="shared" si="8"/>
        <v>19 (1419)</v>
      </c>
      <c r="U146" s="1408" t="str">
        <f t="shared" si="9"/>
        <v/>
      </c>
      <c r="V146" s="295"/>
      <c r="W146" s="1409"/>
      <c r="X146" s="1409"/>
      <c r="Y146" s="304"/>
    </row>
    <row r="147" spans="1:25" s="24" customFormat="1" ht="12.75" hidden="1" customHeight="1" x14ac:dyDescent="0.2">
      <c r="A147" s="1700" t="s">
        <v>2951</v>
      </c>
      <c r="B147" s="1065"/>
      <c r="C147" s="1692"/>
      <c r="D147" s="1692"/>
      <c r="E147" s="1700"/>
      <c r="F147" s="1692"/>
      <c r="G147" s="902"/>
      <c r="H147" s="1403"/>
      <c r="I147" s="1404"/>
      <c r="J147" s="1693"/>
      <c r="K147" s="1404"/>
      <c r="L147" s="1405"/>
      <c r="M147" s="1406"/>
      <c r="N147" s="1700"/>
      <c r="O147" s="2186"/>
      <c r="P147" s="2186"/>
      <c r="Q147" s="2186"/>
      <c r="R147" s="2186"/>
      <c r="T147" s="1407" t="str">
        <f t="shared" si="8"/>
        <v>20 (1420)</v>
      </c>
      <c r="U147" s="1408" t="str">
        <f t="shared" si="9"/>
        <v/>
      </c>
      <c r="V147" s="295"/>
      <c r="W147" s="1409"/>
      <c r="X147" s="1409"/>
      <c r="Y147" s="304"/>
    </row>
    <row r="148" spans="1:25" s="24" customFormat="1" ht="12.75" hidden="1" customHeight="1" x14ac:dyDescent="0.2">
      <c r="A148" s="1700" t="s">
        <v>2952</v>
      </c>
      <c r="B148" s="1065"/>
      <c r="C148" s="1692"/>
      <c r="D148" s="1692"/>
      <c r="E148" s="1700"/>
      <c r="F148" s="1692"/>
      <c r="G148" s="902"/>
      <c r="H148" s="1403"/>
      <c r="I148" s="1404"/>
      <c r="J148" s="1693"/>
      <c r="K148" s="1404"/>
      <c r="L148" s="1405"/>
      <c r="M148" s="1406"/>
      <c r="N148" s="1700"/>
      <c r="O148" s="2186"/>
      <c r="P148" s="2186"/>
      <c r="Q148" s="2186"/>
      <c r="R148" s="2186"/>
      <c r="T148" s="1407" t="str">
        <f t="shared" si="8"/>
        <v>21 (1421)</v>
      </c>
      <c r="U148" s="1408" t="str">
        <f t="shared" si="9"/>
        <v/>
      </c>
      <c r="V148" s="295"/>
      <c r="W148" s="1409"/>
      <c r="X148" s="1409"/>
      <c r="Y148" s="304"/>
    </row>
    <row r="149" spans="1:25" s="24" customFormat="1" ht="12.75" hidden="1" customHeight="1" x14ac:dyDescent="0.2">
      <c r="A149" s="1700" t="s">
        <v>2953</v>
      </c>
      <c r="B149" s="1065"/>
      <c r="C149" s="1692"/>
      <c r="D149" s="1692"/>
      <c r="E149" s="1700"/>
      <c r="F149" s="1692"/>
      <c r="G149" s="902"/>
      <c r="H149" s="1403"/>
      <c r="I149" s="1404"/>
      <c r="J149" s="1693"/>
      <c r="K149" s="1404"/>
      <c r="L149" s="1405"/>
      <c r="M149" s="1406"/>
      <c r="N149" s="1700"/>
      <c r="O149" s="2186"/>
      <c r="P149" s="2186"/>
      <c r="Q149" s="2186"/>
      <c r="R149" s="2186"/>
      <c r="T149" s="1407" t="str">
        <f t="shared" si="8"/>
        <v>22 (1422)</v>
      </c>
      <c r="U149" s="1408" t="str">
        <f t="shared" si="9"/>
        <v/>
      </c>
      <c r="V149" s="295"/>
      <c r="W149" s="1409"/>
      <c r="X149" s="1409"/>
      <c r="Y149" s="304"/>
    </row>
    <row r="150" spans="1:25" s="24" customFormat="1" ht="12.75" hidden="1" customHeight="1" x14ac:dyDescent="0.2">
      <c r="A150" s="1700" t="s">
        <v>2954</v>
      </c>
      <c r="B150" s="1065"/>
      <c r="C150" s="1692"/>
      <c r="D150" s="1692"/>
      <c r="E150" s="1700"/>
      <c r="F150" s="1692"/>
      <c r="G150" s="902"/>
      <c r="H150" s="1403"/>
      <c r="I150" s="1404"/>
      <c r="J150" s="1693"/>
      <c r="K150" s="1404"/>
      <c r="L150" s="1405"/>
      <c r="M150" s="1406"/>
      <c r="N150" s="1700"/>
      <c r="O150" s="2186"/>
      <c r="P150" s="2186"/>
      <c r="Q150" s="2186"/>
      <c r="R150" s="2186"/>
      <c r="T150" s="1407" t="str">
        <f t="shared" si="8"/>
        <v>23 (1423)</v>
      </c>
      <c r="U150" s="1408" t="str">
        <f t="shared" si="9"/>
        <v/>
      </c>
      <c r="V150" s="295"/>
      <c r="W150" s="1409"/>
      <c r="X150" s="1409"/>
      <c r="Y150" s="304"/>
    </row>
    <row r="151" spans="1:25" s="24" customFormat="1" ht="12.75" hidden="1" customHeight="1" x14ac:dyDescent="0.2">
      <c r="A151" s="1700" t="s">
        <v>2955</v>
      </c>
      <c r="B151" s="1065"/>
      <c r="C151" s="1692"/>
      <c r="D151" s="1692"/>
      <c r="E151" s="1700"/>
      <c r="F151" s="1692"/>
      <c r="G151" s="902"/>
      <c r="H151" s="1403"/>
      <c r="I151" s="1404"/>
      <c r="J151" s="1693"/>
      <c r="K151" s="1404"/>
      <c r="L151" s="1405"/>
      <c r="M151" s="1406"/>
      <c r="N151" s="1700"/>
      <c r="O151" s="2186"/>
      <c r="P151" s="2186"/>
      <c r="Q151" s="2186"/>
      <c r="R151" s="2186"/>
      <c r="T151" s="1407" t="str">
        <f t="shared" si="8"/>
        <v>24 (1424)</v>
      </c>
      <c r="U151" s="1408" t="str">
        <f t="shared" si="9"/>
        <v/>
      </c>
      <c r="V151" s="295"/>
      <c r="W151" s="1409"/>
      <c r="X151" s="1409"/>
      <c r="Y151" s="304"/>
    </row>
    <row r="152" spans="1:25" s="24" customFormat="1" x14ac:dyDescent="0.2">
      <c r="A152" s="1700" t="s">
        <v>2956</v>
      </c>
      <c r="B152" s="1065"/>
      <c r="C152" s="1692"/>
      <c r="D152" s="1692"/>
      <c r="E152" s="1700"/>
      <c r="F152" s="1692"/>
      <c r="G152" s="902"/>
      <c r="H152" s="1403"/>
      <c r="I152" s="1404"/>
      <c r="J152" s="1693"/>
      <c r="K152" s="1404"/>
      <c r="L152" s="1405"/>
      <c r="M152" s="1406"/>
      <c r="N152" s="1700"/>
      <c r="O152" s="2186"/>
      <c r="P152" s="2186"/>
      <c r="Q152" s="2186"/>
      <c r="R152" s="2186"/>
      <c r="T152" s="1407" t="str">
        <f t="shared" si="8"/>
        <v>25 (1425)</v>
      </c>
      <c r="U152" s="1408" t="str">
        <f t="shared" si="9"/>
        <v/>
      </c>
      <c r="V152" s="295"/>
      <c r="W152" s="1409"/>
      <c r="X152" s="1409"/>
      <c r="Y152" s="304"/>
    </row>
    <row r="153" spans="1:25" s="24" customFormat="1" x14ac:dyDescent="0.2">
      <c r="A153" s="425" t="s">
        <v>2957</v>
      </c>
      <c r="B153" s="1066">
        <v>100</v>
      </c>
      <c r="C153" s="1692"/>
      <c r="D153" s="1692"/>
      <c r="E153" s="1700"/>
      <c r="F153" s="1692"/>
      <c r="G153" s="467"/>
      <c r="H153" s="1411"/>
      <c r="I153" s="1404"/>
      <c r="J153" s="1693"/>
      <c r="K153" s="1404"/>
      <c r="L153" s="1405"/>
      <c r="M153" s="1412"/>
      <c r="N153" s="1700"/>
      <c r="O153" s="2188"/>
      <c r="P153" s="2188"/>
      <c r="Q153" s="2188"/>
      <c r="R153" s="2188"/>
      <c r="T153" s="1480" t="str">
        <f>$A$153</f>
        <v>(1426)</v>
      </c>
      <c r="U153" s="1413">
        <f>$B153</f>
        <v>100</v>
      </c>
      <c r="V153" s="295"/>
      <c r="W153" s="1409"/>
      <c r="X153" s="1409"/>
      <c r="Y153" s="304"/>
    </row>
    <row r="154" spans="1:25" s="24" customFormat="1" x14ac:dyDescent="0.2">
      <c r="A154" s="132" t="s">
        <v>2958</v>
      </c>
      <c r="B154" s="905" t="s">
        <v>2959</v>
      </c>
      <c r="C154" s="1693"/>
      <c r="D154" s="1693"/>
      <c r="E154" s="131"/>
      <c r="F154" s="908"/>
      <c r="G154" s="1414"/>
      <c r="H154" s="1415"/>
      <c r="I154" s="1404"/>
      <c r="J154" s="1693"/>
      <c r="K154" s="1404"/>
      <c r="L154" s="1416"/>
      <c r="M154" s="1417"/>
      <c r="N154" s="131"/>
      <c r="O154" s="2189"/>
      <c r="P154" s="2189"/>
      <c r="Q154" s="2189"/>
      <c r="R154" s="2189"/>
      <c r="T154" s="1480" t="str">
        <f>$A$154</f>
        <v>(1400)</v>
      </c>
      <c r="U154" s="906" t="str">
        <f>$B154</f>
        <v>Global</v>
      </c>
      <c r="V154" s="295"/>
      <c r="W154" s="1418"/>
      <c r="X154" s="1418"/>
      <c r="Y154" s="304"/>
    </row>
    <row r="155" spans="1:25" x14ac:dyDescent="0.2">
      <c r="A155" s="131"/>
      <c r="B155" s="92"/>
      <c r="C155" s="1424"/>
      <c r="D155" s="1424"/>
      <c r="E155" s="131"/>
      <c r="F155" s="1425"/>
      <c r="G155" s="1358"/>
      <c r="H155" s="1358"/>
      <c r="I155" s="1424"/>
      <c r="J155" s="1424"/>
      <c r="K155" s="1424"/>
      <c r="L155" s="1424"/>
      <c r="M155" s="1426"/>
      <c r="N155" s="131"/>
      <c r="O155" s="914"/>
      <c r="P155" s="914"/>
      <c r="Q155" s="914"/>
      <c r="R155" s="914"/>
      <c r="T155" s="1427"/>
      <c r="U155" s="1427"/>
      <c r="V155" s="914"/>
      <c r="W155" s="914"/>
      <c r="X155" s="914"/>
      <c r="Y155" s="693"/>
    </row>
    <row r="156" spans="1:25" x14ac:dyDescent="0.2">
      <c r="A156" s="131"/>
      <c r="B156" s="1356" t="s">
        <v>2960</v>
      </c>
      <c r="C156" s="1357"/>
      <c r="D156" s="1357"/>
      <c r="E156" s="131"/>
      <c r="F156" s="979"/>
      <c r="G156" s="1358"/>
      <c r="H156" s="1358"/>
      <c r="I156" s="1357"/>
      <c r="J156" s="1357"/>
      <c r="K156" s="1357"/>
      <c r="L156" s="1357"/>
      <c r="M156" s="1428"/>
      <c r="N156" s="131"/>
      <c r="O156" s="553"/>
      <c r="P156" s="553"/>
      <c r="Q156" s="553"/>
      <c r="R156" s="553"/>
      <c r="T156" s="1429"/>
      <c r="U156" s="1429"/>
      <c r="V156" s="553"/>
      <c r="W156" s="553"/>
      <c r="X156" s="553"/>
      <c r="Y156" s="1083"/>
    </row>
    <row r="157" spans="1:25" x14ac:dyDescent="0.2">
      <c r="A157" s="132" t="s">
        <v>2958</v>
      </c>
      <c r="B157" s="1359" t="s">
        <v>2959</v>
      </c>
      <c r="C157" s="1360"/>
      <c r="D157" s="1360"/>
      <c r="E157" s="1361"/>
      <c r="F157" s="1484"/>
      <c r="G157" s="1485"/>
      <c r="H157" s="1431"/>
      <c r="I157" s="1486"/>
      <c r="J157" s="1486"/>
      <c r="K157" s="1486"/>
      <c r="L157" s="1486"/>
      <c r="M157" s="1486"/>
      <c r="N157" s="1700"/>
      <c r="O157" s="2186"/>
      <c r="P157" s="2186"/>
      <c r="Q157" s="2190"/>
      <c r="R157" s="2190"/>
      <c r="T157" s="1429"/>
      <c r="U157" s="1429"/>
      <c r="V157" s="553"/>
      <c r="W157" s="553"/>
      <c r="X157" s="553"/>
      <c r="Y157" s="1083"/>
    </row>
    <row r="158" spans="1:25" x14ac:dyDescent="0.2">
      <c r="A158" s="132"/>
      <c r="B158" s="1433"/>
      <c r="C158" s="1361"/>
      <c r="D158" s="1361"/>
      <c r="E158" s="1361"/>
      <c r="F158" s="1361"/>
      <c r="G158" s="1434"/>
      <c r="H158" s="1434"/>
      <c r="I158" s="1435"/>
      <c r="J158" s="1435"/>
      <c r="K158" s="1435"/>
      <c r="L158" s="1435"/>
      <c r="M158" s="1435"/>
      <c r="N158" s="1700"/>
      <c r="O158" s="1717"/>
      <c r="P158" s="1717"/>
      <c r="Q158" s="1717"/>
      <c r="R158" s="1717"/>
      <c r="T158" s="1439"/>
      <c r="U158" s="1439"/>
      <c r="V158" s="553"/>
      <c r="W158" s="553"/>
      <c r="X158" s="553"/>
      <c r="Y158" s="1083"/>
    </row>
    <row r="159" spans="1:25" x14ac:dyDescent="0.2">
      <c r="A159" s="131"/>
      <c r="B159" s="138" t="s">
        <v>746</v>
      </c>
      <c r="C159" s="1424"/>
      <c r="D159" s="1693"/>
      <c r="E159" s="131"/>
      <c r="F159" s="1425"/>
      <c r="G159" s="1358"/>
      <c r="H159" s="1358"/>
      <c r="I159" s="1424"/>
      <c r="J159" s="1424"/>
      <c r="K159" s="1424"/>
      <c r="L159" s="1424"/>
      <c r="M159" s="1426"/>
      <c r="N159" s="131"/>
      <c r="O159" s="2189"/>
      <c r="P159" s="2189"/>
      <c r="Q159" s="2189"/>
      <c r="R159" s="2189"/>
      <c r="T159" s="1436"/>
      <c r="U159" s="1401" t="str">
        <f>$B159</f>
        <v>Total (500)</v>
      </c>
      <c r="V159" s="295"/>
      <c r="X159" s="1437"/>
      <c r="Y159" s="283"/>
    </row>
    <row r="160" spans="1:25" x14ac:dyDescent="0.2">
      <c r="A160" s="131"/>
      <c r="B160" s="92"/>
      <c r="C160" s="92"/>
      <c r="D160" s="1444"/>
      <c r="E160" s="131"/>
      <c r="F160" s="1425"/>
      <c r="G160" s="1425"/>
      <c r="H160" s="1425"/>
      <c r="I160" s="1444"/>
      <c r="J160" s="1444"/>
      <c r="K160" s="1444"/>
      <c r="L160" s="1445"/>
      <c r="M160" s="1700"/>
      <c r="N160" s="131"/>
      <c r="O160" s="1444"/>
      <c r="P160" s="1444"/>
      <c r="Q160" s="1444"/>
      <c r="R160" s="1444"/>
    </row>
    <row r="161" spans="1:25" s="25" customFormat="1" ht="33.75" customHeight="1" x14ac:dyDescent="0.2">
      <c r="A161" s="1481"/>
      <c r="B161" s="1474" t="s">
        <v>3014</v>
      </c>
      <c r="C161" s="131"/>
      <c r="D161" s="131"/>
      <c r="E161" s="131"/>
      <c r="F161" s="131"/>
      <c r="G161" s="131"/>
      <c r="H161" s="131"/>
      <c r="I161" s="131"/>
      <c r="J161" s="131"/>
      <c r="K161" s="131"/>
      <c r="L161" s="131"/>
      <c r="M161" s="131"/>
      <c r="N161" s="131"/>
      <c r="O161" s="139" t="s">
        <v>3015</v>
      </c>
      <c r="P161" s="139" t="s">
        <v>3016</v>
      </c>
      <c r="Q161" s="139" t="s">
        <v>3015</v>
      </c>
      <c r="R161" s="139" t="s">
        <v>3016</v>
      </c>
      <c r="T161" s="1481"/>
      <c r="U161" s="1481"/>
      <c r="V161" s="1481"/>
      <c r="W161" s="1481"/>
      <c r="X161" s="1481"/>
    </row>
    <row r="162" spans="1:25" s="25" customFormat="1" ht="42.6" customHeight="1" x14ac:dyDescent="0.2">
      <c r="A162" s="1487"/>
      <c r="B162" s="1475" t="s">
        <v>1784</v>
      </c>
      <c r="C162" s="660"/>
      <c r="D162" s="1692"/>
      <c r="E162" s="131"/>
      <c r="F162" s="660"/>
      <c r="G162" s="660"/>
      <c r="H162" s="1476"/>
      <c r="I162" s="1477"/>
      <c r="J162" s="1693"/>
      <c r="K162" s="1477"/>
      <c r="L162" s="1405"/>
      <c r="M162" s="1406"/>
      <c r="N162" s="131"/>
      <c r="O162" s="1692"/>
      <c r="P162" s="1692"/>
      <c r="Q162" s="1692"/>
      <c r="R162" s="1692"/>
      <c r="T162" s="1481"/>
      <c r="U162" s="1481"/>
      <c r="V162" s="1481"/>
      <c r="W162" s="1481"/>
      <c r="X162" s="1482"/>
      <c r="Y162" s="1121"/>
    </row>
    <row r="163" spans="1:25" s="25" customFormat="1" ht="42" customHeight="1" x14ac:dyDescent="0.2">
      <c r="A163" s="1487"/>
      <c r="B163" s="1478" t="s">
        <v>1785</v>
      </c>
      <c r="C163" s="1692"/>
      <c r="D163" s="1692"/>
      <c r="E163" s="131"/>
      <c r="F163" s="660"/>
      <c r="G163" s="660"/>
      <c r="H163" s="1476"/>
      <c r="I163" s="1477"/>
      <c r="J163" s="1693"/>
      <c r="K163" s="1477"/>
      <c r="L163" s="1405"/>
      <c r="M163" s="1406"/>
      <c r="N163" s="131"/>
      <c r="O163" s="1692"/>
      <c r="P163" s="1692"/>
      <c r="Q163" s="1692"/>
      <c r="R163" s="1692"/>
      <c r="T163" s="1481"/>
      <c r="U163" s="1481"/>
      <c r="V163" s="1481"/>
      <c r="W163" s="1481"/>
      <c r="X163" s="1481"/>
    </row>
    <row r="164" spans="1:25" x14ac:dyDescent="0.2">
      <c r="A164" s="131"/>
      <c r="B164" s="92"/>
      <c r="C164" s="92"/>
      <c r="D164" s="1444"/>
      <c r="E164" s="131"/>
      <c r="F164" s="1425"/>
      <c r="G164" s="1425"/>
      <c r="H164" s="1425"/>
      <c r="I164" s="1425"/>
      <c r="J164" s="1444"/>
      <c r="K164" s="1444"/>
      <c r="L164" s="1445"/>
      <c r="M164" s="1700"/>
      <c r="N164" s="131"/>
      <c r="O164" s="131"/>
      <c r="P164" s="1444"/>
      <c r="Q164" s="1444"/>
      <c r="R164" s="1444"/>
    </row>
    <row r="165" spans="1:25" ht="33" customHeight="1" x14ac:dyDescent="0.2">
      <c r="A165" s="1178">
        <v>1</v>
      </c>
      <c r="B165" s="2001" t="s">
        <v>2961</v>
      </c>
      <c r="C165" s="2080"/>
      <c r="D165" s="2080"/>
      <c r="E165" s="2080"/>
      <c r="F165" s="2080"/>
      <c r="G165" s="2080"/>
      <c r="H165" s="131"/>
      <c r="I165" s="1095">
        <v>4</v>
      </c>
      <c r="J165" s="2001" t="s">
        <v>2962</v>
      </c>
      <c r="K165" s="2176"/>
      <c r="L165" s="2176"/>
      <c r="M165" s="2176"/>
      <c r="N165" s="2176"/>
      <c r="O165" s="2176"/>
      <c r="P165" s="2176"/>
      <c r="Q165" s="2176"/>
      <c r="R165" s="2176"/>
    </row>
    <row r="166" spans="1:25" ht="34.5" customHeight="1" x14ac:dyDescent="0.2">
      <c r="A166" s="1178">
        <v>2</v>
      </c>
      <c r="B166" s="2001" t="s">
        <v>2990</v>
      </c>
      <c r="C166" s="2080"/>
      <c r="D166" s="2080"/>
      <c r="E166" s="2080"/>
      <c r="F166" s="2080"/>
      <c r="G166" s="2080"/>
      <c r="H166" s="131"/>
      <c r="I166" s="1095">
        <v>5</v>
      </c>
      <c r="J166" s="2001" t="s">
        <v>2964</v>
      </c>
      <c r="K166" s="2080"/>
      <c r="L166" s="2080"/>
      <c r="M166" s="2080"/>
      <c r="N166" s="2080"/>
      <c r="O166" s="2080"/>
      <c r="P166" s="2080"/>
      <c r="Q166" s="2080"/>
      <c r="R166" s="2080"/>
    </row>
    <row r="167" spans="1:25" ht="33" customHeight="1" x14ac:dyDescent="0.2">
      <c r="A167" s="1178">
        <v>3</v>
      </c>
      <c r="B167" s="2001" t="s">
        <v>2965</v>
      </c>
      <c r="C167" s="2080"/>
      <c r="D167" s="2080"/>
      <c r="E167" s="2080"/>
      <c r="F167" s="2080"/>
      <c r="G167" s="2080"/>
      <c r="H167" s="131"/>
      <c r="I167" s="1095">
        <v>6</v>
      </c>
      <c r="J167" s="2001" t="s">
        <v>2966</v>
      </c>
      <c r="K167" s="2080"/>
      <c r="L167" s="2080"/>
      <c r="M167" s="2080"/>
      <c r="N167" s="2080"/>
      <c r="O167" s="2080"/>
      <c r="P167" s="2080"/>
      <c r="Q167" s="2080"/>
      <c r="R167" s="2080"/>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hyperlinks>
    <hyperlink ref="B2:E2" location="'Liste tableaux'!A1" display="Retour à la liste des tableaux" xr:uid="{204C1587-FB10-4EDF-83A1-86B76B259AA6}"/>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1" sqref="B1"/>
    </sheetView>
  </sheetViews>
  <sheetFormatPr defaultColWidth="9.140625" defaultRowHeight="12.75" x14ac:dyDescent="0.2"/>
  <cols>
    <col min="1" max="1" width="7.5703125" style="1" customWidth="1"/>
    <col min="2" max="2" width="11.28515625" style="1" customWidth="1"/>
    <col min="3" max="4" width="9" style="1" customWidth="1"/>
    <col min="5" max="5" width="0.85546875" style="1" customWidth="1"/>
    <col min="6" max="6" width="8.5703125" style="1" customWidth="1"/>
    <col min="7" max="8" width="10.42578125" style="1" customWidth="1"/>
    <col min="9" max="9" width="0.85546875" style="1" customWidth="1"/>
    <col min="10" max="14" width="8.5703125" style="1" customWidth="1"/>
    <col min="15" max="15" width="8.42578125" style="1" customWidth="1"/>
    <col min="16" max="16" width="0.85546875" style="1" customWidth="1"/>
    <col min="17" max="20" width="5.5703125" style="1" customWidth="1"/>
    <col min="21" max="21" width="2.140625" style="1" customWidth="1"/>
    <col min="22" max="22" width="6.5703125" style="1" customWidth="1"/>
    <col min="23" max="23" width="9" style="1" customWidth="1"/>
    <col min="24" max="24" width="13" style="1" customWidth="1"/>
    <col min="25" max="26" width="9.42578125" style="1" customWidth="1"/>
    <col min="27" max="27" width="0.85546875" style="1" customWidth="1"/>
    <col min="28" max="248" width="9.140625" style="1"/>
    <col min="249" max="249" width="7.140625" style="1" customWidth="1"/>
    <col min="250" max="250" width="8.85546875" style="1" customWidth="1"/>
    <col min="251" max="252" width="9" style="1" customWidth="1"/>
    <col min="253" max="253" width="0.85546875" style="1" customWidth="1"/>
    <col min="254" max="254" width="8.5703125" style="1" customWidth="1"/>
    <col min="255" max="256" width="10.42578125" style="1" customWidth="1"/>
    <col min="257" max="257" width="0.85546875" style="1" customWidth="1"/>
    <col min="258" max="262" width="8.5703125" style="1" customWidth="1"/>
    <col min="263" max="263" width="8.42578125" style="1" customWidth="1"/>
    <col min="264" max="264" width="0.85546875" style="1" customWidth="1"/>
    <col min="265" max="268" width="5.5703125" style="1" customWidth="1"/>
    <col min="269" max="269" width="2.140625" style="1" customWidth="1"/>
    <col min="270" max="270" width="6.5703125" style="1" customWidth="1"/>
    <col min="271" max="271" width="9" style="1" customWidth="1"/>
    <col min="272" max="274" width="9.42578125" style="1" customWidth="1"/>
    <col min="275" max="275" width="0.85546875" style="1" customWidth="1"/>
    <col min="276" max="283" width="8.5703125" style="1" customWidth="1"/>
    <col min="284" max="504" width="9.140625" style="1"/>
    <col min="505" max="505" width="7.140625" style="1" customWidth="1"/>
    <col min="506" max="506" width="8.85546875" style="1" customWidth="1"/>
    <col min="507" max="508" width="9" style="1" customWidth="1"/>
    <col min="509" max="509" width="0.85546875" style="1" customWidth="1"/>
    <col min="510" max="510" width="8.5703125" style="1" customWidth="1"/>
    <col min="511" max="512" width="10.42578125" style="1" customWidth="1"/>
    <col min="513" max="513" width="0.85546875" style="1" customWidth="1"/>
    <col min="514" max="518" width="8.5703125" style="1" customWidth="1"/>
    <col min="519" max="519" width="8.42578125" style="1" customWidth="1"/>
    <col min="520" max="520" width="0.85546875" style="1" customWidth="1"/>
    <col min="521" max="524" width="5.5703125" style="1" customWidth="1"/>
    <col min="525" max="525" width="2.140625" style="1" customWidth="1"/>
    <col min="526" max="526" width="6.5703125" style="1" customWidth="1"/>
    <col min="527" max="527" width="9" style="1" customWidth="1"/>
    <col min="528" max="530" width="9.42578125" style="1" customWidth="1"/>
    <col min="531" max="531" width="0.85546875" style="1" customWidth="1"/>
    <col min="532" max="539" width="8.5703125" style="1" customWidth="1"/>
    <col min="540" max="760" width="9.140625" style="1"/>
    <col min="761" max="761" width="7.140625" style="1" customWidth="1"/>
    <col min="762" max="762" width="8.85546875" style="1" customWidth="1"/>
    <col min="763" max="764" width="9" style="1" customWidth="1"/>
    <col min="765" max="765" width="0.85546875" style="1" customWidth="1"/>
    <col min="766" max="766" width="8.5703125" style="1" customWidth="1"/>
    <col min="767" max="768" width="10.42578125" style="1" customWidth="1"/>
    <col min="769" max="769" width="0.85546875" style="1" customWidth="1"/>
    <col min="770" max="774" width="8.5703125" style="1" customWidth="1"/>
    <col min="775" max="775" width="8.42578125" style="1" customWidth="1"/>
    <col min="776" max="776" width="0.85546875" style="1" customWidth="1"/>
    <col min="777" max="780" width="5.5703125" style="1" customWidth="1"/>
    <col min="781" max="781" width="2.140625" style="1" customWidth="1"/>
    <col min="782" max="782" width="6.5703125" style="1" customWidth="1"/>
    <col min="783" max="783" width="9" style="1" customWidth="1"/>
    <col min="784" max="786" width="9.42578125" style="1" customWidth="1"/>
    <col min="787" max="787" width="0.85546875" style="1" customWidth="1"/>
    <col min="788" max="795" width="8.5703125" style="1" customWidth="1"/>
    <col min="796" max="1016" width="9.140625" style="1"/>
    <col min="1017" max="1017" width="7.140625" style="1" customWidth="1"/>
    <col min="1018" max="1018" width="8.85546875" style="1" customWidth="1"/>
    <col min="1019" max="1020" width="9" style="1" customWidth="1"/>
    <col min="1021" max="1021" width="0.85546875" style="1" customWidth="1"/>
    <col min="1022" max="1022" width="8.5703125" style="1" customWidth="1"/>
    <col min="1023" max="1024" width="10.42578125" style="1" customWidth="1"/>
    <col min="1025" max="1025" width="0.85546875" style="1" customWidth="1"/>
    <col min="1026" max="1030" width="8.5703125" style="1" customWidth="1"/>
    <col min="1031" max="1031" width="8.42578125" style="1" customWidth="1"/>
    <col min="1032" max="1032" width="0.85546875" style="1" customWidth="1"/>
    <col min="1033" max="1036" width="5.5703125" style="1" customWidth="1"/>
    <col min="1037" max="1037" width="2.140625" style="1" customWidth="1"/>
    <col min="1038" max="1038" width="6.5703125" style="1" customWidth="1"/>
    <col min="1039" max="1039" width="9" style="1" customWidth="1"/>
    <col min="1040" max="1042" width="9.42578125" style="1" customWidth="1"/>
    <col min="1043" max="1043" width="0.85546875" style="1" customWidth="1"/>
    <col min="1044" max="1051" width="8.5703125" style="1" customWidth="1"/>
    <col min="1052" max="1272" width="9.140625" style="1"/>
    <col min="1273" max="1273" width="7.140625" style="1" customWidth="1"/>
    <col min="1274" max="1274" width="8.85546875" style="1" customWidth="1"/>
    <col min="1275" max="1276" width="9" style="1" customWidth="1"/>
    <col min="1277" max="1277" width="0.85546875" style="1" customWidth="1"/>
    <col min="1278" max="1278" width="8.5703125" style="1" customWidth="1"/>
    <col min="1279" max="1280" width="10.42578125" style="1" customWidth="1"/>
    <col min="1281" max="1281" width="0.85546875" style="1" customWidth="1"/>
    <col min="1282" max="1286" width="8.5703125" style="1" customWidth="1"/>
    <col min="1287" max="1287" width="8.42578125" style="1" customWidth="1"/>
    <col min="1288" max="1288" width="0.85546875" style="1" customWidth="1"/>
    <col min="1289" max="1292" width="5.5703125" style="1" customWidth="1"/>
    <col min="1293" max="1293" width="2.140625" style="1" customWidth="1"/>
    <col min="1294" max="1294" width="6.5703125" style="1" customWidth="1"/>
    <col min="1295" max="1295" width="9" style="1" customWidth="1"/>
    <col min="1296" max="1298" width="9.42578125" style="1" customWidth="1"/>
    <col min="1299" max="1299" width="0.85546875" style="1" customWidth="1"/>
    <col min="1300" max="1307" width="8.5703125" style="1" customWidth="1"/>
    <col min="1308" max="1528" width="9.140625" style="1"/>
    <col min="1529" max="1529" width="7.140625" style="1" customWidth="1"/>
    <col min="1530" max="1530" width="8.85546875" style="1" customWidth="1"/>
    <col min="1531" max="1532" width="9" style="1" customWidth="1"/>
    <col min="1533" max="1533" width="0.85546875" style="1" customWidth="1"/>
    <col min="1534" max="1534" width="8.5703125" style="1" customWidth="1"/>
    <col min="1535" max="1536" width="10.42578125" style="1" customWidth="1"/>
    <col min="1537" max="1537" width="0.85546875" style="1" customWidth="1"/>
    <col min="1538" max="1542" width="8.5703125" style="1" customWidth="1"/>
    <col min="1543" max="1543" width="8.42578125" style="1" customWidth="1"/>
    <col min="1544" max="1544" width="0.85546875" style="1" customWidth="1"/>
    <col min="1545" max="1548" width="5.5703125" style="1" customWidth="1"/>
    <col min="1549" max="1549" width="2.140625" style="1" customWidth="1"/>
    <col min="1550" max="1550" width="6.5703125" style="1" customWidth="1"/>
    <col min="1551" max="1551" width="9" style="1" customWidth="1"/>
    <col min="1552" max="1554" width="9.42578125" style="1" customWidth="1"/>
    <col min="1555" max="1555" width="0.85546875" style="1" customWidth="1"/>
    <col min="1556" max="1563" width="8.5703125" style="1" customWidth="1"/>
    <col min="1564" max="1784" width="9.140625" style="1"/>
    <col min="1785" max="1785" width="7.140625" style="1" customWidth="1"/>
    <col min="1786" max="1786" width="8.85546875" style="1" customWidth="1"/>
    <col min="1787" max="1788" width="9" style="1" customWidth="1"/>
    <col min="1789" max="1789" width="0.85546875" style="1" customWidth="1"/>
    <col min="1790" max="1790" width="8.5703125" style="1" customWidth="1"/>
    <col min="1791" max="1792" width="10.42578125" style="1" customWidth="1"/>
    <col min="1793" max="1793" width="0.85546875" style="1" customWidth="1"/>
    <col min="1794" max="1798" width="8.5703125" style="1" customWidth="1"/>
    <col min="1799" max="1799" width="8.42578125" style="1" customWidth="1"/>
    <col min="1800" max="1800" width="0.85546875" style="1" customWidth="1"/>
    <col min="1801" max="1804" width="5.5703125" style="1" customWidth="1"/>
    <col min="1805" max="1805" width="2.140625" style="1" customWidth="1"/>
    <col min="1806" max="1806" width="6.5703125" style="1" customWidth="1"/>
    <col min="1807" max="1807" width="9" style="1" customWidth="1"/>
    <col min="1808" max="1810" width="9.42578125" style="1" customWidth="1"/>
    <col min="1811" max="1811" width="0.85546875" style="1" customWidth="1"/>
    <col min="1812" max="1819" width="8.5703125" style="1" customWidth="1"/>
    <col min="1820" max="2040" width="9.140625" style="1"/>
    <col min="2041" max="2041" width="7.140625" style="1" customWidth="1"/>
    <col min="2042" max="2042" width="8.85546875" style="1" customWidth="1"/>
    <col min="2043" max="2044" width="9" style="1" customWidth="1"/>
    <col min="2045" max="2045" width="0.85546875" style="1" customWidth="1"/>
    <col min="2046" max="2046" width="8.5703125" style="1" customWidth="1"/>
    <col min="2047" max="2048" width="10.42578125" style="1" customWidth="1"/>
    <col min="2049" max="2049" width="0.85546875" style="1" customWidth="1"/>
    <col min="2050" max="2054" width="8.5703125" style="1" customWidth="1"/>
    <col min="2055" max="2055" width="8.42578125" style="1" customWidth="1"/>
    <col min="2056" max="2056" width="0.85546875" style="1" customWidth="1"/>
    <col min="2057" max="2060" width="5.5703125" style="1" customWidth="1"/>
    <col min="2061" max="2061" width="2.140625" style="1" customWidth="1"/>
    <col min="2062" max="2062" width="6.5703125" style="1" customWidth="1"/>
    <col min="2063" max="2063" width="9" style="1" customWidth="1"/>
    <col min="2064" max="2066" width="9.42578125" style="1" customWidth="1"/>
    <col min="2067" max="2067" width="0.85546875" style="1" customWidth="1"/>
    <col min="2068" max="2075" width="8.5703125" style="1" customWidth="1"/>
    <col min="2076" max="2296" width="9.140625" style="1"/>
    <col min="2297" max="2297" width="7.140625" style="1" customWidth="1"/>
    <col min="2298" max="2298" width="8.85546875" style="1" customWidth="1"/>
    <col min="2299" max="2300" width="9" style="1" customWidth="1"/>
    <col min="2301" max="2301" width="0.85546875" style="1" customWidth="1"/>
    <col min="2302" max="2302" width="8.5703125" style="1" customWidth="1"/>
    <col min="2303" max="2304" width="10.42578125" style="1" customWidth="1"/>
    <col min="2305" max="2305" width="0.85546875" style="1" customWidth="1"/>
    <col min="2306" max="2310" width="8.5703125" style="1" customWidth="1"/>
    <col min="2311" max="2311" width="8.42578125" style="1" customWidth="1"/>
    <col min="2312" max="2312" width="0.85546875" style="1" customWidth="1"/>
    <col min="2313" max="2316" width="5.5703125" style="1" customWidth="1"/>
    <col min="2317" max="2317" width="2.140625" style="1" customWidth="1"/>
    <col min="2318" max="2318" width="6.5703125" style="1" customWidth="1"/>
    <col min="2319" max="2319" width="9" style="1" customWidth="1"/>
    <col min="2320" max="2322" width="9.42578125" style="1" customWidth="1"/>
    <col min="2323" max="2323" width="0.85546875" style="1" customWidth="1"/>
    <col min="2324" max="2331" width="8.5703125" style="1" customWidth="1"/>
    <col min="2332" max="2552" width="9.140625" style="1"/>
    <col min="2553" max="2553" width="7.140625" style="1" customWidth="1"/>
    <col min="2554" max="2554" width="8.85546875" style="1" customWidth="1"/>
    <col min="2555" max="2556" width="9" style="1" customWidth="1"/>
    <col min="2557" max="2557" width="0.85546875" style="1" customWidth="1"/>
    <col min="2558" max="2558" width="8.5703125" style="1" customWidth="1"/>
    <col min="2559" max="2560" width="10.42578125" style="1" customWidth="1"/>
    <col min="2561" max="2561" width="0.85546875" style="1" customWidth="1"/>
    <col min="2562" max="2566" width="8.5703125" style="1" customWidth="1"/>
    <col min="2567" max="2567" width="8.42578125" style="1" customWidth="1"/>
    <col min="2568" max="2568" width="0.85546875" style="1" customWidth="1"/>
    <col min="2569" max="2572" width="5.5703125" style="1" customWidth="1"/>
    <col min="2573" max="2573" width="2.140625" style="1" customWidth="1"/>
    <col min="2574" max="2574" width="6.5703125" style="1" customWidth="1"/>
    <col min="2575" max="2575" width="9" style="1" customWidth="1"/>
    <col min="2576" max="2578" width="9.42578125" style="1" customWidth="1"/>
    <col min="2579" max="2579" width="0.85546875" style="1" customWidth="1"/>
    <col min="2580" max="2587" width="8.5703125" style="1" customWidth="1"/>
    <col min="2588" max="2808" width="9.140625" style="1"/>
    <col min="2809" max="2809" width="7.140625" style="1" customWidth="1"/>
    <col min="2810" max="2810" width="8.85546875" style="1" customWidth="1"/>
    <col min="2811" max="2812" width="9" style="1" customWidth="1"/>
    <col min="2813" max="2813" width="0.85546875" style="1" customWidth="1"/>
    <col min="2814" max="2814" width="8.5703125" style="1" customWidth="1"/>
    <col min="2815" max="2816" width="10.42578125" style="1" customWidth="1"/>
    <col min="2817" max="2817" width="0.85546875" style="1" customWidth="1"/>
    <col min="2818" max="2822" width="8.5703125" style="1" customWidth="1"/>
    <col min="2823" max="2823" width="8.42578125" style="1" customWidth="1"/>
    <col min="2824" max="2824" width="0.85546875" style="1" customWidth="1"/>
    <col min="2825" max="2828" width="5.5703125" style="1" customWidth="1"/>
    <col min="2829" max="2829" width="2.140625" style="1" customWidth="1"/>
    <col min="2830" max="2830" width="6.5703125" style="1" customWidth="1"/>
    <col min="2831" max="2831" width="9" style="1" customWidth="1"/>
    <col min="2832" max="2834" width="9.42578125" style="1" customWidth="1"/>
    <col min="2835" max="2835" width="0.85546875" style="1" customWidth="1"/>
    <col min="2836" max="2843" width="8.5703125" style="1" customWidth="1"/>
    <col min="2844" max="3064" width="9.140625" style="1"/>
    <col min="3065" max="3065" width="7.140625" style="1" customWidth="1"/>
    <col min="3066" max="3066" width="8.85546875" style="1" customWidth="1"/>
    <col min="3067" max="3068" width="9" style="1" customWidth="1"/>
    <col min="3069" max="3069" width="0.85546875" style="1" customWidth="1"/>
    <col min="3070" max="3070" width="8.5703125" style="1" customWidth="1"/>
    <col min="3071" max="3072" width="10.42578125" style="1" customWidth="1"/>
    <col min="3073" max="3073" width="0.85546875" style="1" customWidth="1"/>
    <col min="3074" max="3078" width="8.5703125" style="1" customWidth="1"/>
    <col min="3079" max="3079" width="8.42578125" style="1" customWidth="1"/>
    <col min="3080" max="3080" width="0.85546875" style="1" customWidth="1"/>
    <col min="3081" max="3084" width="5.5703125" style="1" customWidth="1"/>
    <col min="3085" max="3085" width="2.140625" style="1" customWidth="1"/>
    <col min="3086" max="3086" width="6.5703125" style="1" customWidth="1"/>
    <col min="3087" max="3087" width="9" style="1" customWidth="1"/>
    <col min="3088" max="3090" width="9.42578125" style="1" customWidth="1"/>
    <col min="3091" max="3091" width="0.85546875" style="1" customWidth="1"/>
    <col min="3092" max="3099" width="8.5703125" style="1" customWidth="1"/>
    <col min="3100" max="3320" width="9.140625" style="1"/>
    <col min="3321" max="3321" width="7.140625" style="1" customWidth="1"/>
    <col min="3322" max="3322" width="8.85546875" style="1" customWidth="1"/>
    <col min="3323" max="3324" width="9" style="1" customWidth="1"/>
    <col min="3325" max="3325" width="0.85546875" style="1" customWidth="1"/>
    <col min="3326" max="3326" width="8.5703125" style="1" customWidth="1"/>
    <col min="3327" max="3328" width="10.42578125" style="1" customWidth="1"/>
    <col min="3329" max="3329" width="0.85546875" style="1" customWidth="1"/>
    <col min="3330" max="3334" width="8.5703125" style="1" customWidth="1"/>
    <col min="3335" max="3335" width="8.42578125" style="1" customWidth="1"/>
    <col min="3336" max="3336" width="0.85546875" style="1" customWidth="1"/>
    <col min="3337" max="3340" width="5.5703125" style="1" customWidth="1"/>
    <col min="3341" max="3341" width="2.140625" style="1" customWidth="1"/>
    <col min="3342" max="3342" width="6.5703125" style="1" customWidth="1"/>
    <col min="3343" max="3343" width="9" style="1" customWidth="1"/>
    <col min="3344" max="3346" width="9.42578125" style="1" customWidth="1"/>
    <col min="3347" max="3347" width="0.85546875" style="1" customWidth="1"/>
    <col min="3348" max="3355" width="8.5703125" style="1" customWidth="1"/>
    <col min="3356" max="3576" width="9.140625" style="1"/>
    <col min="3577" max="3577" width="7.140625" style="1" customWidth="1"/>
    <col min="3578" max="3578" width="8.85546875" style="1" customWidth="1"/>
    <col min="3579" max="3580" width="9" style="1" customWidth="1"/>
    <col min="3581" max="3581" width="0.85546875" style="1" customWidth="1"/>
    <col min="3582" max="3582" width="8.5703125" style="1" customWidth="1"/>
    <col min="3583" max="3584" width="10.42578125" style="1" customWidth="1"/>
    <col min="3585" max="3585" width="0.85546875" style="1" customWidth="1"/>
    <col min="3586" max="3590" width="8.5703125" style="1" customWidth="1"/>
    <col min="3591" max="3591" width="8.42578125" style="1" customWidth="1"/>
    <col min="3592" max="3592" width="0.85546875" style="1" customWidth="1"/>
    <col min="3593" max="3596" width="5.5703125" style="1" customWidth="1"/>
    <col min="3597" max="3597" width="2.140625" style="1" customWidth="1"/>
    <col min="3598" max="3598" width="6.5703125" style="1" customWidth="1"/>
    <col min="3599" max="3599" width="9" style="1" customWidth="1"/>
    <col min="3600" max="3602" width="9.42578125" style="1" customWidth="1"/>
    <col min="3603" max="3603" width="0.85546875" style="1" customWidth="1"/>
    <col min="3604" max="3611" width="8.5703125" style="1" customWidth="1"/>
    <col min="3612" max="3832" width="9.140625" style="1"/>
    <col min="3833" max="3833" width="7.140625" style="1" customWidth="1"/>
    <col min="3834" max="3834" width="8.85546875" style="1" customWidth="1"/>
    <col min="3835" max="3836" width="9" style="1" customWidth="1"/>
    <col min="3837" max="3837" width="0.85546875" style="1" customWidth="1"/>
    <col min="3838" max="3838" width="8.5703125" style="1" customWidth="1"/>
    <col min="3839" max="3840" width="10.42578125" style="1" customWidth="1"/>
    <col min="3841" max="3841" width="0.85546875" style="1" customWidth="1"/>
    <col min="3842" max="3846" width="8.5703125" style="1" customWidth="1"/>
    <col min="3847" max="3847" width="8.42578125" style="1" customWidth="1"/>
    <col min="3848" max="3848" width="0.85546875" style="1" customWidth="1"/>
    <col min="3849" max="3852" width="5.5703125" style="1" customWidth="1"/>
    <col min="3853" max="3853" width="2.140625" style="1" customWidth="1"/>
    <col min="3854" max="3854" width="6.5703125" style="1" customWidth="1"/>
    <col min="3855" max="3855" width="9" style="1" customWidth="1"/>
    <col min="3856" max="3858" width="9.42578125" style="1" customWidth="1"/>
    <col min="3859" max="3859" width="0.85546875" style="1" customWidth="1"/>
    <col min="3860" max="3867" width="8.5703125" style="1" customWidth="1"/>
    <col min="3868" max="4088" width="9.140625" style="1"/>
    <col min="4089" max="4089" width="7.140625" style="1" customWidth="1"/>
    <col min="4090" max="4090" width="8.85546875" style="1" customWidth="1"/>
    <col min="4091" max="4092" width="9" style="1" customWidth="1"/>
    <col min="4093" max="4093" width="0.85546875" style="1" customWidth="1"/>
    <col min="4094" max="4094" width="8.5703125" style="1" customWidth="1"/>
    <col min="4095" max="4096" width="10.42578125" style="1" customWidth="1"/>
    <col min="4097" max="4097" width="0.85546875" style="1" customWidth="1"/>
    <col min="4098" max="4102" width="8.5703125" style="1" customWidth="1"/>
    <col min="4103" max="4103" width="8.42578125" style="1" customWidth="1"/>
    <col min="4104" max="4104" width="0.85546875" style="1" customWidth="1"/>
    <col min="4105" max="4108" width="5.5703125" style="1" customWidth="1"/>
    <col min="4109" max="4109" width="2.140625" style="1" customWidth="1"/>
    <col min="4110" max="4110" width="6.5703125" style="1" customWidth="1"/>
    <col min="4111" max="4111" width="9" style="1" customWidth="1"/>
    <col min="4112" max="4114" width="9.42578125" style="1" customWidth="1"/>
    <col min="4115" max="4115" width="0.85546875" style="1" customWidth="1"/>
    <col min="4116" max="4123" width="8.5703125" style="1" customWidth="1"/>
    <col min="4124" max="4344" width="9.140625" style="1"/>
    <col min="4345" max="4345" width="7.140625" style="1" customWidth="1"/>
    <col min="4346" max="4346" width="8.85546875" style="1" customWidth="1"/>
    <col min="4347" max="4348" width="9" style="1" customWidth="1"/>
    <col min="4349" max="4349" width="0.85546875" style="1" customWidth="1"/>
    <col min="4350" max="4350" width="8.5703125" style="1" customWidth="1"/>
    <col min="4351" max="4352" width="10.42578125" style="1" customWidth="1"/>
    <col min="4353" max="4353" width="0.85546875" style="1" customWidth="1"/>
    <col min="4354" max="4358" width="8.5703125" style="1" customWidth="1"/>
    <col min="4359" max="4359" width="8.42578125" style="1" customWidth="1"/>
    <col min="4360" max="4360" width="0.85546875" style="1" customWidth="1"/>
    <col min="4361" max="4364" width="5.5703125" style="1" customWidth="1"/>
    <col min="4365" max="4365" width="2.140625" style="1" customWidth="1"/>
    <col min="4366" max="4366" width="6.5703125" style="1" customWidth="1"/>
    <col min="4367" max="4367" width="9" style="1" customWidth="1"/>
    <col min="4368" max="4370" width="9.42578125" style="1" customWidth="1"/>
    <col min="4371" max="4371" width="0.85546875" style="1" customWidth="1"/>
    <col min="4372" max="4379" width="8.5703125" style="1" customWidth="1"/>
    <col min="4380" max="4600" width="9.140625" style="1"/>
    <col min="4601" max="4601" width="7.140625" style="1" customWidth="1"/>
    <col min="4602" max="4602" width="8.85546875" style="1" customWidth="1"/>
    <col min="4603" max="4604" width="9" style="1" customWidth="1"/>
    <col min="4605" max="4605" width="0.85546875" style="1" customWidth="1"/>
    <col min="4606" max="4606" width="8.5703125" style="1" customWidth="1"/>
    <col min="4607" max="4608" width="10.42578125" style="1" customWidth="1"/>
    <col min="4609" max="4609" width="0.85546875" style="1" customWidth="1"/>
    <col min="4610" max="4614" width="8.5703125" style="1" customWidth="1"/>
    <col min="4615" max="4615" width="8.42578125" style="1" customWidth="1"/>
    <col min="4616" max="4616" width="0.85546875" style="1" customWidth="1"/>
    <col min="4617" max="4620" width="5.5703125" style="1" customWidth="1"/>
    <col min="4621" max="4621" width="2.140625" style="1" customWidth="1"/>
    <col min="4622" max="4622" width="6.5703125" style="1" customWidth="1"/>
    <col min="4623" max="4623" width="9" style="1" customWidth="1"/>
    <col min="4624" max="4626" width="9.42578125" style="1" customWidth="1"/>
    <col min="4627" max="4627" width="0.85546875" style="1" customWidth="1"/>
    <col min="4628" max="4635" width="8.5703125" style="1" customWidth="1"/>
    <col min="4636" max="4856" width="9.140625" style="1"/>
    <col min="4857" max="4857" width="7.140625" style="1" customWidth="1"/>
    <col min="4858" max="4858" width="8.85546875" style="1" customWidth="1"/>
    <col min="4859" max="4860" width="9" style="1" customWidth="1"/>
    <col min="4861" max="4861" width="0.85546875" style="1" customWidth="1"/>
    <col min="4862" max="4862" width="8.5703125" style="1" customWidth="1"/>
    <col min="4863" max="4864" width="10.42578125" style="1" customWidth="1"/>
    <col min="4865" max="4865" width="0.85546875" style="1" customWidth="1"/>
    <col min="4866" max="4870" width="8.5703125" style="1" customWidth="1"/>
    <col min="4871" max="4871" width="8.42578125" style="1" customWidth="1"/>
    <col min="4872" max="4872" width="0.85546875" style="1" customWidth="1"/>
    <col min="4873" max="4876" width="5.5703125" style="1" customWidth="1"/>
    <col min="4877" max="4877" width="2.140625" style="1" customWidth="1"/>
    <col min="4878" max="4878" width="6.5703125" style="1" customWidth="1"/>
    <col min="4879" max="4879" width="9" style="1" customWidth="1"/>
    <col min="4880" max="4882" width="9.42578125" style="1" customWidth="1"/>
    <col min="4883" max="4883" width="0.85546875" style="1" customWidth="1"/>
    <col min="4884" max="4891" width="8.5703125" style="1" customWidth="1"/>
    <col min="4892" max="5112" width="9.140625" style="1"/>
    <col min="5113" max="5113" width="7.140625" style="1" customWidth="1"/>
    <col min="5114" max="5114" width="8.85546875" style="1" customWidth="1"/>
    <col min="5115" max="5116" width="9" style="1" customWidth="1"/>
    <col min="5117" max="5117" width="0.85546875" style="1" customWidth="1"/>
    <col min="5118" max="5118" width="8.5703125" style="1" customWidth="1"/>
    <col min="5119" max="5120" width="10.42578125" style="1" customWidth="1"/>
    <col min="5121" max="5121" width="0.85546875" style="1" customWidth="1"/>
    <col min="5122" max="5126" width="8.5703125" style="1" customWidth="1"/>
    <col min="5127" max="5127" width="8.42578125" style="1" customWidth="1"/>
    <col min="5128" max="5128" width="0.85546875" style="1" customWidth="1"/>
    <col min="5129" max="5132" width="5.5703125" style="1" customWidth="1"/>
    <col min="5133" max="5133" width="2.140625" style="1" customWidth="1"/>
    <col min="5134" max="5134" width="6.5703125" style="1" customWidth="1"/>
    <col min="5135" max="5135" width="9" style="1" customWidth="1"/>
    <col min="5136" max="5138" width="9.42578125" style="1" customWidth="1"/>
    <col min="5139" max="5139" width="0.85546875" style="1" customWidth="1"/>
    <col min="5140" max="5147" width="8.5703125" style="1" customWidth="1"/>
    <col min="5148" max="5368" width="9.140625" style="1"/>
    <col min="5369" max="5369" width="7.140625" style="1" customWidth="1"/>
    <col min="5370" max="5370" width="8.85546875" style="1" customWidth="1"/>
    <col min="5371" max="5372" width="9" style="1" customWidth="1"/>
    <col min="5373" max="5373" width="0.85546875" style="1" customWidth="1"/>
    <col min="5374" max="5374" width="8.5703125" style="1" customWidth="1"/>
    <col min="5375" max="5376" width="10.42578125" style="1" customWidth="1"/>
    <col min="5377" max="5377" width="0.85546875" style="1" customWidth="1"/>
    <col min="5378" max="5382" width="8.5703125" style="1" customWidth="1"/>
    <col min="5383" max="5383" width="8.42578125" style="1" customWidth="1"/>
    <col min="5384" max="5384" width="0.85546875" style="1" customWidth="1"/>
    <col min="5385" max="5388" width="5.5703125" style="1" customWidth="1"/>
    <col min="5389" max="5389" width="2.140625" style="1" customWidth="1"/>
    <col min="5390" max="5390" width="6.5703125" style="1" customWidth="1"/>
    <col min="5391" max="5391" width="9" style="1" customWidth="1"/>
    <col min="5392" max="5394" width="9.42578125" style="1" customWidth="1"/>
    <col min="5395" max="5395" width="0.85546875" style="1" customWidth="1"/>
    <col min="5396" max="5403" width="8.5703125" style="1" customWidth="1"/>
    <col min="5404" max="5624" width="9.140625" style="1"/>
    <col min="5625" max="5625" width="7.140625" style="1" customWidth="1"/>
    <col min="5626" max="5626" width="8.85546875" style="1" customWidth="1"/>
    <col min="5627" max="5628" width="9" style="1" customWidth="1"/>
    <col min="5629" max="5629" width="0.85546875" style="1" customWidth="1"/>
    <col min="5630" max="5630" width="8.5703125" style="1" customWidth="1"/>
    <col min="5631" max="5632" width="10.42578125" style="1" customWidth="1"/>
    <col min="5633" max="5633" width="0.85546875" style="1" customWidth="1"/>
    <col min="5634" max="5638" width="8.5703125" style="1" customWidth="1"/>
    <col min="5639" max="5639" width="8.42578125" style="1" customWidth="1"/>
    <col min="5640" max="5640" width="0.85546875" style="1" customWidth="1"/>
    <col min="5641" max="5644" width="5.5703125" style="1" customWidth="1"/>
    <col min="5645" max="5645" width="2.140625" style="1" customWidth="1"/>
    <col min="5646" max="5646" width="6.5703125" style="1" customWidth="1"/>
    <col min="5647" max="5647" width="9" style="1" customWidth="1"/>
    <col min="5648" max="5650" width="9.42578125" style="1" customWidth="1"/>
    <col min="5651" max="5651" width="0.85546875" style="1" customWidth="1"/>
    <col min="5652" max="5659" width="8.5703125" style="1" customWidth="1"/>
    <col min="5660" max="5880" width="9.140625" style="1"/>
    <col min="5881" max="5881" width="7.140625" style="1" customWidth="1"/>
    <col min="5882" max="5882" width="8.85546875" style="1" customWidth="1"/>
    <col min="5883" max="5884" width="9" style="1" customWidth="1"/>
    <col min="5885" max="5885" width="0.85546875" style="1" customWidth="1"/>
    <col min="5886" max="5886" width="8.5703125" style="1" customWidth="1"/>
    <col min="5887" max="5888" width="10.42578125" style="1" customWidth="1"/>
    <col min="5889" max="5889" width="0.85546875" style="1" customWidth="1"/>
    <col min="5890" max="5894" width="8.5703125" style="1" customWidth="1"/>
    <col min="5895" max="5895" width="8.42578125" style="1" customWidth="1"/>
    <col min="5896" max="5896" width="0.85546875" style="1" customWidth="1"/>
    <col min="5897" max="5900" width="5.5703125" style="1" customWidth="1"/>
    <col min="5901" max="5901" width="2.140625" style="1" customWidth="1"/>
    <col min="5902" max="5902" width="6.5703125" style="1" customWidth="1"/>
    <col min="5903" max="5903" width="9" style="1" customWidth="1"/>
    <col min="5904" max="5906" width="9.42578125" style="1" customWidth="1"/>
    <col min="5907" max="5907" width="0.85546875" style="1" customWidth="1"/>
    <col min="5908" max="5915" width="8.5703125" style="1" customWidth="1"/>
    <col min="5916" max="6136" width="9.140625" style="1"/>
    <col min="6137" max="6137" width="7.140625" style="1" customWidth="1"/>
    <col min="6138" max="6138" width="8.85546875" style="1" customWidth="1"/>
    <col min="6139" max="6140" width="9" style="1" customWidth="1"/>
    <col min="6141" max="6141" width="0.85546875" style="1" customWidth="1"/>
    <col min="6142" max="6142" width="8.5703125" style="1" customWidth="1"/>
    <col min="6143" max="6144" width="10.42578125" style="1" customWidth="1"/>
    <col min="6145" max="6145" width="0.85546875" style="1" customWidth="1"/>
    <col min="6146" max="6150" width="8.5703125" style="1" customWidth="1"/>
    <col min="6151" max="6151" width="8.42578125" style="1" customWidth="1"/>
    <col min="6152" max="6152" width="0.85546875" style="1" customWidth="1"/>
    <col min="6153" max="6156" width="5.5703125" style="1" customWidth="1"/>
    <col min="6157" max="6157" width="2.140625" style="1" customWidth="1"/>
    <col min="6158" max="6158" width="6.5703125" style="1" customWidth="1"/>
    <col min="6159" max="6159" width="9" style="1" customWidth="1"/>
    <col min="6160" max="6162" width="9.42578125" style="1" customWidth="1"/>
    <col min="6163" max="6163" width="0.85546875" style="1" customWidth="1"/>
    <col min="6164" max="6171" width="8.5703125" style="1" customWidth="1"/>
    <col min="6172" max="6392" width="9.140625" style="1"/>
    <col min="6393" max="6393" width="7.140625" style="1" customWidth="1"/>
    <col min="6394" max="6394" width="8.85546875" style="1" customWidth="1"/>
    <col min="6395" max="6396" width="9" style="1" customWidth="1"/>
    <col min="6397" max="6397" width="0.85546875" style="1" customWidth="1"/>
    <col min="6398" max="6398" width="8.5703125" style="1" customWidth="1"/>
    <col min="6399" max="6400" width="10.42578125" style="1" customWidth="1"/>
    <col min="6401" max="6401" width="0.85546875" style="1" customWidth="1"/>
    <col min="6402" max="6406" width="8.5703125" style="1" customWidth="1"/>
    <col min="6407" max="6407" width="8.42578125" style="1" customWidth="1"/>
    <col min="6408" max="6408" width="0.85546875" style="1" customWidth="1"/>
    <col min="6409" max="6412" width="5.5703125" style="1" customWidth="1"/>
    <col min="6413" max="6413" width="2.140625" style="1" customWidth="1"/>
    <col min="6414" max="6414" width="6.5703125" style="1" customWidth="1"/>
    <col min="6415" max="6415" width="9" style="1" customWidth="1"/>
    <col min="6416" max="6418" width="9.42578125" style="1" customWidth="1"/>
    <col min="6419" max="6419" width="0.85546875" style="1" customWidth="1"/>
    <col min="6420" max="6427" width="8.5703125" style="1" customWidth="1"/>
    <col min="6428" max="6648" width="9.140625" style="1"/>
    <col min="6649" max="6649" width="7.140625" style="1" customWidth="1"/>
    <col min="6650" max="6650" width="8.85546875" style="1" customWidth="1"/>
    <col min="6651" max="6652" width="9" style="1" customWidth="1"/>
    <col min="6653" max="6653" width="0.85546875" style="1" customWidth="1"/>
    <col min="6654" max="6654" width="8.5703125" style="1" customWidth="1"/>
    <col min="6655" max="6656" width="10.42578125" style="1" customWidth="1"/>
    <col min="6657" max="6657" width="0.85546875" style="1" customWidth="1"/>
    <col min="6658" max="6662" width="8.5703125" style="1" customWidth="1"/>
    <col min="6663" max="6663" width="8.42578125" style="1" customWidth="1"/>
    <col min="6664" max="6664" width="0.85546875" style="1" customWidth="1"/>
    <col min="6665" max="6668" width="5.5703125" style="1" customWidth="1"/>
    <col min="6669" max="6669" width="2.140625" style="1" customWidth="1"/>
    <col min="6670" max="6670" width="6.5703125" style="1" customWidth="1"/>
    <col min="6671" max="6671" width="9" style="1" customWidth="1"/>
    <col min="6672" max="6674" width="9.42578125" style="1" customWidth="1"/>
    <col min="6675" max="6675" width="0.85546875" style="1" customWidth="1"/>
    <col min="6676" max="6683" width="8.5703125" style="1" customWidth="1"/>
    <col min="6684" max="6904" width="9.140625" style="1"/>
    <col min="6905" max="6905" width="7.140625" style="1" customWidth="1"/>
    <col min="6906" max="6906" width="8.85546875" style="1" customWidth="1"/>
    <col min="6907" max="6908" width="9" style="1" customWidth="1"/>
    <col min="6909" max="6909" width="0.85546875" style="1" customWidth="1"/>
    <col min="6910" max="6910" width="8.5703125" style="1" customWidth="1"/>
    <col min="6911" max="6912" width="10.42578125" style="1" customWidth="1"/>
    <col min="6913" max="6913" width="0.85546875" style="1" customWidth="1"/>
    <col min="6914" max="6918" width="8.5703125" style="1" customWidth="1"/>
    <col min="6919" max="6919" width="8.42578125" style="1" customWidth="1"/>
    <col min="6920" max="6920" width="0.85546875" style="1" customWidth="1"/>
    <col min="6921" max="6924" width="5.5703125" style="1" customWidth="1"/>
    <col min="6925" max="6925" width="2.140625" style="1" customWidth="1"/>
    <col min="6926" max="6926" width="6.5703125" style="1" customWidth="1"/>
    <col min="6927" max="6927" width="9" style="1" customWidth="1"/>
    <col min="6928" max="6930" width="9.42578125" style="1" customWidth="1"/>
    <col min="6931" max="6931" width="0.85546875" style="1" customWidth="1"/>
    <col min="6932" max="6939" width="8.5703125" style="1" customWidth="1"/>
    <col min="6940" max="7160" width="9.140625" style="1"/>
    <col min="7161" max="7161" width="7.140625" style="1" customWidth="1"/>
    <col min="7162" max="7162" width="8.85546875" style="1" customWidth="1"/>
    <col min="7163" max="7164" width="9" style="1" customWidth="1"/>
    <col min="7165" max="7165" width="0.85546875" style="1" customWidth="1"/>
    <col min="7166" max="7166" width="8.5703125" style="1" customWidth="1"/>
    <col min="7167" max="7168" width="10.42578125" style="1" customWidth="1"/>
    <col min="7169" max="7169" width="0.85546875" style="1" customWidth="1"/>
    <col min="7170" max="7174" width="8.5703125" style="1" customWidth="1"/>
    <col min="7175" max="7175" width="8.42578125" style="1" customWidth="1"/>
    <col min="7176" max="7176" width="0.85546875" style="1" customWidth="1"/>
    <col min="7177" max="7180" width="5.5703125" style="1" customWidth="1"/>
    <col min="7181" max="7181" width="2.140625" style="1" customWidth="1"/>
    <col min="7182" max="7182" width="6.5703125" style="1" customWidth="1"/>
    <col min="7183" max="7183" width="9" style="1" customWidth="1"/>
    <col min="7184" max="7186" width="9.42578125" style="1" customWidth="1"/>
    <col min="7187" max="7187" width="0.85546875" style="1" customWidth="1"/>
    <col min="7188" max="7195" width="8.5703125" style="1" customWidth="1"/>
    <col min="7196" max="7416" width="9.140625" style="1"/>
    <col min="7417" max="7417" width="7.140625" style="1" customWidth="1"/>
    <col min="7418" max="7418" width="8.85546875" style="1" customWidth="1"/>
    <col min="7419" max="7420" width="9" style="1" customWidth="1"/>
    <col min="7421" max="7421" width="0.85546875" style="1" customWidth="1"/>
    <col min="7422" max="7422" width="8.5703125" style="1" customWidth="1"/>
    <col min="7423" max="7424" width="10.42578125" style="1" customWidth="1"/>
    <col min="7425" max="7425" width="0.85546875" style="1" customWidth="1"/>
    <col min="7426" max="7430" width="8.5703125" style="1" customWidth="1"/>
    <col min="7431" max="7431" width="8.42578125" style="1" customWidth="1"/>
    <col min="7432" max="7432" width="0.85546875" style="1" customWidth="1"/>
    <col min="7433" max="7436" width="5.5703125" style="1" customWidth="1"/>
    <col min="7437" max="7437" width="2.140625" style="1" customWidth="1"/>
    <col min="7438" max="7438" width="6.5703125" style="1" customWidth="1"/>
    <col min="7439" max="7439" width="9" style="1" customWidth="1"/>
    <col min="7440" max="7442" width="9.42578125" style="1" customWidth="1"/>
    <col min="7443" max="7443" width="0.85546875" style="1" customWidth="1"/>
    <col min="7444" max="7451" width="8.5703125" style="1" customWidth="1"/>
    <col min="7452" max="7672" width="9.140625" style="1"/>
    <col min="7673" max="7673" width="7.140625" style="1" customWidth="1"/>
    <col min="7674" max="7674" width="8.85546875" style="1" customWidth="1"/>
    <col min="7675" max="7676" width="9" style="1" customWidth="1"/>
    <col min="7677" max="7677" width="0.85546875" style="1" customWidth="1"/>
    <col min="7678" max="7678" width="8.5703125" style="1" customWidth="1"/>
    <col min="7679" max="7680" width="10.42578125" style="1" customWidth="1"/>
    <col min="7681" max="7681" width="0.85546875" style="1" customWidth="1"/>
    <col min="7682" max="7686" width="8.5703125" style="1" customWidth="1"/>
    <col min="7687" max="7687" width="8.42578125" style="1" customWidth="1"/>
    <col min="7688" max="7688" width="0.85546875" style="1" customWidth="1"/>
    <col min="7689" max="7692" width="5.5703125" style="1" customWidth="1"/>
    <col min="7693" max="7693" width="2.140625" style="1" customWidth="1"/>
    <col min="7694" max="7694" width="6.5703125" style="1" customWidth="1"/>
    <col min="7695" max="7695" width="9" style="1" customWidth="1"/>
    <col min="7696" max="7698" width="9.42578125" style="1" customWidth="1"/>
    <col min="7699" max="7699" width="0.85546875" style="1" customWidth="1"/>
    <col min="7700" max="7707" width="8.5703125" style="1" customWidth="1"/>
    <col min="7708" max="7928" width="9.140625" style="1"/>
    <col min="7929" max="7929" width="7.140625" style="1" customWidth="1"/>
    <col min="7930" max="7930" width="8.85546875" style="1" customWidth="1"/>
    <col min="7931" max="7932" width="9" style="1" customWidth="1"/>
    <col min="7933" max="7933" width="0.85546875" style="1" customWidth="1"/>
    <col min="7934" max="7934" width="8.5703125" style="1" customWidth="1"/>
    <col min="7935" max="7936" width="10.42578125" style="1" customWidth="1"/>
    <col min="7937" max="7937" width="0.85546875" style="1" customWidth="1"/>
    <col min="7938" max="7942" width="8.5703125" style="1" customWidth="1"/>
    <col min="7943" max="7943" width="8.42578125" style="1" customWidth="1"/>
    <col min="7944" max="7944" width="0.85546875" style="1" customWidth="1"/>
    <col min="7945" max="7948" width="5.5703125" style="1" customWidth="1"/>
    <col min="7949" max="7949" width="2.140625" style="1" customWidth="1"/>
    <col min="7950" max="7950" width="6.5703125" style="1" customWidth="1"/>
    <col min="7951" max="7951" width="9" style="1" customWidth="1"/>
    <col min="7952" max="7954" width="9.42578125" style="1" customWidth="1"/>
    <col min="7955" max="7955" width="0.85546875" style="1" customWidth="1"/>
    <col min="7956" max="7963" width="8.5703125" style="1" customWidth="1"/>
    <col min="7964" max="8184" width="9.140625" style="1"/>
    <col min="8185" max="8185" width="7.140625" style="1" customWidth="1"/>
    <col min="8186" max="8186" width="8.85546875" style="1" customWidth="1"/>
    <col min="8187" max="8188" width="9" style="1" customWidth="1"/>
    <col min="8189" max="8189" width="0.85546875" style="1" customWidth="1"/>
    <col min="8190" max="8190" width="8.5703125" style="1" customWidth="1"/>
    <col min="8191" max="8192" width="10.42578125" style="1" customWidth="1"/>
    <col min="8193" max="8193" width="0.85546875" style="1" customWidth="1"/>
    <col min="8194" max="8198" width="8.5703125" style="1" customWidth="1"/>
    <col min="8199" max="8199" width="8.42578125" style="1" customWidth="1"/>
    <col min="8200" max="8200" width="0.85546875" style="1" customWidth="1"/>
    <col min="8201" max="8204" width="5.5703125" style="1" customWidth="1"/>
    <col min="8205" max="8205" width="2.140625" style="1" customWidth="1"/>
    <col min="8206" max="8206" width="6.5703125" style="1" customWidth="1"/>
    <col min="8207" max="8207" width="9" style="1" customWidth="1"/>
    <col min="8208" max="8210" width="9.42578125" style="1" customWidth="1"/>
    <col min="8211" max="8211" width="0.85546875" style="1" customWidth="1"/>
    <col min="8212" max="8219" width="8.5703125" style="1" customWidth="1"/>
    <col min="8220" max="8440" width="9.140625" style="1"/>
    <col min="8441" max="8441" width="7.140625" style="1" customWidth="1"/>
    <col min="8442" max="8442" width="8.85546875" style="1" customWidth="1"/>
    <col min="8443" max="8444" width="9" style="1" customWidth="1"/>
    <col min="8445" max="8445" width="0.85546875" style="1" customWidth="1"/>
    <col min="8446" max="8446" width="8.5703125" style="1" customWidth="1"/>
    <col min="8447" max="8448" width="10.42578125" style="1" customWidth="1"/>
    <col min="8449" max="8449" width="0.85546875" style="1" customWidth="1"/>
    <col min="8450" max="8454" width="8.5703125" style="1" customWidth="1"/>
    <col min="8455" max="8455" width="8.42578125" style="1" customWidth="1"/>
    <col min="8456" max="8456" width="0.85546875" style="1" customWidth="1"/>
    <col min="8457" max="8460" width="5.5703125" style="1" customWidth="1"/>
    <col min="8461" max="8461" width="2.140625" style="1" customWidth="1"/>
    <col min="8462" max="8462" width="6.5703125" style="1" customWidth="1"/>
    <col min="8463" max="8463" width="9" style="1" customWidth="1"/>
    <col min="8464" max="8466" width="9.42578125" style="1" customWidth="1"/>
    <col min="8467" max="8467" width="0.85546875" style="1" customWidth="1"/>
    <col min="8468" max="8475" width="8.5703125" style="1" customWidth="1"/>
    <col min="8476" max="8696" width="9.140625" style="1"/>
    <col min="8697" max="8697" width="7.140625" style="1" customWidth="1"/>
    <col min="8698" max="8698" width="8.85546875" style="1" customWidth="1"/>
    <col min="8699" max="8700" width="9" style="1" customWidth="1"/>
    <col min="8701" max="8701" width="0.85546875" style="1" customWidth="1"/>
    <col min="8702" max="8702" width="8.5703125" style="1" customWidth="1"/>
    <col min="8703" max="8704" width="10.42578125" style="1" customWidth="1"/>
    <col min="8705" max="8705" width="0.85546875" style="1" customWidth="1"/>
    <col min="8706" max="8710" width="8.5703125" style="1" customWidth="1"/>
    <col min="8711" max="8711" width="8.42578125" style="1" customWidth="1"/>
    <col min="8712" max="8712" width="0.85546875" style="1" customWidth="1"/>
    <col min="8713" max="8716" width="5.5703125" style="1" customWidth="1"/>
    <col min="8717" max="8717" width="2.140625" style="1" customWidth="1"/>
    <col min="8718" max="8718" width="6.5703125" style="1" customWidth="1"/>
    <col min="8719" max="8719" width="9" style="1" customWidth="1"/>
    <col min="8720" max="8722" width="9.42578125" style="1" customWidth="1"/>
    <col min="8723" max="8723" width="0.85546875" style="1" customWidth="1"/>
    <col min="8724" max="8731" width="8.5703125" style="1" customWidth="1"/>
    <col min="8732" max="8952" width="9.140625" style="1"/>
    <col min="8953" max="8953" width="7.140625" style="1" customWidth="1"/>
    <col min="8954" max="8954" width="8.85546875" style="1" customWidth="1"/>
    <col min="8955" max="8956" width="9" style="1" customWidth="1"/>
    <col min="8957" max="8957" width="0.85546875" style="1" customWidth="1"/>
    <col min="8958" max="8958" width="8.5703125" style="1" customWidth="1"/>
    <col min="8959" max="8960" width="10.42578125" style="1" customWidth="1"/>
    <col min="8961" max="8961" width="0.85546875" style="1" customWidth="1"/>
    <col min="8962" max="8966" width="8.5703125" style="1" customWidth="1"/>
    <col min="8967" max="8967" width="8.42578125" style="1" customWidth="1"/>
    <col min="8968" max="8968" width="0.85546875" style="1" customWidth="1"/>
    <col min="8969" max="8972" width="5.5703125" style="1" customWidth="1"/>
    <col min="8973" max="8973" width="2.140625" style="1" customWidth="1"/>
    <col min="8974" max="8974" width="6.5703125" style="1" customWidth="1"/>
    <col min="8975" max="8975" width="9" style="1" customWidth="1"/>
    <col min="8976" max="8978" width="9.42578125" style="1" customWidth="1"/>
    <col min="8979" max="8979" width="0.85546875" style="1" customWidth="1"/>
    <col min="8980" max="8987" width="8.5703125" style="1" customWidth="1"/>
    <col min="8988" max="9208" width="9.140625" style="1"/>
    <col min="9209" max="9209" width="7.140625" style="1" customWidth="1"/>
    <col min="9210" max="9210" width="8.85546875" style="1" customWidth="1"/>
    <col min="9211" max="9212" width="9" style="1" customWidth="1"/>
    <col min="9213" max="9213" width="0.85546875" style="1" customWidth="1"/>
    <col min="9214" max="9214" width="8.5703125" style="1" customWidth="1"/>
    <col min="9215" max="9216" width="10.42578125" style="1" customWidth="1"/>
    <col min="9217" max="9217" width="0.85546875" style="1" customWidth="1"/>
    <col min="9218" max="9222" width="8.5703125" style="1" customWidth="1"/>
    <col min="9223" max="9223" width="8.42578125" style="1" customWidth="1"/>
    <col min="9224" max="9224" width="0.85546875" style="1" customWidth="1"/>
    <col min="9225" max="9228" width="5.5703125" style="1" customWidth="1"/>
    <col min="9229" max="9229" width="2.140625" style="1" customWidth="1"/>
    <col min="9230" max="9230" width="6.5703125" style="1" customWidth="1"/>
    <col min="9231" max="9231" width="9" style="1" customWidth="1"/>
    <col min="9232" max="9234" width="9.42578125" style="1" customWidth="1"/>
    <col min="9235" max="9235" width="0.85546875" style="1" customWidth="1"/>
    <col min="9236" max="9243" width="8.5703125" style="1" customWidth="1"/>
    <col min="9244" max="9464" width="9.140625" style="1"/>
    <col min="9465" max="9465" width="7.140625" style="1" customWidth="1"/>
    <col min="9466" max="9466" width="8.85546875" style="1" customWidth="1"/>
    <col min="9467" max="9468" width="9" style="1" customWidth="1"/>
    <col min="9469" max="9469" width="0.85546875" style="1" customWidth="1"/>
    <col min="9470" max="9470" width="8.5703125" style="1" customWidth="1"/>
    <col min="9471" max="9472" width="10.42578125" style="1" customWidth="1"/>
    <col min="9473" max="9473" width="0.85546875" style="1" customWidth="1"/>
    <col min="9474" max="9478" width="8.5703125" style="1" customWidth="1"/>
    <col min="9479" max="9479" width="8.42578125" style="1" customWidth="1"/>
    <col min="9480" max="9480" width="0.85546875" style="1" customWidth="1"/>
    <col min="9481" max="9484" width="5.5703125" style="1" customWidth="1"/>
    <col min="9485" max="9485" width="2.140625" style="1" customWidth="1"/>
    <col min="9486" max="9486" width="6.5703125" style="1" customWidth="1"/>
    <col min="9487" max="9487" width="9" style="1" customWidth="1"/>
    <col min="9488" max="9490" width="9.42578125" style="1" customWidth="1"/>
    <col min="9491" max="9491" width="0.85546875" style="1" customWidth="1"/>
    <col min="9492" max="9499" width="8.5703125" style="1" customWidth="1"/>
    <col min="9500" max="9720" width="9.140625" style="1"/>
    <col min="9721" max="9721" width="7.140625" style="1" customWidth="1"/>
    <col min="9722" max="9722" width="8.85546875" style="1" customWidth="1"/>
    <col min="9723" max="9724" width="9" style="1" customWidth="1"/>
    <col min="9725" max="9725" width="0.85546875" style="1" customWidth="1"/>
    <col min="9726" max="9726" width="8.5703125" style="1" customWidth="1"/>
    <col min="9727" max="9728" width="10.42578125" style="1" customWidth="1"/>
    <col min="9729" max="9729" width="0.85546875" style="1" customWidth="1"/>
    <col min="9730" max="9734" width="8.5703125" style="1" customWidth="1"/>
    <col min="9735" max="9735" width="8.42578125" style="1" customWidth="1"/>
    <col min="9736" max="9736" width="0.85546875" style="1" customWidth="1"/>
    <col min="9737" max="9740" width="5.5703125" style="1" customWidth="1"/>
    <col min="9741" max="9741" width="2.140625" style="1" customWidth="1"/>
    <col min="9742" max="9742" width="6.5703125" style="1" customWidth="1"/>
    <col min="9743" max="9743" width="9" style="1" customWidth="1"/>
    <col min="9744" max="9746" width="9.42578125" style="1" customWidth="1"/>
    <col min="9747" max="9747" width="0.85546875" style="1" customWidth="1"/>
    <col min="9748" max="9755" width="8.5703125" style="1" customWidth="1"/>
    <col min="9756" max="9976" width="9.140625" style="1"/>
    <col min="9977" max="9977" width="7.140625" style="1" customWidth="1"/>
    <col min="9978" max="9978" width="8.85546875" style="1" customWidth="1"/>
    <col min="9979" max="9980" width="9" style="1" customWidth="1"/>
    <col min="9981" max="9981" width="0.85546875" style="1" customWidth="1"/>
    <col min="9982" max="9982" width="8.5703125" style="1" customWidth="1"/>
    <col min="9983" max="9984" width="10.42578125" style="1" customWidth="1"/>
    <col min="9985" max="9985" width="0.85546875" style="1" customWidth="1"/>
    <col min="9986" max="9990" width="8.5703125" style="1" customWidth="1"/>
    <col min="9991" max="9991" width="8.42578125" style="1" customWidth="1"/>
    <col min="9992" max="9992" width="0.85546875" style="1" customWidth="1"/>
    <col min="9993" max="9996" width="5.5703125" style="1" customWidth="1"/>
    <col min="9997" max="9997" width="2.140625" style="1" customWidth="1"/>
    <col min="9998" max="9998" width="6.5703125" style="1" customWidth="1"/>
    <col min="9999" max="9999" width="9" style="1" customWidth="1"/>
    <col min="10000" max="10002" width="9.42578125" style="1" customWidth="1"/>
    <col min="10003" max="10003" width="0.85546875" style="1" customWidth="1"/>
    <col min="10004" max="10011" width="8.5703125" style="1" customWidth="1"/>
    <col min="10012" max="10232" width="9.140625" style="1"/>
    <col min="10233" max="10233" width="7.140625" style="1" customWidth="1"/>
    <col min="10234" max="10234" width="8.85546875" style="1" customWidth="1"/>
    <col min="10235" max="10236" width="9" style="1" customWidth="1"/>
    <col min="10237" max="10237" width="0.85546875" style="1" customWidth="1"/>
    <col min="10238" max="10238" width="8.5703125" style="1" customWidth="1"/>
    <col min="10239" max="10240" width="10.42578125" style="1" customWidth="1"/>
    <col min="10241" max="10241" width="0.85546875" style="1" customWidth="1"/>
    <col min="10242" max="10246" width="8.5703125" style="1" customWidth="1"/>
    <col min="10247" max="10247" width="8.42578125" style="1" customWidth="1"/>
    <col min="10248" max="10248" width="0.85546875" style="1" customWidth="1"/>
    <col min="10249" max="10252" width="5.5703125" style="1" customWidth="1"/>
    <col min="10253" max="10253" width="2.140625" style="1" customWidth="1"/>
    <col min="10254" max="10254" width="6.5703125" style="1" customWidth="1"/>
    <col min="10255" max="10255" width="9" style="1" customWidth="1"/>
    <col min="10256" max="10258" width="9.42578125" style="1" customWidth="1"/>
    <col min="10259" max="10259" width="0.85546875" style="1" customWidth="1"/>
    <col min="10260" max="10267" width="8.5703125" style="1" customWidth="1"/>
    <col min="10268" max="10488" width="9.140625" style="1"/>
    <col min="10489" max="10489" width="7.140625" style="1" customWidth="1"/>
    <col min="10490" max="10490" width="8.85546875" style="1" customWidth="1"/>
    <col min="10491" max="10492" width="9" style="1" customWidth="1"/>
    <col min="10493" max="10493" width="0.85546875" style="1" customWidth="1"/>
    <col min="10494" max="10494" width="8.5703125" style="1" customWidth="1"/>
    <col min="10495" max="10496" width="10.42578125" style="1" customWidth="1"/>
    <col min="10497" max="10497" width="0.85546875" style="1" customWidth="1"/>
    <col min="10498" max="10502" width="8.5703125" style="1" customWidth="1"/>
    <col min="10503" max="10503" width="8.42578125" style="1" customWidth="1"/>
    <col min="10504" max="10504" width="0.85546875" style="1" customWidth="1"/>
    <col min="10505" max="10508" width="5.5703125" style="1" customWidth="1"/>
    <col min="10509" max="10509" width="2.140625" style="1" customWidth="1"/>
    <col min="10510" max="10510" width="6.5703125" style="1" customWidth="1"/>
    <col min="10511" max="10511" width="9" style="1" customWidth="1"/>
    <col min="10512" max="10514" width="9.42578125" style="1" customWidth="1"/>
    <col min="10515" max="10515" width="0.85546875" style="1" customWidth="1"/>
    <col min="10516" max="10523" width="8.5703125" style="1" customWidth="1"/>
    <col min="10524" max="10744" width="9.140625" style="1"/>
    <col min="10745" max="10745" width="7.140625" style="1" customWidth="1"/>
    <col min="10746" max="10746" width="8.85546875" style="1" customWidth="1"/>
    <col min="10747" max="10748" width="9" style="1" customWidth="1"/>
    <col min="10749" max="10749" width="0.85546875" style="1" customWidth="1"/>
    <col min="10750" max="10750" width="8.5703125" style="1" customWidth="1"/>
    <col min="10751" max="10752" width="10.42578125" style="1" customWidth="1"/>
    <col min="10753" max="10753" width="0.85546875" style="1" customWidth="1"/>
    <col min="10754" max="10758" width="8.5703125" style="1" customWidth="1"/>
    <col min="10759" max="10759" width="8.42578125" style="1" customWidth="1"/>
    <col min="10760" max="10760" width="0.85546875" style="1" customWidth="1"/>
    <col min="10761" max="10764" width="5.5703125" style="1" customWidth="1"/>
    <col min="10765" max="10765" width="2.140625" style="1" customWidth="1"/>
    <col min="10766" max="10766" width="6.5703125" style="1" customWidth="1"/>
    <col min="10767" max="10767" width="9" style="1" customWidth="1"/>
    <col min="10768" max="10770" width="9.42578125" style="1" customWidth="1"/>
    <col min="10771" max="10771" width="0.85546875" style="1" customWidth="1"/>
    <col min="10772" max="10779" width="8.5703125" style="1" customWidth="1"/>
    <col min="10780" max="11000" width="9.140625" style="1"/>
    <col min="11001" max="11001" width="7.140625" style="1" customWidth="1"/>
    <col min="11002" max="11002" width="8.85546875" style="1" customWidth="1"/>
    <col min="11003" max="11004" width="9" style="1" customWidth="1"/>
    <col min="11005" max="11005" width="0.85546875" style="1" customWidth="1"/>
    <col min="11006" max="11006" width="8.5703125" style="1" customWidth="1"/>
    <col min="11007" max="11008" width="10.42578125" style="1" customWidth="1"/>
    <col min="11009" max="11009" width="0.85546875" style="1" customWidth="1"/>
    <col min="11010" max="11014" width="8.5703125" style="1" customWidth="1"/>
    <col min="11015" max="11015" width="8.42578125" style="1" customWidth="1"/>
    <col min="11016" max="11016" width="0.85546875" style="1" customWidth="1"/>
    <col min="11017" max="11020" width="5.5703125" style="1" customWidth="1"/>
    <col min="11021" max="11021" width="2.140625" style="1" customWidth="1"/>
    <col min="11022" max="11022" width="6.5703125" style="1" customWidth="1"/>
    <col min="11023" max="11023" width="9" style="1" customWidth="1"/>
    <col min="11024" max="11026" width="9.42578125" style="1" customWidth="1"/>
    <col min="11027" max="11027" width="0.85546875" style="1" customWidth="1"/>
    <col min="11028" max="11035" width="8.5703125" style="1" customWidth="1"/>
    <col min="11036" max="11256" width="9.140625" style="1"/>
    <col min="11257" max="11257" width="7.140625" style="1" customWidth="1"/>
    <col min="11258" max="11258" width="8.85546875" style="1" customWidth="1"/>
    <col min="11259" max="11260" width="9" style="1" customWidth="1"/>
    <col min="11261" max="11261" width="0.85546875" style="1" customWidth="1"/>
    <col min="11262" max="11262" width="8.5703125" style="1" customWidth="1"/>
    <col min="11263" max="11264" width="10.42578125" style="1" customWidth="1"/>
    <col min="11265" max="11265" width="0.85546875" style="1" customWidth="1"/>
    <col min="11266" max="11270" width="8.5703125" style="1" customWidth="1"/>
    <col min="11271" max="11271" width="8.42578125" style="1" customWidth="1"/>
    <col min="11272" max="11272" width="0.85546875" style="1" customWidth="1"/>
    <col min="11273" max="11276" width="5.5703125" style="1" customWidth="1"/>
    <col min="11277" max="11277" width="2.140625" style="1" customWidth="1"/>
    <col min="11278" max="11278" width="6.5703125" style="1" customWidth="1"/>
    <col min="11279" max="11279" width="9" style="1" customWidth="1"/>
    <col min="11280" max="11282" width="9.42578125" style="1" customWidth="1"/>
    <col min="11283" max="11283" width="0.85546875" style="1" customWidth="1"/>
    <col min="11284" max="11291" width="8.5703125" style="1" customWidth="1"/>
    <col min="11292" max="11512" width="9.140625" style="1"/>
    <col min="11513" max="11513" width="7.140625" style="1" customWidth="1"/>
    <col min="11514" max="11514" width="8.85546875" style="1" customWidth="1"/>
    <col min="11515" max="11516" width="9" style="1" customWidth="1"/>
    <col min="11517" max="11517" width="0.85546875" style="1" customWidth="1"/>
    <col min="11518" max="11518" width="8.5703125" style="1" customWidth="1"/>
    <col min="11519" max="11520" width="10.42578125" style="1" customWidth="1"/>
    <col min="11521" max="11521" width="0.85546875" style="1" customWidth="1"/>
    <col min="11522" max="11526" width="8.5703125" style="1" customWidth="1"/>
    <col min="11527" max="11527" width="8.42578125" style="1" customWidth="1"/>
    <col min="11528" max="11528" width="0.85546875" style="1" customWidth="1"/>
    <col min="11529" max="11532" width="5.5703125" style="1" customWidth="1"/>
    <col min="11533" max="11533" width="2.140625" style="1" customWidth="1"/>
    <col min="11534" max="11534" width="6.5703125" style="1" customWidth="1"/>
    <col min="11535" max="11535" width="9" style="1" customWidth="1"/>
    <col min="11536" max="11538" width="9.42578125" style="1" customWidth="1"/>
    <col min="11539" max="11539" width="0.85546875" style="1" customWidth="1"/>
    <col min="11540" max="11547" width="8.5703125" style="1" customWidth="1"/>
    <col min="11548" max="11768" width="9.140625" style="1"/>
    <col min="11769" max="11769" width="7.140625" style="1" customWidth="1"/>
    <col min="11770" max="11770" width="8.85546875" style="1" customWidth="1"/>
    <col min="11771" max="11772" width="9" style="1" customWidth="1"/>
    <col min="11773" max="11773" width="0.85546875" style="1" customWidth="1"/>
    <col min="11774" max="11774" width="8.5703125" style="1" customWidth="1"/>
    <col min="11775" max="11776" width="10.42578125" style="1" customWidth="1"/>
    <col min="11777" max="11777" width="0.85546875" style="1" customWidth="1"/>
    <col min="11778" max="11782" width="8.5703125" style="1" customWidth="1"/>
    <col min="11783" max="11783" width="8.42578125" style="1" customWidth="1"/>
    <col min="11784" max="11784" width="0.85546875" style="1" customWidth="1"/>
    <col min="11785" max="11788" width="5.5703125" style="1" customWidth="1"/>
    <col min="11789" max="11789" width="2.140625" style="1" customWidth="1"/>
    <col min="11790" max="11790" width="6.5703125" style="1" customWidth="1"/>
    <col min="11791" max="11791" width="9" style="1" customWidth="1"/>
    <col min="11792" max="11794" width="9.42578125" style="1" customWidth="1"/>
    <col min="11795" max="11795" width="0.85546875" style="1" customWidth="1"/>
    <col min="11796" max="11803" width="8.5703125" style="1" customWidth="1"/>
    <col min="11804" max="12024" width="9.140625" style="1"/>
    <col min="12025" max="12025" width="7.140625" style="1" customWidth="1"/>
    <col min="12026" max="12026" width="8.85546875" style="1" customWidth="1"/>
    <col min="12027" max="12028" width="9" style="1" customWidth="1"/>
    <col min="12029" max="12029" width="0.85546875" style="1" customWidth="1"/>
    <col min="12030" max="12030" width="8.5703125" style="1" customWidth="1"/>
    <col min="12031" max="12032" width="10.42578125" style="1" customWidth="1"/>
    <col min="12033" max="12033" width="0.85546875" style="1" customWidth="1"/>
    <col min="12034" max="12038" width="8.5703125" style="1" customWidth="1"/>
    <col min="12039" max="12039" width="8.42578125" style="1" customWidth="1"/>
    <col min="12040" max="12040" width="0.85546875" style="1" customWidth="1"/>
    <col min="12041" max="12044" width="5.5703125" style="1" customWidth="1"/>
    <col min="12045" max="12045" width="2.140625" style="1" customWidth="1"/>
    <col min="12046" max="12046" width="6.5703125" style="1" customWidth="1"/>
    <col min="12047" max="12047" width="9" style="1" customWidth="1"/>
    <col min="12048" max="12050" width="9.42578125" style="1" customWidth="1"/>
    <col min="12051" max="12051" width="0.85546875" style="1" customWidth="1"/>
    <col min="12052" max="12059" width="8.5703125" style="1" customWidth="1"/>
    <col min="12060" max="12280" width="9.140625" style="1"/>
    <col min="12281" max="12281" width="7.140625" style="1" customWidth="1"/>
    <col min="12282" max="12282" width="8.85546875" style="1" customWidth="1"/>
    <col min="12283" max="12284" width="9" style="1" customWidth="1"/>
    <col min="12285" max="12285" width="0.85546875" style="1" customWidth="1"/>
    <col min="12286" max="12286" width="8.5703125" style="1" customWidth="1"/>
    <col min="12287" max="12288" width="10.42578125" style="1" customWidth="1"/>
    <col min="12289" max="12289" width="0.85546875" style="1" customWidth="1"/>
    <col min="12290" max="12294" width="8.5703125" style="1" customWidth="1"/>
    <col min="12295" max="12295" width="8.42578125" style="1" customWidth="1"/>
    <col min="12296" max="12296" width="0.85546875" style="1" customWidth="1"/>
    <col min="12297" max="12300" width="5.5703125" style="1" customWidth="1"/>
    <col min="12301" max="12301" width="2.140625" style="1" customWidth="1"/>
    <col min="12302" max="12302" width="6.5703125" style="1" customWidth="1"/>
    <col min="12303" max="12303" width="9" style="1" customWidth="1"/>
    <col min="12304" max="12306" width="9.42578125" style="1" customWidth="1"/>
    <col min="12307" max="12307" width="0.85546875" style="1" customWidth="1"/>
    <col min="12308" max="12315" width="8.5703125" style="1" customWidth="1"/>
    <col min="12316" max="12536" width="9.140625" style="1"/>
    <col min="12537" max="12537" width="7.140625" style="1" customWidth="1"/>
    <col min="12538" max="12538" width="8.85546875" style="1" customWidth="1"/>
    <col min="12539" max="12540" width="9" style="1" customWidth="1"/>
    <col min="12541" max="12541" width="0.85546875" style="1" customWidth="1"/>
    <col min="12542" max="12542" width="8.5703125" style="1" customWidth="1"/>
    <col min="12543" max="12544" width="10.42578125" style="1" customWidth="1"/>
    <col min="12545" max="12545" width="0.85546875" style="1" customWidth="1"/>
    <col min="12546" max="12550" width="8.5703125" style="1" customWidth="1"/>
    <col min="12551" max="12551" width="8.42578125" style="1" customWidth="1"/>
    <col min="12552" max="12552" width="0.85546875" style="1" customWidth="1"/>
    <col min="12553" max="12556" width="5.5703125" style="1" customWidth="1"/>
    <col min="12557" max="12557" width="2.140625" style="1" customWidth="1"/>
    <col min="12558" max="12558" width="6.5703125" style="1" customWidth="1"/>
    <col min="12559" max="12559" width="9" style="1" customWidth="1"/>
    <col min="12560" max="12562" width="9.42578125" style="1" customWidth="1"/>
    <col min="12563" max="12563" width="0.85546875" style="1" customWidth="1"/>
    <col min="12564" max="12571" width="8.5703125" style="1" customWidth="1"/>
    <col min="12572" max="12792" width="9.140625" style="1"/>
    <col min="12793" max="12793" width="7.140625" style="1" customWidth="1"/>
    <col min="12794" max="12794" width="8.85546875" style="1" customWidth="1"/>
    <col min="12795" max="12796" width="9" style="1" customWidth="1"/>
    <col min="12797" max="12797" width="0.85546875" style="1" customWidth="1"/>
    <col min="12798" max="12798" width="8.5703125" style="1" customWidth="1"/>
    <col min="12799" max="12800" width="10.42578125" style="1" customWidth="1"/>
    <col min="12801" max="12801" width="0.85546875" style="1" customWidth="1"/>
    <col min="12802" max="12806" width="8.5703125" style="1" customWidth="1"/>
    <col min="12807" max="12807" width="8.42578125" style="1" customWidth="1"/>
    <col min="12808" max="12808" width="0.85546875" style="1" customWidth="1"/>
    <col min="12809" max="12812" width="5.5703125" style="1" customWidth="1"/>
    <col min="12813" max="12813" width="2.140625" style="1" customWidth="1"/>
    <col min="12814" max="12814" width="6.5703125" style="1" customWidth="1"/>
    <col min="12815" max="12815" width="9" style="1" customWidth="1"/>
    <col min="12816" max="12818" width="9.42578125" style="1" customWidth="1"/>
    <col min="12819" max="12819" width="0.85546875" style="1" customWidth="1"/>
    <col min="12820" max="12827" width="8.5703125" style="1" customWidth="1"/>
    <col min="12828" max="13048" width="9.140625" style="1"/>
    <col min="13049" max="13049" width="7.140625" style="1" customWidth="1"/>
    <col min="13050" max="13050" width="8.85546875" style="1" customWidth="1"/>
    <col min="13051" max="13052" width="9" style="1" customWidth="1"/>
    <col min="13053" max="13053" width="0.85546875" style="1" customWidth="1"/>
    <col min="13054" max="13054" width="8.5703125" style="1" customWidth="1"/>
    <col min="13055" max="13056" width="10.42578125" style="1" customWidth="1"/>
    <col min="13057" max="13057" width="0.85546875" style="1" customWidth="1"/>
    <col min="13058" max="13062" width="8.5703125" style="1" customWidth="1"/>
    <col min="13063" max="13063" width="8.42578125" style="1" customWidth="1"/>
    <col min="13064" max="13064" width="0.85546875" style="1" customWidth="1"/>
    <col min="13065" max="13068" width="5.5703125" style="1" customWidth="1"/>
    <col min="13069" max="13069" width="2.140625" style="1" customWidth="1"/>
    <col min="13070" max="13070" width="6.5703125" style="1" customWidth="1"/>
    <col min="13071" max="13071" width="9" style="1" customWidth="1"/>
    <col min="13072" max="13074" width="9.42578125" style="1" customWidth="1"/>
    <col min="13075" max="13075" width="0.85546875" style="1" customWidth="1"/>
    <col min="13076" max="13083" width="8.5703125" style="1" customWidth="1"/>
    <col min="13084" max="13304" width="9.140625" style="1"/>
    <col min="13305" max="13305" width="7.140625" style="1" customWidth="1"/>
    <col min="13306" max="13306" width="8.85546875" style="1" customWidth="1"/>
    <col min="13307" max="13308" width="9" style="1" customWidth="1"/>
    <col min="13309" max="13309" width="0.85546875" style="1" customWidth="1"/>
    <col min="13310" max="13310" width="8.5703125" style="1" customWidth="1"/>
    <col min="13311" max="13312" width="10.42578125" style="1" customWidth="1"/>
    <col min="13313" max="13313" width="0.85546875" style="1" customWidth="1"/>
    <col min="13314" max="13318" width="8.5703125" style="1" customWidth="1"/>
    <col min="13319" max="13319" width="8.42578125" style="1" customWidth="1"/>
    <col min="13320" max="13320" width="0.85546875" style="1" customWidth="1"/>
    <col min="13321" max="13324" width="5.5703125" style="1" customWidth="1"/>
    <col min="13325" max="13325" width="2.140625" style="1" customWidth="1"/>
    <col min="13326" max="13326" width="6.5703125" style="1" customWidth="1"/>
    <col min="13327" max="13327" width="9" style="1" customWidth="1"/>
    <col min="13328" max="13330" width="9.42578125" style="1" customWidth="1"/>
    <col min="13331" max="13331" width="0.85546875" style="1" customWidth="1"/>
    <col min="13332" max="13339" width="8.5703125" style="1" customWidth="1"/>
    <col min="13340" max="13560" width="9.140625" style="1"/>
    <col min="13561" max="13561" width="7.140625" style="1" customWidth="1"/>
    <col min="13562" max="13562" width="8.85546875" style="1" customWidth="1"/>
    <col min="13563" max="13564" width="9" style="1" customWidth="1"/>
    <col min="13565" max="13565" width="0.85546875" style="1" customWidth="1"/>
    <col min="13566" max="13566" width="8.5703125" style="1" customWidth="1"/>
    <col min="13567" max="13568" width="10.42578125" style="1" customWidth="1"/>
    <col min="13569" max="13569" width="0.85546875" style="1" customWidth="1"/>
    <col min="13570" max="13574" width="8.5703125" style="1" customWidth="1"/>
    <col min="13575" max="13575" width="8.42578125" style="1" customWidth="1"/>
    <col min="13576" max="13576" width="0.85546875" style="1" customWidth="1"/>
    <col min="13577" max="13580" width="5.5703125" style="1" customWidth="1"/>
    <col min="13581" max="13581" width="2.140625" style="1" customWidth="1"/>
    <col min="13582" max="13582" width="6.5703125" style="1" customWidth="1"/>
    <col min="13583" max="13583" width="9" style="1" customWidth="1"/>
    <col min="13584" max="13586" width="9.42578125" style="1" customWidth="1"/>
    <col min="13587" max="13587" width="0.85546875" style="1" customWidth="1"/>
    <col min="13588" max="13595" width="8.5703125" style="1" customWidth="1"/>
    <col min="13596" max="13816" width="9.140625" style="1"/>
    <col min="13817" max="13817" width="7.140625" style="1" customWidth="1"/>
    <col min="13818" max="13818" width="8.85546875" style="1" customWidth="1"/>
    <col min="13819" max="13820" width="9" style="1" customWidth="1"/>
    <col min="13821" max="13821" width="0.85546875" style="1" customWidth="1"/>
    <col min="13822" max="13822" width="8.5703125" style="1" customWidth="1"/>
    <col min="13823" max="13824" width="10.42578125" style="1" customWidth="1"/>
    <col min="13825" max="13825" width="0.85546875" style="1" customWidth="1"/>
    <col min="13826" max="13830" width="8.5703125" style="1" customWidth="1"/>
    <col min="13831" max="13831" width="8.42578125" style="1" customWidth="1"/>
    <col min="13832" max="13832" width="0.85546875" style="1" customWidth="1"/>
    <col min="13833" max="13836" width="5.5703125" style="1" customWidth="1"/>
    <col min="13837" max="13837" width="2.140625" style="1" customWidth="1"/>
    <col min="13838" max="13838" width="6.5703125" style="1" customWidth="1"/>
    <col min="13839" max="13839" width="9" style="1" customWidth="1"/>
    <col min="13840" max="13842" width="9.42578125" style="1" customWidth="1"/>
    <col min="13843" max="13843" width="0.85546875" style="1" customWidth="1"/>
    <col min="13844" max="13851" width="8.5703125" style="1" customWidth="1"/>
    <col min="13852" max="14072" width="9.140625" style="1"/>
    <col min="14073" max="14073" width="7.140625" style="1" customWidth="1"/>
    <col min="14074" max="14074" width="8.85546875" style="1" customWidth="1"/>
    <col min="14075" max="14076" width="9" style="1" customWidth="1"/>
    <col min="14077" max="14077" width="0.85546875" style="1" customWidth="1"/>
    <col min="14078" max="14078" width="8.5703125" style="1" customWidth="1"/>
    <col min="14079" max="14080" width="10.42578125" style="1" customWidth="1"/>
    <col min="14081" max="14081" width="0.85546875" style="1" customWidth="1"/>
    <col min="14082" max="14086" width="8.5703125" style="1" customWidth="1"/>
    <col min="14087" max="14087" width="8.42578125" style="1" customWidth="1"/>
    <col min="14088" max="14088" width="0.85546875" style="1" customWidth="1"/>
    <col min="14089" max="14092" width="5.5703125" style="1" customWidth="1"/>
    <col min="14093" max="14093" width="2.140625" style="1" customWidth="1"/>
    <col min="14094" max="14094" width="6.5703125" style="1" customWidth="1"/>
    <col min="14095" max="14095" width="9" style="1" customWidth="1"/>
    <col min="14096" max="14098" width="9.42578125" style="1" customWidth="1"/>
    <col min="14099" max="14099" width="0.85546875" style="1" customWidth="1"/>
    <col min="14100" max="14107" width="8.5703125" style="1" customWidth="1"/>
    <col min="14108" max="14328" width="9.140625" style="1"/>
    <col min="14329" max="14329" width="7.140625" style="1" customWidth="1"/>
    <col min="14330" max="14330" width="8.85546875" style="1" customWidth="1"/>
    <col min="14331" max="14332" width="9" style="1" customWidth="1"/>
    <col min="14333" max="14333" width="0.85546875" style="1" customWidth="1"/>
    <col min="14334" max="14334" width="8.5703125" style="1" customWidth="1"/>
    <col min="14335" max="14336" width="10.42578125" style="1" customWidth="1"/>
    <col min="14337" max="14337" width="0.85546875" style="1" customWidth="1"/>
    <col min="14338" max="14342" width="8.5703125" style="1" customWidth="1"/>
    <col min="14343" max="14343" width="8.42578125" style="1" customWidth="1"/>
    <col min="14344" max="14344" width="0.85546875" style="1" customWidth="1"/>
    <col min="14345" max="14348" width="5.5703125" style="1" customWidth="1"/>
    <col min="14349" max="14349" width="2.140625" style="1" customWidth="1"/>
    <col min="14350" max="14350" width="6.5703125" style="1" customWidth="1"/>
    <col min="14351" max="14351" width="9" style="1" customWidth="1"/>
    <col min="14352" max="14354" width="9.42578125" style="1" customWidth="1"/>
    <col min="14355" max="14355" width="0.85546875" style="1" customWidth="1"/>
    <col min="14356" max="14363" width="8.5703125" style="1" customWidth="1"/>
    <col min="14364" max="14584" width="9.140625" style="1"/>
    <col min="14585" max="14585" width="7.140625" style="1" customWidth="1"/>
    <col min="14586" max="14586" width="8.85546875" style="1" customWidth="1"/>
    <col min="14587" max="14588" width="9" style="1" customWidth="1"/>
    <col min="14589" max="14589" width="0.85546875" style="1" customWidth="1"/>
    <col min="14590" max="14590" width="8.5703125" style="1" customWidth="1"/>
    <col min="14591" max="14592" width="10.42578125" style="1" customWidth="1"/>
    <col min="14593" max="14593" width="0.85546875" style="1" customWidth="1"/>
    <col min="14594" max="14598" width="8.5703125" style="1" customWidth="1"/>
    <col min="14599" max="14599" width="8.42578125" style="1" customWidth="1"/>
    <col min="14600" max="14600" width="0.85546875" style="1" customWidth="1"/>
    <col min="14601" max="14604" width="5.5703125" style="1" customWidth="1"/>
    <col min="14605" max="14605" width="2.140625" style="1" customWidth="1"/>
    <col min="14606" max="14606" width="6.5703125" style="1" customWidth="1"/>
    <col min="14607" max="14607" width="9" style="1" customWidth="1"/>
    <col min="14608" max="14610" width="9.42578125" style="1" customWidth="1"/>
    <col min="14611" max="14611" width="0.85546875" style="1" customWidth="1"/>
    <col min="14612" max="14619" width="8.5703125" style="1" customWidth="1"/>
    <col min="14620" max="14840" width="9.140625" style="1"/>
    <col min="14841" max="14841" width="7.140625" style="1" customWidth="1"/>
    <col min="14842" max="14842" width="8.85546875" style="1" customWidth="1"/>
    <col min="14843" max="14844" width="9" style="1" customWidth="1"/>
    <col min="14845" max="14845" width="0.85546875" style="1" customWidth="1"/>
    <col min="14846" max="14846" width="8.5703125" style="1" customWidth="1"/>
    <col min="14847" max="14848" width="10.42578125" style="1" customWidth="1"/>
    <col min="14849" max="14849" width="0.85546875" style="1" customWidth="1"/>
    <col min="14850" max="14854" width="8.5703125" style="1" customWidth="1"/>
    <col min="14855" max="14855" width="8.42578125" style="1" customWidth="1"/>
    <col min="14856" max="14856" width="0.85546875" style="1" customWidth="1"/>
    <col min="14857" max="14860" width="5.5703125" style="1" customWidth="1"/>
    <col min="14861" max="14861" width="2.140625" style="1" customWidth="1"/>
    <col min="14862" max="14862" width="6.5703125" style="1" customWidth="1"/>
    <col min="14863" max="14863" width="9" style="1" customWidth="1"/>
    <col min="14864" max="14866" width="9.42578125" style="1" customWidth="1"/>
    <col min="14867" max="14867" width="0.85546875" style="1" customWidth="1"/>
    <col min="14868" max="14875" width="8.5703125" style="1" customWidth="1"/>
    <col min="14876" max="15096" width="9.140625" style="1"/>
    <col min="15097" max="15097" width="7.140625" style="1" customWidth="1"/>
    <col min="15098" max="15098" width="8.85546875" style="1" customWidth="1"/>
    <col min="15099" max="15100" width="9" style="1" customWidth="1"/>
    <col min="15101" max="15101" width="0.85546875" style="1" customWidth="1"/>
    <col min="15102" max="15102" width="8.5703125" style="1" customWidth="1"/>
    <col min="15103" max="15104" width="10.42578125" style="1" customWidth="1"/>
    <col min="15105" max="15105" width="0.85546875" style="1" customWidth="1"/>
    <col min="15106" max="15110" width="8.5703125" style="1" customWidth="1"/>
    <col min="15111" max="15111" width="8.42578125" style="1" customWidth="1"/>
    <col min="15112" max="15112" width="0.85546875" style="1" customWidth="1"/>
    <col min="15113" max="15116" width="5.5703125" style="1" customWidth="1"/>
    <col min="15117" max="15117" width="2.140625" style="1" customWidth="1"/>
    <col min="15118" max="15118" width="6.5703125" style="1" customWidth="1"/>
    <col min="15119" max="15119" width="9" style="1" customWidth="1"/>
    <col min="15120" max="15122" width="9.42578125" style="1" customWidth="1"/>
    <col min="15123" max="15123" width="0.85546875" style="1" customWidth="1"/>
    <col min="15124" max="15131" width="8.5703125" style="1" customWidth="1"/>
    <col min="15132" max="15352" width="9.140625" style="1"/>
    <col min="15353" max="15353" width="7.140625" style="1" customWidth="1"/>
    <col min="15354" max="15354" width="8.85546875" style="1" customWidth="1"/>
    <col min="15355" max="15356" width="9" style="1" customWidth="1"/>
    <col min="15357" max="15357" width="0.85546875" style="1" customWidth="1"/>
    <col min="15358" max="15358" width="8.5703125" style="1" customWidth="1"/>
    <col min="15359" max="15360" width="10.42578125" style="1" customWidth="1"/>
    <col min="15361" max="15361" width="0.85546875" style="1" customWidth="1"/>
    <col min="15362" max="15366" width="8.5703125" style="1" customWidth="1"/>
    <col min="15367" max="15367" width="8.42578125" style="1" customWidth="1"/>
    <col min="15368" max="15368" width="0.85546875" style="1" customWidth="1"/>
    <col min="15369" max="15372" width="5.5703125" style="1" customWidth="1"/>
    <col min="15373" max="15373" width="2.140625" style="1" customWidth="1"/>
    <col min="15374" max="15374" width="6.5703125" style="1" customWidth="1"/>
    <col min="15375" max="15375" width="9" style="1" customWidth="1"/>
    <col min="15376" max="15378" width="9.42578125" style="1" customWidth="1"/>
    <col min="15379" max="15379" width="0.85546875" style="1" customWidth="1"/>
    <col min="15380" max="15387" width="8.5703125" style="1" customWidth="1"/>
    <col min="15388" max="15608" width="9.140625" style="1"/>
    <col min="15609" max="15609" width="7.140625" style="1" customWidth="1"/>
    <col min="15610" max="15610" width="8.85546875" style="1" customWidth="1"/>
    <col min="15611" max="15612" width="9" style="1" customWidth="1"/>
    <col min="15613" max="15613" width="0.85546875" style="1" customWidth="1"/>
    <col min="15614" max="15614" width="8.5703125" style="1" customWidth="1"/>
    <col min="15615" max="15616" width="10.42578125" style="1" customWidth="1"/>
    <col min="15617" max="15617" width="0.85546875" style="1" customWidth="1"/>
    <col min="15618" max="15622" width="8.5703125" style="1" customWidth="1"/>
    <col min="15623" max="15623" width="8.42578125" style="1" customWidth="1"/>
    <col min="15624" max="15624" width="0.85546875" style="1" customWidth="1"/>
    <col min="15625" max="15628" width="5.5703125" style="1" customWidth="1"/>
    <col min="15629" max="15629" width="2.140625" style="1" customWidth="1"/>
    <col min="15630" max="15630" width="6.5703125" style="1" customWidth="1"/>
    <col min="15631" max="15631" width="9" style="1" customWidth="1"/>
    <col min="15632" max="15634" width="9.42578125" style="1" customWidth="1"/>
    <col min="15635" max="15635" width="0.85546875" style="1" customWidth="1"/>
    <col min="15636" max="15643" width="8.5703125" style="1" customWidth="1"/>
    <col min="15644" max="15864" width="9.140625" style="1"/>
    <col min="15865" max="15865" width="7.140625" style="1" customWidth="1"/>
    <col min="15866" max="15866" width="8.85546875" style="1" customWidth="1"/>
    <col min="15867" max="15868" width="9" style="1" customWidth="1"/>
    <col min="15869" max="15869" width="0.85546875" style="1" customWidth="1"/>
    <col min="15870" max="15870" width="8.5703125" style="1" customWidth="1"/>
    <col min="15871" max="15872" width="10.42578125" style="1" customWidth="1"/>
    <col min="15873" max="15873" width="0.85546875" style="1" customWidth="1"/>
    <col min="15874" max="15878" width="8.5703125" style="1" customWidth="1"/>
    <col min="15879" max="15879" width="8.42578125" style="1" customWidth="1"/>
    <col min="15880" max="15880" width="0.85546875" style="1" customWidth="1"/>
    <col min="15881" max="15884" width="5.5703125" style="1" customWidth="1"/>
    <col min="15885" max="15885" width="2.140625" style="1" customWidth="1"/>
    <col min="15886" max="15886" width="6.5703125" style="1" customWidth="1"/>
    <col min="15887" max="15887" width="9" style="1" customWidth="1"/>
    <col min="15888" max="15890" width="9.42578125" style="1" customWidth="1"/>
    <col min="15891" max="15891" width="0.85546875" style="1" customWidth="1"/>
    <col min="15892" max="15899" width="8.5703125" style="1" customWidth="1"/>
    <col min="15900" max="16120" width="9.140625" style="1"/>
    <col min="16121" max="16121" width="7.140625" style="1" customWidth="1"/>
    <col min="16122" max="16122" width="8.85546875" style="1" customWidth="1"/>
    <col min="16123" max="16124" width="9" style="1" customWidth="1"/>
    <col min="16125" max="16125" width="0.85546875" style="1" customWidth="1"/>
    <col min="16126" max="16126" width="8.5703125" style="1" customWidth="1"/>
    <col min="16127" max="16128" width="10.42578125" style="1" customWidth="1"/>
    <col min="16129" max="16129" width="0.85546875" style="1" customWidth="1"/>
    <col min="16130" max="16134" width="8.5703125" style="1" customWidth="1"/>
    <col min="16135" max="16135" width="8.42578125" style="1" customWidth="1"/>
    <col min="16136" max="16136" width="0.85546875" style="1" customWidth="1"/>
    <col min="16137" max="16140" width="5.5703125" style="1" customWidth="1"/>
    <col min="16141" max="16141" width="2.140625" style="1" customWidth="1"/>
    <col min="16142" max="16142" width="6.5703125" style="1" customWidth="1"/>
    <col min="16143" max="16143" width="9" style="1" customWidth="1"/>
    <col min="16144" max="16146" width="9.42578125" style="1" customWidth="1"/>
    <col min="16147" max="16147" width="0.85546875" style="1" customWidth="1"/>
    <col min="16148" max="16155" width="8.5703125" style="1" customWidth="1"/>
    <col min="16156" max="16384" width="9.140625" style="1"/>
  </cols>
  <sheetData>
    <row r="1" spans="1:27" ht="15.75" x14ac:dyDescent="0.25">
      <c r="B1" s="33" t="s">
        <v>3018</v>
      </c>
      <c r="C1" s="33"/>
      <c r="D1" s="33"/>
      <c r="V1" s="33" t="str">
        <f>$B1</f>
        <v>Tableau 50.090 - Approche fondée sur les notations internes - Actifs pondérés en fonction du risque de crédit</v>
      </c>
    </row>
    <row r="2" spans="1:27" ht="15.75" x14ac:dyDescent="0.25">
      <c r="A2" s="35">
        <v>25</v>
      </c>
      <c r="B2" s="2144" t="s">
        <v>94</v>
      </c>
      <c r="C2" s="2145"/>
      <c r="D2" s="2145"/>
      <c r="E2" s="2146"/>
      <c r="F2" s="1126"/>
      <c r="G2" s="70"/>
      <c r="W2" s="1489"/>
      <c r="X2" s="1489"/>
      <c r="Y2" s="1489"/>
      <c r="Z2" s="1489"/>
      <c r="AA2" s="1489"/>
    </row>
    <row r="3" spans="1:27" ht="15" x14ac:dyDescent="0.2">
      <c r="A3" s="35"/>
      <c r="B3" s="1018"/>
      <c r="C3" s="320"/>
      <c r="D3" s="320"/>
      <c r="E3" s="320"/>
      <c r="F3" s="320"/>
      <c r="G3" s="70"/>
      <c r="V3" s="1489" t="s">
        <v>3019</v>
      </c>
      <c r="W3" s="1490"/>
      <c r="X3" s="1490"/>
      <c r="Y3" s="1490"/>
      <c r="Z3" s="1490"/>
      <c r="AA3" s="1490"/>
    </row>
    <row r="4" spans="1:27" ht="15" x14ac:dyDescent="0.2">
      <c r="B4" s="661" t="s">
        <v>2429</v>
      </c>
      <c r="C4" s="326"/>
      <c r="V4" s="1489" t="str">
        <f>$B4</f>
        <v>Pour le portefeuille bancaire – Expositions sur les petites et moyennes entités assimilées à des entreprises (105)</v>
      </c>
      <c r="W4" s="1489"/>
      <c r="X4" s="1489"/>
      <c r="Y4" s="1489"/>
      <c r="Z4" s="1489"/>
      <c r="AA4" s="1489"/>
    </row>
    <row r="5" spans="1:27" ht="15" customHeight="1" x14ac:dyDescent="0.2">
      <c r="B5" s="36" t="s">
        <v>2910</v>
      </c>
      <c r="V5" s="36" t="str">
        <f>$B5</f>
        <v>Dollars, en milliers, Type d’enregistrement 010</v>
      </c>
      <c r="W5" s="1021"/>
      <c r="X5" s="663"/>
      <c r="Y5" s="663"/>
      <c r="Z5" s="663"/>
      <c r="AA5" s="663"/>
    </row>
    <row r="6" spans="1:27" ht="25.5" customHeight="1" x14ac:dyDescent="0.2">
      <c r="A6" s="131"/>
      <c r="B6" s="2211" t="s">
        <v>2349</v>
      </c>
      <c r="C6" s="2212"/>
      <c r="D6" s="2213"/>
      <c r="E6" s="207"/>
      <c r="F6" s="2211" t="s">
        <v>2350</v>
      </c>
      <c r="G6" s="2234"/>
      <c r="H6" s="2235"/>
      <c r="I6" s="663"/>
      <c r="J6" s="2100" t="s">
        <v>2800</v>
      </c>
      <c r="K6" s="2101"/>
      <c r="L6" s="2101"/>
      <c r="M6" s="2101"/>
      <c r="N6" s="2102"/>
      <c r="O6" s="1664"/>
      <c r="P6" s="207"/>
      <c r="Q6" s="207"/>
      <c r="R6" s="207"/>
      <c r="S6" s="207"/>
      <c r="T6" s="207"/>
      <c r="V6" s="2171" t="s">
        <v>2911</v>
      </c>
      <c r="W6" s="2171"/>
      <c r="X6" s="876"/>
      <c r="Y6" s="227"/>
      <c r="Z6" s="227"/>
    </row>
    <row r="7" spans="1:27" ht="30" customHeight="1" x14ac:dyDescent="0.2">
      <c r="A7" s="131"/>
      <c r="B7" s="2214"/>
      <c r="C7" s="2215"/>
      <c r="D7" s="2216"/>
      <c r="E7" s="207"/>
      <c r="F7" s="2236"/>
      <c r="G7" s="2237"/>
      <c r="H7" s="2238"/>
      <c r="I7" s="663"/>
      <c r="J7" s="2105" t="s">
        <v>2912</v>
      </c>
      <c r="K7" s="2185"/>
      <c r="L7" s="2105" t="s">
        <v>2913</v>
      </c>
      <c r="M7" s="2185"/>
      <c r="N7" s="2005" t="s">
        <v>2914</v>
      </c>
      <c r="O7" s="2005" t="s">
        <v>3020</v>
      </c>
      <c r="P7" s="897"/>
      <c r="Q7" s="897"/>
      <c r="R7" s="897"/>
      <c r="S7" s="897"/>
      <c r="T7" s="897"/>
      <c r="V7" s="2172"/>
      <c r="W7" s="2172"/>
      <c r="X7" s="876"/>
      <c r="Y7" s="2233" t="s">
        <v>2971</v>
      </c>
      <c r="Z7" s="2218"/>
      <c r="AA7" s="1027"/>
    </row>
    <row r="8" spans="1:27" ht="72" customHeight="1" x14ac:dyDescent="0.2">
      <c r="A8" s="1666" t="s">
        <v>2915</v>
      </c>
      <c r="B8" s="1666" t="s">
        <v>2916</v>
      </c>
      <c r="C8" s="1666" t="s">
        <v>2352</v>
      </c>
      <c r="D8" s="1666" t="s">
        <v>2973</v>
      </c>
      <c r="E8" s="668"/>
      <c r="F8" s="674"/>
      <c r="G8" s="666" t="s">
        <v>3021</v>
      </c>
      <c r="H8" s="1698" t="s">
        <v>2974</v>
      </c>
      <c r="I8" s="1101"/>
      <c r="J8" s="1666" t="s">
        <v>2920</v>
      </c>
      <c r="K8" s="1666" t="s">
        <v>2921</v>
      </c>
      <c r="L8" s="1666" t="s">
        <v>2922</v>
      </c>
      <c r="M8" s="1666" t="s">
        <v>2923</v>
      </c>
      <c r="N8" s="2187"/>
      <c r="O8" s="2187" t="s">
        <v>3022</v>
      </c>
      <c r="P8" s="188"/>
      <c r="Q8" s="2002" t="s">
        <v>2359</v>
      </c>
      <c r="R8" s="2149"/>
      <c r="S8" s="2002" t="s">
        <v>2925</v>
      </c>
      <c r="T8" s="2149"/>
      <c r="V8" s="1035" t="str">
        <f>$A8</f>
        <v>Fourchette de probabilité de défaut (PD)</v>
      </c>
      <c r="W8" s="1035" t="str">
        <f>$B8</f>
        <v>PD estimative (%) (M3)</v>
      </c>
      <c r="X8" s="1660" t="s">
        <v>2975</v>
      </c>
      <c r="Y8" s="1698" t="s">
        <v>2927</v>
      </c>
      <c r="Z8" s="1698" t="s">
        <v>2928</v>
      </c>
      <c r="AA8" s="1028"/>
    </row>
    <row r="9" spans="1:27" s="876" customFormat="1" ht="15" x14ac:dyDescent="0.25">
      <c r="A9" s="1026"/>
      <c r="B9" s="1703" t="s">
        <v>244</v>
      </c>
      <c r="C9" s="1703"/>
      <c r="D9" s="1703" t="s">
        <v>245</v>
      </c>
      <c r="E9" s="224"/>
      <c r="F9" s="1041"/>
      <c r="G9" s="1703" t="s">
        <v>246</v>
      </c>
      <c r="H9" s="1703" t="s">
        <v>2929</v>
      </c>
      <c r="I9" s="1440"/>
      <c r="J9" s="1703" t="s">
        <v>402</v>
      </c>
      <c r="K9" s="1703" t="s">
        <v>249</v>
      </c>
      <c r="L9" s="1719"/>
      <c r="M9" s="1719"/>
      <c r="N9" s="1719"/>
      <c r="O9" s="224"/>
      <c r="P9" s="224"/>
      <c r="Q9" s="224"/>
      <c r="R9" s="224"/>
      <c r="S9" s="224"/>
      <c r="T9" s="224"/>
      <c r="V9" s="1039"/>
      <c r="W9" s="1040" t="s">
        <v>2930</v>
      </c>
      <c r="X9" s="1041"/>
      <c r="Y9" s="1"/>
      <c r="Z9" s="224"/>
      <c r="AA9" s="224"/>
    </row>
    <row r="10" spans="1:27" ht="23.25" customHeight="1" x14ac:dyDescent="0.2">
      <c r="A10" s="131"/>
      <c r="B10" s="138" t="s">
        <v>1784</v>
      </c>
      <c r="C10" s="131"/>
      <c r="D10" s="669"/>
      <c r="E10" s="323"/>
      <c r="F10" s="323"/>
      <c r="G10" s="669"/>
      <c r="H10" s="669"/>
      <c r="I10" s="669"/>
      <c r="J10" s="2178" t="s">
        <v>2998</v>
      </c>
      <c r="K10" s="2178"/>
      <c r="L10" s="323"/>
      <c r="M10" s="323"/>
      <c r="N10" s="323"/>
      <c r="O10" s="323"/>
      <c r="P10" s="323"/>
      <c r="Q10" s="323"/>
      <c r="R10" s="323"/>
      <c r="V10" s="1043"/>
      <c r="W10" s="1044" t="str">
        <f>$B10</f>
        <v>Engagements utilisés (501)</v>
      </c>
    </row>
    <row r="11" spans="1:27" ht="12.75" customHeight="1" x14ac:dyDescent="0.2">
      <c r="A11" s="1634" t="s">
        <v>2932</v>
      </c>
      <c r="B11" s="1046"/>
      <c r="C11" s="1047"/>
      <c r="D11" s="1685"/>
      <c r="E11" s="1634"/>
      <c r="F11" s="674"/>
      <c r="G11" s="1685"/>
      <c r="H11" s="674"/>
      <c r="I11" s="1048"/>
      <c r="J11" s="1049"/>
      <c r="K11" s="1684"/>
      <c r="L11" s="1049"/>
      <c r="M11" s="1050"/>
      <c r="N11" s="1743"/>
      <c r="O11" s="1685"/>
      <c r="P11" s="1634"/>
      <c r="Q11" s="2155"/>
      <c r="R11" s="2155"/>
      <c r="S11" s="2155"/>
      <c r="T11" s="2155"/>
      <c r="V11" s="1051" t="str">
        <f t="shared" ref="V11:V35" si="0">$A11</f>
        <v>1 (1401)</v>
      </c>
      <c r="W11" s="1052" t="str">
        <f t="shared" ref="W11:W35" si="1">IF($B11="","",$B11)</f>
        <v/>
      </c>
      <c r="X11" s="1741"/>
      <c r="Y11" s="1053"/>
      <c r="Z11" s="1053"/>
      <c r="AA11" s="320"/>
    </row>
    <row r="12" spans="1:27" x14ac:dyDescent="0.2">
      <c r="A12" s="1634" t="s">
        <v>2933</v>
      </c>
      <c r="B12" s="1046"/>
      <c r="C12" s="1047"/>
      <c r="D12" s="1685"/>
      <c r="E12" s="1634"/>
      <c r="F12" s="674"/>
      <c r="G12" s="1685"/>
      <c r="H12" s="674"/>
      <c r="I12" s="1048"/>
      <c r="J12" s="1049"/>
      <c r="K12" s="1684"/>
      <c r="L12" s="1049"/>
      <c r="M12" s="1050"/>
      <c r="N12" s="1743"/>
      <c r="O12" s="1685"/>
      <c r="P12" s="1634"/>
      <c r="Q12" s="2155"/>
      <c r="R12" s="2155"/>
      <c r="S12" s="2155"/>
      <c r="T12" s="2155"/>
      <c r="V12" s="1051" t="str">
        <f t="shared" si="0"/>
        <v>2 (1402)</v>
      </c>
      <c r="W12" s="1052" t="str">
        <f t="shared" si="1"/>
        <v/>
      </c>
      <c r="X12" s="1741"/>
      <c r="Y12" s="1053"/>
      <c r="Z12" s="1053"/>
      <c r="AA12" s="320"/>
    </row>
    <row r="13" spans="1:27" x14ac:dyDescent="0.2">
      <c r="A13" s="1634" t="s">
        <v>2934</v>
      </c>
      <c r="B13" s="1046"/>
      <c r="C13" s="1047"/>
      <c r="D13" s="1685"/>
      <c r="E13" s="1634"/>
      <c r="F13" s="674"/>
      <c r="G13" s="1685"/>
      <c r="H13" s="674"/>
      <c r="I13" s="1048"/>
      <c r="J13" s="1049"/>
      <c r="K13" s="1684"/>
      <c r="L13" s="1049"/>
      <c r="M13" s="1050"/>
      <c r="N13" s="1743"/>
      <c r="O13" s="1685"/>
      <c r="P13" s="1634"/>
      <c r="Q13" s="2155"/>
      <c r="R13" s="2155"/>
      <c r="S13" s="2155"/>
      <c r="T13" s="2155"/>
      <c r="V13" s="1051" t="str">
        <f t="shared" si="0"/>
        <v>3 (1403)</v>
      </c>
      <c r="W13" s="1052" t="str">
        <f t="shared" si="1"/>
        <v/>
      </c>
      <c r="X13" s="1741"/>
      <c r="Y13" s="1053"/>
      <c r="Z13" s="1053"/>
      <c r="AA13" s="320"/>
    </row>
    <row r="14" spans="1:27" hidden="1" x14ac:dyDescent="0.2">
      <c r="A14" s="1634" t="s">
        <v>2935</v>
      </c>
      <c r="B14" s="1046"/>
      <c r="C14" s="1047"/>
      <c r="D14" s="1685"/>
      <c r="E14" s="1634"/>
      <c r="F14" s="1685"/>
      <c r="G14" s="1685"/>
      <c r="H14" s="674"/>
      <c r="I14" s="1048"/>
      <c r="J14" s="1049"/>
      <c r="K14" s="1684"/>
      <c r="L14" s="1049"/>
      <c r="M14" s="1050"/>
      <c r="N14" s="1743"/>
      <c r="O14" s="1685"/>
      <c r="P14" s="1634"/>
      <c r="Q14" s="2155"/>
      <c r="R14" s="2155"/>
      <c r="S14" s="2155"/>
      <c r="T14" s="2155"/>
      <c r="V14" s="1051" t="str">
        <f t="shared" si="0"/>
        <v>4 (1404)</v>
      </c>
      <c r="W14" s="1052" t="str">
        <f t="shared" si="1"/>
        <v/>
      </c>
      <c r="X14" s="1741"/>
      <c r="Y14" s="1053"/>
      <c r="Z14" s="1053"/>
      <c r="AA14" s="320"/>
    </row>
    <row r="15" spans="1:27" hidden="1" x14ac:dyDescent="0.2">
      <c r="A15" s="1634" t="s">
        <v>2936</v>
      </c>
      <c r="B15" s="1046"/>
      <c r="C15" s="1047"/>
      <c r="D15" s="1685"/>
      <c r="E15" s="1634"/>
      <c r="F15" s="1685"/>
      <c r="G15" s="1685"/>
      <c r="H15" s="674"/>
      <c r="I15" s="1048"/>
      <c r="J15" s="1049"/>
      <c r="K15" s="1684"/>
      <c r="L15" s="1049"/>
      <c r="M15" s="1050"/>
      <c r="N15" s="1743"/>
      <c r="O15" s="1685"/>
      <c r="P15" s="1634"/>
      <c r="Q15" s="2155"/>
      <c r="R15" s="2155"/>
      <c r="S15" s="2155"/>
      <c r="T15" s="2155"/>
      <c r="V15" s="1051" t="str">
        <f t="shared" si="0"/>
        <v>5 (1405)</v>
      </c>
      <c r="W15" s="1052" t="str">
        <f t="shared" si="1"/>
        <v/>
      </c>
      <c r="X15" s="1741"/>
      <c r="Y15" s="1053"/>
      <c r="Z15" s="1053"/>
      <c r="AA15" s="320"/>
    </row>
    <row r="16" spans="1:27" hidden="1" x14ac:dyDescent="0.2">
      <c r="A16" s="1634" t="s">
        <v>2937</v>
      </c>
      <c r="B16" s="1046"/>
      <c r="C16" s="1047"/>
      <c r="D16" s="1685"/>
      <c r="E16" s="1634"/>
      <c r="F16" s="1685"/>
      <c r="G16" s="1685"/>
      <c r="H16" s="674"/>
      <c r="I16" s="1048"/>
      <c r="J16" s="1049"/>
      <c r="K16" s="1684"/>
      <c r="L16" s="1049"/>
      <c r="M16" s="1050"/>
      <c r="N16" s="1743"/>
      <c r="O16" s="1685"/>
      <c r="P16" s="1634"/>
      <c r="Q16" s="2155"/>
      <c r="R16" s="2155"/>
      <c r="S16" s="2155"/>
      <c r="T16" s="2155"/>
      <c r="V16" s="1051" t="str">
        <f t="shared" si="0"/>
        <v>6 (1406)</v>
      </c>
      <c r="W16" s="1052" t="str">
        <f t="shared" si="1"/>
        <v/>
      </c>
      <c r="X16" s="1741"/>
      <c r="Y16" s="1053"/>
      <c r="Z16" s="1053"/>
      <c r="AA16" s="320"/>
    </row>
    <row r="17" spans="1:27" hidden="1" x14ac:dyDescent="0.2">
      <c r="A17" s="1634" t="s">
        <v>2938</v>
      </c>
      <c r="B17" s="1046"/>
      <c r="C17" s="1047"/>
      <c r="D17" s="1685"/>
      <c r="E17" s="1634"/>
      <c r="F17" s="1685"/>
      <c r="G17" s="1685"/>
      <c r="H17" s="674"/>
      <c r="I17" s="1048"/>
      <c r="J17" s="1049"/>
      <c r="K17" s="1684"/>
      <c r="L17" s="1049"/>
      <c r="M17" s="1050"/>
      <c r="N17" s="1743"/>
      <c r="O17" s="1685"/>
      <c r="P17" s="1634"/>
      <c r="Q17" s="2155"/>
      <c r="R17" s="2155"/>
      <c r="S17" s="2155"/>
      <c r="T17" s="2155"/>
      <c r="V17" s="1051" t="str">
        <f t="shared" si="0"/>
        <v>7 (1407)</v>
      </c>
      <c r="W17" s="1052" t="str">
        <f t="shared" si="1"/>
        <v/>
      </c>
      <c r="X17" s="1741"/>
      <c r="Y17" s="1053"/>
      <c r="Z17" s="1053"/>
      <c r="AA17" s="320"/>
    </row>
    <row r="18" spans="1:27" hidden="1" x14ac:dyDescent="0.2">
      <c r="A18" s="1634" t="s">
        <v>2939</v>
      </c>
      <c r="B18" s="1046"/>
      <c r="C18" s="1047"/>
      <c r="D18" s="1685"/>
      <c r="E18" s="1634"/>
      <c r="F18" s="1685"/>
      <c r="G18" s="1685"/>
      <c r="H18" s="674"/>
      <c r="I18" s="1048"/>
      <c r="J18" s="1049"/>
      <c r="K18" s="1684"/>
      <c r="L18" s="1049"/>
      <c r="M18" s="1050"/>
      <c r="N18" s="1743"/>
      <c r="O18" s="1685"/>
      <c r="P18" s="1634"/>
      <c r="Q18" s="2155"/>
      <c r="R18" s="2155"/>
      <c r="S18" s="2155"/>
      <c r="T18" s="2155"/>
      <c r="V18" s="1051" t="str">
        <f t="shared" si="0"/>
        <v>8 (1408)</v>
      </c>
      <c r="W18" s="1052" t="str">
        <f t="shared" si="1"/>
        <v/>
      </c>
      <c r="X18" s="1741"/>
      <c r="Y18" s="1053"/>
      <c r="Z18" s="1053"/>
      <c r="AA18" s="320"/>
    </row>
    <row r="19" spans="1:27" hidden="1" x14ac:dyDescent="0.2">
      <c r="A19" s="1634" t="s">
        <v>2940</v>
      </c>
      <c r="B19" s="1046"/>
      <c r="C19" s="1047"/>
      <c r="D19" s="1685"/>
      <c r="E19" s="1634"/>
      <c r="F19" s="1685"/>
      <c r="G19" s="1685"/>
      <c r="H19" s="674"/>
      <c r="I19" s="1048"/>
      <c r="J19" s="1049"/>
      <c r="K19" s="1684"/>
      <c r="L19" s="1049"/>
      <c r="M19" s="1050"/>
      <c r="N19" s="1743"/>
      <c r="O19" s="1685"/>
      <c r="P19" s="1634"/>
      <c r="Q19" s="2155"/>
      <c r="R19" s="2155"/>
      <c r="S19" s="2155"/>
      <c r="T19" s="2155"/>
      <c r="V19" s="1051" t="str">
        <f t="shared" si="0"/>
        <v>9 (1409)</v>
      </c>
      <c r="W19" s="1052" t="str">
        <f t="shared" si="1"/>
        <v/>
      </c>
      <c r="X19" s="1741"/>
      <c r="Y19" s="1053"/>
      <c r="Z19" s="1053"/>
      <c r="AA19" s="320"/>
    </row>
    <row r="20" spans="1:27" hidden="1" x14ac:dyDescent="0.2">
      <c r="A20" s="1634" t="s">
        <v>2941</v>
      </c>
      <c r="B20" s="1046"/>
      <c r="C20" s="1047"/>
      <c r="D20" s="1685"/>
      <c r="E20" s="1634"/>
      <c r="F20" s="1685"/>
      <c r="G20" s="1685"/>
      <c r="H20" s="674"/>
      <c r="I20" s="1048"/>
      <c r="J20" s="1049"/>
      <c r="K20" s="1684"/>
      <c r="L20" s="1049"/>
      <c r="M20" s="1050"/>
      <c r="N20" s="1743"/>
      <c r="O20" s="1685"/>
      <c r="P20" s="1634"/>
      <c r="Q20" s="2155"/>
      <c r="R20" s="2155"/>
      <c r="S20" s="2155"/>
      <c r="T20" s="2155"/>
      <c r="V20" s="1051" t="str">
        <f t="shared" si="0"/>
        <v>10 (1410)</v>
      </c>
      <c r="W20" s="1052" t="str">
        <f t="shared" si="1"/>
        <v/>
      </c>
      <c r="X20" s="1741"/>
      <c r="Y20" s="1053"/>
      <c r="Z20" s="1053"/>
      <c r="AA20" s="320"/>
    </row>
    <row r="21" spans="1:27" hidden="1" x14ac:dyDescent="0.2">
      <c r="A21" s="1634" t="s">
        <v>2942</v>
      </c>
      <c r="B21" s="1046"/>
      <c r="C21" s="1047"/>
      <c r="D21" s="1685"/>
      <c r="E21" s="1634"/>
      <c r="F21" s="1685"/>
      <c r="G21" s="1685"/>
      <c r="H21" s="674"/>
      <c r="I21" s="1048"/>
      <c r="J21" s="1049"/>
      <c r="K21" s="1684"/>
      <c r="L21" s="1049"/>
      <c r="M21" s="1050"/>
      <c r="N21" s="1743"/>
      <c r="O21" s="1685"/>
      <c r="P21" s="1634"/>
      <c r="Q21" s="2155"/>
      <c r="R21" s="2155"/>
      <c r="S21" s="2155"/>
      <c r="T21" s="2155"/>
      <c r="V21" s="1051" t="str">
        <f t="shared" si="0"/>
        <v>11 (1411)</v>
      </c>
      <c r="W21" s="1052" t="str">
        <f t="shared" si="1"/>
        <v/>
      </c>
      <c r="X21" s="1741"/>
      <c r="Y21" s="1053"/>
      <c r="Z21" s="1053"/>
      <c r="AA21" s="320"/>
    </row>
    <row r="22" spans="1:27" hidden="1" x14ac:dyDescent="0.2">
      <c r="A22" s="1634" t="s">
        <v>2943</v>
      </c>
      <c r="B22" s="1046"/>
      <c r="C22" s="1047"/>
      <c r="D22" s="1685"/>
      <c r="E22" s="1634"/>
      <c r="F22" s="1685"/>
      <c r="G22" s="1685"/>
      <c r="H22" s="674"/>
      <c r="I22" s="1048"/>
      <c r="J22" s="1049"/>
      <c r="K22" s="1684"/>
      <c r="L22" s="1049"/>
      <c r="M22" s="1050"/>
      <c r="N22" s="1743"/>
      <c r="O22" s="1685"/>
      <c r="P22" s="1634"/>
      <c r="Q22" s="2155"/>
      <c r="R22" s="2155"/>
      <c r="S22" s="2155"/>
      <c r="T22" s="2155"/>
      <c r="V22" s="1051" t="str">
        <f t="shared" si="0"/>
        <v>12 (1412)</v>
      </c>
      <c r="W22" s="1052" t="str">
        <f t="shared" si="1"/>
        <v/>
      </c>
      <c r="X22" s="1741"/>
      <c r="Y22" s="1053"/>
      <c r="Z22" s="1053"/>
      <c r="AA22" s="320"/>
    </row>
    <row r="23" spans="1:27" hidden="1" x14ac:dyDescent="0.2">
      <c r="A23" s="1634" t="s">
        <v>2944</v>
      </c>
      <c r="B23" s="1046"/>
      <c r="C23" s="1047"/>
      <c r="D23" s="1685"/>
      <c r="E23" s="1634"/>
      <c r="F23" s="1685"/>
      <c r="G23" s="1685"/>
      <c r="H23" s="674"/>
      <c r="I23" s="1048"/>
      <c r="J23" s="1049"/>
      <c r="K23" s="1684"/>
      <c r="L23" s="1049"/>
      <c r="M23" s="1050"/>
      <c r="N23" s="1743"/>
      <c r="O23" s="1685"/>
      <c r="P23" s="1634"/>
      <c r="Q23" s="2155"/>
      <c r="R23" s="2155"/>
      <c r="S23" s="2155"/>
      <c r="T23" s="2155"/>
      <c r="V23" s="1051" t="str">
        <f t="shared" si="0"/>
        <v>13 (1413)</v>
      </c>
      <c r="W23" s="1052" t="str">
        <f t="shared" si="1"/>
        <v/>
      </c>
      <c r="X23" s="1741"/>
      <c r="Y23" s="1053"/>
      <c r="Z23" s="1053"/>
      <c r="AA23" s="320"/>
    </row>
    <row r="24" spans="1:27" hidden="1" x14ac:dyDescent="0.2">
      <c r="A24" s="1634" t="s">
        <v>2945</v>
      </c>
      <c r="B24" s="1046"/>
      <c r="C24" s="1047"/>
      <c r="D24" s="1685"/>
      <c r="E24" s="1634"/>
      <c r="F24" s="1685"/>
      <c r="G24" s="1685"/>
      <c r="H24" s="674"/>
      <c r="I24" s="1048"/>
      <c r="J24" s="1049"/>
      <c r="K24" s="1684"/>
      <c r="L24" s="1049"/>
      <c r="M24" s="1050"/>
      <c r="N24" s="1743"/>
      <c r="O24" s="1685"/>
      <c r="P24" s="1634"/>
      <c r="Q24" s="2155"/>
      <c r="R24" s="2155"/>
      <c r="S24" s="2155"/>
      <c r="T24" s="2155"/>
      <c r="V24" s="1051" t="str">
        <f t="shared" si="0"/>
        <v>14 (1414)</v>
      </c>
      <c r="W24" s="1052" t="str">
        <f t="shared" si="1"/>
        <v/>
      </c>
      <c r="X24" s="1741"/>
      <c r="Y24" s="1053"/>
      <c r="Z24" s="1053"/>
      <c r="AA24" s="320"/>
    </row>
    <row r="25" spans="1:27" hidden="1" x14ac:dyDescent="0.2">
      <c r="A25" s="1634" t="s">
        <v>2946</v>
      </c>
      <c r="B25" s="1046"/>
      <c r="C25" s="1047"/>
      <c r="D25" s="1685"/>
      <c r="E25" s="1634"/>
      <c r="F25" s="1685"/>
      <c r="G25" s="1685"/>
      <c r="H25" s="674"/>
      <c r="I25" s="1048"/>
      <c r="J25" s="1049"/>
      <c r="K25" s="1684"/>
      <c r="L25" s="1049"/>
      <c r="M25" s="1050"/>
      <c r="N25" s="1743"/>
      <c r="O25" s="1685"/>
      <c r="P25" s="1634"/>
      <c r="Q25" s="2155"/>
      <c r="R25" s="2155"/>
      <c r="S25" s="2155"/>
      <c r="T25" s="2155"/>
      <c r="V25" s="1051" t="str">
        <f t="shared" si="0"/>
        <v>15 (1415)</v>
      </c>
      <c r="W25" s="1052" t="str">
        <f t="shared" si="1"/>
        <v/>
      </c>
      <c r="X25" s="1741"/>
      <c r="Y25" s="1053"/>
      <c r="Z25" s="1053"/>
      <c r="AA25" s="320"/>
    </row>
    <row r="26" spans="1:27" hidden="1" x14ac:dyDescent="0.2">
      <c r="A26" s="1634" t="s">
        <v>2947</v>
      </c>
      <c r="B26" s="1046"/>
      <c r="C26" s="1047"/>
      <c r="D26" s="1685"/>
      <c r="E26" s="1634"/>
      <c r="F26" s="1685"/>
      <c r="G26" s="1685"/>
      <c r="H26" s="674"/>
      <c r="I26" s="1048"/>
      <c r="J26" s="1049"/>
      <c r="K26" s="1684"/>
      <c r="L26" s="1049"/>
      <c r="M26" s="1050"/>
      <c r="N26" s="1743"/>
      <c r="O26" s="1685"/>
      <c r="P26" s="1634"/>
      <c r="Q26" s="2155"/>
      <c r="R26" s="2155"/>
      <c r="S26" s="2155"/>
      <c r="T26" s="2155"/>
      <c r="V26" s="1051" t="str">
        <f t="shared" si="0"/>
        <v>16 (1416)</v>
      </c>
      <c r="W26" s="1052" t="str">
        <f t="shared" si="1"/>
        <v/>
      </c>
      <c r="X26" s="1741"/>
      <c r="Y26" s="1053"/>
      <c r="Z26" s="1053"/>
      <c r="AA26" s="320"/>
    </row>
    <row r="27" spans="1:27" hidden="1" x14ac:dyDescent="0.2">
      <c r="A27" s="1634" t="s">
        <v>2948</v>
      </c>
      <c r="B27" s="1046"/>
      <c r="C27" s="1047"/>
      <c r="D27" s="1685"/>
      <c r="E27" s="1634"/>
      <c r="F27" s="1685"/>
      <c r="G27" s="1685"/>
      <c r="H27" s="674"/>
      <c r="I27" s="1048"/>
      <c r="J27" s="1049"/>
      <c r="K27" s="1684"/>
      <c r="L27" s="1049"/>
      <c r="M27" s="1050"/>
      <c r="N27" s="1743"/>
      <c r="O27" s="1685"/>
      <c r="P27" s="1634"/>
      <c r="Q27" s="2155"/>
      <c r="R27" s="2155"/>
      <c r="S27" s="2155"/>
      <c r="T27" s="2155"/>
      <c r="V27" s="1051" t="str">
        <f t="shared" si="0"/>
        <v>17 (1417)</v>
      </c>
      <c r="W27" s="1052" t="str">
        <f t="shared" si="1"/>
        <v/>
      </c>
      <c r="X27" s="1741"/>
      <c r="Y27" s="1053"/>
      <c r="Z27" s="1053"/>
      <c r="AA27" s="320"/>
    </row>
    <row r="28" spans="1:27" hidden="1" x14ac:dyDescent="0.2">
      <c r="A28" s="1634" t="s">
        <v>2949</v>
      </c>
      <c r="B28" s="1046"/>
      <c r="C28" s="1047"/>
      <c r="D28" s="1685"/>
      <c r="E28" s="1634"/>
      <c r="F28" s="1685"/>
      <c r="G28" s="1685"/>
      <c r="H28" s="674"/>
      <c r="I28" s="1048"/>
      <c r="J28" s="1049"/>
      <c r="K28" s="1684"/>
      <c r="L28" s="1049"/>
      <c r="M28" s="1050"/>
      <c r="N28" s="1743"/>
      <c r="O28" s="1685"/>
      <c r="P28" s="1634"/>
      <c r="Q28" s="2155"/>
      <c r="R28" s="2155"/>
      <c r="S28" s="2155"/>
      <c r="T28" s="2155"/>
      <c r="V28" s="1051" t="str">
        <f t="shared" si="0"/>
        <v>18 (1418)</v>
      </c>
      <c r="W28" s="1052" t="str">
        <f t="shared" si="1"/>
        <v/>
      </c>
      <c r="X28" s="1741"/>
      <c r="Y28" s="1053"/>
      <c r="Z28" s="1053"/>
      <c r="AA28" s="320"/>
    </row>
    <row r="29" spans="1:27" hidden="1" x14ac:dyDescent="0.2">
      <c r="A29" s="1634" t="s">
        <v>2950</v>
      </c>
      <c r="B29" s="1046"/>
      <c r="C29" s="1047"/>
      <c r="D29" s="1685"/>
      <c r="E29" s="1634"/>
      <c r="F29" s="1685"/>
      <c r="G29" s="1685"/>
      <c r="H29" s="674"/>
      <c r="I29" s="1048"/>
      <c r="J29" s="1049"/>
      <c r="K29" s="1684"/>
      <c r="L29" s="1049"/>
      <c r="M29" s="1050"/>
      <c r="N29" s="1743"/>
      <c r="O29" s="1685"/>
      <c r="P29" s="1634"/>
      <c r="Q29" s="2155"/>
      <c r="R29" s="2155"/>
      <c r="S29" s="2155"/>
      <c r="T29" s="2155"/>
      <c r="V29" s="1051" t="str">
        <f t="shared" si="0"/>
        <v>19 (1419)</v>
      </c>
      <c r="W29" s="1052" t="str">
        <f t="shared" si="1"/>
        <v/>
      </c>
      <c r="X29" s="1741"/>
      <c r="Y29" s="1053"/>
      <c r="Z29" s="1053"/>
      <c r="AA29" s="320"/>
    </row>
    <row r="30" spans="1:27" hidden="1" x14ac:dyDescent="0.2">
      <c r="A30" s="1634" t="s">
        <v>2951</v>
      </c>
      <c r="B30" s="1046"/>
      <c r="C30" s="1047"/>
      <c r="D30" s="1685"/>
      <c r="E30" s="1634"/>
      <c r="F30" s="1685"/>
      <c r="G30" s="1685"/>
      <c r="H30" s="674"/>
      <c r="I30" s="1048"/>
      <c r="J30" s="1049"/>
      <c r="K30" s="1684"/>
      <c r="L30" s="1049"/>
      <c r="M30" s="1050"/>
      <c r="N30" s="1743"/>
      <c r="O30" s="1685"/>
      <c r="P30" s="1634"/>
      <c r="Q30" s="2155"/>
      <c r="R30" s="2155"/>
      <c r="S30" s="2155"/>
      <c r="T30" s="2155"/>
      <c r="V30" s="1051" t="str">
        <f t="shared" si="0"/>
        <v>20 (1420)</v>
      </c>
      <c r="W30" s="1052" t="str">
        <f t="shared" si="1"/>
        <v/>
      </c>
      <c r="X30" s="1741"/>
      <c r="Y30" s="1053"/>
      <c r="Z30" s="1053"/>
      <c r="AA30" s="320"/>
    </row>
    <row r="31" spans="1:27" hidden="1" x14ac:dyDescent="0.2">
      <c r="A31" s="1634" t="s">
        <v>2952</v>
      </c>
      <c r="B31" s="1046"/>
      <c r="C31" s="1047"/>
      <c r="D31" s="1685"/>
      <c r="E31" s="1634"/>
      <c r="F31" s="1685"/>
      <c r="G31" s="1685"/>
      <c r="H31" s="674"/>
      <c r="I31" s="1048"/>
      <c r="J31" s="1049"/>
      <c r="K31" s="1684"/>
      <c r="L31" s="1049"/>
      <c r="M31" s="1050"/>
      <c r="N31" s="1743"/>
      <c r="O31" s="1685"/>
      <c r="P31" s="1634"/>
      <c r="Q31" s="2155"/>
      <c r="R31" s="2155"/>
      <c r="S31" s="2155"/>
      <c r="T31" s="2155"/>
      <c r="V31" s="1051" t="str">
        <f t="shared" si="0"/>
        <v>21 (1421)</v>
      </c>
      <c r="W31" s="1052" t="str">
        <f t="shared" si="1"/>
        <v/>
      </c>
      <c r="X31" s="1741"/>
      <c r="Y31" s="1053"/>
      <c r="Z31" s="1053"/>
      <c r="AA31" s="320"/>
    </row>
    <row r="32" spans="1:27" hidden="1" x14ac:dyDescent="0.2">
      <c r="A32" s="1634" t="s">
        <v>2953</v>
      </c>
      <c r="B32" s="1046"/>
      <c r="C32" s="1047"/>
      <c r="D32" s="1685"/>
      <c r="E32" s="1634"/>
      <c r="F32" s="1685"/>
      <c r="G32" s="1685"/>
      <c r="H32" s="674"/>
      <c r="I32" s="1048"/>
      <c r="J32" s="1049"/>
      <c r="K32" s="1684"/>
      <c r="L32" s="1049"/>
      <c r="M32" s="1050"/>
      <c r="N32" s="1743"/>
      <c r="O32" s="1685"/>
      <c r="P32" s="1634"/>
      <c r="Q32" s="2155"/>
      <c r="R32" s="2155"/>
      <c r="S32" s="2155"/>
      <c r="T32" s="2155"/>
      <c r="V32" s="1051" t="str">
        <f t="shared" si="0"/>
        <v>22 (1422)</v>
      </c>
      <c r="W32" s="1052" t="str">
        <f t="shared" si="1"/>
        <v/>
      </c>
      <c r="X32" s="1741"/>
      <c r="Y32" s="1053"/>
      <c r="Z32" s="1053"/>
      <c r="AA32" s="320"/>
    </row>
    <row r="33" spans="1:27" hidden="1" x14ac:dyDescent="0.2">
      <c r="A33" s="1634" t="s">
        <v>2954</v>
      </c>
      <c r="B33" s="1046"/>
      <c r="C33" s="1047"/>
      <c r="D33" s="1685"/>
      <c r="E33" s="1634"/>
      <c r="F33" s="1685"/>
      <c r="G33" s="1685"/>
      <c r="H33" s="674"/>
      <c r="I33" s="1048"/>
      <c r="J33" s="1049"/>
      <c r="K33" s="1684"/>
      <c r="L33" s="1049"/>
      <c r="M33" s="1050"/>
      <c r="N33" s="1743"/>
      <c r="O33" s="1685"/>
      <c r="P33" s="1634"/>
      <c r="Q33" s="2155"/>
      <c r="R33" s="2155"/>
      <c r="S33" s="2155"/>
      <c r="T33" s="2155"/>
      <c r="V33" s="1051" t="str">
        <f t="shared" si="0"/>
        <v>23 (1423)</v>
      </c>
      <c r="W33" s="1052" t="str">
        <f t="shared" si="1"/>
        <v/>
      </c>
      <c r="X33" s="1741"/>
      <c r="Y33" s="1053"/>
      <c r="Z33" s="1053"/>
      <c r="AA33" s="320"/>
    </row>
    <row r="34" spans="1:27" hidden="1" x14ac:dyDescent="0.2">
      <c r="A34" s="1634" t="s">
        <v>2955</v>
      </c>
      <c r="B34" s="1046"/>
      <c r="C34" s="1047"/>
      <c r="D34" s="1685"/>
      <c r="E34" s="1634"/>
      <c r="F34" s="1685"/>
      <c r="G34" s="1685"/>
      <c r="H34" s="674"/>
      <c r="I34" s="1048"/>
      <c r="J34" s="1049"/>
      <c r="K34" s="1684"/>
      <c r="L34" s="1049"/>
      <c r="M34" s="1050"/>
      <c r="N34" s="1743"/>
      <c r="O34" s="1685"/>
      <c r="P34" s="1634"/>
      <c r="Q34" s="2155"/>
      <c r="R34" s="2155"/>
      <c r="S34" s="2155"/>
      <c r="T34" s="2155"/>
      <c r="V34" s="1051" t="str">
        <f t="shared" si="0"/>
        <v>24 (1424)</v>
      </c>
      <c r="W34" s="1052" t="str">
        <f t="shared" si="1"/>
        <v/>
      </c>
      <c r="X34" s="1741"/>
      <c r="Y34" s="1053"/>
      <c r="Z34" s="1053"/>
      <c r="AA34" s="320"/>
    </row>
    <row r="35" spans="1:27" x14ac:dyDescent="0.2">
      <c r="A35" s="1634" t="s">
        <v>2956</v>
      </c>
      <c r="B35" s="1046"/>
      <c r="C35" s="1047"/>
      <c r="D35" s="1685"/>
      <c r="E35" s="1634"/>
      <c r="F35" s="674"/>
      <c r="G35" s="1685"/>
      <c r="H35" s="674"/>
      <c r="I35" s="1048"/>
      <c r="J35" s="1049"/>
      <c r="K35" s="1684"/>
      <c r="L35" s="1049"/>
      <c r="M35" s="1050"/>
      <c r="N35" s="1743"/>
      <c r="O35" s="1685"/>
      <c r="P35" s="1634"/>
      <c r="Q35" s="2155"/>
      <c r="R35" s="2155"/>
      <c r="S35" s="2155"/>
      <c r="T35" s="2155"/>
      <c r="V35" s="1051" t="str">
        <f t="shared" si="0"/>
        <v>25 (1425)</v>
      </c>
      <c r="W35" s="1052" t="str">
        <f t="shared" si="1"/>
        <v/>
      </c>
      <c r="X35" s="1741"/>
      <c r="Y35" s="1053"/>
      <c r="Z35" s="1053"/>
      <c r="AA35" s="320"/>
    </row>
    <row r="36" spans="1:27" x14ac:dyDescent="0.2">
      <c r="A36" s="86" t="s">
        <v>2957</v>
      </c>
      <c r="B36" s="1054">
        <v>100</v>
      </c>
      <c r="C36" s="1055"/>
      <c r="D36" s="1685"/>
      <c r="E36" s="1634"/>
      <c r="F36" s="674"/>
      <c r="G36" s="1685"/>
      <c r="H36" s="167"/>
      <c r="I36" s="1056"/>
      <c r="J36" s="1049"/>
      <c r="K36" s="1684"/>
      <c r="L36" s="1049"/>
      <c r="M36" s="1050"/>
      <c r="N36" s="1057"/>
      <c r="O36" s="1685"/>
      <c r="P36" s="1634"/>
      <c r="Q36" s="2173"/>
      <c r="R36" s="2173"/>
      <c r="S36" s="2173"/>
      <c r="T36" s="2173"/>
      <c r="V36" s="1043"/>
      <c r="W36" s="1058">
        <f>$B36</f>
        <v>100</v>
      </c>
      <c r="X36" s="1741"/>
      <c r="Y36" s="1053"/>
      <c r="Z36" s="1053"/>
      <c r="AA36" s="320"/>
    </row>
    <row r="37" spans="1:27" x14ac:dyDescent="0.2">
      <c r="A37" s="39" t="s">
        <v>2958</v>
      </c>
      <c r="B37" s="678" t="s">
        <v>2959</v>
      </c>
      <c r="C37" s="679"/>
      <c r="D37" s="1684"/>
      <c r="F37" s="674"/>
      <c r="G37" s="681"/>
      <c r="H37" s="1060"/>
      <c r="I37" s="1061"/>
      <c r="J37" s="1049"/>
      <c r="K37" s="1684"/>
      <c r="L37" s="1049"/>
      <c r="M37" s="1062"/>
      <c r="N37" s="1063"/>
      <c r="O37" s="1684"/>
      <c r="Q37" s="2174"/>
      <c r="R37" s="2174"/>
      <c r="S37" s="2174"/>
      <c r="T37" s="2174"/>
      <c r="V37" s="1043"/>
      <c r="W37" s="679" t="str">
        <f>$B37</f>
        <v>Global</v>
      </c>
      <c r="X37" s="1741"/>
      <c r="Y37" s="1064"/>
      <c r="Z37" s="1064"/>
      <c r="AA37" s="320"/>
    </row>
    <row r="38" spans="1:27" ht="6" customHeight="1" x14ac:dyDescent="0.2">
      <c r="V38" s="1043"/>
      <c r="W38" s="1043"/>
      <c r="AA38" s="320"/>
    </row>
    <row r="39" spans="1:27" x14ac:dyDescent="0.2">
      <c r="B39" s="138" t="s">
        <v>1785</v>
      </c>
      <c r="V39" s="1043"/>
      <c r="W39" s="1044" t="str">
        <f>$B39</f>
        <v>Engagements inutilisés (502)</v>
      </c>
      <c r="AA39" s="320"/>
    </row>
    <row r="40" spans="1:27" x14ac:dyDescent="0.2">
      <c r="A40" s="1634" t="s">
        <v>2932</v>
      </c>
      <c r="B40" s="1046"/>
      <c r="C40" s="1685"/>
      <c r="D40" s="1685"/>
      <c r="E40" s="1634"/>
      <c r="F40" s="674"/>
      <c r="G40" s="1685"/>
      <c r="H40" s="674"/>
      <c r="I40" s="1048"/>
      <c r="J40" s="1049"/>
      <c r="K40" s="1684"/>
      <c r="L40" s="1049"/>
      <c r="M40" s="1050"/>
      <c r="N40" s="1743"/>
      <c r="O40" s="1685"/>
      <c r="P40" s="1634"/>
      <c r="Q40" s="2155"/>
      <c r="R40" s="2155"/>
      <c r="S40" s="2155"/>
      <c r="T40" s="2155"/>
      <c r="V40" s="1051" t="str">
        <f t="shared" ref="V40:V64" si="2">$A40</f>
        <v>1 (1401)</v>
      </c>
      <c r="W40" s="1052" t="str">
        <f t="shared" ref="W40:W64" si="3">IF($B40="","",$B40)</f>
        <v/>
      </c>
      <c r="X40" s="1741"/>
      <c r="Y40" s="1053"/>
      <c r="Z40" s="1053"/>
      <c r="AA40" s="320"/>
    </row>
    <row r="41" spans="1:27" x14ac:dyDescent="0.2">
      <c r="A41" s="1634" t="s">
        <v>2933</v>
      </c>
      <c r="B41" s="1046"/>
      <c r="C41" s="1685"/>
      <c r="D41" s="1685"/>
      <c r="E41" s="1634"/>
      <c r="F41" s="674"/>
      <c r="G41" s="1685"/>
      <c r="H41" s="674"/>
      <c r="I41" s="1048"/>
      <c r="J41" s="1049"/>
      <c r="K41" s="1684"/>
      <c r="L41" s="1049"/>
      <c r="M41" s="1050"/>
      <c r="N41" s="1743"/>
      <c r="O41" s="1685"/>
      <c r="P41" s="1634"/>
      <c r="Q41" s="2155"/>
      <c r="R41" s="2155"/>
      <c r="S41" s="2155"/>
      <c r="T41" s="2155"/>
      <c r="V41" s="1051" t="str">
        <f t="shared" si="2"/>
        <v>2 (1402)</v>
      </c>
      <c r="W41" s="1052" t="str">
        <f t="shared" si="3"/>
        <v/>
      </c>
      <c r="X41" s="1741"/>
      <c r="Y41" s="1053"/>
      <c r="Z41" s="1053"/>
      <c r="AA41" s="320"/>
    </row>
    <row r="42" spans="1:27" x14ac:dyDescent="0.2">
      <c r="A42" s="1634" t="s">
        <v>2934</v>
      </c>
      <c r="B42" s="1046"/>
      <c r="C42" s="1685"/>
      <c r="D42" s="1685"/>
      <c r="E42" s="1634"/>
      <c r="F42" s="674"/>
      <c r="G42" s="1685"/>
      <c r="H42" s="674"/>
      <c r="I42" s="1048"/>
      <c r="J42" s="1049"/>
      <c r="K42" s="1684"/>
      <c r="L42" s="1049"/>
      <c r="M42" s="1050"/>
      <c r="N42" s="1743"/>
      <c r="O42" s="1685"/>
      <c r="P42" s="1634"/>
      <c r="Q42" s="2155"/>
      <c r="R42" s="2155"/>
      <c r="S42" s="2155"/>
      <c r="T42" s="2155"/>
      <c r="V42" s="1051" t="str">
        <f t="shared" si="2"/>
        <v>3 (1403)</v>
      </c>
      <c r="W42" s="1052" t="str">
        <f t="shared" si="3"/>
        <v/>
      </c>
      <c r="X42" s="1741"/>
      <c r="Y42" s="1053"/>
      <c r="Z42" s="1053"/>
      <c r="AA42" s="320"/>
    </row>
    <row r="43" spans="1:27" hidden="1" x14ac:dyDescent="0.2">
      <c r="A43" s="1634" t="s">
        <v>2935</v>
      </c>
      <c r="B43" s="1046"/>
      <c r="C43" s="1685"/>
      <c r="D43" s="1685"/>
      <c r="E43" s="1634"/>
      <c r="F43" s="1685"/>
      <c r="G43" s="1685"/>
      <c r="H43" s="674"/>
      <c r="I43" s="1048"/>
      <c r="J43" s="1049"/>
      <c r="K43" s="1684"/>
      <c r="L43" s="1049"/>
      <c r="M43" s="1050"/>
      <c r="N43" s="1743"/>
      <c r="O43" s="1685"/>
      <c r="P43" s="1634"/>
      <c r="Q43" s="2155"/>
      <c r="R43" s="2155"/>
      <c r="S43" s="2155"/>
      <c r="T43" s="2155"/>
      <c r="V43" s="1051" t="str">
        <f t="shared" si="2"/>
        <v>4 (1404)</v>
      </c>
      <c r="W43" s="1052" t="str">
        <f t="shared" si="3"/>
        <v/>
      </c>
      <c r="X43" s="1741"/>
      <c r="Y43" s="1053"/>
      <c r="Z43" s="1053"/>
      <c r="AA43" s="320"/>
    </row>
    <row r="44" spans="1:27" hidden="1" x14ac:dyDescent="0.2">
      <c r="A44" s="1634" t="s">
        <v>2936</v>
      </c>
      <c r="B44" s="1046"/>
      <c r="C44" s="1685"/>
      <c r="D44" s="1685"/>
      <c r="E44" s="1634"/>
      <c r="F44" s="1685"/>
      <c r="G44" s="1685"/>
      <c r="H44" s="674"/>
      <c r="I44" s="1048"/>
      <c r="J44" s="1049"/>
      <c r="K44" s="1684"/>
      <c r="L44" s="1049"/>
      <c r="M44" s="1050"/>
      <c r="N44" s="1743"/>
      <c r="O44" s="1685"/>
      <c r="P44" s="1634"/>
      <c r="Q44" s="2155"/>
      <c r="R44" s="2155"/>
      <c r="S44" s="2155"/>
      <c r="T44" s="2155"/>
      <c r="V44" s="1051" t="str">
        <f t="shared" si="2"/>
        <v>5 (1405)</v>
      </c>
      <c r="W44" s="1052" t="str">
        <f t="shared" si="3"/>
        <v/>
      </c>
      <c r="X44" s="1741"/>
      <c r="Y44" s="1053"/>
      <c r="Z44" s="1053"/>
      <c r="AA44" s="320"/>
    </row>
    <row r="45" spans="1:27" hidden="1" x14ac:dyDescent="0.2">
      <c r="A45" s="1634" t="s">
        <v>2937</v>
      </c>
      <c r="B45" s="1046"/>
      <c r="C45" s="1685"/>
      <c r="D45" s="1685"/>
      <c r="E45" s="1634"/>
      <c r="F45" s="1685"/>
      <c r="G45" s="1685"/>
      <c r="H45" s="674"/>
      <c r="I45" s="1048"/>
      <c r="J45" s="1049"/>
      <c r="K45" s="1684"/>
      <c r="L45" s="1049"/>
      <c r="M45" s="1050"/>
      <c r="N45" s="1743"/>
      <c r="O45" s="1685"/>
      <c r="P45" s="1634"/>
      <c r="Q45" s="2155"/>
      <c r="R45" s="2155"/>
      <c r="S45" s="2155"/>
      <c r="T45" s="2155"/>
      <c r="V45" s="1051" t="str">
        <f t="shared" si="2"/>
        <v>6 (1406)</v>
      </c>
      <c r="W45" s="1052" t="str">
        <f t="shared" si="3"/>
        <v/>
      </c>
      <c r="X45" s="1741"/>
      <c r="Y45" s="1053"/>
      <c r="Z45" s="1053"/>
      <c r="AA45" s="320"/>
    </row>
    <row r="46" spans="1:27" hidden="1" x14ac:dyDescent="0.2">
      <c r="A46" s="1634" t="s">
        <v>2938</v>
      </c>
      <c r="B46" s="1046"/>
      <c r="C46" s="1685"/>
      <c r="D46" s="1685"/>
      <c r="E46" s="1634"/>
      <c r="F46" s="1685"/>
      <c r="G46" s="1685"/>
      <c r="H46" s="674"/>
      <c r="I46" s="1048"/>
      <c r="J46" s="1049"/>
      <c r="K46" s="1684"/>
      <c r="L46" s="1049"/>
      <c r="M46" s="1050"/>
      <c r="N46" s="1743"/>
      <c r="O46" s="1685"/>
      <c r="P46" s="1634"/>
      <c r="Q46" s="2155"/>
      <c r="R46" s="2155"/>
      <c r="S46" s="2155"/>
      <c r="T46" s="2155"/>
      <c r="V46" s="1051" t="str">
        <f t="shared" si="2"/>
        <v>7 (1407)</v>
      </c>
      <c r="W46" s="1052" t="str">
        <f t="shared" si="3"/>
        <v/>
      </c>
      <c r="X46" s="1741"/>
      <c r="Y46" s="1053"/>
      <c r="Z46" s="1053"/>
      <c r="AA46" s="320"/>
    </row>
    <row r="47" spans="1:27" hidden="1" x14ac:dyDescent="0.2">
      <c r="A47" s="1634" t="s">
        <v>2939</v>
      </c>
      <c r="B47" s="1046"/>
      <c r="C47" s="1685"/>
      <c r="D47" s="1685"/>
      <c r="E47" s="1634"/>
      <c r="F47" s="1685"/>
      <c r="G47" s="1685"/>
      <c r="H47" s="674"/>
      <c r="I47" s="1048"/>
      <c r="J47" s="1049"/>
      <c r="K47" s="1684"/>
      <c r="L47" s="1049"/>
      <c r="M47" s="1050"/>
      <c r="N47" s="1743"/>
      <c r="O47" s="1685"/>
      <c r="P47" s="1634"/>
      <c r="Q47" s="2155"/>
      <c r="R47" s="2155"/>
      <c r="S47" s="2155"/>
      <c r="T47" s="2155"/>
      <c r="V47" s="1051" t="str">
        <f t="shared" si="2"/>
        <v>8 (1408)</v>
      </c>
      <c r="W47" s="1052" t="str">
        <f t="shared" si="3"/>
        <v/>
      </c>
      <c r="X47" s="1741"/>
      <c r="Y47" s="1053"/>
      <c r="Z47" s="1053"/>
      <c r="AA47" s="320"/>
    </row>
    <row r="48" spans="1:27" hidden="1" x14ac:dyDescent="0.2">
      <c r="A48" s="1634" t="s">
        <v>2940</v>
      </c>
      <c r="B48" s="1046"/>
      <c r="C48" s="1685"/>
      <c r="D48" s="1685"/>
      <c r="E48" s="1634"/>
      <c r="F48" s="1685"/>
      <c r="G48" s="1685"/>
      <c r="H48" s="674"/>
      <c r="I48" s="1048"/>
      <c r="J48" s="1049"/>
      <c r="K48" s="1684"/>
      <c r="L48" s="1049"/>
      <c r="M48" s="1050"/>
      <c r="N48" s="1743"/>
      <c r="O48" s="1685"/>
      <c r="P48" s="1634"/>
      <c r="Q48" s="2155"/>
      <c r="R48" s="2155"/>
      <c r="S48" s="2155"/>
      <c r="T48" s="2155"/>
      <c r="V48" s="1051" t="str">
        <f t="shared" si="2"/>
        <v>9 (1409)</v>
      </c>
      <c r="W48" s="1052" t="str">
        <f t="shared" si="3"/>
        <v/>
      </c>
      <c r="X48" s="1741"/>
      <c r="Y48" s="1053"/>
      <c r="Z48" s="1053"/>
      <c r="AA48" s="320"/>
    </row>
    <row r="49" spans="1:27" hidden="1" x14ac:dyDescent="0.2">
      <c r="A49" s="1634" t="s">
        <v>2941</v>
      </c>
      <c r="B49" s="1046"/>
      <c r="C49" s="1685"/>
      <c r="D49" s="1685"/>
      <c r="E49" s="1634"/>
      <c r="F49" s="1685"/>
      <c r="G49" s="1685"/>
      <c r="H49" s="674"/>
      <c r="I49" s="1048"/>
      <c r="J49" s="1049"/>
      <c r="K49" s="1684"/>
      <c r="L49" s="1049"/>
      <c r="M49" s="1050"/>
      <c r="N49" s="1743"/>
      <c r="O49" s="1685"/>
      <c r="P49" s="1634"/>
      <c r="Q49" s="2155"/>
      <c r="R49" s="2155"/>
      <c r="S49" s="2155"/>
      <c r="T49" s="2155"/>
      <c r="V49" s="1051" t="str">
        <f t="shared" si="2"/>
        <v>10 (1410)</v>
      </c>
      <c r="W49" s="1052" t="str">
        <f t="shared" si="3"/>
        <v/>
      </c>
      <c r="X49" s="1741"/>
      <c r="Y49" s="1053"/>
      <c r="Z49" s="1053"/>
      <c r="AA49" s="320"/>
    </row>
    <row r="50" spans="1:27" hidden="1" x14ac:dyDescent="0.2">
      <c r="A50" s="1634" t="s">
        <v>2942</v>
      </c>
      <c r="B50" s="1046"/>
      <c r="C50" s="1685"/>
      <c r="D50" s="1685"/>
      <c r="E50" s="1634"/>
      <c r="F50" s="1685"/>
      <c r="G50" s="1685"/>
      <c r="H50" s="674"/>
      <c r="I50" s="1048"/>
      <c r="J50" s="1049"/>
      <c r="K50" s="1684"/>
      <c r="L50" s="1049"/>
      <c r="M50" s="1050"/>
      <c r="N50" s="1743"/>
      <c r="O50" s="1685"/>
      <c r="P50" s="1634"/>
      <c r="Q50" s="2155"/>
      <c r="R50" s="2155"/>
      <c r="S50" s="2155"/>
      <c r="T50" s="2155"/>
      <c r="V50" s="1051" t="str">
        <f t="shared" si="2"/>
        <v>11 (1411)</v>
      </c>
      <c r="W50" s="1052" t="str">
        <f t="shared" si="3"/>
        <v/>
      </c>
      <c r="X50" s="1741"/>
      <c r="Y50" s="1053"/>
      <c r="Z50" s="1053"/>
      <c r="AA50" s="320"/>
    </row>
    <row r="51" spans="1:27" hidden="1" x14ac:dyDescent="0.2">
      <c r="A51" s="1634" t="s">
        <v>2943</v>
      </c>
      <c r="B51" s="1046"/>
      <c r="C51" s="1685"/>
      <c r="D51" s="1685"/>
      <c r="E51" s="1634"/>
      <c r="F51" s="1685"/>
      <c r="G51" s="1685"/>
      <c r="H51" s="674"/>
      <c r="I51" s="1048"/>
      <c r="J51" s="1049"/>
      <c r="K51" s="1684"/>
      <c r="L51" s="1049"/>
      <c r="M51" s="1050"/>
      <c r="N51" s="1743"/>
      <c r="O51" s="1685"/>
      <c r="P51" s="1634"/>
      <c r="Q51" s="2155"/>
      <c r="R51" s="2155"/>
      <c r="S51" s="2155"/>
      <c r="T51" s="2155"/>
      <c r="V51" s="1051" t="str">
        <f t="shared" si="2"/>
        <v>12 (1412)</v>
      </c>
      <c r="W51" s="1052" t="str">
        <f t="shared" si="3"/>
        <v/>
      </c>
      <c r="X51" s="1741"/>
      <c r="Y51" s="1053"/>
      <c r="Z51" s="1053"/>
      <c r="AA51" s="320"/>
    </row>
    <row r="52" spans="1:27" hidden="1" x14ac:dyDescent="0.2">
      <c r="A52" s="1634" t="s">
        <v>2944</v>
      </c>
      <c r="B52" s="1046"/>
      <c r="C52" s="1685"/>
      <c r="D52" s="1685"/>
      <c r="E52" s="1634"/>
      <c r="F52" s="1685"/>
      <c r="G52" s="1685"/>
      <c r="H52" s="674"/>
      <c r="I52" s="1048"/>
      <c r="J52" s="1049"/>
      <c r="K52" s="1684"/>
      <c r="L52" s="1049"/>
      <c r="M52" s="1050"/>
      <c r="N52" s="1743"/>
      <c r="O52" s="1685"/>
      <c r="P52" s="1634"/>
      <c r="Q52" s="2155"/>
      <c r="R52" s="2155"/>
      <c r="S52" s="2155"/>
      <c r="T52" s="2155"/>
      <c r="V52" s="1051" t="str">
        <f t="shared" si="2"/>
        <v>13 (1413)</v>
      </c>
      <c r="W52" s="1052" t="str">
        <f t="shared" si="3"/>
        <v/>
      </c>
      <c r="X52" s="1741"/>
      <c r="Y52" s="1053"/>
      <c r="Z52" s="1053"/>
      <c r="AA52" s="320"/>
    </row>
    <row r="53" spans="1:27" hidden="1" x14ac:dyDescent="0.2">
      <c r="A53" s="1634" t="s">
        <v>2945</v>
      </c>
      <c r="B53" s="1046"/>
      <c r="C53" s="1685"/>
      <c r="D53" s="1685"/>
      <c r="E53" s="1634"/>
      <c r="F53" s="1685"/>
      <c r="G53" s="1685"/>
      <c r="H53" s="674"/>
      <c r="I53" s="1048"/>
      <c r="J53" s="1049"/>
      <c r="K53" s="1684"/>
      <c r="L53" s="1049"/>
      <c r="M53" s="1050"/>
      <c r="N53" s="1743"/>
      <c r="O53" s="1685"/>
      <c r="P53" s="1634"/>
      <c r="Q53" s="2155"/>
      <c r="R53" s="2155"/>
      <c r="S53" s="2155"/>
      <c r="T53" s="2155"/>
      <c r="V53" s="1051" t="str">
        <f t="shared" si="2"/>
        <v>14 (1414)</v>
      </c>
      <c r="W53" s="1052" t="str">
        <f t="shared" si="3"/>
        <v/>
      </c>
      <c r="X53" s="1741"/>
      <c r="Y53" s="1053"/>
      <c r="Z53" s="1053"/>
      <c r="AA53" s="320"/>
    </row>
    <row r="54" spans="1:27" hidden="1" x14ac:dyDescent="0.2">
      <c r="A54" s="1634" t="s">
        <v>2946</v>
      </c>
      <c r="B54" s="1046"/>
      <c r="C54" s="1685"/>
      <c r="D54" s="1685"/>
      <c r="E54" s="1634"/>
      <c r="F54" s="1685"/>
      <c r="G54" s="1685"/>
      <c r="H54" s="674"/>
      <c r="I54" s="1048"/>
      <c r="J54" s="1049"/>
      <c r="K54" s="1684"/>
      <c r="L54" s="1049"/>
      <c r="M54" s="1050"/>
      <c r="N54" s="1743"/>
      <c r="O54" s="1685"/>
      <c r="P54" s="1634"/>
      <c r="Q54" s="2155"/>
      <c r="R54" s="2155"/>
      <c r="S54" s="2155"/>
      <c r="T54" s="2155"/>
      <c r="V54" s="1051" t="str">
        <f t="shared" si="2"/>
        <v>15 (1415)</v>
      </c>
      <c r="W54" s="1052" t="str">
        <f t="shared" si="3"/>
        <v/>
      </c>
      <c r="X54" s="1741"/>
      <c r="Y54" s="1053"/>
      <c r="Z54" s="1053"/>
      <c r="AA54" s="320"/>
    </row>
    <row r="55" spans="1:27" hidden="1" x14ac:dyDescent="0.2">
      <c r="A55" s="1634" t="s">
        <v>2947</v>
      </c>
      <c r="B55" s="1046"/>
      <c r="C55" s="1685"/>
      <c r="D55" s="1685"/>
      <c r="E55" s="1634"/>
      <c r="F55" s="1685"/>
      <c r="G55" s="1685"/>
      <c r="H55" s="674"/>
      <c r="I55" s="1048"/>
      <c r="J55" s="1049"/>
      <c r="K55" s="1684"/>
      <c r="L55" s="1049"/>
      <c r="M55" s="1050"/>
      <c r="N55" s="1743"/>
      <c r="O55" s="1685"/>
      <c r="P55" s="1634"/>
      <c r="Q55" s="2155"/>
      <c r="R55" s="2155"/>
      <c r="S55" s="2155"/>
      <c r="T55" s="2155"/>
      <c r="V55" s="1051" t="str">
        <f t="shared" si="2"/>
        <v>16 (1416)</v>
      </c>
      <c r="W55" s="1052" t="str">
        <f t="shared" si="3"/>
        <v/>
      </c>
      <c r="X55" s="1741"/>
      <c r="Y55" s="1053"/>
      <c r="Z55" s="1053"/>
      <c r="AA55" s="320"/>
    </row>
    <row r="56" spans="1:27" hidden="1" x14ac:dyDescent="0.2">
      <c r="A56" s="1634" t="s">
        <v>2948</v>
      </c>
      <c r="B56" s="1046"/>
      <c r="C56" s="1685"/>
      <c r="D56" s="1685"/>
      <c r="E56" s="1634"/>
      <c r="F56" s="1685"/>
      <c r="G56" s="1685"/>
      <c r="H56" s="674"/>
      <c r="I56" s="1048"/>
      <c r="J56" s="1049"/>
      <c r="K56" s="1684"/>
      <c r="L56" s="1049"/>
      <c r="M56" s="1050"/>
      <c r="N56" s="1743"/>
      <c r="O56" s="1685"/>
      <c r="P56" s="1634"/>
      <c r="Q56" s="2155"/>
      <c r="R56" s="2155"/>
      <c r="S56" s="2155"/>
      <c r="T56" s="2155"/>
      <c r="V56" s="1051" t="str">
        <f t="shared" si="2"/>
        <v>17 (1417)</v>
      </c>
      <c r="W56" s="1052" t="str">
        <f t="shared" si="3"/>
        <v/>
      </c>
      <c r="X56" s="1741"/>
      <c r="Y56" s="1053"/>
      <c r="Z56" s="1053"/>
      <c r="AA56" s="320"/>
    </row>
    <row r="57" spans="1:27" hidden="1" x14ac:dyDescent="0.2">
      <c r="A57" s="1634" t="s">
        <v>2949</v>
      </c>
      <c r="B57" s="1046"/>
      <c r="C57" s="1685"/>
      <c r="D57" s="1685"/>
      <c r="E57" s="1634"/>
      <c r="F57" s="1685"/>
      <c r="G57" s="1685"/>
      <c r="H57" s="674"/>
      <c r="I57" s="1048"/>
      <c r="J57" s="1049"/>
      <c r="K57" s="1684"/>
      <c r="L57" s="1049"/>
      <c r="M57" s="1050"/>
      <c r="N57" s="1743"/>
      <c r="O57" s="1685"/>
      <c r="P57" s="1634"/>
      <c r="Q57" s="2155"/>
      <c r="R57" s="2155"/>
      <c r="S57" s="2155"/>
      <c r="T57" s="2155"/>
      <c r="V57" s="1051" t="str">
        <f t="shared" si="2"/>
        <v>18 (1418)</v>
      </c>
      <c r="W57" s="1052" t="str">
        <f t="shared" si="3"/>
        <v/>
      </c>
      <c r="X57" s="1741"/>
      <c r="Y57" s="1053"/>
      <c r="Z57" s="1053"/>
      <c r="AA57" s="320"/>
    </row>
    <row r="58" spans="1:27" hidden="1" x14ac:dyDescent="0.2">
      <c r="A58" s="1634" t="s">
        <v>2950</v>
      </c>
      <c r="B58" s="1046"/>
      <c r="C58" s="1685"/>
      <c r="D58" s="1685"/>
      <c r="E58" s="1634"/>
      <c r="F58" s="1685"/>
      <c r="G58" s="1685"/>
      <c r="H58" s="674"/>
      <c r="I58" s="1048"/>
      <c r="J58" s="1049"/>
      <c r="K58" s="1684"/>
      <c r="L58" s="1049"/>
      <c r="M58" s="1050"/>
      <c r="N58" s="1743"/>
      <c r="O58" s="1685"/>
      <c r="P58" s="1634"/>
      <c r="Q58" s="2155"/>
      <c r="R58" s="2155"/>
      <c r="S58" s="2155"/>
      <c r="T58" s="2155"/>
      <c r="V58" s="1051" t="str">
        <f t="shared" si="2"/>
        <v>19 (1419)</v>
      </c>
      <c r="W58" s="1052" t="str">
        <f t="shared" si="3"/>
        <v/>
      </c>
      <c r="X58" s="1741"/>
      <c r="Y58" s="1053"/>
      <c r="Z58" s="1053"/>
      <c r="AA58" s="320"/>
    </row>
    <row r="59" spans="1:27" hidden="1" x14ac:dyDescent="0.2">
      <c r="A59" s="1634" t="s">
        <v>2951</v>
      </c>
      <c r="B59" s="1046"/>
      <c r="C59" s="1685"/>
      <c r="D59" s="1685"/>
      <c r="E59" s="1634"/>
      <c r="F59" s="1685"/>
      <c r="G59" s="1685"/>
      <c r="H59" s="674"/>
      <c r="I59" s="1048"/>
      <c r="J59" s="1049"/>
      <c r="K59" s="1684"/>
      <c r="L59" s="1049"/>
      <c r="M59" s="1050"/>
      <c r="N59" s="1743"/>
      <c r="O59" s="1685"/>
      <c r="P59" s="1634"/>
      <c r="Q59" s="2155"/>
      <c r="R59" s="2155"/>
      <c r="S59" s="2155"/>
      <c r="T59" s="2155"/>
      <c r="V59" s="1051" t="str">
        <f t="shared" si="2"/>
        <v>20 (1420)</v>
      </c>
      <c r="W59" s="1052" t="str">
        <f t="shared" si="3"/>
        <v/>
      </c>
      <c r="X59" s="1741"/>
      <c r="Y59" s="1053"/>
      <c r="Z59" s="1053"/>
      <c r="AA59" s="320"/>
    </row>
    <row r="60" spans="1:27" hidden="1" x14ac:dyDescent="0.2">
      <c r="A60" s="1634" t="s">
        <v>2952</v>
      </c>
      <c r="B60" s="1046"/>
      <c r="C60" s="1685"/>
      <c r="D60" s="1685"/>
      <c r="E60" s="1634"/>
      <c r="F60" s="1685"/>
      <c r="G60" s="1685"/>
      <c r="H60" s="674"/>
      <c r="I60" s="1048"/>
      <c r="J60" s="1049"/>
      <c r="K60" s="1684"/>
      <c r="L60" s="1049"/>
      <c r="M60" s="1050"/>
      <c r="N60" s="1743"/>
      <c r="O60" s="1685"/>
      <c r="P60" s="1634"/>
      <c r="Q60" s="2155"/>
      <c r="R60" s="2155"/>
      <c r="S60" s="2155"/>
      <c r="T60" s="2155"/>
      <c r="V60" s="1051" t="str">
        <f t="shared" si="2"/>
        <v>21 (1421)</v>
      </c>
      <c r="W60" s="1052" t="str">
        <f t="shared" si="3"/>
        <v/>
      </c>
      <c r="X60" s="1741"/>
      <c r="Y60" s="1053"/>
      <c r="Z60" s="1053"/>
      <c r="AA60" s="320"/>
    </row>
    <row r="61" spans="1:27" hidden="1" x14ac:dyDescent="0.2">
      <c r="A61" s="1634" t="s">
        <v>2953</v>
      </c>
      <c r="B61" s="1046"/>
      <c r="C61" s="1685"/>
      <c r="D61" s="1685"/>
      <c r="E61" s="1634"/>
      <c r="F61" s="1685"/>
      <c r="G61" s="1685"/>
      <c r="H61" s="674"/>
      <c r="I61" s="1048"/>
      <c r="J61" s="1049"/>
      <c r="K61" s="1684"/>
      <c r="L61" s="1049"/>
      <c r="M61" s="1050"/>
      <c r="N61" s="1743"/>
      <c r="O61" s="1685"/>
      <c r="P61" s="1634"/>
      <c r="Q61" s="2155"/>
      <c r="R61" s="2155"/>
      <c r="S61" s="2155"/>
      <c r="T61" s="2155"/>
      <c r="V61" s="1051" t="str">
        <f t="shared" si="2"/>
        <v>22 (1422)</v>
      </c>
      <c r="W61" s="1052" t="str">
        <f t="shared" si="3"/>
        <v/>
      </c>
      <c r="X61" s="1741"/>
      <c r="Y61" s="1053"/>
      <c r="Z61" s="1053"/>
      <c r="AA61" s="320"/>
    </row>
    <row r="62" spans="1:27" hidden="1" x14ac:dyDescent="0.2">
      <c r="A62" s="1634" t="s">
        <v>2954</v>
      </c>
      <c r="B62" s="1046"/>
      <c r="C62" s="1685"/>
      <c r="D62" s="1685"/>
      <c r="E62" s="1634"/>
      <c r="F62" s="1685"/>
      <c r="G62" s="1685"/>
      <c r="H62" s="674"/>
      <c r="I62" s="1048"/>
      <c r="J62" s="1049"/>
      <c r="K62" s="1684"/>
      <c r="L62" s="1049"/>
      <c r="M62" s="1050"/>
      <c r="N62" s="1743"/>
      <c r="O62" s="1685"/>
      <c r="P62" s="1634"/>
      <c r="Q62" s="2155"/>
      <c r="R62" s="2155"/>
      <c r="S62" s="2155"/>
      <c r="T62" s="2155"/>
      <c r="V62" s="1051" t="str">
        <f t="shared" si="2"/>
        <v>23 (1423)</v>
      </c>
      <c r="W62" s="1052" t="str">
        <f t="shared" si="3"/>
        <v/>
      </c>
      <c r="X62" s="1741"/>
      <c r="Y62" s="1053"/>
      <c r="Z62" s="1053"/>
      <c r="AA62" s="320"/>
    </row>
    <row r="63" spans="1:27" hidden="1" x14ac:dyDescent="0.2">
      <c r="A63" s="1634" t="s">
        <v>2955</v>
      </c>
      <c r="B63" s="1046"/>
      <c r="C63" s="1685"/>
      <c r="D63" s="1685"/>
      <c r="E63" s="1634"/>
      <c r="F63" s="1685"/>
      <c r="G63" s="1685"/>
      <c r="H63" s="674"/>
      <c r="I63" s="1048"/>
      <c r="J63" s="1049"/>
      <c r="K63" s="1684"/>
      <c r="L63" s="1049"/>
      <c r="M63" s="1050"/>
      <c r="N63" s="1743"/>
      <c r="O63" s="1685"/>
      <c r="P63" s="1634"/>
      <c r="Q63" s="2155"/>
      <c r="R63" s="2155"/>
      <c r="S63" s="2155"/>
      <c r="T63" s="2155"/>
      <c r="V63" s="1051" t="str">
        <f t="shared" si="2"/>
        <v>24 (1424)</v>
      </c>
      <c r="W63" s="1052" t="str">
        <f t="shared" si="3"/>
        <v/>
      </c>
      <c r="X63" s="1741"/>
      <c r="Y63" s="1053"/>
      <c r="Z63" s="1053"/>
      <c r="AA63" s="320"/>
    </row>
    <row r="64" spans="1:27" x14ac:dyDescent="0.2">
      <c r="A64" s="1634" t="s">
        <v>2956</v>
      </c>
      <c r="B64" s="1046"/>
      <c r="C64" s="1685"/>
      <c r="D64" s="1685"/>
      <c r="E64" s="1634"/>
      <c r="F64" s="674"/>
      <c r="G64" s="1685"/>
      <c r="H64" s="674"/>
      <c r="I64" s="1048"/>
      <c r="J64" s="1049"/>
      <c r="K64" s="1684"/>
      <c r="L64" s="1049"/>
      <c r="M64" s="1050"/>
      <c r="N64" s="1743"/>
      <c r="O64" s="1685"/>
      <c r="P64" s="1634"/>
      <c r="Q64" s="2155"/>
      <c r="R64" s="2155"/>
      <c r="S64" s="2155"/>
      <c r="T64" s="2155"/>
      <c r="V64" s="1051" t="str">
        <f t="shared" si="2"/>
        <v>25 (1425)</v>
      </c>
      <c r="W64" s="1052" t="str">
        <f t="shared" si="3"/>
        <v/>
      </c>
      <c r="X64" s="1741"/>
      <c r="Y64" s="1053"/>
      <c r="Z64" s="1053"/>
      <c r="AA64" s="320"/>
    </row>
    <row r="65" spans="1:27" x14ac:dyDescent="0.2">
      <c r="A65" s="86" t="s">
        <v>2957</v>
      </c>
      <c r="B65" s="1054">
        <v>100</v>
      </c>
      <c r="C65" s="1685"/>
      <c r="D65" s="1685"/>
      <c r="E65" s="1634"/>
      <c r="F65" s="674"/>
      <c r="G65" s="1685"/>
      <c r="H65" s="167"/>
      <c r="I65" s="1056"/>
      <c r="J65" s="1049"/>
      <c r="K65" s="1684"/>
      <c r="L65" s="1049"/>
      <c r="M65" s="1050"/>
      <c r="N65" s="1057"/>
      <c r="O65" s="1685"/>
      <c r="P65" s="1634"/>
      <c r="Q65" s="2173"/>
      <c r="R65" s="2173"/>
      <c r="S65" s="2173"/>
      <c r="T65" s="2173"/>
      <c r="V65" s="1043"/>
      <c r="W65" s="1058">
        <f>$B65</f>
        <v>100</v>
      </c>
      <c r="X65" s="1741"/>
      <c r="Y65" s="1053"/>
      <c r="Z65" s="1053"/>
      <c r="AA65" s="320"/>
    </row>
    <row r="66" spans="1:27" ht="12.75" customHeight="1" x14ac:dyDescent="0.2">
      <c r="A66" s="39" t="s">
        <v>2958</v>
      </c>
      <c r="B66" s="678" t="s">
        <v>2959</v>
      </c>
      <c r="C66" s="1684"/>
      <c r="D66" s="1684"/>
      <c r="F66" s="674"/>
      <c r="G66" s="681"/>
      <c r="H66" s="1060"/>
      <c r="I66" s="1061"/>
      <c r="J66" s="1049"/>
      <c r="K66" s="1684"/>
      <c r="L66" s="1049"/>
      <c r="M66" s="1062"/>
      <c r="N66" s="1063"/>
      <c r="O66" s="1684"/>
      <c r="Q66" s="2174"/>
      <c r="R66" s="2174"/>
      <c r="S66" s="2174"/>
      <c r="T66" s="2174"/>
      <c r="V66" s="1043"/>
      <c r="W66" s="679" t="str">
        <f>$B66</f>
        <v>Global</v>
      </c>
      <c r="X66" s="1741"/>
      <c r="Y66" s="1064"/>
      <c r="Z66" s="1064"/>
      <c r="AA66" s="320"/>
    </row>
    <row r="67" spans="1:27" ht="6" customHeight="1" x14ac:dyDescent="0.2">
      <c r="V67" s="1043"/>
      <c r="W67" s="1043"/>
      <c r="AA67" s="320"/>
    </row>
    <row r="68" spans="1:27" x14ac:dyDescent="0.2">
      <c r="B68" s="138" t="s">
        <v>1786</v>
      </c>
      <c r="V68" s="1043"/>
      <c r="W68" s="1044" t="str">
        <f>$B68</f>
        <v>Transactions assimilables à des pensions (503)</v>
      </c>
      <c r="AA68" s="320"/>
    </row>
    <row r="69" spans="1:27" x14ac:dyDescent="0.2">
      <c r="A69" s="1634" t="s">
        <v>2932</v>
      </c>
      <c r="B69" s="1046"/>
      <c r="C69" s="1047"/>
      <c r="D69" s="1685"/>
      <c r="E69" s="1634"/>
      <c r="F69" s="674"/>
      <c r="G69" s="1685"/>
      <c r="H69" s="1685"/>
      <c r="I69" s="1067"/>
      <c r="J69" s="1685"/>
      <c r="K69" s="1685"/>
      <c r="L69" s="1050"/>
      <c r="M69" s="1050"/>
      <c r="N69" s="1743"/>
      <c r="O69" s="1685"/>
      <c r="P69" s="1634"/>
      <c r="Q69" s="2155"/>
      <c r="R69" s="2155"/>
      <c r="S69" s="2155"/>
      <c r="T69" s="2155"/>
      <c r="V69" s="1051" t="str">
        <f t="shared" ref="V69:V93" si="4">$A69</f>
        <v>1 (1401)</v>
      </c>
      <c r="W69" s="1052" t="str">
        <f t="shared" ref="W69:W93" si="5">IF($B69="","",$B69)</f>
        <v/>
      </c>
      <c r="X69" s="1741"/>
      <c r="Y69" s="1053"/>
      <c r="Z69" s="1053"/>
      <c r="AA69" s="320"/>
    </row>
    <row r="70" spans="1:27" x14ac:dyDescent="0.2">
      <c r="A70" s="1634" t="s">
        <v>2933</v>
      </c>
      <c r="B70" s="1046"/>
      <c r="C70" s="1047"/>
      <c r="D70" s="1685"/>
      <c r="E70" s="1634"/>
      <c r="F70" s="674"/>
      <c r="G70" s="1685"/>
      <c r="H70" s="1685"/>
      <c r="I70" s="1067"/>
      <c r="J70" s="1685"/>
      <c r="K70" s="1685"/>
      <c r="L70" s="1050"/>
      <c r="M70" s="1050"/>
      <c r="N70" s="1743"/>
      <c r="O70" s="1685"/>
      <c r="P70" s="1634"/>
      <c r="Q70" s="2155"/>
      <c r="R70" s="2155"/>
      <c r="S70" s="2155"/>
      <c r="T70" s="2155"/>
      <c r="V70" s="1051" t="str">
        <f t="shared" si="4"/>
        <v>2 (1402)</v>
      </c>
      <c r="W70" s="1052" t="str">
        <f t="shared" si="5"/>
        <v/>
      </c>
      <c r="X70" s="1741"/>
      <c r="Y70" s="1053"/>
      <c r="Z70" s="1053"/>
      <c r="AA70" s="320"/>
    </row>
    <row r="71" spans="1:27" x14ac:dyDescent="0.2">
      <c r="A71" s="1634" t="s">
        <v>2934</v>
      </c>
      <c r="B71" s="1046"/>
      <c r="C71" s="1047"/>
      <c r="D71" s="1685"/>
      <c r="E71" s="1634"/>
      <c r="F71" s="674"/>
      <c r="G71" s="1685"/>
      <c r="H71" s="1685"/>
      <c r="I71" s="1067"/>
      <c r="J71" s="1685"/>
      <c r="K71" s="1685"/>
      <c r="L71" s="1050"/>
      <c r="M71" s="1050"/>
      <c r="N71" s="1743"/>
      <c r="O71" s="1685"/>
      <c r="P71" s="1634"/>
      <c r="Q71" s="2155"/>
      <c r="R71" s="2155"/>
      <c r="S71" s="2155"/>
      <c r="T71" s="2155"/>
      <c r="V71" s="1051" t="str">
        <f t="shared" si="4"/>
        <v>3 (1403)</v>
      </c>
      <c r="W71" s="1052" t="str">
        <f t="shared" si="5"/>
        <v/>
      </c>
      <c r="X71" s="1741"/>
      <c r="Y71" s="1053"/>
      <c r="Z71" s="1053"/>
      <c r="AA71" s="320"/>
    </row>
    <row r="72" spans="1:27" hidden="1" x14ac:dyDescent="0.2">
      <c r="A72" s="1634" t="s">
        <v>2935</v>
      </c>
      <c r="B72" s="1046"/>
      <c r="C72" s="1047"/>
      <c r="D72" s="1685"/>
      <c r="E72" s="1634"/>
      <c r="F72" s="1685"/>
      <c r="G72" s="1685"/>
      <c r="H72" s="1685"/>
      <c r="I72" s="1067"/>
      <c r="J72" s="1685"/>
      <c r="K72" s="1685"/>
      <c r="L72" s="1050"/>
      <c r="M72" s="1050"/>
      <c r="N72" s="1743"/>
      <c r="O72" s="1685"/>
      <c r="P72" s="1634"/>
      <c r="Q72" s="2155"/>
      <c r="R72" s="2155"/>
      <c r="S72" s="2155"/>
      <c r="T72" s="2155"/>
      <c r="V72" s="1051" t="str">
        <f t="shared" si="4"/>
        <v>4 (1404)</v>
      </c>
      <c r="W72" s="1052" t="str">
        <f t="shared" si="5"/>
        <v/>
      </c>
      <c r="X72" s="1741"/>
      <c r="Y72" s="1053"/>
      <c r="Z72" s="1053"/>
      <c r="AA72" s="320"/>
    </row>
    <row r="73" spans="1:27" hidden="1" x14ac:dyDescent="0.2">
      <c r="A73" s="1634" t="s">
        <v>2936</v>
      </c>
      <c r="B73" s="1046"/>
      <c r="C73" s="1047"/>
      <c r="D73" s="1685"/>
      <c r="E73" s="1634"/>
      <c r="F73" s="1685"/>
      <c r="G73" s="1685"/>
      <c r="H73" s="1685"/>
      <c r="I73" s="1067"/>
      <c r="J73" s="1685"/>
      <c r="K73" s="1685"/>
      <c r="L73" s="1050"/>
      <c r="M73" s="1050"/>
      <c r="N73" s="1743"/>
      <c r="O73" s="1685"/>
      <c r="P73" s="1634"/>
      <c r="Q73" s="2155"/>
      <c r="R73" s="2155"/>
      <c r="S73" s="2155"/>
      <c r="T73" s="2155"/>
      <c r="V73" s="1051" t="str">
        <f t="shared" si="4"/>
        <v>5 (1405)</v>
      </c>
      <c r="W73" s="1052" t="str">
        <f t="shared" si="5"/>
        <v/>
      </c>
      <c r="X73" s="1741"/>
      <c r="Y73" s="1053"/>
      <c r="Z73" s="1053"/>
      <c r="AA73" s="320"/>
    </row>
    <row r="74" spans="1:27" hidden="1" x14ac:dyDescent="0.2">
      <c r="A74" s="1634" t="s">
        <v>2937</v>
      </c>
      <c r="B74" s="1046"/>
      <c r="C74" s="1047"/>
      <c r="D74" s="1685"/>
      <c r="E74" s="1634"/>
      <c r="F74" s="1685"/>
      <c r="G74" s="1685"/>
      <c r="H74" s="1685"/>
      <c r="I74" s="1067"/>
      <c r="J74" s="1685"/>
      <c r="K74" s="1685"/>
      <c r="L74" s="1050"/>
      <c r="M74" s="1050"/>
      <c r="N74" s="1743"/>
      <c r="O74" s="1685"/>
      <c r="P74" s="1634"/>
      <c r="Q74" s="2155"/>
      <c r="R74" s="2155"/>
      <c r="S74" s="2155"/>
      <c r="T74" s="2155"/>
      <c r="V74" s="1051" t="str">
        <f t="shared" si="4"/>
        <v>6 (1406)</v>
      </c>
      <c r="W74" s="1052" t="str">
        <f t="shared" si="5"/>
        <v/>
      </c>
      <c r="X74" s="1741"/>
      <c r="Y74" s="1053"/>
      <c r="Z74" s="1053"/>
      <c r="AA74" s="320"/>
    </row>
    <row r="75" spans="1:27" hidden="1" x14ac:dyDescent="0.2">
      <c r="A75" s="1634" t="s">
        <v>2938</v>
      </c>
      <c r="B75" s="1046"/>
      <c r="C75" s="1047"/>
      <c r="D75" s="1685"/>
      <c r="E75" s="1634"/>
      <c r="F75" s="1685"/>
      <c r="G75" s="1685"/>
      <c r="H75" s="1685"/>
      <c r="I75" s="1067"/>
      <c r="J75" s="1685"/>
      <c r="K75" s="1685"/>
      <c r="L75" s="1050"/>
      <c r="M75" s="1050"/>
      <c r="N75" s="1743"/>
      <c r="O75" s="1685"/>
      <c r="P75" s="1634"/>
      <c r="Q75" s="2155"/>
      <c r="R75" s="2155"/>
      <c r="S75" s="2155"/>
      <c r="T75" s="2155"/>
      <c r="V75" s="1051" t="str">
        <f t="shared" si="4"/>
        <v>7 (1407)</v>
      </c>
      <c r="W75" s="1052" t="str">
        <f t="shared" si="5"/>
        <v/>
      </c>
      <c r="X75" s="1741"/>
      <c r="Y75" s="1053"/>
      <c r="Z75" s="1053"/>
      <c r="AA75" s="320"/>
    </row>
    <row r="76" spans="1:27" hidden="1" x14ac:dyDescent="0.2">
      <c r="A76" s="1634" t="s">
        <v>2939</v>
      </c>
      <c r="B76" s="1046"/>
      <c r="C76" s="1047"/>
      <c r="D76" s="1685"/>
      <c r="E76" s="1634"/>
      <c r="F76" s="1685"/>
      <c r="G76" s="1685"/>
      <c r="H76" s="1685"/>
      <c r="I76" s="1067"/>
      <c r="J76" s="1685"/>
      <c r="K76" s="1685"/>
      <c r="L76" s="1050"/>
      <c r="M76" s="1050"/>
      <c r="N76" s="1743"/>
      <c r="O76" s="1685"/>
      <c r="P76" s="1634"/>
      <c r="Q76" s="2155"/>
      <c r="R76" s="2155"/>
      <c r="S76" s="2155"/>
      <c r="T76" s="2155"/>
      <c r="V76" s="1051" t="str">
        <f t="shared" si="4"/>
        <v>8 (1408)</v>
      </c>
      <c r="W76" s="1052" t="str">
        <f t="shared" si="5"/>
        <v/>
      </c>
      <c r="X76" s="1741"/>
      <c r="Y76" s="1053"/>
      <c r="Z76" s="1053"/>
      <c r="AA76" s="320"/>
    </row>
    <row r="77" spans="1:27" hidden="1" x14ac:dyDescent="0.2">
      <c r="A77" s="1634" t="s">
        <v>2940</v>
      </c>
      <c r="B77" s="1046"/>
      <c r="C77" s="1047"/>
      <c r="D77" s="1685"/>
      <c r="E77" s="1634"/>
      <c r="F77" s="1685"/>
      <c r="G77" s="1685"/>
      <c r="H77" s="1685"/>
      <c r="I77" s="1067"/>
      <c r="J77" s="1685"/>
      <c r="K77" s="1685"/>
      <c r="L77" s="1050"/>
      <c r="M77" s="1050"/>
      <c r="N77" s="1743"/>
      <c r="O77" s="1685"/>
      <c r="P77" s="1634"/>
      <c r="Q77" s="2155"/>
      <c r="R77" s="2155"/>
      <c r="S77" s="2155"/>
      <c r="T77" s="2155"/>
      <c r="V77" s="1051" t="str">
        <f t="shared" si="4"/>
        <v>9 (1409)</v>
      </c>
      <c r="W77" s="1052" t="str">
        <f t="shared" si="5"/>
        <v/>
      </c>
      <c r="X77" s="1741"/>
      <c r="Y77" s="1053"/>
      <c r="Z77" s="1053"/>
      <c r="AA77" s="320"/>
    </row>
    <row r="78" spans="1:27" hidden="1" x14ac:dyDescent="0.2">
      <c r="A78" s="1634" t="s">
        <v>2941</v>
      </c>
      <c r="B78" s="1046"/>
      <c r="C78" s="1047"/>
      <c r="D78" s="1685"/>
      <c r="E78" s="1634"/>
      <c r="F78" s="1685"/>
      <c r="G78" s="1685"/>
      <c r="H78" s="1685"/>
      <c r="I78" s="1067"/>
      <c r="J78" s="1685"/>
      <c r="K78" s="1685"/>
      <c r="L78" s="1050"/>
      <c r="M78" s="1050"/>
      <c r="N78" s="1743"/>
      <c r="O78" s="1685"/>
      <c r="P78" s="1634"/>
      <c r="Q78" s="2155"/>
      <c r="R78" s="2155"/>
      <c r="S78" s="2155"/>
      <c r="T78" s="2155"/>
      <c r="V78" s="1051" t="str">
        <f t="shared" si="4"/>
        <v>10 (1410)</v>
      </c>
      <c r="W78" s="1052" t="str">
        <f t="shared" si="5"/>
        <v/>
      </c>
      <c r="X78" s="1741"/>
      <c r="Y78" s="1053"/>
      <c r="Z78" s="1053"/>
      <c r="AA78" s="320"/>
    </row>
    <row r="79" spans="1:27" hidden="1" x14ac:dyDescent="0.2">
      <c r="A79" s="1634" t="s">
        <v>2942</v>
      </c>
      <c r="B79" s="1046"/>
      <c r="C79" s="1047"/>
      <c r="D79" s="1685"/>
      <c r="E79" s="1634"/>
      <c r="F79" s="1685"/>
      <c r="G79" s="1685"/>
      <c r="H79" s="1685"/>
      <c r="I79" s="1067"/>
      <c r="J79" s="1685"/>
      <c r="K79" s="1685"/>
      <c r="L79" s="1050"/>
      <c r="M79" s="1050"/>
      <c r="N79" s="1743"/>
      <c r="O79" s="1685"/>
      <c r="P79" s="1634"/>
      <c r="Q79" s="2155"/>
      <c r="R79" s="2155"/>
      <c r="S79" s="2155"/>
      <c r="T79" s="2155"/>
      <c r="V79" s="1051" t="str">
        <f t="shared" si="4"/>
        <v>11 (1411)</v>
      </c>
      <c r="W79" s="1052" t="str">
        <f t="shared" si="5"/>
        <v/>
      </c>
      <c r="X79" s="1741"/>
      <c r="Y79" s="1053"/>
      <c r="Z79" s="1053"/>
      <c r="AA79" s="320"/>
    </row>
    <row r="80" spans="1:27" hidden="1" x14ac:dyDescent="0.2">
      <c r="A80" s="1634" t="s">
        <v>2943</v>
      </c>
      <c r="B80" s="1046"/>
      <c r="C80" s="1047"/>
      <c r="D80" s="1685"/>
      <c r="E80" s="1634"/>
      <c r="F80" s="1685"/>
      <c r="G80" s="1685"/>
      <c r="H80" s="1685"/>
      <c r="I80" s="1067"/>
      <c r="J80" s="1685"/>
      <c r="K80" s="1685"/>
      <c r="L80" s="1050"/>
      <c r="M80" s="1050"/>
      <c r="N80" s="1743"/>
      <c r="O80" s="1685"/>
      <c r="P80" s="1634"/>
      <c r="Q80" s="2155"/>
      <c r="R80" s="2155"/>
      <c r="S80" s="2155"/>
      <c r="T80" s="2155"/>
      <c r="V80" s="1051" t="str">
        <f t="shared" si="4"/>
        <v>12 (1412)</v>
      </c>
      <c r="W80" s="1052" t="str">
        <f t="shared" si="5"/>
        <v/>
      </c>
      <c r="X80" s="1741"/>
      <c r="Y80" s="1053"/>
      <c r="Z80" s="1053"/>
      <c r="AA80" s="320"/>
    </row>
    <row r="81" spans="1:27" hidden="1" x14ac:dyDescent="0.2">
      <c r="A81" s="1634" t="s">
        <v>2944</v>
      </c>
      <c r="B81" s="1046"/>
      <c r="C81" s="1047"/>
      <c r="D81" s="1685"/>
      <c r="E81" s="1634"/>
      <c r="F81" s="1685"/>
      <c r="G81" s="1685"/>
      <c r="H81" s="1685"/>
      <c r="I81" s="1067"/>
      <c r="J81" s="1685"/>
      <c r="K81" s="1685"/>
      <c r="L81" s="1050"/>
      <c r="M81" s="1050"/>
      <c r="N81" s="1743"/>
      <c r="O81" s="1685"/>
      <c r="P81" s="1634"/>
      <c r="Q81" s="2155"/>
      <c r="R81" s="2155"/>
      <c r="S81" s="2155"/>
      <c r="T81" s="2155"/>
      <c r="V81" s="1051" t="str">
        <f t="shared" si="4"/>
        <v>13 (1413)</v>
      </c>
      <c r="W81" s="1052" t="str">
        <f t="shared" si="5"/>
        <v/>
      </c>
      <c r="X81" s="1741"/>
      <c r="Y81" s="1053"/>
      <c r="Z81" s="1053"/>
      <c r="AA81" s="320"/>
    </row>
    <row r="82" spans="1:27" hidden="1" x14ac:dyDescent="0.2">
      <c r="A82" s="1634" t="s">
        <v>2945</v>
      </c>
      <c r="B82" s="1046"/>
      <c r="C82" s="1047"/>
      <c r="D82" s="1685"/>
      <c r="E82" s="1634"/>
      <c r="F82" s="1685"/>
      <c r="G82" s="1685"/>
      <c r="H82" s="1685"/>
      <c r="I82" s="1067"/>
      <c r="J82" s="1685"/>
      <c r="K82" s="1685"/>
      <c r="L82" s="1050"/>
      <c r="M82" s="1050"/>
      <c r="N82" s="1743"/>
      <c r="O82" s="1685"/>
      <c r="P82" s="1634"/>
      <c r="Q82" s="2155"/>
      <c r="R82" s="2155"/>
      <c r="S82" s="2155"/>
      <c r="T82" s="2155"/>
      <c r="V82" s="1051" t="str">
        <f t="shared" si="4"/>
        <v>14 (1414)</v>
      </c>
      <c r="W82" s="1052" t="str">
        <f t="shared" si="5"/>
        <v/>
      </c>
      <c r="X82" s="1741"/>
      <c r="Y82" s="1053"/>
      <c r="Z82" s="1053"/>
      <c r="AA82" s="320"/>
    </row>
    <row r="83" spans="1:27" hidden="1" x14ac:dyDescent="0.2">
      <c r="A83" s="1634" t="s">
        <v>2946</v>
      </c>
      <c r="B83" s="1046"/>
      <c r="C83" s="1047"/>
      <c r="D83" s="1685"/>
      <c r="E83" s="1634"/>
      <c r="F83" s="1685"/>
      <c r="G83" s="1685"/>
      <c r="H83" s="1685"/>
      <c r="I83" s="1067"/>
      <c r="J83" s="1685"/>
      <c r="K83" s="1685"/>
      <c r="L83" s="1050"/>
      <c r="M83" s="1050"/>
      <c r="N83" s="1743"/>
      <c r="O83" s="1685"/>
      <c r="P83" s="1634"/>
      <c r="Q83" s="2155"/>
      <c r="R83" s="2155"/>
      <c r="S83" s="2155"/>
      <c r="T83" s="2155"/>
      <c r="V83" s="1051" t="str">
        <f t="shared" si="4"/>
        <v>15 (1415)</v>
      </c>
      <c r="W83" s="1052" t="str">
        <f t="shared" si="5"/>
        <v/>
      </c>
      <c r="X83" s="1741"/>
      <c r="Y83" s="1053"/>
      <c r="Z83" s="1053"/>
      <c r="AA83" s="320"/>
    </row>
    <row r="84" spans="1:27" hidden="1" x14ac:dyDescent="0.2">
      <c r="A84" s="1634" t="s">
        <v>2947</v>
      </c>
      <c r="B84" s="1046"/>
      <c r="C84" s="1047"/>
      <c r="D84" s="1685"/>
      <c r="E84" s="1634"/>
      <c r="F84" s="1685"/>
      <c r="G84" s="1685"/>
      <c r="H84" s="1685"/>
      <c r="I84" s="1067"/>
      <c r="J84" s="1685"/>
      <c r="K84" s="1685"/>
      <c r="L84" s="1050"/>
      <c r="M84" s="1050"/>
      <c r="N84" s="1743"/>
      <c r="O84" s="1685"/>
      <c r="P84" s="1634"/>
      <c r="Q84" s="2155"/>
      <c r="R84" s="2155"/>
      <c r="S84" s="2155"/>
      <c r="T84" s="2155"/>
      <c r="V84" s="1051" t="str">
        <f t="shared" si="4"/>
        <v>16 (1416)</v>
      </c>
      <c r="W84" s="1052" t="str">
        <f t="shared" si="5"/>
        <v/>
      </c>
      <c r="X84" s="1741"/>
      <c r="Y84" s="1053"/>
      <c r="Z84" s="1053"/>
      <c r="AA84" s="320"/>
    </row>
    <row r="85" spans="1:27" hidden="1" x14ac:dyDescent="0.2">
      <c r="A85" s="1634" t="s">
        <v>2948</v>
      </c>
      <c r="B85" s="1046"/>
      <c r="C85" s="1047"/>
      <c r="D85" s="1685"/>
      <c r="E85" s="1634"/>
      <c r="F85" s="1685"/>
      <c r="G85" s="1685"/>
      <c r="H85" s="1685"/>
      <c r="I85" s="1067"/>
      <c r="J85" s="1685"/>
      <c r="K85" s="1685"/>
      <c r="L85" s="1050"/>
      <c r="M85" s="1050"/>
      <c r="N85" s="1743"/>
      <c r="O85" s="1685"/>
      <c r="P85" s="1634"/>
      <c r="Q85" s="2155"/>
      <c r="R85" s="2155"/>
      <c r="S85" s="2155"/>
      <c r="T85" s="2155"/>
      <c r="V85" s="1051" t="str">
        <f t="shared" si="4"/>
        <v>17 (1417)</v>
      </c>
      <c r="W85" s="1052" t="str">
        <f t="shared" si="5"/>
        <v/>
      </c>
      <c r="X85" s="1741"/>
      <c r="Y85" s="1053"/>
      <c r="Z85" s="1053"/>
      <c r="AA85" s="320"/>
    </row>
    <row r="86" spans="1:27" hidden="1" x14ac:dyDescent="0.2">
      <c r="A86" s="1634" t="s">
        <v>2949</v>
      </c>
      <c r="B86" s="1046"/>
      <c r="C86" s="1047"/>
      <c r="D86" s="1685"/>
      <c r="E86" s="1634"/>
      <c r="F86" s="1685"/>
      <c r="G86" s="1685"/>
      <c r="H86" s="1685"/>
      <c r="I86" s="1067"/>
      <c r="J86" s="1685"/>
      <c r="K86" s="1685"/>
      <c r="L86" s="1050"/>
      <c r="M86" s="1050"/>
      <c r="N86" s="1743"/>
      <c r="O86" s="1685"/>
      <c r="P86" s="1634"/>
      <c r="Q86" s="2155"/>
      <c r="R86" s="2155"/>
      <c r="S86" s="2155"/>
      <c r="T86" s="2155"/>
      <c r="V86" s="1051" t="str">
        <f t="shared" si="4"/>
        <v>18 (1418)</v>
      </c>
      <c r="W86" s="1052" t="str">
        <f t="shared" si="5"/>
        <v/>
      </c>
      <c r="X86" s="1741"/>
      <c r="Y86" s="1053"/>
      <c r="Z86" s="1053"/>
      <c r="AA86" s="320"/>
    </row>
    <row r="87" spans="1:27" hidden="1" x14ac:dyDescent="0.2">
      <c r="A87" s="1634" t="s">
        <v>2950</v>
      </c>
      <c r="B87" s="1046"/>
      <c r="C87" s="1047"/>
      <c r="D87" s="1685"/>
      <c r="E87" s="1634"/>
      <c r="F87" s="1685"/>
      <c r="G87" s="1685"/>
      <c r="H87" s="1685"/>
      <c r="I87" s="1067"/>
      <c r="J87" s="1685"/>
      <c r="K87" s="1685"/>
      <c r="L87" s="1050"/>
      <c r="M87" s="1050"/>
      <c r="N87" s="1743"/>
      <c r="O87" s="1685"/>
      <c r="P87" s="1634"/>
      <c r="Q87" s="2155"/>
      <c r="R87" s="2155"/>
      <c r="S87" s="2155"/>
      <c r="T87" s="2155"/>
      <c r="V87" s="1051" t="str">
        <f t="shared" si="4"/>
        <v>19 (1419)</v>
      </c>
      <c r="W87" s="1052" t="str">
        <f t="shared" si="5"/>
        <v/>
      </c>
      <c r="X87" s="1741"/>
      <c r="Y87" s="1053"/>
      <c r="Z87" s="1053"/>
      <c r="AA87" s="320"/>
    </row>
    <row r="88" spans="1:27" hidden="1" x14ac:dyDescent="0.2">
      <c r="A88" s="1634" t="s">
        <v>2951</v>
      </c>
      <c r="B88" s="1046"/>
      <c r="C88" s="1047"/>
      <c r="D88" s="1685"/>
      <c r="E88" s="1634"/>
      <c r="F88" s="1685"/>
      <c r="G88" s="1685"/>
      <c r="H88" s="1685"/>
      <c r="I88" s="1067"/>
      <c r="J88" s="1685"/>
      <c r="K88" s="1685"/>
      <c r="L88" s="1050"/>
      <c r="M88" s="1050"/>
      <c r="N88" s="1743"/>
      <c r="O88" s="1685"/>
      <c r="P88" s="1634"/>
      <c r="Q88" s="2155"/>
      <c r="R88" s="2155"/>
      <c r="S88" s="2155"/>
      <c r="T88" s="2155"/>
      <c r="V88" s="1051" t="str">
        <f t="shared" si="4"/>
        <v>20 (1420)</v>
      </c>
      <c r="W88" s="1052" t="str">
        <f t="shared" si="5"/>
        <v/>
      </c>
      <c r="X88" s="1741"/>
      <c r="Y88" s="1053"/>
      <c r="Z88" s="1053"/>
      <c r="AA88" s="320"/>
    </row>
    <row r="89" spans="1:27" hidden="1" x14ac:dyDescent="0.2">
      <c r="A89" s="1634" t="s">
        <v>2952</v>
      </c>
      <c r="B89" s="1046"/>
      <c r="C89" s="1047"/>
      <c r="D89" s="1685"/>
      <c r="E89" s="1634"/>
      <c r="F89" s="1685"/>
      <c r="G89" s="1685"/>
      <c r="H89" s="1685"/>
      <c r="I89" s="1067"/>
      <c r="J89" s="1685"/>
      <c r="K89" s="1685"/>
      <c r="L89" s="1050"/>
      <c r="M89" s="1050"/>
      <c r="N89" s="1743"/>
      <c r="O89" s="1685"/>
      <c r="P89" s="1634"/>
      <c r="Q89" s="2155"/>
      <c r="R89" s="2155"/>
      <c r="S89" s="2155"/>
      <c r="T89" s="2155"/>
      <c r="V89" s="1051" t="str">
        <f t="shared" si="4"/>
        <v>21 (1421)</v>
      </c>
      <c r="W89" s="1052" t="str">
        <f t="shared" si="5"/>
        <v/>
      </c>
      <c r="X89" s="1741"/>
      <c r="Y89" s="1053"/>
      <c r="Z89" s="1053"/>
      <c r="AA89" s="320"/>
    </row>
    <row r="90" spans="1:27" hidden="1" x14ac:dyDescent="0.2">
      <c r="A90" s="1634" t="s">
        <v>2953</v>
      </c>
      <c r="B90" s="1046"/>
      <c r="C90" s="1047"/>
      <c r="D90" s="1685"/>
      <c r="E90" s="1634"/>
      <c r="F90" s="1685"/>
      <c r="G90" s="1685"/>
      <c r="H90" s="1685"/>
      <c r="I90" s="1067"/>
      <c r="J90" s="1685"/>
      <c r="K90" s="1685"/>
      <c r="L90" s="1050"/>
      <c r="M90" s="1050"/>
      <c r="N90" s="1743"/>
      <c r="O90" s="1685"/>
      <c r="P90" s="1634"/>
      <c r="Q90" s="2155"/>
      <c r="R90" s="2155"/>
      <c r="S90" s="2155"/>
      <c r="T90" s="2155"/>
      <c r="V90" s="1051" t="str">
        <f t="shared" si="4"/>
        <v>22 (1422)</v>
      </c>
      <c r="W90" s="1052" t="str">
        <f t="shared" si="5"/>
        <v/>
      </c>
      <c r="X90" s="1741"/>
      <c r="Y90" s="1053"/>
      <c r="Z90" s="1053"/>
      <c r="AA90" s="320"/>
    </row>
    <row r="91" spans="1:27" hidden="1" x14ac:dyDescent="0.2">
      <c r="A91" s="1634" t="s">
        <v>2954</v>
      </c>
      <c r="B91" s="1046"/>
      <c r="C91" s="1047"/>
      <c r="D91" s="1685"/>
      <c r="E91" s="1634"/>
      <c r="F91" s="1685"/>
      <c r="G91" s="1685"/>
      <c r="H91" s="1685"/>
      <c r="I91" s="1067"/>
      <c r="J91" s="1685"/>
      <c r="K91" s="1685"/>
      <c r="L91" s="1050"/>
      <c r="M91" s="1050"/>
      <c r="N91" s="1743"/>
      <c r="O91" s="1685"/>
      <c r="P91" s="1634"/>
      <c r="Q91" s="2155"/>
      <c r="R91" s="2155"/>
      <c r="S91" s="2155"/>
      <c r="T91" s="2155"/>
      <c r="V91" s="1051" t="str">
        <f t="shared" si="4"/>
        <v>23 (1423)</v>
      </c>
      <c r="W91" s="1052" t="str">
        <f t="shared" si="5"/>
        <v/>
      </c>
      <c r="X91" s="1741"/>
      <c r="Y91" s="1053"/>
      <c r="Z91" s="1053"/>
      <c r="AA91" s="320"/>
    </row>
    <row r="92" spans="1:27" hidden="1" x14ac:dyDescent="0.2">
      <c r="A92" s="1634" t="s">
        <v>2955</v>
      </c>
      <c r="B92" s="1046"/>
      <c r="C92" s="1047"/>
      <c r="D92" s="1685"/>
      <c r="E92" s="1634"/>
      <c r="F92" s="1685"/>
      <c r="G92" s="1685"/>
      <c r="H92" s="1685"/>
      <c r="I92" s="1067"/>
      <c r="J92" s="1685"/>
      <c r="K92" s="1685"/>
      <c r="L92" s="1050"/>
      <c r="M92" s="1050"/>
      <c r="N92" s="1743"/>
      <c r="O92" s="1685"/>
      <c r="P92" s="1634"/>
      <c r="Q92" s="2155"/>
      <c r="R92" s="2155"/>
      <c r="S92" s="2155"/>
      <c r="T92" s="2155"/>
      <c r="V92" s="1051" t="str">
        <f t="shared" si="4"/>
        <v>24 (1424)</v>
      </c>
      <c r="W92" s="1052" t="str">
        <f t="shared" si="5"/>
        <v/>
      </c>
      <c r="X92" s="1741"/>
      <c r="Y92" s="1053"/>
      <c r="Z92" s="1053"/>
      <c r="AA92" s="320"/>
    </row>
    <row r="93" spans="1:27" x14ac:dyDescent="0.2">
      <c r="A93" s="1634" t="s">
        <v>2956</v>
      </c>
      <c r="B93" s="1046"/>
      <c r="C93" s="1047"/>
      <c r="D93" s="1685"/>
      <c r="E93" s="1634"/>
      <c r="F93" s="674"/>
      <c r="G93" s="1685"/>
      <c r="H93" s="1685"/>
      <c r="I93" s="1067"/>
      <c r="J93" s="1685"/>
      <c r="K93" s="1685"/>
      <c r="L93" s="1050"/>
      <c r="M93" s="1050"/>
      <c r="N93" s="1743"/>
      <c r="O93" s="1685"/>
      <c r="P93" s="1634"/>
      <c r="Q93" s="2155"/>
      <c r="R93" s="2155"/>
      <c r="S93" s="2155"/>
      <c r="T93" s="2155"/>
      <c r="V93" s="1051" t="str">
        <f t="shared" si="4"/>
        <v>25 (1425)</v>
      </c>
      <c r="W93" s="1052" t="str">
        <f t="shared" si="5"/>
        <v/>
      </c>
      <c r="X93" s="1741"/>
      <c r="Y93" s="1053"/>
      <c r="Z93" s="1053"/>
      <c r="AA93" s="320"/>
    </row>
    <row r="94" spans="1:27" x14ac:dyDescent="0.2">
      <c r="A94" s="86" t="s">
        <v>2957</v>
      </c>
      <c r="B94" s="1054">
        <v>100</v>
      </c>
      <c r="C94" s="1055"/>
      <c r="D94" s="1685"/>
      <c r="E94" s="1634"/>
      <c r="F94" s="674"/>
      <c r="G94" s="1685"/>
      <c r="H94" s="1685"/>
      <c r="I94" s="1067"/>
      <c r="J94" s="1685"/>
      <c r="K94" s="1685"/>
      <c r="L94" s="1050"/>
      <c r="M94" s="1050"/>
      <c r="N94" s="1057"/>
      <c r="O94" s="1685"/>
      <c r="P94" s="1634"/>
      <c r="Q94" s="2173"/>
      <c r="R94" s="2173"/>
      <c r="S94" s="2173"/>
      <c r="T94" s="2173"/>
      <c r="V94" s="1043"/>
      <c r="W94" s="1058">
        <f>$B94</f>
        <v>100</v>
      </c>
      <c r="X94" s="1741"/>
      <c r="Y94" s="1053"/>
      <c r="Z94" s="1053"/>
      <c r="AA94" s="320"/>
    </row>
    <row r="95" spans="1:27" x14ac:dyDescent="0.2">
      <c r="A95" s="39" t="s">
        <v>2958</v>
      </c>
      <c r="B95" s="678" t="s">
        <v>2959</v>
      </c>
      <c r="C95" s="679"/>
      <c r="D95" s="1684"/>
      <c r="F95" s="674"/>
      <c r="G95" s="681"/>
      <c r="H95" s="1684"/>
      <c r="I95" s="1068"/>
      <c r="J95" s="1684"/>
      <c r="K95" s="1684"/>
      <c r="L95" s="1062"/>
      <c r="M95" s="1062"/>
      <c r="N95" s="1063"/>
      <c r="O95" s="1684"/>
      <c r="Q95" s="2174"/>
      <c r="R95" s="2174"/>
      <c r="S95" s="2174"/>
      <c r="T95" s="2174"/>
      <c r="V95" s="1043"/>
      <c r="W95" s="679" t="str">
        <f>$B95</f>
        <v>Global</v>
      </c>
      <c r="X95" s="1741"/>
      <c r="Y95" s="1064"/>
      <c r="Z95" s="1064"/>
      <c r="AA95" s="320"/>
    </row>
    <row r="96" spans="1:27" ht="6" customHeight="1" x14ac:dyDescent="0.2">
      <c r="V96" s="1043"/>
      <c r="W96" s="1043"/>
      <c r="AA96" s="320"/>
    </row>
    <row r="97" spans="1:27" x14ac:dyDescent="0.2">
      <c r="B97" s="38" t="s">
        <v>1787</v>
      </c>
      <c r="L97" s="1069"/>
      <c r="M97" s="1069"/>
      <c r="V97" s="1043"/>
      <c r="W97" s="1044" t="str">
        <f>$B97</f>
        <v>Dérivés hors cote (504)</v>
      </c>
      <c r="AA97" s="320"/>
    </row>
    <row r="98" spans="1:27" x14ac:dyDescent="0.2">
      <c r="A98" s="1634" t="s">
        <v>2932</v>
      </c>
      <c r="B98" s="1046"/>
      <c r="C98" s="1685"/>
      <c r="D98" s="1685"/>
      <c r="E98" s="1634"/>
      <c r="F98" s="1685"/>
      <c r="G98" s="1685"/>
      <c r="H98" s="674"/>
      <c r="I98" s="1048"/>
      <c r="J98" s="1685"/>
      <c r="K98" s="1049"/>
      <c r="L98" s="1684"/>
      <c r="M98" s="1049"/>
      <c r="N98" s="1743"/>
      <c r="O98" s="1685"/>
      <c r="P98" s="1634"/>
      <c r="Q98" s="2155"/>
      <c r="R98" s="2155"/>
      <c r="S98" s="2155"/>
      <c r="T98" s="2155"/>
      <c r="V98" s="1051" t="str">
        <f t="shared" ref="V98:V122" si="6">$A98</f>
        <v>1 (1401)</v>
      </c>
      <c r="W98" s="1052" t="str">
        <f t="shared" ref="W98:W122" si="7">IF($B98="","",$B98)</f>
        <v/>
      </c>
      <c r="X98" s="1741"/>
      <c r="Y98" s="1053"/>
      <c r="Z98" s="1053"/>
      <c r="AA98" s="320"/>
    </row>
    <row r="99" spans="1:27" x14ac:dyDescent="0.2">
      <c r="A99" s="1634" t="s">
        <v>2933</v>
      </c>
      <c r="B99" s="1046"/>
      <c r="C99" s="1685"/>
      <c r="D99" s="1685"/>
      <c r="E99" s="1634"/>
      <c r="F99" s="1685"/>
      <c r="G99" s="1685"/>
      <c r="H99" s="674"/>
      <c r="I99" s="1048"/>
      <c r="J99" s="1685"/>
      <c r="K99" s="1049"/>
      <c r="L99" s="1684"/>
      <c r="M99" s="1049"/>
      <c r="N99" s="1743"/>
      <c r="O99" s="1685"/>
      <c r="P99" s="1634"/>
      <c r="Q99" s="2155"/>
      <c r="R99" s="2155"/>
      <c r="S99" s="2155"/>
      <c r="T99" s="2155"/>
      <c r="V99" s="1051" t="str">
        <f t="shared" si="6"/>
        <v>2 (1402)</v>
      </c>
      <c r="W99" s="1052" t="str">
        <f t="shared" si="7"/>
        <v/>
      </c>
      <c r="X99" s="1741"/>
      <c r="Y99" s="1053"/>
      <c r="Z99" s="1053"/>
      <c r="AA99" s="320"/>
    </row>
    <row r="100" spans="1:27" x14ac:dyDescent="0.2">
      <c r="A100" s="1634" t="s">
        <v>2934</v>
      </c>
      <c r="B100" s="1046"/>
      <c r="C100" s="1685"/>
      <c r="D100" s="1685"/>
      <c r="E100" s="1634"/>
      <c r="F100" s="1685"/>
      <c r="G100" s="1685"/>
      <c r="H100" s="674"/>
      <c r="I100" s="1048"/>
      <c r="J100" s="1685"/>
      <c r="K100" s="1049"/>
      <c r="L100" s="1684"/>
      <c r="M100" s="1049"/>
      <c r="N100" s="1743"/>
      <c r="O100" s="1685"/>
      <c r="P100" s="1634"/>
      <c r="Q100" s="2155"/>
      <c r="R100" s="2155"/>
      <c r="S100" s="2155"/>
      <c r="T100" s="2155"/>
      <c r="V100" s="1051" t="str">
        <f t="shared" si="6"/>
        <v>3 (1403)</v>
      </c>
      <c r="W100" s="1052" t="str">
        <f t="shared" si="7"/>
        <v/>
      </c>
      <c r="X100" s="1741"/>
      <c r="Y100" s="1053"/>
      <c r="Z100" s="1053"/>
      <c r="AA100" s="320"/>
    </row>
    <row r="101" spans="1:27" hidden="1" x14ac:dyDescent="0.2">
      <c r="A101" s="1634" t="s">
        <v>2935</v>
      </c>
      <c r="B101" s="1046"/>
      <c r="C101" s="1685"/>
      <c r="D101" s="1685"/>
      <c r="E101" s="1634"/>
      <c r="F101" s="1685"/>
      <c r="G101" s="1685"/>
      <c r="H101" s="674"/>
      <c r="I101" s="1048"/>
      <c r="J101" s="1685"/>
      <c r="K101" s="1049"/>
      <c r="L101" s="1684"/>
      <c r="M101" s="1049"/>
      <c r="N101" s="1743"/>
      <c r="O101" s="1685"/>
      <c r="P101" s="1634"/>
      <c r="Q101" s="2155"/>
      <c r="R101" s="2155"/>
      <c r="S101" s="2155"/>
      <c r="T101" s="2155"/>
      <c r="V101" s="1051" t="str">
        <f t="shared" si="6"/>
        <v>4 (1404)</v>
      </c>
      <c r="W101" s="1052" t="str">
        <f t="shared" si="7"/>
        <v/>
      </c>
      <c r="X101" s="1741"/>
      <c r="Y101" s="1053"/>
      <c r="Z101" s="1053"/>
      <c r="AA101" s="320"/>
    </row>
    <row r="102" spans="1:27" hidden="1" x14ac:dyDescent="0.2">
      <c r="A102" s="1634" t="s">
        <v>2936</v>
      </c>
      <c r="B102" s="1046"/>
      <c r="C102" s="1685"/>
      <c r="D102" s="1685"/>
      <c r="E102" s="1634"/>
      <c r="F102" s="1685"/>
      <c r="G102" s="1685"/>
      <c r="H102" s="674"/>
      <c r="I102" s="1048"/>
      <c r="J102" s="1685"/>
      <c r="K102" s="1049"/>
      <c r="L102" s="1684"/>
      <c r="M102" s="1049"/>
      <c r="N102" s="1743"/>
      <c r="O102" s="1685"/>
      <c r="P102" s="1634"/>
      <c r="Q102" s="2155"/>
      <c r="R102" s="2155"/>
      <c r="S102" s="2155"/>
      <c r="T102" s="2155"/>
      <c r="V102" s="1051" t="str">
        <f t="shared" si="6"/>
        <v>5 (1405)</v>
      </c>
      <c r="W102" s="1052" t="str">
        <f t="shared" si="7"/>
        <v/>
      </c>
      <c r="X102" s="1741"/>
      <c r="Y102" s="1053"/>
      <c r="Z102" s="1053"/>
      <c r="AA102" s="320"/>
    </row>
    <row r="103" spans="1:27" hidden="1" x14ac:dyDescent="0.2">
      <c r="A103" s="1634" t="s">
        <v>2937</v>
      </c>
      <c r="B103" s="1046"/>
      <c r="C103" s="1685"/>
      <c r="D103" s="1685"/>
      <c r="E103" s="1634"/>
      <c r="F103" s="1685"/>
      <c r="G103" s="1685"/>
      <c r="H103" s="674"/>
      <c r="I103" s="1048"/>
      <c r="J103" s="1685"/>
      <c r="K103" s="1049"/>
      <c r="L103" s="1684"/>
      <c r="M103" s="1049"/>
      <c r="N103" s="1743"/>
      <c r="O103" s="1685"/>
      <c r="P103" s="1634"/>
      <c r="Q103" s="2155"/>
      <c r="R103" s="2155"/>
      <c r="S103" s="2155"/>
      <c r="T103" s="2155"/>
      <c r="V103" s="1051" t="str">
        <f t="shared" si="6"/>
        <v>6 (1406)</v>
      </c>
      <c r="W103" s="1052" t="str">
        <f t="shared" si="7"/>
        <v/>
      </c>
      <c r="X103" s="1741"/>
      <c r="Y103" s="1053"/>
      <c r="Z103" s="1053"/>
      <c r="AA103" s="320"/>
    </row>
    <row r="104" spans="1:27" hidden="1" x14ac:dyDescent="0.2">
      <c r="A104" s="1634" t="s">
        <v>2938</v>
      </c>
      <c r="B104" s="1046"/>
      <c r="C104" s="1685"/>
      <c r="D104" s="1685"/>
      <c r="E104" s="1634"/>
      <c r="F104" s="1685"/>
      <c r="G104" s="1685"/>
      <c r="H104" s="674"/>
      <c r="I104" s="1048"/>
      <c r="J104" s="1685"/>
      <c r="K104" s="1049"/>
      <c r="L104" s="1684"/>
      <c r="M104" s="1049"/>
      <c r="N104" s="1743"/>
      <c r="O104" s="1685"/>
      <c r="P104" s="1634"/>
      <c r="Q104" s="2155"/>
      <c r="R104" s="2155"/>
      <c r="S104" s="2155"/>
      <c r="T104" s="2155"/>
      <c r="V104" s="1051" t="str">
        <f t="shared" si="6"/>
        <v>7 (1407)</v>
      </c>
      <c r="W104" s="1052" t="str">
        <f t="shared" si="7"/>
        <v/>
      </c>
      <c r="X104" s="1741"/>
      <c r="Y104" s="1053"/>
      <c r="Z104" s="1053"/>
      <c r="AA104" s="320"/>
    </row>
    <row r="105" spans="1:27" hidden="1" x14ac:dyDescent="0.2">
      <c r="A105" s="1634" t="s">
        <v>2939</v>
      </c>
      <c r="B105" s="1046"/>
      <c r="C105" s="1685"/>
      <c r="D105" s="1685"/>
      <c r="E105" s="1634"/>
      <c r="F105" s="1685"/>
      <c r="G105" s="1685"/>
      <c r="H105" s="674"/>
      <c r="I105" s="1048"/>
      <c r="J105" s="1685"/>
      <c r="K105" s="1049"/>
      <c r="L105" s="1684"/>
      <c r="M105" s="1049"/>
      <c r="N105" s="1743"/>
      <c r="O105" s="1685"/>
      <c r="P105" s="1634"/>
      <c r="Q105" s="2155"/>
      <c r="R105" s="2155"/>
      <c r="S105" s="2155"/>
      <c r="T105" s="2155"/>
      <c r="V105" s="1051" t="str">
        <f t="shared" si="6"/>
        <v>8 (1408)</v>
      </c>
      <c r="W105" s="1052" t="str">
        <f t="shared" si="7"/>
        <v/>
      </c>
      <c r="X105" s="1741"/>
      <c r="Y105" s="1053"/>
      <c r="Z105" s="1053"/>
      <c r="AA105" s="320"/>
    </row>
    <row r="106" spans="1:27" hidden="1" x14ac:dyDescent="0.2">
      <c r="A106" s="1634" t="s">
        <v>2940</v>
      </c>
      <c r="B106" s="1046"/>
      <c r="C106" s="1685"/>
      <c r="D106" s="1685"/>
      <c r="E106" s="1634"/>
      <c r="F106" s="1685"/>
      <c r="G106" s="1685"/>
      <c r="H106" s="674"/>
      <c r="I106" s="1048"/>
      <c r="J106" s="1685"/>
      <c r="K106" s="1049"/>
      <c r="L106" s="1684"/>
      <c r="M106" s="1049"/>
      <c r="N106" s="1743"/>
      <c r="O106" s="1685"/>
      <c r="P106" s="1634"/>
      <c r="Q106" s="2155"/>
      <c r="R106" s="2155"/>
      <c r="S106" s="2155"/>
      <c r="T106" s="2155"/>
      <c r="V106" s="1051" t="str">
        <f t="shared" si="6"/>
        <v>9 (1409)</v>
      </c>
      <c r="W106" s="1052" t="str">
        <f t="shared" si="7"/>
        <v/>
      </c>
      <c r="X106" s="1741"/>
      <c r="Y106" s="1053"/>
      <c r="Z106" s="1053"/>
      <c r="AA106" s="320"/>
    </row>
    <row r="107" spans="1:27" hidden="1" x14ac:dyDescent="0.2">
      <c r="A107" s="1634" t="s">
        <v>2941</v>
      </c>
      <c r="B107" s="1046"/>
      <c r="C107" s="1685"/>
      <c r="D107" s="1685"/>
      <c r="E107" s="1634"/>
      <c r="F107" s="1685"/>
      <c r="G107" s="1685"/>
      <c r="H107" s="674"/>
      <c r="I107" s="1048"/>
      <c r="J107" s="1685"/>
      <c r="K107" s="1049"/>
      <c r="L107" s="1684"/>
      <c r="M107" s="1049"/>
      <c r="N107" s="1743"/>
      <c r="O107" s="1685"/>
      <c r="P107" s="1634"/>
      <c r="Q107" s="2155"/>
      <c r="R107" s="2155"/>
      <c r="S107" s="2155"/>
      <c r="T107" s="2155"/>
      <c r="V107" s="1051" t="str">
        <f t="shared" si="6"/>
        <v>10 (1410)</v>
      </c>
      <c r="W107" s="1052" t="str">
        <f t="shared" si="7"/>
        <v/>
      </c>
      <c r="X107" s="1741"/>
      <c r="Y107" s="1053"/>
      <c r="Z107" s="1053"/>
      <c r="AA107" s="320"/>
    </row>
    <row r="108" spans="1:27" hidden="1" x14ac:dyDescent="0.2">
      <c r="A108" s="1634" t="s">
        <v>2942</v>
      </c>
      <c r="B108" s="1046"/>
      <c r="C108" s="1685"/>
      <c r="D108" s="1685"/>
      <c r="E108" s="1634"/>
      <c r="F108" s="1685"/>
      <c r="G108" s="1685"/>
      <c r="H108" s="674"/>
      <c r="I108" s="1048"/>
      <c r="J108" s="1685"/>
      <c r="K108" s="1049"/>
      <c r="L108" s="1684"/>
      <c r="M108" s="1049"/>
      <c r="N108" s="1743"/>
      <c r="O108" s="1685"/>
      <c r="P108" s="1634"/>
      <c r="Q108" s="2155"/>
      <c r="R108" s="2155"/>
      <c r="S108" s="2155"/>
      <c r="T108" s="2155"/>
      <c r="V108" s="1051" t="str">
        <f t="shared" si="6"/>
        <v>11 (1411)</v>
      </c>
      <c r="W108" s="1052" t="str">
        <f t="shared" si="7"/>
        <v/>
      </c>
      <c r="X108" s="1741"/>
      <c r="Y108" s="1053"/>
      <c r="Z108" s="1053"/>
      <c r="AA108" s="320"/>
    </row>
    <row r="109" spans="1:27" hidden="1" x14ac:dyDescent="0.2">
      <c r="A109" s="1634" t="s">
        <v>2943</v>
      </c>
      <c r="B109" s="1046"/>
      <c r="C109" s="1685"/>
      <c r="D109" s="1685"/>
      <c r="E109" s="1634"/>
      <c r="F109" s="1685"/>
      <c r="G109" s="1685"/>
      <c r="H109" s="674"/>
      <c r="I109" s="1048"/>
      <c r="J109" s="1685"/>
      <c r="K109" s="1049"/>
      <c r="L109" s="1684"/>
      <c r="M109" s="1049"/>
      <c r="N109" s="1743"/>
      <c r="O109" s="1685"/>
      <c r="P109" s="1634"/>
      <c r="Q109" s="2155"/>
      <c r="R109" s="2155"/>
      <c r="S109" s="2155"/>
      <c r="T109" s="2155"/>
      <c r="V109" s="1051" t="str">
        <f t="shared" si="6"/>
        <v>12 (1412)</v>
      </c>
      <c r="W109" s="1052" t="str">
        <f t="shared" si="7"/>
        <v/>
      </c>
      <c r="X109" s="1741"/>
      <c r="Y109" s="1053"/>
      <c r="Z109" s="1053"/>
      <c r="AA109" s="320"/>
    </row>
    <row r="110" spans="1:27" hidden="1" x14ac:dyDescent="0.2">
      <c r="A110" s="1634" t="s">
        <v>2944</v>
      </c>
      <c r="B110" s="1046"/>
      <c r="C110" s="1685"/>
      <c r="D110" s="1685"/>
      <c r="E110" s="1634"/>
      <c r="F110" s="1685"/>
      <c r="G110" s="1685"/>
      <c r="H110" s="674"/>
      <c r="I110" s="1048"/>
      <c r="J110" s="1685"/>
      <c r="K110" s="1049"/>
      <c r="L110" s="1684"/>
      <c r="M110" s="1049"/>
      <c r="N110" s="1743"/>
      <c r="O110" s="1685"/>
      <c r="P110" s="1634"/>
      <c r="Q110" s="2155"/>
      <c r="R110" s="2155"/>
      <c r="S110" s="2155"/>
      <c r="T110" s="2155"/>
      <c r="V110" s="1051" t="str">
        <f t="shared" si="6"/>
        <v>13 (1413)</v>
      </c>
      <c r="W110" s="1052" t="str">
        <f t="shared" si="7"/>
        <v/>
      </c>
      <c r="X110" s="1741"/>
      <c r="Y110" s="1053"/>
      <c r="Z110" s="1053"/>
      <c r="AA110" s="320"/>
    </row>
    <row r="111" spans="1:27" hidden="1" x14ac:dyDescent="0.2">
      <c r="A111" s="1634" t="s">
        <v>2945</v>
      </c>
      <c r="B111" s="1046"/>
      <c r="C111" s="1685"/>
      <c r="D111" s="1685"/>
      <c r="E111" s="1634"/>
      <c r="F111" s="1685"/>
      <c r="G111" s="1685"/>
      <c r="H111" s="674"/>
      <c r="I111" s="1048"/>
      <c r="J111" s="1685"/>
      <c r="K111" s="1049"/>
      <c r="L111" s="1684"/>
      <c r="M111" s="1049"/>
      <c r="N111" s="1743"/>
      <c r="O111" s="1685"/>
      <c r="P111" s="1634"/>
      <c r="Q111" s="2155"/>
      <c r="R111" s="2155"/>
      <c r="S111" s="2155"/>
      <c r="T111" s="2155"/>
      <c r="V111" s="1051" t="str">
        <f t="shared" si="6"/>
        <v>14 (1414)</v>
      </c>
      <c r="W111" s="1052" t="str">
        <f t="shared" si="7"/>
        <v/>
      </c>
      <c r="X111" s="1741"/>
      <c r="Y111" s="1053"/>
      <c r="Z111" s="1053"/>
      <c r="AA111" s="320"/>
    </row>
    <row r="112" spans="1:27" hidden="1" x14ac:dyDescent="0.2">
      <c r="A112" s="1634" t="s">
        <v>2946</v>
      </c>
      <c r="B112" s="1046"/>
      <c r="C112" s="1685"/>
      <c r="D112" s="1685"/>
      <c r="E112" s="1634"/>
      <c r="F112" s="1685"/>
      <c r="G112" s="1685"/>
      <c r="H112" s="674"/>
      <c r="I112" s="1048"/>
      <c r="J112" s="1685"/>
      <c r="K112" s="1049"/>
      <c r="L112" s="1684"/>
      <c r="M112" s="1049"/>
      <c r="N112" s="1743"/>
      <c r="O112" s="1685"/>
      <c r="P112" s="1634"/>
      <c r="Q112" s="2155"/>
      <c r="R112" s="2155"/>
      <c r="S112" s="2155"/>
      <c r="T112" s="2155"/>
      <c r="V112" s="1051" t="str">
        <f t="shared" si="6"/>
        <v>15 (1415)</v>
      </c>
      <c r="W112" s="1052" t="str">
        <f t="shared" si="7"/>
        <v/>
      </c>
      <c r="X112" s="1741"/>
      <c r="Y112" s="1053"/>
      <c r="Z112" s="1053"/>
      <c r="AA112" s="320"/>
    </row>
    <row r="113" spans="1:27" hidden="1" x14ac:dyDescent="0.2">
      <c r="A113" s="1634" t="s">
        <v>2947</v>
      </c>
      <c r="B113" s="1046"/>
      <c r="C113" s="1685"/>
      <c r="D113" s="1685"/>
      <c r="E113" s="1634"/>
      <c r="F113" s="1685"/>
      <c r="G113" s="1685"/>
      <c r="H113" s="674"/>
      <c r="I113" s="1048"/>
      <c r="J113" s="1685"/>
      <c r="K113" s="1049"/>
      <c r="L113" s="1684"/>
      <c r="M113" s="1049"/>
      <c r="N113" s="1743"/>
      <c r="O113" s="1685"/>
      <c r="P113" s="1634"/>
      <c r="Q113" s="2155"/>
      <c r="R113" s="2155"/>
      <c r="S113" s="2155"/>
      <c r="T113" s="2155"/>
      <c r="V113" s="1051" t="str">
        <f t="shared" si="6"/>
        <v>16 (1416)</v>
      </c>
      <c r="W113" s="1052" t="str">
        <f t="shared" si="7"/>
        <v/>
      </c>
      <c r="X113" s="1741"/>
      <c r="Y113" s="1053"/>
      <c r="Z113" s="1053"/>
      <c r="AA113" s="320"/>
    </row>
    <row r="114" spans="1:27" hidden="1" x14ac:dyDescent="0.2">
      <c r="A114" s="1634" t="s">
        <v>2948</v>
      </c>
      <c r="B114" s="1046"/>
      <c r="C114" s="1685"/>
      <c r="D114" s="1685"/>
      <c r="E114" s="1634"/>
      <c r="F114" s="1685"/>
      <c r="G114" s="1685"/>
      <c r="H114" s="674"/>
      <c r="I114" s="1048"/>
      <c r="J114" s="1685"/>
      <c r="K114" s="1049"/>
      <c r="L114" s="1684"/>
      <c r="M114" s="1049"/>
      <c r="N114" s="1743"/>
      <c r="O114" s="1685"/>
      <c r="P114" s="1634"/>
      <c r="Q114" s="2155"/>
      <c r="R114" s="2155"/>
      <c r="S114" s="2155"/>
      <c r="T114" s="2155"/>
      <c r="V114" s="1051" t="str">
        <f t="shared" si="6"/>
        <v>17 (1417)</v>
      </c>
      <c r="W114" s="1052" t="str">
        <f t="shared" si="7"/>
        <v/>
      </c>
      <c r="X114" s="1741"/>
      <c r="Y114" s="1053"/>
      <c r="Z114" s="1053"/>
      <c r="AA114" s="320"/>
    </row>
    <row r="115" spans="1:27" hidden="1" x14ac:dyDescent="0.2">
      <c r="A115" s="1634" t="s">
        <v>2949</v>
      </c>
      <c r="B115" s="1046"/>
      <c r="C115" s="1685"/>
      <c r="D115" s="1685"/>
      <c r="E115" s="1634"/>
      <c r="F115" s="1685"/>
      <c r="G115" s="1685"/>
      <c r="H115" s="674"/>
      <c r="I115" s="1048"/>
      <c r="J115" s="1685"/>
      <c r="K115" s="1049"/>
      <c r="L115" s="1684"/>
      <c r="M115" s="1049"/>
      <c r="N115" s="1743"/>
      <c r="O115" s="1685"/>
      <c r="P115" s="1634"/>
      <c r="Q115" s="2155"/>
      <c r="R115" s="2155"/>
      <c r="S115" s="2155"/>
      <c r="T115" s="2155"/>
      <c r="V115" s="1051" t="str">
        <f t="shared" si="6"/>
        <v>18 (1418)</v>
      </c>
      <c r="W115" s="1052" t="str">
        <f t="shared" si="7"/>
        <v/>
      </c>
      <c r="X115" s="1741"/>
      <c r="Y115" s="1053"/>
      <c r="Z115" s="1053"/>
      <c r="AA115" s="320"/>
    </row>
    <row r="116" spans="1:27" hidden="1" x14ac:dyDescent="0.2">
      <c r="A116" s="1634" t="s">
        <v>2950</v>
      </c>
      <c r="B116" s="1046"/>
      <c r="C116" s="1685"/>
      <c r="D116" s="1685"/>
      <c r="E116" s="1634"/>
      <c r="F116" s="1685"/>
      <c r="G116" s="1685"/>
      <c r="H116" s="674"/>
      <c r="I116" s="1048"/>
      <c r="J116" s="1685"/>
      <c r="K116" s="1049"/>
      <c r="L116" s="1684"/>
      <c r="M116" s="1049"/>
      <c r="N116" s="1743"/>
      <c r="O116" s="1685"/>
      <c r="P116" s="1634"/>
      <c r="Q116" s="2155"/>
      <c r="R116" s="2155"/>
      <c r="S116" s="2155"/>
      <c r="T116" s="2155"/>
      <c r="V116" s="1051" t="str">
        <f t="shared" si="6"/>
        <v>19 (1419)</v>
      </c>
      <c r="W116" s="1052" t="str">
        <f t="shared" si="7"/>
        <v/>
      </c>
      <c r="X116" s="1741"/>
      <c r="Y116" s="1053"/>
      <c r="Z116" s="1053"/>
      <c r="AA116" s="320"/>
    </row>
    <row r="117" spans="1:27" hidden="1" x14ac:dyDescent="0.2">
      <c r="A117" s="1634" t="s">
        <v>2951</v>
      </c>
      <c r="B117" s="1046"/>
      <c r="C117" s="1685"/>
      <c r="D117" s="1685"/>
      <c r="E117" s="1634"/>
      <c r="F117" s="1685"/>
      <c r="G117" s="1685"/>
      <c r="H117" s="674"/>
      <c r="I117" s="1048"/>
      <c r="J117" s="1685"/>
      <c r="K117" s="1049"/>
      <c r="L117" s="1684"/>
      <c r="M117" s="1049"/>
      <c r="N117" s="1743"/>
      <c r="O117" s="1685"/>
      <c r="P117" s="1634"/>
      <c r="Q117" s="2155"/>
      <c r="R117" s="2155"/>
      <c r="S117" s="2155"/>
      <c r="T117" s="2155"/>
      <c r="V117" s="1051" t="str">
        <f t="shared" si="6"/>
        <v>20 (1420)</v>
      </c>
      <c r="W117" s="1052" t="str">
        <f t="shared" si="7"/>
        <v/>
      </c>
      <c r="X117" s="1741"/>
      <c r="Y117" s="1053"/>
      <c r="Z117" s="1053"/>
      <c r="AA117" s="320"/>
    </row>
    <row r="118" spans="1:27" hidden="1" x14ac:dyDescent="0.2">
      <c r="A118" s="1634" t="s">
        <v>2952</v>
      </c>
      <c r="B118" s="1046"/>
      <c r="C118" s="1685"/>
      <c r="D118" s="1685"/>
      <c r="E118" s="1634"/>
      <c r="F118" s="1685"/>
      <c r="G118" s="1685"/>
      <c r="H118" s="674"/>
      <c r="I118" s="1048"/>
      <c r="J118" s="1685"/>
      <c r="K118" s="1049"/>
      <c r="L118" s="1684"/>
      <c r="M118" s="1049"/>
      <c r="N118" s="1743"/>
      <c r="O118" s="1685"/>
      <c r="P118" s="1634"/>
      <c r="Q118" s="2155"/>
      <c r="R118" s="2155"/>
      <c r="S118" s="2155"/>
      <c r="T118" s="2155"/>
      <c r="V118" s="1051" t="str">
        <f t="shared" si="6"/>
        <v>21 (1421)</v>
      </c>
      <c r="W118" s="1052" t="str">
        <f t="shared" si="7"/>
        <v/>
      </c>
      <c r="X118" s="1741"/>
      <c r="Y118" s="1053"/>
      <c r="Z118" s="1053"/>
      <c r="AA118" s="320"/>
    </row>
    <row r="119" spans="1:27" hidden="1" x14ac:dyDescent="0.2">
      <c r="A119" s="1634" t="s">
        <v>2953</v>
      </c>
      <c r="B119" s="1046"/>
      <c r="C119" s="1685"/>
      <c r="D119" s="1685"/>
      <c r="E119" s="1634"/>
      <c r="F119" s="1685"/>
      <c r="G119" s="1685"/>
      <c r="H119" s="674"/>
      <c r="I119" s="1048"/>
      <c r="J119" s="1685"/>
      <c r="K119" s="1049"/>
      <c r="L119" s="1684"/>
      <c r="M119" s="1049"/>
      <c r="N119" s="1743"/>
      <c r="O119" s="1685"/>
      <c r="P119" s="1634"/>
      <c r="Q119" s="2155"/>
      <c r="R119" s="2155"/>
      <c r="S119" s="2155"/>
      <c r="T119" s="2155"/>
      <c r="V119" s="1051" t="str">
        <f t="shared" si="6"/>
        <v>22 (1422)</v>
      </c>
      <c r="W119" s="1052" t="str">
        <f t="shared" si="7"/>
        <v/>
      </c>
      <c r="X119" s="1741"/>
      <c r="Y119" s="1053"/>
      <c r="Z119" s="1053"/>
      <c r="AA119" s="320"/>
    </row>
    <row r="120" spans="1:27" hidden="1" x14ac:dyDescent="0.2">
      <c r="A120" s="1634" t="s">
        <v>2954</v>
      </c>
      <c r="B120" s="1046"/>
      <c r="C120" s="1685"/>
      <c r="D120" s="1685"/>
      <c r="E120" s="1634"/>
      <c r="F120" s="1685"/>
      <c r="G120" s="1685"/>
      <c r="H120" s="674"/>
      <c r="I120" s="1048"/>
      <c r="J120" s="1685"/>
      <c r="K120" s="1049"/>
      <c r="L120" s="1684"/>
      <c r="M120" s="1049"/>
      <c r="N120" s="1743"/>
      <c r="O120" s="1685"/>
      <c r="P120" s="1634"/>
      <c r="Q120" s="2155"/>
      <c r="R120" s="2155"/>
      <c r="S120" s="2155"/>
      <c r="T120" s="2155"/>
      <c r="V120" s="1051" t="str">
        <f t="shared" si="6"/>
        <v>23 (1423)</v>
      </c>
      <c r="W120" s="1052" t="str">
        <f t="shared" si="7"/>
        <v/>
      </c>
      <c r="X120" s="1741"/>
      <c r="Y120" s="1053"/>
      <c r="Z120" s="1053"/>
      <c r="AA120" s="320"/>
    </row>
    <row r="121" spans="1:27" hidden="1" x14ac:dyDescent="0.2">
      <c r="A121" s="1634" t="s">
        <v>2955</v>
      </c>
      <c r="B121" s="1046"/>
      <c r="C121" s="1685"/>
      <c r="D121" s="1685"/>
      <c r="E121" s="1634"/>
      <c r="F121" s="1685"/>
      <c r="G121" s="1685"/>
      <c r="H121" s="674"/>
      <c r="I121" s="1048"/>
      <c r="J121" s="1685"/>
      <c r="K121" s="1049"/>
      <c r="L121" s="1684"/>
      <c r="M121" s="1049"/>
      <c r="N121" s="1743"/>
      <c r="O121" s="1685"/>
      <c r="P121" s="1634"/>
      <c r="Q121" s="2155"/>
      <c r="R121" s="2155"/>
      <c r="S121" s="2155"/>
      <c r="T121" s="2155"/>
      <c r="V121" s="1051" t="str">
        <f t="shared" si="6"/>
        <v>24 (1424)</v>
      </c>
      <c r="W121" s="1052" t="str">
        <f t="shared" si="7"/>
        <v/>
      </c>
      <c r="X121" s="1741"/>
      <c r="Y121" s="1053"/>
      <c r="Z121" s="1053"/>
      <c r="AA121" s="320"/>
    </row>
    <row r="122" spans="1:27" x14ac:dyDescent="0.2">
      <c r="A122" s="1634" t="s">
        <v>2956</v>
      </c>
      <c r="B122" s="1046"/>
      <c r="C122" s="1685"/>
      <c r="D122" s="1685"/>
      <c r="E122" s="1634"/>
      <c r="F122" s="1685"/>
      <c r="G122" s="1685"/>
      <c r="H122" s="674"/>
      <c r="I122" s="1048"/>
      <c r="J122" s="1685"/>
      <c r="K122" s="1049"/>
      <c r="L122" s="1684"/>
      <c r="M122" s="1049"/>
      <c r="N122" s="1743"/>
      <c r="O122" s="1685"/>
      <c r="P122" s="1634"/>
      <c r="Q122" s="2155"/>
      <c r="R122" s="2155"/>
      <c r="S122" s="2155"/>
      <c r="T122" s="2155"/>
      <c r="V122" s="1051" t="str">
        <f t="shared" si="6"/>
        <v>25 (1425)</v>
      </c>
      <c r="W122" s="1052" t="str">
        <f t="shared" si="7"/>
        <v/>
      </c>
      <c r="X122" s="1741"/>
      <c r="Y122" s="1053"/>
      <c r="Z122" s="1053"/>
      <c r="AA122" s="320"/>
    </row>
    <row r="123" spans="1:27" x14ac:dyDescent="0.2">
      <c r="A123" s="86" t="s">
        <v>2957</v>
      </c>
      <c r="B123" s="1054">
        <v>100</v>
      </c>
      <c r="C123" s="1685"/>
      <c r="D123" s="1685"/>
      <c r="E123" s="1634"/>
      <c r="F123" s="1685"/>
      <c r="G123" s="1685"/>
      <c r="H123" s="167"/>
      <c r="I123" s="1056"/>
      <c r="J123" s="1685"/>
      <c r="K123" s="1049"/>
      <c r="L123" s="1684"/>
      <c r="M123" s="1049"/>
      <c r="N123" s="1057"/>
      <c r="O123" s="1685"/>
      <c r="P123" s="1634"/>
      <c r="Q123" s="2173"/>
      <c r="R123" s="2173"/>
      <c r="S123" s="2173"/>
      <c r="T123" s="2173"/>
      <c r="V123" s="1043"/>
      <c r="W123" s="1058">
        <f>$B123</f>
        <v>100</v>
      </c>
      <c r="X123" s="1741"/>
      <c r="Y123" s="1053"/>
      <c r="Z123" s="1053"/>
      <c r="AA123" s="320"/>
    </row>
    <row r="124" spans="1:27" x14ac:dyDescent="0.2">
      <c r="A124" s="39" t="s">
        <v>2958</v>
      </c>
      <c r="B124" s="678" t="s">
        <v>2959</v>
      </c>
      <c r="C124" s="1684"/>
      <c r="D124" s="1684"/>
      <c r="F124" s="1684"/>
      <c r="G124" s="681"/>
      <c r="H124" s="1060"/>
      <c r="I124" s="1061"/>
      <c r="J124" s="1684"/>
      <c r="K124" s="1049"/>
      <c r="L124" s="1684"/>
      <c r="M124" s="1049"/>
      <c r="N124" s="1063"/>
      <c r="O124" s="1684"/>
      <c r="Q124" s="2174"/>
      <c r="R124" s="2174"/>
      <c r="S124" s="2174"/>
      <c r="T124" s="2174"/>
      <c r="V124" s="1043"/>
      <c r="W124" s="679" t="str">
        <f>$B124</f>
        <v>Global</v>
      </c>
      <c r="X124" s="1741"/>
      <c r="Y124" s="1064"/>
      <c r="Z124" s="1064"/>
      <c r="AA124" s="320"/>
    </row>
    <row r="125" spans="1:27" ht="6" customHeight="1" x14ac:dyDescent="0.2">
      <c r="V125" s="1043"/>
      <c r="W125" s="1043"/>
      <c r="AA125" s="320"/>
    </row>
    <row r="126" spans="1:27" x14ac:dyDescent="0.2">
      <c r="B126" s="38" t="s">
        <v>1788</v>
      </c>
      <c r="V126" s="1043"/>
      <c r="W126" s="1044" t="str">
        <f>$B126</f>
        <v>Autres éléments hors bilan (505)</v>
      </c>
      <c r="AA126" s="320"/>
    </row>
    <row r="127" spans="1:27" x14ac:dyDescent="0.2">
      <c r="A127" s="1634" t="s">
        <v>2932</v>
      </c>
      <c r="B127" s="1046"/>
      <c r="C127" s="1685"/>
      <c r="D127" s="1685"/>
      <c r="E127" s="1634"/>
      <c r="F127" s="674"/>
      <c r="G127" s="1685"/>
      <c r="H127" s="674"/>
      <c r="I127" s="1048"/>
      <c r="J127" s="1049"/>
      <c r="K127" s="1684"/>
      <c r="L127" s="1049"/>
      <c r="M127" s="1050"/>
      <c r="N127" s="1743"/>
      <c r="O127" s="1685"/>
      <c r="P127" s="1634"/>
      <c r="Q127" s="2155"/>
      <c r="R127" s="2155"/>
      <c r="S127" s="2155"/>
      <c r="T127" s="2155"/>
      <c r="V127" s="1051" t="str">
        <f t="shared" ref="V127:V151" si="8">$A127</f>
        <v>1 (1401)</v>
      </c>
      <c r="W127" s="1052" t="str">
        <f t="shared" ref="W127:W151" si="9">IF($B127="","",$B127)</f>
        <v/>
      </c>
      <c r="X127" s="1741"/>
      <c r="Y127" s="1053"/>
      <c r="Z127" s="1053"/>
      <c r="AA127" s="320"/>
    </row>
    <row r="128" spans="1:27" x14ac:dyDescent="0.2">
      <c r="A128" s="1634" t="s">
        <v>2933</v>
      </c>
      <c r="B128" s="1046"/>
      <c r="C128" s="1685"/>
      <c r="D128" s="1685"/>
      <c r="E128" s="1634"/>
      <c r="F128" s="674"/>
      <c r="G128" s="1685"/>
      <c r="H128" s="674"/>
      <c r="I128" s="1048"/>
      <c r="J128" s="1049"/>
      <c r="K128" s="1684"/>
      <c r="L128" s="1049"/>
      <c r="M128" s="1050"/>
      <c r="N128" s="1743"/>
      <c r="O128" s="1685"/>
      <c r="P128" s="1634"/>
      <c r="Q128" s="2155"/>
      <c r="R128" s="2155"/>
      <c r="S128" s="2155"/>
      <c r="T128" s="2155"/>
      <c r="V128" s="1051" t="str">
        <f t="shared" si="8"/>
        <v>2 (1402)</v>
      </c>
      <c r="W128" s="1052" t="str">
        <f t="shared" si="9"/>
        <v/>
      </c>
      <c r="X128" s="1741"/>
      <c r="Y128" s="1053"/>
      <c r="Z128" s="1053"/>
      <c r="AA128" s="320"/>
    </row>
    <row r="129" spans="1:27" x14ac:dyDescent="0.2">
      <c r="A129" s="1634" t="s">
        <v>2934</v>
      </c>
      <c r="B129" s="1046"/>
      <c r="C129" s="1685"/>
      <c r="D129" s="1685"/>
      <c r="E129" s="1634"/>
      <c r="F129" s="674"/>
      <c r="G129" s="1685"/>
      <c r="H129" s="674"/>
      <c r="I129" s="1048"/>
      <c r="J129" s="1049"/>
      <c r="K129" s="1684"/>
      <c r="L129" s="1049"/>
      <c r="M129" s="1050"/>
      <c r="N129" s="1743"/>
      <c r="O129" s="1685"/>
      <c r="P129" s="1634"/>
      <c r="Q129" s="2155"/>
      <c r="R129" s="2155"/>
      <c r="S129" s="2155"/>
      <c r="T129" s="2155"/>
      <c r="V129" s="1051" t="str">
        <f t="shared" si="8"/>
        <v>3 (1403)</v>
      </c>
      <c r="W129" s="1052" t="str">
        <f t="shared" si="9"/>
        <v/>
      </c>
      <c r="X129" s="1741"/>
      <c r="Y129" s="1053"/>
      <c r="Z129" s="1053"/>
      <c r="AA129" s="320"/>
    </row>
    <row r="130" spans="1:27" hidden="1" x14ac:dyDescent="0.2">
      <c r="A130" s="1634" t="s">
        <v>2935</v>
      </c>
      <c r="B130" s="1046"/>
      <c r="C130" s="1685"/>
      <c r="D130" s="1685"/>
      <c r="E130" s="1634"/>
      <c r="F130" s="674"/>
      <c r="G130" s="1685"/>
      <c r="H130" s="674"/>
      <c r="I130" s="1048"/>
      <c r="J130" s="1049"/>
      <c r="K130" s="1684"/>
      <c r="L130" s="1049"/>
      <c r="M130" s="1050"/>
      <c r="N130" s="1743"/>
      <c r="O130" s="1685"/>
      <c r="P130" s="1634"/>
      <c r="Q130" s="2155"/>
      <c r="R130" s="2155"/>
      <c r="S130" s="2155"/>
      <c r="T130" s="2155"/>
      <c r="V130" s="1051" t="str">
        <f t="shared" si="8"/>
        <v>4 (1404)</v>
      </c>
      <c r="W130" s="1052" t="str">
        <f t="shared" si="9"/>
        <v/>
      </c>
      <c r="X130" s="1741"/>
      <c r="Y130" s="1053"/>
      <c r="Z130" s="1053"/>
      <c r="AA130" s="320"/>
    </row>
    <row r="131" spans="1:27" hidden="1" x14ac:dyDescent="0.2">
      <c r="A131" s="1634" t="s">
        <v>2936</v>
      </c>
      <c r="B131" s="1046"/>
      <c r="C131" s="1685"/>
      <c r="D131" s="1685"/>
      <c r="E131" s="1634"/>
      <c r="F131" s="674"/>
      <c r="G131" s="1685"/>
      <c r="H131" s="674"/>
      <c r="I131" s="1048"/>
      <c r="J131" s="1049"/>
      <c r="K131" s="1684"/>
      <c r="L131" s="1049"/>
      <c r="M131" s="1050"/>
      <c r="N131" s="1743"/>
      <c r="O131" s="1685"/>
      <c r="P131" s="1634"/>
      <c r="Q131" s="2155"/>
      <c r="R131" s="2155"/>
      <c r="S131" s="2155"/>
      <c r="T131" s="2155"/>
      <c r="V131" s="1051" t="str">
        <f t="shared" si="8"/>
        <v>5 (1405)</v>
      </c>
      <c r="W131" s="1052" t="str">
        <f t="shared" si="9"/>
        <v/>
      </c>
      <c r="X131" s="1741"/>
      <c r="Y131" s="1053"/>
      <c r="Z131" s="1053"/>
      <c r="AA131" s="320"/>
    </row>
    <row r="132" spans="1:27" hidden="1" x14ac:dyDescent="0.2">
      <c r="A132" s="1634" t="s">
        <v>2937</v>
      </c>
      <c r="B132" s="1046"/>
      <c r="C132" s="1685"/>
      <c r="D132" s="1685"/>
      <c r="E132" s="1634"/>
      <c r="F132" s="674"/>
      <c r="G132" s="1685"/>
      <c r="H132" s="674"/>
      <c r="I132" s="1048"/>
      <c r="J132" s="1049"/>
      <c r="K132" s="1684"/>
      <c r="L132" s="1049"/>
      <c r="M132" s="1050"/>
      <c r="N132" s="1743"/>
      <c r="O132" s="1685"/>
      <c r="P132" s="1634"/>
      <c r="Q132" s="2155"/>
      <c r="R132" s="2155"/>
      <c r="S132" s="2155"/>
      <c r="T132" s="2155"/>
      <c r="V132" s="1051" t="str">
        <f t="shared" si="8"/>
        <v>6 (1406)</v>
      </c>
      <c r="W132" s="1052" t="str">
        <f t="shared" si="9"/>
        <v/>
      </c>
      <c r="X132" s="1741"/>
      <c r="Y132" s="1053"/>
      <c r="Z132" s="1053"/>
      <c r="AA132" s="320"/>
    </row>
    <row r="133" spans="1:27" hidden="1" x14ac:dyDescent="0.2">
      <c r="A133" s="1634" t="s">
        <v>2938</v>
      </c>
      <c r="B133" s="1046"/>
      <c r="C133" s="1685"/>
      <c r="D133" s="1685"/>
      <c r="E133" s="1634"/>
      <c r="F133" s="674"/>
      <c r="G133" s="1685"/>
      <c r="H133" s="674"/>
      <c r="I133" s="1048"/>
      <c r="J133" s="1049"/>
      <c r="K133" s="1684"/>
      <c r="L133" s="1049"/>
      <c r="M133" s="1050"/>
      <c r="N133" s="1743"/>
      <c r="O133" s="1685"/>
      <c r="P133" s="1634"/>
      <c r="Q133" s="2155"/>
      <c r="R133" s="2155"/>
      <c r="S133" s="2155"/>
      <c r="T133" s="2155"/>
      <c r="V133" s="1051" t="str">
        <f t="shared" si="8"/>
        <v>7 (1407)</v>
      </c>
      <c r="W133" s="1052" t="str">
        <f t="shared" si="9"/>
        <v/>
      </c>
      <c r="X133" s="1741"/>
      <c r="Y133" s="1053"/>
      <c r="Z133" s="1053"/>
      <c r="AA133" s="320"/>
    </row>
    <row r="134" spans="1:27" hidden="1" x14ac:dyDescent="0.2">
      <c r="A134" s="1634" t="s">
        <v>2939</v>
      </c>
      <c r="B134" s="1046"/>
      <c r="C134" s="1685"/>
      <c r="D134" s="1685"/>
      <c r="E134" s="1634"/>
      <c r="F134" s="674"/>
      <c r="G134" s="1685"/>
      <c r="H134" s="674"/>
      <c r="I134" s="1048"/>
      <c r="J134" s="1049"/>
      <c r="K134" s="1684"/>
      <c r="L134" s="1049"/>
      <c r="M134" s="1050"/>
      <c r="N134" s="1743"/>
      <c r="O134" s="1685"/>
      <c r="P134" s="1634"/>
      <c r="Q134" s="2155"/>
      <c r="R134" s="2155"/>
      <c r="S134" s="2155"/>
      <c r="T134" s="2155"/>
      <c r="V134" s="1051" t="str">
        <f t="shared" si="8"/>
        <v>8 (1408)</v>
      </c>
      <c r="W134" s="1052" t="str">
        <f t="shared" si="9"/>
        <v/>
      </c>
      <c r="X134" s="1741"/>
      <c r="Y134" s="1053"/>
      <c r="Z134" s="1053"/>
      <c r="AA134" s="320"/>
    </row>
    <row r="135" spans="1:27" hidden="1" x14ac:dyDescent="0.2">
      <c r="A135" s="1634" t="s">
        <v>2940</v>
      </c>
      <c r="B135" s="1046"/>
      <c r="C135" s="1685"/>
      <c r="D135" s="1685"/>
      <c r="E135" s="1634"/>
      <c r="F135" s="674"/>
      <c r="G135" s="1685"/>
      <c r="H135" s="674"/>
      <c r="I135" s="1048"/>
      <c r="J135" s="1049"/>
      <c r="K135" s="1684"/>
      <c r="L135" s="1049"/>
      <c r="M135" s="1050"/>
      <c r="N135" s="1743"/>
      <c r="O135" s="1685"/>
      <c r="P135" s="1634"/>
      <c r="Q135" s="2155"/>
      <c r="R135" s="2155"/>
      <c r="S135" s="2155"/>
      <c r="T135" s="2155"/>
      <c r="V135" s="1051" t="str">
        <f t="shared" si="8"/>
        <v>9 (1409)</v>
      </c>
      <c r="W135" s="1052" t="str">
        <f t="shared" si="9"/>
        <v/>
      </c>
      <c r="X135" s="1741"/>
      <c r="Y135" s="1053"/>
      <c r="Z135" s="1053"/>
      <c r="AA135" s="320"/>
    </row>
    <row r="136" spans="1:27" hidden="1" x14ac:dyDescent="0.2">
      <c r="A136" s="1634" t="s">
        <v>2941</v>
      </c>
      <c r="B136" s="1046"/>
      <c r="C136" s="1685"/>
      <c r="D136" s="1685"/>
      <c r="E136" s="1634"/>
      <c r="F136" s="674"/>
      <c r="G136" s="1685"/>
      <c r="H136" s="674"/>
      <c r="I136" s="1048"/>
      <c r="J136" s="1049"/>
      <c r="K136" s="1684"/>
      <c r="L136" s="1049"/>
      <c r="M136" s="1050"/>
      <c r="N136" s="1743"/>
      <c r="O136" s="1685"/>
      <c r="P136" s="1634"/>
      <c r="Q136" s="2155"/>
      <c r="R136" s="2155"/>
      <c r="S136" s="2155"/>
      <c r="T136" s="2155"/>
      <c r="V136" s="1051" t="str">
        <f t="shared" si="8"/>
        <v>10 (1410)</v>
      </c>
      <c r="W136" s="1052" t="str">
        <f t="shared" si="9"/>
        <v/>
      </c>
      <c r="X136" s="1741"/>
      <c r="Y136" s="1053"/>
      <c r="Z136" s="1053"/>
      <c r="AA136" s="320"/>
    </row>
    <row r="137" spans="1:27" hidden="1" x14ac:dyDescent="0.2">
      <c r="A137" s="1634" t="s">
        <v>2942</v>
      </c>
      <c r="B137" s="1046"/>
      <c r="C137" s="1685"/>
      <c r="D137" s="1685"/>
      <c r="E137" s="1634"/>
      <c r="F137" s="674"/>
      <c r="G137" s="1685"/>
      <c r="H137" s="674"/>
      <c r="I137" s="1048"/>
      <c r="J137" s="1049"/>
      <c r="K137" s="1684"/>
      <c r="L137" s="1049"/>
      <c r="M137" s="1050"/>
      <c r="N137" s="1743"/>
      <c r="O137" s="1685"/>
      <c r="P137" s="1634"/>
      <c r="Q137" s="2155"/>
      <c r="R137" s="2155"/>
      <c r="S137" s="2155"/>
      <c r="T137" s="2155"/>
      <c r="V137" s="1051" t="str">
        <f t="shared" si="8"/>
        <v>11 (1411)</v>
      </c>
      <c r="W137" s="1052" t="str">
        <f t="shared" si="9"/>
        <v/>
      </c>
      <c r="X137" s="1741"/>
      <c r="Y137" s="1053"/>
      <c r="Z137" s="1053"/>
      <c r="AA137" s="320"/>
    </row>
    <row r="138" spans="1:27" hidden="1" x14ac:dyDescent="0.2">
      <c r="A138" s="1634" t="s">
        <v>2943</v>
      </c>
      <c r="B138" s="1046"/>
      <c r="C138" s="1685"/>
      <c r="D138" s="1685"/>
      <c r="E138" s="1634"/>
      <c r="F138" s="674"/>
      <c r="G138" s="1685"/>
      <c r="H138" s="674"/>
      <c r="I138" s="1048"/>
      <c r="J138" s="1049"/>
      <c r="K138" s="1684"/>
      <c r="L138" s="1049"/>
      <c r="M138" s="1050"/>
      <c r="N138" s="1743"/>
      <c r="O138" s="1685"/>
      <c r="P138" s="1634"/>
      <c r="Q138" s="2155"/>
      <c r="R138" s="2155"/>
      <c r="S138" s="2155"/>
      <c r="T138" s="2155"/>
      <c r="V138" s="1051" t="str">
        <f t="shared" si="8"/>
        <v>12 (1412)</v>
      </c>
      <c r="W138" s="1052" t="str">
        <f t="shared" si="9"/>
        <v/>
      </c>
      <c r="X138" s="1741"/>
      <c r="Y138" s="1053"/>
      <c r="Z138" s="1053"/>
      <c r="AA138" s="320"/>
    </row>
    <row r="139" spans="1:27" hidden="1" x14ac:dyDescent="0.2">
      <c r="A139" s="1634" t="s">
        <v>2944</v>
      </c>
      <c r="B139" s="1046"/>
      <c r="C139" s="1685"/>
      <c r="D139" s="1685"/>
      <c r="E139" s="1634"/>
      <c r="F139" s="674"/>
      <c r="G139" s="1685"/>
      <c r="H139" s="674"/>
      <c r="I139" s="1048"/>
      <c r="J139" s="1049"/>
      <c r="K139" s="1684"/>
      <c r="L139" s="1049"/>
      <c r="M139" s="1050"/>
      <c r="N139" s="1743"/>
      <c r="O139" s="1685"/>
      <c r="P139" s="1634"/>
      <c r="Q139" s="2155"/>
      <c r="R139" s="2155"/>
      <c r="S139" s="2155"/>
      <c r="T139" s="2155"/>
      <c r="V139" s="1051" t="str">
        <f t="shared" si="8"/>
        <v>13 (1413)</v>
      </c>
      <c r="W139" s="1052" t="str">
        <f t="shared" si="9"/>
        <v/>
      </c>
      <c r="X139" s="1741"/>
      <c r="Y139" s="1053"/>
      <c r="Z139" s="1053"/>
      <c r="AA139" s="320"/>
    </row>
    <row r="140" spans="1:27" hidden="1" x14ac:dyDescent="0.2">
      <c r="A140" s="1634" t="s">
        <v>2945</v>
      </c>
      <c r="B140" s="1046"/>
      <c r="C140" s="1685"/>
      <c r="D140" s="1685"/>
      <c r="E140" s="1634"/>
      <c r="F140" s="674"/>
      <c r="G140" s="1685"/>
      <c r="H140" s="674"/>
      <c r="I140" s="1048"/>
      <c r="J140" s="1049"/>
      <c r="K140" s="1684"/>
      <c r="L140" s="1049"/>
      <c r="M140" s="1050"/>
      <c r="N140" s="1743"/>
      <c r="O140" s="1685"/>
      <c r="P140" s="1634"/>
      <c r="Q140" s="2155"/>
      <c r="R140" s="2155"/>
      <c r="S140" s="2155"/>
      <c r="T140" s="2155"/>
      <c r="V140" s="1051" t="str">
        <f t="shared" si="8"/>
        <v>14 (1414)</v>
      </c>
      <c r="W140" s="1052" t="str">
        <f t="shared" si="9"/>
        <v/>
      </c>
      <c r="X140" s="1741"/>
      <c r="Y140" s="1053"/>
      <c r="Z140" s="1053"/>
      <c r="AA140" s="320"/>
    </row>
    <row r="141" spans="1:27" hidden="1" x14ac:dyDescent="0.2">
      <c r="A141" s="1634" t="s">
        <v>2946</v>
      </c>
      <c r="B141" s="1046"/>
      <c r="C141" s="1685"/>
      <c r="D141" s="1685"/>
      <c r="E141" s="1634"/>
      <c r="F141" s="674"/>
      <c r="G141" s="1685"/>
      <c r="H141" s="674"/>
      <c r="I141" s="1048"/>
      <c r="J141" s="1049"/>
      <c r="K141" s="1684"/>
      <c r="L141" s="1049"/>
      <c r="M141" s="1050"/>
      <c r="N141" s="1743"/>
      <c r="O141" s="1685"/>
      <c r="P141" s="1634"/>
      <c r="Q141" s="2155"/>
      <c r="R141" s="2155"/>
      <c r="S141" s="2155"/>
      <c r="T141" s="2155"/>
      <c r="V141" s="1051" t="str">
        <f t="shared" si="8"/>
        <v>15 (1415)</v>
      </c>
      <c r="W141" s="1052" t="str">
        <f t="shared" si="9"/>
        <v/>
      </c>
      <c r="X141" s="1741"/>
      <c r="Y141" s="1053"/>
      <c r="Z141" s="1053"/>
      <c r="AA141" s="320"/>
    </row>
    <row r="142" spans="1:27" hidden="1" x14ac:dyDescent="0.2">
      <c r="A142" s="1634" t="s">
        <v>2947</v>
      </c>
      <c r="B142" s="1046"/>
      <c r="C142" s="1685"/>
      <c r="D142" s="1685"/>
      <c r="E142" s="1634"/>
      <c r="F142" s="674"/>
      <c r="G142" s="1685"/>
      <c r="H142" s="674"/>
      <c r="I142" s="1048"/>
      <c r="J142" s="1049"/>
      <c r="K142" s="1684"/>
      <c r="L142" s="1049"/>
      <c r="M142" s="1050"/>
      <c r="N142" s="1743"/>
      <c r="O142" s="1685"/>
      <c r="P142" s="1634"/>
      <c r="Q142" s="2155"/>
      <c r="R142" s="2155"/>
      <c r="S142" s="2155"/>
      <c r="T142" s="2155"/>
      <c r="V142" s="1051" t="str">
        <f t="shared" si="8"/>
        <v>16 (1416)</v>
      </c>
      <c r="W142" s="1052" t="str">
        <f t="shared" si="9"/>
        <v/>
      </c>
      <c r="X142" s="1741"/>
      <c r="Y142" s="1053"/>
      <c r="Z142" s="1053"/>
      <c r="AA142" s="320"/>
    </row>
    <row r="143" spans="1:27" hidden="1" x14ac:dyDescent="0.2">
      <c r="A143" s="1634" t="s">
        <v>2948</v>
      </c>
      <c r="B143" s="1046"/>
      <c r="C143" s="1685"/>
      <c r="D143" s="1685"/>
      <c r="E143" s="1634"/>
      <c r="F143" s="674"/>
      <c r="G143" s="1685"/>
      <c r="H143" s="674"/>
      <c r="I143" s="1048"/>
      <c r="J143" s="1049"/>
      <c r="K143" s="1684"/>
      <c r="L143" s="1049"/>
      <c r="M143" s="1050"/>
      <c r="N143" s="1743"/>
      <c r="O143" s="1685"/>
      <c r="P143" s="1634"/>
      <c r="Q143" s="2155"/>
      <c r="R143" s="2155"/>
      <c r="S143" s="2155"/>
      <c r="T143" s="2155"/>
      <c r="V143" s="1051" t="str">
        <f t="shared" si="8"/>
        <v>17 (1417)</v>
      </c>
      <c r="W143" s="1052" t="str">
        <f t="shared" si="9"/>
        <v/>
      </c>
      <c r="X143" s="1741"/>
      <c r="Y143" s="1053"/>
      <c r="Z143" s="1053"/>
      <c r="AA143" s="320"/>
    </row>
    <row r="144" spans="1:27" hidden="1" x14ac:dyDescent="0.2">
      <c r="A144" s="1634" t="s">
        <v>2949</v>
      </c>
      <c r="B144" s="1046"/>
      <c r="C144" s="1685"/>
      <c r="D144" s="1685"/>
      <c r="E144" s="1634"/>
      <c r="F144" s="674"/>
      <c r="G144" s="1685"/>
      <c r="H144" s="674"/>
      <c r="I144" s="1048"/>
      <c r="J144" s="1049"/>
      <c r="K144" s="1684"/>
      <c r="L144" s="1049"/>
      <c r="M144" s="1050"/>
      <c r="N144" s="1743"/>
      <c r="O144" s="1685"/>
      <c r="P144" s="1634"/>
      <c r="Q144" s="2155"/>
      <c r="R144" s="2155"/>
      <c r="S144" s="2155"/>
      <c r="T144" s="2155"/>
      <c r="V144" s="1051" t="str">
        <f t="shared" si="8"/>
        <v>18 (1418)</v>
      </c>
      <c r="W144" s="1052" t="str">
        <f t="shared" si="9"/>
        <v/>
      </c>
      <c r="X144" s="1741"/>
      <c r="Y144" s="1053"/>
      <c r="Z144" s="1053"/>
      <c r="AA144" s="320"/>
    </row>
    <row r="145" spans="1:45" hidden="1" x14ac:dyDescent="0.2">
      <c r="A145" s="1634" t="s">
        <v>2950</v>
      </c>
      <c r="B145" s="1046"/>
      <c r="C145" s="1685"/>
      <c r="D145" s="1685"/>
      <c r="E145" s="1634"/>
      <c r="F145" s="674"/>
      <c r="G145" s="1685"/>
      <c r="H145" s="674"/>
      <c r="I145" s="1048"/>
      <c r="J145" s="1049"/>
      <c r="K145" s="1684"/>
      <c r="L145" s="1049"/>
      <c r="M145" s="1050"/>
      <c r="N145" s="1743"/>
      <c r="O145" s="1685"/>
      <c r="P145" s="1634"/>
      <c r="Q145" s="2155"/>
      <c r="R145" s="2155"/>
      <c r="S145" s="2155"/>
      <c r="T145" s="2155"/>
      <c r="V145" s="1051" t="str">
        <f t="shared" si="8"/>
        <v>19 (1419)</v>
      </c>
      <c r="W145" s="1052" t="str">
        <f t="shared" si="9"/>
        <v/>
      </c>
      <c r="X145" s="1741"/>
      <c r="Y145" s="1053"/>
      <c r="Z145" s="1053"/>
      <c r="AA145" s="320"/>
    </row>
    <row r="146" spans="1:45" hidden="1" x14ac:dyDescent="0.2">
      <c r="A146" s="1634" t="s">
        <v>2951</v>
      </c>
      <c r="B146" s="1046"/>
      <c r="C146" s="1685"/>
      <c r="D146" s="1685"/>
      <c r="E146" s="1634"/>
      <c r="F146" s="674"/>
      <c r="G146" s="1685"/>
      <c r="H146" s="674"/>
      <c r="I146" s="1048"/>
      <c r="J146" s="1049"/>
      <c r="K146" s="1684"/>
      <c r="L146" s="1049"/>
      <c r="M146" s="1050"/>
      <c r="N146" s="1743"/>
      <c r="O146" s="1685"/>
      <c r="P146" s="1634"/>
      <c r="Q146" s="2155"/>
      <c r="R146" s="2155"/>
      <c r="S146" s="2155"/>
      <c r="T146" s="2155"/>
      <c r="V146" s="1051" t="str">
        <f t="shared" si="8"/>
        <v>20 (1420)</v>
      </c>
      <c r="W146" s="1052" t="str">
        <f t="shared" si="9"/>
        <v/>
      </c>
      <c r="X146" s="1741"/>
      <c r="Y146" s="1053"/>
      <c r="Z146" s="1053"/>
      <c r="AA146" s="320"/>
    </row>
    <row r="147" spans="1:45" hidden="1" x14ac:dyDescent="0.2">
      <c r="A147" s="1634" t="s">
        <v>2952</v>
      </c>
      <c r="B147" s="1046"/>
      <c r="C147" s="1685"/>
      <c r="D147" s="1685"/>
      <c r="E147" s="1634"/>
      <c r="F147" s="674"/>
      <c r="G147" s="1685"/>
      <c r="H147" s="674"/>
      <c r="I147" s="1048"/>
      <c r="J147" s="1049"/>
      <c r="K147" s="1684"/>
      <c r="L147" s="1049"/>
      <c r="M147" s="1050"/>
      <c r="N147" s="1743"/>
      <c r="O147" s="1685"/>
      <c r="P147" s="1634"/>
      <c r="Q147" s="2155"/>
      <c r="R147" s="2155"/>
      <c r="S147" s="2155"/>
      <c r="T147" s="2155"/>
      <c r="V147" s="1051" t="str">
        <f t="shared" si="8"/>
        <v>21 (1421)</v>
      </c>
      <c r="W147" s="1052" t="str">
        <f t="shared" si="9"/>
        <v/>
      </c>
      <c r="X147" s="1741"/>
      <c r="Y147" s="1053"/>
      <c r="Z147" s="1053"/>
      <c r="AA147" s="320"/>
    </row>
    <row r="148" spans="1:45" hidden="1" x14ac:dyDescent="0.2">
      <c r="A148" s="1634" t="s">
        <v>2953</v>
      </c>
      <c r="B148" s="1046"/>
      <c r="C148" s="1685"/>
      <c r="D148" s="1685"/>
      <c r="E148" s="1634"/>
      <c r="F148" s="674"/>
      <c r="G148" s="1685"/>
      <c r="H148" s="674"/>
      <c r="I148" s="1048"/>
      <c r="J148" s="1049"/>
      <c r="K148" s="1684"/>
      <c r="L148" s="1049"/>
      <c r="M148" s="1050"/>
      <c r="N148" s="1743"/>
      <c r="O148" s="1685"/>
      <c r="P148" s="1634"/>
      <c r="Q148" s="2155"/>
      <c r="R148" s="2155"/>
      <c r="S148" s="2155"/>
      <c r="T148" s="2155"/>
      <c r="V148" s="1051" t="str">
        <f t="shared" si="8"/>
        <v>22 (1422)</v>
      </c>
      <c r="W148" s="1052" t="str">
        <f t="shared" si="9"/>
        <v/>
      </c>
      <c r="X148" s="1741"/>
      <c r="Y148" s="1053"/>
      <c r="Z148" s="1053"/>
      <c r="AA148" s="320"/>
    </row>
    <row r="149" spans="1:45" hidden="1" x14ac:dyDescent="0.2">
      <c r="A149" s="1634" t="s">
        <v>2954</v>
      </c>
      <c r="B149" s="1046"/>
      <c r="C149" s="1685"/>
      <c r="D149" s="1685"/>
      <c r="E149" s="1634"/>
      <c r="F149" s="674"/>
      <c r="G149" s="1685"/>
      <c r="H149" s="674"/>
      <c r="I149" s="1048"/>
      <c r="J149" s="1049"/>
      <c r="K149" s="1684"/>
      <c r="L149" s="1049"/>
      <c r="M149" s="1050"/>
      <c r="N149" s="1743"/>
      <c r="O149" s="1685"/>
      <c r="P149" s="1634"/>
      <c r="Q149" s="2155"/>
      <c r="R149" s="2155"/>
      <c r="S149" s="2155"/>
      <c r="T149" s="2155"/>
      <c r="V149" s="1051" t="str">
        <f t="shared" si="8"/>
        <v>23 (1423)</v>
      </c>
      <c r="W149" s="1052" t="str">
        <f t="shared" si="9"/>
        <v/>
      </c>
      <c r="X149" s="1741"/>
      <c r="Y149" s="1053"/>
      <c r="Z149" s="1053"/>
      <c r="AA149" s="320"/>
    </row>
    <row r="150" spans="1:45" hidden="1" x14ac:dyDescent="0.2">
      <c r="A150" s="1634" t="s">
        <v>2955</v>
      </c>
      <c r="B150" s="1046"/>
      <c r="C150" s="1685"/>
      <c r="D150" s="1685"/>
      <c r="E150" s="1634"/>
      <c r="F150" s="674"/>
      <c r="G150" s="1685"/>
      <c r="H150" s="674"/>
      <c r="I150" s="1048"/>
      <c r="J150" s="1049"/>
      <c r="K150" s="1684"/>
      <c r="L150" s="1049"/>
      <c r="M150" s="1050"/>
      <c r="N150" s="1743"/>
      <c r="O150" s="1685"/>
      <c r="P150" s="1634"/>
      <c r="Q150" s="2155"/>
      <c r="R150" s="2155"/>
      <c r="S150" s="2155"/>
      <c r="T150" s="2155"/>
      <c r="V150" s="1051" t="str">
        <f t="shared" si="8"/>
        <v>24 (1424)</v>
      </c>
      <c r="W150" s="1052" t="str">
        <f t="shared" si="9"/>
        <v/>
      </c>
      <c r="X150" s="1741"/>
      <c r="Y150" s="1053"/>
      <c r="Z150" s="1053"/>
      <c r="AA150" s="320"/>
    </row>
    <row r="151" spans="1:45" x14ac:dyDescent="0.2">
      <c r="A151" s="1634" t="s">
        <v>2956</v>
      </c>
      <c r="B151" s="1046"/>
      <c r="C151" s="1685"/>
      <c r="D151" s="1685"/>
      <c r="E151" s="1634"/>
      <c r="F151" s="674"/>
      <c r="G151" s="1685"/>
      <c r="H151" s="674"/>
      <c r="I151" s="1048"/>
      <c r="J151" s="1049"/>
      <c r="K151" s="1684"/>
      <c r="L151" s="1049"/>
      <c r="M151" s="1050"/>
      <c r="N151" s="1743"/>
      <c r="O151" s="1685"/>
      <c r="P151" s="1634"/>
      <c r="Q151" s="2155"/>
      <c r="R151" s="2155"/>
      <c r="S151" s="2155"/>
      <c r="T151" s="2155"/>
      <c r="V151" s="1051" t="str">
        <f t="shared" si="8"/>
        <v>25 (1425)</v>
      </c>
      <c r="W151" s="1052" t="str">
        <f t="shared" si="9"/>
        <v/>
      </c>
      <c r="X151" s="1741"/>
      <c r="Y151" s="1053"/>
      <c r="Z151" s="1053"/>
      <c r="AA151" s="320"/>
    </row>
    <row r="152" spans="1:45" x14ac:dyDescent="0.2">
      <c r="A152" s="86" t="s">
        <v>2957</v>
      </c>
      <c r="B152" s="1054">
        <v>100</v>
      </c>
      <c r="C152" s="1685"/>
      <c r="D152" s="1685"/>
      <c r="E152" s="1634"/>
      <c r="F152" s="674"/>
      <c r="G152" s="1685"/>
      <c r="H152" s="167"/>
      <c r="I152" s="1056"/>
      <c r="J152" s="1049"/>
      <c r="K152" s="1684"/>
      <c r="L152" s="1049"/>
      <c r="M152" s="1050"/>
      <c r="N152" s="1057"/>
      <c r="O152" s="1685"/>
      <c r="P152" s="1634"/>
      <c r="Q152" s="2173"/>
      <c r="R152" s="2173"/>
      <c r="S152" s="2173"/>
      <c r="T152" s="2173"/>
      <c r="V152" s="1043"/>
      <c r="W152" s="1058">
        <f>$B152</f>
        <v>100</v>
      </c>
      <c r="X152" s="1741"/>
      <c r="Y152" s="1053"/>
      <c r="Z152" s="1053"/>
      <c r="AA152" s="320"/>
    </row>
    <row r="153" spans="1:45" x14ac:dyDescent="0.2">
      <c r="A153" s="39" t="s">
        <v>2958</v>
      </c>
      <c r="B153" s="678" t="s">
        <v>2959</v>
      </c>
      <c r="C153" s="1684"/>
      <c r="D153" s="1684"/>
      <c r="F153" s="674"/>
      <c r="G153" s="681"/>
      <c r="H153" s="1060"/>
      <c r="I153" s="1061"/>
      <c r="J153" s="1049"/>
      <c r="K153" s="1684"/>
      <c r="L153" s="1049"/>
      <c r="M153" s="1062"/>
      <c r="N153" s="1063"/>
      <c r="O153" s="1684"/>
      <c r="Q153" s="2174"/>
      <c r="R153" s="2174"/>
      <c r="S153" s="2174"/>
      <c r="T153" s="2174"/>
      <c r="V153" s="1043"/>
      <c r="W153" s="679" t="str">
        <f>$B153</f>
        <v>Global</v>
      </c>
      <c r="X153" s="1741"/>
      <c r="Y153" s="1064"/>
      <c r="Z153" s="1064"/>
      <c r="AA153" s="320"/>
    </row>
    <row r="154" spans="1:45" x14ac:dyDescent="0.2">
      <c r="B154" s="5"/>
      <c r="C154" s="1071"/>
      <c r="D154" s="1071"/>
      <c r="F154" s="1071"/>
      <c r="G154" s="776"/>
      <c r="H154" s="1072"/>
      <c r="I154" s="1072"/>
      <c r="J154" s="1071"/>
      <c r="K154" s="1071"/>
      <c r="L154" s="1071"/>
      <c r="M154" s="1071"/>
      <c r="N154" s="1073"/>
      <c r="O154" s="1071"/>
      <c r="Q154" s="693"/>
      <c r="R154" s="693"/>
      <c r="S154" s="693"/>
      <c r="T154" s="693"/>
      <c r="V154" s="1074"/>
      <c r="W154" s="1074"/>
      <c r="X154" s="693"/>
      <c r="Y154" s="693"/>
      <c r="Z154" s="693"/>
      <c r="AA154" s="693"/>
    </row>
    <row r="155" spans="1:45" x14ac:dyDescent="0.2">
      <c r="A155" s="131"/>
      <c r="B155" s="1356" t="s">
        <v>2960</v>
      </c>
      <c r="C155" s="1357"/>
      <c r="D155" s="1357"/>
      <c r="E155" s="131"/>
      <c r="F155" s="1357"/>
      <c r="G155" s="979"/>
      <c r="H155" s="1358"/>
      <c r="I155" s="1358"/>
      <c r="J155" s="1357"/>
      <c r="K155" s="1357"/>
      <c r="L155" s="1357"/>
      <c r="M155" s="1357"/>
      <c r="N155" s="1428"/>
      <c r="O155" s="131"/>
      <c r="P155" s="553"/>
      <c r="Q155" s="553"/>
      <c r="R155" s="553"/>
      <c r="S155" s="553"/>
      <c r="T155" s="131"/>
      <c r="U155" s="1083"/>
      <c r="V155" s="1075"/>
      <c r="W155" s="1074"/>
      <c r="X155" s="1083"/>
      <c r="Y155" s="1083"/>
      <c r="Z155" s="1083"/>
      <c r="AA155" s="769"/>
      <c r="AB155" s="1118"/>
      <c r="AC155" s="1118"/>
      <c r="AD155" s="1085"/>
      <c r="AE155" s="1085"/>
      <c r="AF155" s="1085"/>
      <c r="AG155" s="1085"/>
      <c r="AH155" s="1086"/>
      <c r="AI155" s="1085"/>
      <c r="AJ155" s="1085"/>
      <c r="AK155" s="1085"/>
      <c r="AL155" s="1085"/>
      <c r="AM155" s="1085"/>
      <c r="AN155" s="1085"/>
      <c r="AO155" s="1084"/>
      <c r="AP155" s="1084"/>
      <c r="AQ155" s="1085"/>
      <c r="AR155" s="1085"/>
      <c r="AS155" s="1085"/>
    </row>
    <row r="156" spans="1:45" x14ac:dyDescent="0.2">
      <c r="A156" s="132" t="s">
        <v>2958</v>
      </c>
      <c r="B156" s="1359" t="s">
        <v>2959</v>
      </c>
      <c r="C156" s="1360"/>
      <c r="D156" s="1360"/>
      <c r="E156" s="1361"/>
      <c r="F156" s="1360"/>
      <c r="G156" s="1360"/>
      <c r="H156" s="1430"/>
      <c r="I156" s="1431"/>
      <c r="J156" s="1432"/>
      <c r="K156" s="1432"/>
      <c r="L156" s="1432"/>
      <c r="M156" s="1432"/>
      <c r="N156" s="1432"/>
      <c r="O156" s="1432"/>
      <c r="P156" s="1488"/>
      <c r="Q156" s="2189"/>
      <c r="R156" s="2189"/>
      <c r="S156" s="2239"/>
      <c r="T156" s="2239"/>
      <c r="U156" s="1083"/>
      <c r="V156" s="1075"/>
      <c r="W156" s="1074"/>
      <c r="X156" s="1083"/>
      <c r="Y156" s="1083"/>
      <c r="Z156" s="1083"/>
      <c r="AA156" s="769"/>
      <c r="AB156" s="1118"/>
      <c r="AC156" s="1118"/>
      <c r="AD156" s="1085"/>
      <c r="AE156" s="1085"/>
      <c r="AF156" s="1085"/>
      <c r="AG156" s="1085"/>
      <c r="AH156" s="1086"/>
      <c r="AI156" s="1085"/>
      <c r="AJ156" s="1085"/>
      <c r="AK156" s="1085"/>
      <c r="AL156" s="1085"/>
      <c r="AM156" s="1085"/>
      <c r="AN156" s="1085"/>
      <c r="AO156" s="1084"/>
      <c r="AP156" s="1084"/>
      <c r="AQ156" s="1085"/>
      <c r="AR156" s="1085"/>
      <c r="AS156" s="1085"/>
    </row>
    <row r="157" spans="1:45" x14ac:dyDescent="0.2">
      <c r="A157" s="132"/>
      <c r="B157" s="1433"/>
      <c r="C157" s="1361"/>
      <c r="D157" s="1361"/>
      <c r="E157" s="1361"/>
      <c r="F157" s="1361"/>
      <c r="G157" s="1361"/>
      <c r="H157" s="1434"/>
      <c r="I157" s="1434"/>
      <c r="J157" s="1435"/>
      <c r="K157" s="1435"/>
      <c r="L157" s="1435"/>
      <c r="M157" s="1435"/>
      <c r="N157" s="1435"/>
      <c r="O157" s="1700"/>
      <c r="P157" s="1717"/>
      <c r="Q157" s="553"/>
      <c r="R157" s="553"/>
      <c r="S157" s="553"/>
      <c r="T157" s="553"/>
      <c r="U157" s="1083"/>
      <c r="V157" s="1135"/>
      <c r="W157" s="1074"/>
      <c r="X157" s="1083"/>
      <c r="Y157" s="1083"/>
      <c r="Z157" s="1083"/>
      <c r="AA157" s="769"/>
      <c r="AB157" s="1118"/>
      <c r="AC157" s="1118"/>
      <c r="AD157" s="1085"/>
      <c r="AE157" s="1085"/>
      <c r="AF157" s="1085"/>
      <c r="AG157" s="1085"/>
      <c r="AH157" s="1086"/>
      <c r="AI157" s="1085"/>
      <c r="AJ157" s="1085"/>
      <c r="AK157" s="1085"/>
      <c r="AL157" s="1085"/>
      <c r="AM157" s="1085"/>
      <c r="AN157" s="1085"/>
      <c r="AO157" s="1118"/>
      <c r="AP157" s="1118"/>
      <c r="AQ157" s="1085"/>
      <c r="AR157" s="1085"/>
      <c r="AS157" s="1085"/>
    </row>
    <row r="158" spans="1:45" x14ac:dyDescent="0.2">
      <c r="A158" s="131"/>
      <c r="B158" s="138" t="s">
        <v>746</v>
      </c>
      <c r="C158" s="1424"/>
      <c r="D158" s="1693"/>
      <c r="E158" s="131"/>
      <c r="F158" s="1424"/>
      <c r="G158" s="1425"/>
      <c r="H158" s="1358"/>
      <c r="I158" s="1358"/>
      <c r="J158" s="1424"/>
      <c r="K158" s="1424"/>
      <c r="L158" s="1424"/>
      <c r="M158" s="1424"/>
      <c r="N158" s="1426"/>
      <c r="O158" s="1424"/>
      <c r="P158" s="131"/>
      <c r="Q158" s="2189"/>
      <c r="R158" s="2189"/>
      <c r="S158" s="2189"/>
      <c r="T158" s="2189"/>
      <c r="V158" s="1093"/>
      <c r="W158" s="1044" t="str">
        <f>$B158</f>
        <v>Total (500)</v>
      </c>
      <c r="X158" s="1741"/>
      <c r="Z158" s="283"/>
      <c r="AA158" s="283"/>
    </row>
    <row r="159" spans="1:45" x14ac:dyDescent="0.2">
      <c r="A159" s="131"/>
      <c r="B159" s="92"/>
      <c r="C159" s="92"/>
      <c r="D159" s="1444"/>
      <c r="E159" s="131"/>
      <c r="F159" s="1425"/>
      <c r="G159" s="1425"/>
      <c r="H159" s="1425"/>
      <c r="I159" s="1425"/>
      <c r="J159" s="1444"/>
      <c r="K159" s="1444"/>
      <c r="L159" s="1444"/>
      <c r="M159" s="1445"/>
      <c r="N159" s="1700"/>
      <c r="O159" s="1445"/>
      <c r="P159" s="131"/>
      <c r="Q159" s="1444"/>
      <c r="R159" s="1444"/>
      <c r="S159" s="1444"/>
      <c r="T159" s="1444"/>
    </row>
    <row r="160" spans="1:45" s="25" customFormat="1" ht="56.25" x14ac:dyDescent="0.2">
      <c r="A160" s="1481"/>
      <c r="B160" s="1474" t="s">
        <v>3014</v>
      </c>
      <c r="C160" s="131"/>
      <c r="D160" s="131"/>
      <c r="E160" s="131"/>
      <c r="F160" s="131"/>
      <c r="G160" s="131"/>
      <c r="H160" s="131"/>
      <c r="I160" s="131"/>
      <c r="J160" s="131"/>
      <c r="K160" s="131"/>
      <c r="L160" s="131"/>
      <c r="M160" s="131"/>
      <c r="N160" s="131"/>
      <c r="O160" s="131"/>
      <c r="P160" s="131"/>
      <c r="Q160" s="139" t="s">
        <v>3015</v>
      </c>
      <c r="R160" s="139" t="s">
        <v>3016</v>
      </c>
      <c r="S160" s="139" t="s">
        <v>3015</v>
      </c>
      <c r="T160" s="139" t="s">
        <v>3016</v>
      </c>
    </row>
    <row r="161" spans="1:27" s="25" customFormat="1" ht="42" customHeight="1" x14ac:dyDescent="0.2">
      <c r="A161" s="1487"/>
      <c r="B161" s="1475" t="s">
        <v>1784</v>
      </c>
      <c r="C161" s="660"/>
      <c r="D161" s="1692"/>
      <c r="E161" s="131"/>
      <c r="F161" s="660"/>
      <c r="G161" s="660"/>
      <c r="H161" s="660"/>
      <c r="I161" s="1476"/>
      <c r="J161" s="1477"/>
      <c r="K161" s="1693"/>
      <c r="L161" s="1477"/>
      <c r="M161" s="1405"/>
      <c r="N161" s="1406"/>
      <c r="O161" s="1692"/>
      <c r="P161" s="131"/>
      <c r="Q161" s="1692"/>
      <c r="R161" s="1692"/>
      <c r="S161" s="1692"/>
      <c r="T161" s="1692"/>
      <c r="Z161" s="1121"/>
      <c r="AA161" s="1121"/>
    </row>
    <row r="162" spans="1:27" s="25" customFormat="1" ht="43.35" customHeight="1" x14ac:dyDescent="0.2">
      <c r="A162" s="1487"/>
      <c r="B162" s="1478" t="s">
        <v>1785</v>
      </c>
      <c r="C162" s="1692"/>
      <c r="D162" s="1692"/>
      <c r="E162" s="131"/>
      <c r="F162" s="660"/>
      <c r="G162" s="660"/>
      <c r="H162" s="660"/>
      <c r="I162" s="1476"/>
      <c r="J162" s="1477"/>
      <c r="K162" s="1693"/>
      <c r="L162" s="1477"/>
      <c r="M162" s="1405"/>
      <c r="N162" s="1406"/>
      <c r="O162" s="1692"/>
      <c r="P162" s="131"/>
      <c r="Q162" s="1692"/>
      <c r="R162" s="1692"/>
      <c r="S162" s="1692"/>
      <c r="T162" s="1692"/>
    </row>
    <row r="163" spans="1:27" x14ac:dyDescent="0.2">
      <c r="A163" s="131"/>
      <c r="B163" s="131"/>
      <c r="C163" s="131"/>
      <c r="D163" s="131"/>
      <c r="E163" s="131"/>
      <c r="F163" s="131"/>
      <c r="G163" s="131"/>
      <c r="H163" s="131"/>
      <c r="I163" s="131"/>
      <c r="J163" s="131"/>
      <c r="K163" s="131"/>
      <c r="L163" s="131"/>
      <c r="M163" s="131"/>
      <c r="N163" s="131"/>
      <c r="O163" s="131"/>
      <c r="P163" s="131"/>
      <c r="Q163" s="131"/>
      <c r="R163" s="131"/>
      <c r="S163" s="131"/>
      <c r="T163" s="131"/>
    </row>
    <row r="164" spans="1:27" ht="14.25" customHeight="1" x14ac:dyDescent="0.2">
      <c r="A164" s="1178">
        <v>1</v>
      </c>
      <c r="B164" s="2240" t="s">
        <v>2961</v>
      </c>
      <c r="C164" s="2104"/>
      <c r="D164" s="2104"/>
      <c r="E164" s="2104"/>
      <c r="F164" s="2104"/>
      <c r="G164" s="2104"/>
      <c r="H164" s="2104"/>
      <c r="I164" s="2104"/>
      <c r="J164" s="2104"/>
      <c r="K164" s="1138">
        <v>4</v>
      </c>
      <c r="L164" s="2001" t="s">
        <v>3023</v>
      </c>
      <c r="M164" s="2001"/>
      <c r="N164" s="2001"/>
      <c r="O164" s="2001"/>
      <c r="P164" s="2001"/>
      <c r="Q164" s="2001"/>
      <c r="R164" s="2001"/>
      <c r="S164" s="2001"/>
      <c r="T164" s="2001"/>
    </row>
    <row r="165" spans="1:27" ht="14.25" customHeight="1" x14ac:dyDescent="0.2">
      <c r="A165" s="1178">
        <v>2</v>
      </c>
      <c r="B165" s="2241" t="s">
        <v>3024</v>
      </c>
      <c r="C165" s="2242"/>
      <c r="D165" s="2242"/>
      <c r="E165" s="2242"/>
      <c r="F165" s="2242"/>
      <c r="G165" s="2242"/>
      <c r="H165" s="2242"/>
      <c r="I165" s="2242"/>
      <c r="J165" s="2242"/>
      <c r="K165" s="1139"/>
      <c r="L165" s="2001"/>
      <c r="M165" s="2001"/>
      <c r="N165" s="2001"/>
      <c r="O165" s="2001"/>
      <c r="P165" s="2001"/>
      <c r="Q165" s="2001"/>
      <c r="R165" s="2001"/>
      <c r="S165" s="2001"/>
      <c r="T165" s="2001"/>
    </row>
    <row r="166" spans="1:27" ht="11.25" customHeight="1" x14ac:dyDescent="0.2">
      <c r="A166" s="131"/>
      <c r="B166" s="2242"/>
      <c r="C166" s="2242"/>
      <c r="D166" s="2242"/>
      <c r="E166" s="2242"/>
      <c r="F166" s="2242"/>
      <c r="G166" s="2242"/>
      <c r="H166" s="2242"/>
      <c r="I166" s="2242"/>
      <c r="J166" s="2242"/>
      <c r="K166" s="1139"/>
      <c r="L166" s="2001"/>
      <c r="M166" s="2001"/>
      <c r="N166" s="2001"/>
      <c r="O166" s="2001"/>
      <c r="P166" s="2001"/>
      <c r="Q166" s="2001"/>
      <c r="R166" s="2001"/>
      <c r="S166" s="2001"/>
      <c r="T166" s="2001"/>
    </row>
    <row r="167" spans="1:27" ht="14.25" customHeight="1" x14ac:dyDescent="0.2">
      <c r="A167" s="131"/>
      <c r="B167" s="2242"/>
      <c r="C167" s="2242"/>
      <c r="D167" s="2242"/>
      <c r="E167" s="2242"/>
      <c r="F167" s="2242"/>
      <c r="G167" s="2242"/>
      <c r="H167" s="2242"/>
      <c r="I167" s="2242"/>
      <c r="J167" s="2242"/>
      <c r="K167" s="1138">
        <v>5</v>
      </c>
      <c r="L167" s="2001" t="s">
        <v>3025</v>
      </c>
      <c r="M167" s="2001"/>
      <c r="N167" s="2001"/>
      <c r="O167" s="2001"/>
      <c r="P167" s="2001"/>
      <c r="Q167" s="2001"/>
      <c r="R167" s="2001"/>
      <c r="S167" s="2001"/>
      <c r="T167" s="2001"/>
    </row>
    <row r="168" spans="1:27" ht="11.25" customHeight="1" x14ac:dyDescent="0.2">
      <c r="A168" s="1138"/>
      <c r="B168" s="2242"/>
      <c r="C168" s="2242"/>
      <c r="D168" s="2242"/>
      <c r="E168" s="2242"/>
      <c r="F168" s="2242"/>
      <c r="G168" s="2242"/>
      <c r="H168" s="2242"/>
      <c r="I168" s="2242"/>
      <c r="J168" s="2242"/>
      <c r="K168" s="1139"/>
      <c r="L168" s="2001"/>
      <c r="M168" s="2001"/>
      <c r="N168" s="2001"/>
      <c r="O168" s="2001"/>
      <c r="P168" s="2001"/>
      <c r="Q168" s="2001"/>
      <c r="R168" s="2001"/>
      <c r="S168" s="2001"/>
      <c r="T168" s="2001"/>
    </row>
    <row r="169" spans="1:27" ht="14.25" customHeight="1" x14ac:dyDescent="0.2">
      <c r="A169" s="1178">
        <v>3</v>
      </c>
      <c r="B169" s="2001" t="s">
        <v>2990</v>
      </c>
      <c r="C169" s="2001"/>
      <c r="D169" s="2001"/>
      <c r="E169" s="2001"/>
      <c r="F169" s="2001"/>
      <c r="G169" s="2001"/>
      <c r="H169" s="2001"/>
      <c r="I169" s="2001"/>
      <c r="J169" s="2001"/>
      <c r="K169" s="131"/>
      <c r="L169" s="2080"/>
      <c r="M169" s="2080"/>
      <c r="N169" s="2080"/>
      <c r="O169" s="2080"/>
      <c r="P169" s="2080"/>
      <c r="Q169" s="2080"/>
      <c r="R169" s="2080"/>
      <c r="S169" s="2080"/>
      <c r="T169" s="2080"/>
    </row>
    <row r="170" spans="1:27" ht="14.25" customHeight="1" x14ac:dyDescent="0.2">
      <c r="A170" s="131"/>
      <c r="B170" s="2001"/>
      <c r="C170" s="2001"/>
      <c r="D170" s="2001"/>
      <c r="E170" s="2001"/>
      <c r="F170" s="2001"/>
      <c r="G170" s="2001"/>
      <c r="H170" s="2001"/>
      <c r="I170" s="2001"/>
      <c r="J170" s="2001"/>
      <c r="K170" s="1138">
        <v>6</v>
      </c>
      <c r="L170" s="2001" t="s">
        <v>2964</v>
      </c>
      <c r="M170" s="2080"/>
      <c r="N170" s="2080"/>
      <c r="O170" s="2080"/>
      <c r="P170" s="2080"/>
      <c r="Q170" s="2080"/>
      <c r="R170" s="2080"/>
      <c r="S170" s="2080"/>
      <c r="T170" s="2080"/>
    </row>
    <row r="171" spans="1:27" ht="11.25" customHeight="1" x14ac:dyDescent="0.2">
      <c r="A171" s="131"/>
      <c r="B171" s="2001"/>
      <c r="C171" s="2001"/>
      <c r="D171" s="2001"/>
      <c r="E171" s="2001"/>
      <c r="F171" s="2001"/>
      <c r="G171" s="2001"/>
      <c r="H171" s="2001"/>
      <c r="I171" s="2001"/>
      <c r="J171" s="2001"/>
      <c r="K171" s="131"/>
      <c r="L171" s="2080"/>
      <c r="M171" s="2080"/>
      <c r="N171" s="2080"/>
      <c r="O171" s="2080"/>
      <c r="P171" s="2080"/>
      <c r="Q171" s="2080"/>
      <c r="R171" s="2080"/>
      <c r="S171" s="2080"/>
      <c r="T171" s="2080"/>
    </row>
    <row r="172" spans="1:27" ht="14.25" customHeight="1" x14ac:dyDescent="0.2">
      <c r="B172" s="19"/>
      <c r="C172" s="1634"/>
      <c r="D172" s="1634"/>
      <c r="E172" s="1634"/>
      <c r="F172" s="1634"/>
      <c r="G172" s="1634"/>
      <c r="H172" s="1634"/>
      <c r="I172" s="1634"/>
      <c r="J172" s="1634"/>
      <c r="K172" s="1098">
        <v>7</v>
      </c>
      <c r="L172" s="2001" t="s">
        <v>2966</v>
      </c>
      <c r="M172" s="2001"/>
      <c r="N172" s="2001"/>
      <c r="O172" s="2001"/>
      <c r="P172" s="2001"/>
      <c r="Q172" s="2001"/>
      <c r="R172" s="2001"/>
      <c r="S172" s="2001"/>
      <c r="T172" s="2001"/>
    </row>
    <row r="173" spans="1:27" x14ac:dyDescent="0.2">
      <c r="B173" s="1634"/>
      <c r="C173" s="1634"/>
      <c r="D173" s="1634"/>
      <c r="E173" s="1634"/>
      <c r="F173" s="1634"/>
      <c r="G173" s="1634"/>
      <c r="H173" s="1634"/>
      <c r="I173" s="1634"/>
      <c r="J173" s="1634"/>
      <c r="K173" s="1634"/>
    </row>
    <row r="174" spans="1:27" x14ac:dyDescent="0.2">
      <c r="B174" s="25"/>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hyperlinks>
    <hyperlink ref="B2:E2" location="'Liste tableaux'!A1" display="Retour à la liste des tableaux" xr:uid="{60C60A6E-1101-45DD-A0E3-66AF88BB862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heetViews>
  <sheetFormatPr defaultColWidth="8.7109375" defaultRowHeight="15" x14ac:dyDescent="0.25"/>
  <cols>
    <col min="1" max="1" width="65.42578125" customWidth="1"/>
    <col min="3" max="3" width="11" customWidth="1"/>
    <col min="5" max="5" width="10.5703125" customWidth="1"/>
    <col min="6" max="6" width="11.42578125" customWidth="1"/>
    <col min="8" max="8" width="4.5703125" customWidth="1"/>
  </cols>
  <sheetData>
    <row r="1" spans="1:10" ht="15.75" x14ac:dyDescent="0.25">
      <c r="A1" s="378" t="s">
        <v>310</v>
      </c>
      <c r="B1" s="1719"/>
      <c r="C1" s="1719"/>
      <c r="D1" s="1634"/>
      <c r="E1" s="1634"/>
      <c r="F1" s="1634"/>
      <c r="G1" s="1634"/>
      <c r="H1" s="1719"/>
      <c r="I1" s="1634"/>
      <c r="J1" s="1634"/>
    </row>
    <row r="2" spans="1:10" ht="12.75" customHeight="1" x14ac:dyDescent="0.25">
      <c r="A2" s="1808" t="s">
        <v>94</v>
      </c>
      <c r="B2" s="1719"/>
      <c r="C2" s="1719"/>
      <c r="D2" s="70"/>
      <c r="E2" s="1"/>
      <c r="F2" s="1"/>
      <c r="G2" s="1"/>
      <c r="H2" s="1719"/>
      <c r="I2" s="1719"/>
      <c r="J2" s="1719"/>
    </row>
    <row r="3" spans="1:10" ht="12.75" customHeight="1" x14ac:dyDescent="0.25">
      <c r="A3" s="36" t="s">
        <v>95</v>
      </c>
      <c r="B3" s="1719"/>
      <c r="C3" s="1719"/>
      <c r="D3" s="1"/>
      <c r="E3" s="1"/>
      <c r="F3" s="1"/>
      <c r="G3" s="1719"/>
      <c r="H3" s="1719"/>
      <c r="I3" s="1719"/>
      <c r="J3" s="1719"/>
    </row>
    <row r="4" spans="1:10" ht="12.75" customHeight="1" x14ac:dyDescent="0.25">
      <c r="A4" s="1719"/>
      <c r="B4" s="1719"/>
      <c r="C4" s="1719"/>
      <c r="D4" s="1719"/>
      <c r="E4" s="1719"/>
      <c r="F4" s="1719"/>
      <c r="G4" s="1719"/>
      <c r="H4" s="1719"/>
      <c r="I4" s="1719"/>
      <c r="J4" s="1719"/>
    </row>
    <row r="5" spans="1:10" ht="12.75" customHeight="1" x14ac:dyDescent="0.25">
      <c r="A5" s="38" t="s">
        <v>311</v>
      </c>
      <c r="B5" s="1719"/>
      <c r="C5" s="1719"/>
      <c r="D5" s="1719"/>
      <c r="E5" s="1719"/>
      <c r="F5" s="1719"/>
      <c r="G5" s="1719"/>
      <c r="H5" s="1719"/>
      <c r="I5" s="1719"/>
      <c r="J5" s="1719"/>
    </row>
    <row r="6" spans="1:10" ht="12.75" customHeight="1" x14ac:dyDescent="0.25">
      <c r="A6" s="1637" t="s">
        <v>312</v>
      </c>
      <c r="B6" s="1719"/>
      <c r="C6" s="1"/>
      <c r="D6" s="1719"/>
      <c r="E6" s="1719"/>
      <c r="F6" s="1719"/>
      <c r="G6" s="133">
        <v>1188</v>
      </c>
      <c r="H6" s="1719" t="s">
        <v>74</v>
      </c>
      <c r="I6" s="134"/>
      <c r="J6" s="1719"/>
    </row>
    <row r="7" spans="1:10" ht="12.75" customHeight="1" x14ac:dyDescent="0.25">
      <c r="A7" s="1637" t="s">
        <v>313</v>
      </c>
      <c r="B7" s="1720"/>
      <c r="C7" s="1"/>
      <c r="D7" s="1720"/>
      <c r="E7" s="1720"/>
      <c r="F7" s="39" t="s">
        <v>314</v>
      </c>
      <c r="G7" s="133">
        <v>1198</v>
      </c>
      <c r="H7" s="1720" t="s">
        <v>76</v>
      </c>
      <c r="I7" s="134"/>
      <c r="J7" s="1719"/>
    </row>
    <row r="8" spans="1:10" ht="12.75" customHeight="1" x14ac:dyDescent="0.25">
      <c r="A8" s="1637" t="s">
        <v>315</v>
      </c>
      <c r="B8" s="1720"/>
      <c r="C8" s="1720"/>
      <c r="D8" s="1"/>
      <c r="E8" s="1720"/>
      <c r="F8" s="39" t="s">
        <v>316</v>
      </c>
      <c r="G8" s="133">
        <v>1325</v>
      </c>
      <c r="H8" s="1720" t="s">
        <v>114</v>
      </c>
      <c r="I8" s="44"/>
      <c r="J8" s="1719"/>
    </row>
    <row r="9" spans="1:10" ht="12.75" customHeight="1" x14ac:dyDescent="0.25">
      <c r="A9" s="135"/>
      <c r="B9" s="1720"/>
      <c r="C9" s="1720"/>
      <c r="D9" s="1"/>
      <c r="E9" s="1720"/>
      <c r="F9" s="136"/>
      <c r="G9" s="137"/>
      <c r="H9" s="1720"/>
      <c r="I9" s="44"/>
      <c r="J9" s="1719"/>
    </row>
    <row r="10" spans="1:10" ht="12.75" customHeight="1" x14ac:dyDescent="0.25">
      <c r="A10" s="1634"/>
      <c r="B10" s="1720"/>
      <c r="C10" s="1"/>
      <c r="D10" s="1720"/>
      <c r="E10" s="1720"/>
      <c r="F10" s="1720"/>
      <c r="G10" s="137"/>
      <c r="H10" s="1720"/>
      <c r="I10" s="134"/>
      <c r="J10" s="1719"/>
    </row>
    <row r="11" spans="1:10" ht="57" x14ac:dyDescent="0.25">
      <c r="A11" s="138" t="s">
        <v>317</v>
      </c>
      <c r="B11" s="1720"/>
      <c r="C11" s="139" t="s">
        <v>318</v>
      </c>
      <c r="D11" s="1720"/>
      <c r="E11" s="140" t="s">
        <v>319</v>
      </c>
      <c r="F11" s="1720"/>
      <c r="G11" s="1720"/>
      <c r="H11" s="1720"/>
      <c r="I11" s="1719"/>
      <c r="J11" s="1719"/>
    </row>
    <row r="12" spans="1:10" ht="12.75" customHeight="1" x14ac:dyDescent="0.25">
      <c r="A12" s="1637" t="s">
        <v>320</v>
      </c>
      <c r="B12" s="1720"/>
      <c r="C12" s="1720"/>
      <c r="D12" s="1720"/>
      <c r="E12" s="1720"/>
      <c r="F12" s="1720"/>
      <c r="G12" s="1720"/>
      <c r="H12" s="1720"/>
      <c r="I12" s="1719"/>
      <c r="J12" s="1719"/>
    </row>
    <row r="13" spans="1:10" ht="12.75" customHeight="1" x14ac:dyDescent="0.25">
      <c r="A13" s="141" t="s">
        <v>27</v>
      </c>
      <c r="B13" s="1720"/>
      <c r="C13" s="133">
        <v>1327</v>
      </c>
      <c r="D13" s="1720"/>
      <c r="E13" s="133">
        <v>1336</v>
      </c>
      <c r="F13" s="1720"/>
      <c r="G13" s="1720"/>
      <c r="H13" s="1720"/>
      <c r="I13" s="1719"/>
      <c r="J13" s="1719"/>
    </row>
    <row r="14" spans="1:10" s="68" customFormat="1" ht="12.75" customHeight="1" x14ac:dyDescent="0.25">
      <c r="A14" s="400" t="s">
        <v>256</v>
      </c>
      <c r="B14" s="1667"/>
      <c r="C14" s="432">
        <v>10301</v>
      </c>
      <c r="D14" s="1667"/>
      <c r="E14" s="432">
        <v>10302</v>
      </c>
    </row>
    <row r="15" spans="1:10" ht="12.75" customHeight="1" x14ac:dyDescent="0.25">
      <c r="A15" s="400" t="s">
        <v>257</v>
      </c>
      <c r="B15" s="1667"/>
      <c r="C15" s="432">
        <v>10303</v>
      </c>
      <c r="D15" s="1667"/>
      <c r="E15" s="432">
        <v>10304</v>
      </c>
      <c r="F15" s="1720"/>
      <c r="G15" s="1720"/>
      <c r="H15" s="1720"/>
      <c r="I15" s="1719"/>
      <c r="J15" s="1719"/>
    </row>
    <row r="16" spans="1:10" ht="12.75" customHeight="1" x14ac:dyDescent="0.25">
      <c r="A16" s="400" t="s">
        <v>258</v>
      </c>
      <c r="B16" s="1667"/>
      <c r="C16" s="443">
        <v>10305</v>
      </c>
      <c r="D16" s="1667"/>
      <c r="E16" s="432">
        <v>10306</v>
      </c>
      <c r="F16" s="1720"/>
      <c r="G16" s="1720"/>
      <c r="H16" s="1720"/>
      <c r="I16" s="1719"/>
      <c r="J16" s="1719"/>
    </row>
    <row r="17" spans="1:8" x14ac:dyDescent="0.25">
      <c r="A17" s="400" t="s">
        <v>31</v>
      </c>
      <c r="B17" s="1667"/>
      <c r="C17" s="432">
        <v>10307</v>
      </c>
      <c r="D17" s="1667"/>
      <c r="E17" s="432">
        <v>10308</v>
      </c>
      <c r="F17" s="1720"/>
      <c r="G17" s="1720"/>
      <c r="H17" s="1720"/>
    </row>
    <row r="18" spans="1:8" ht="23.25" x14ac:dyDescent="0.25">
      <c r="A18" s="442" t="s">
        <v>64</v>
      </c>
      <c r="B18" s="1667"/>
      <c r="C18" s="432">
        <v>10309</v>
      </c>
      <c r="D18" s="1667"/>
      <c r="E18" s="432">
        <v>10310</v>
      </c>
      <c r="F18" s="1720"/>
      <c r="G18" s="1720"/>
      <c r="H18" s="1720"/>
    </row>
    <row r="19" spans="1:8" ht="12.75" customHeight="1" x14ac:dyDescent="0.25">
      <c r="A19" s="400" t="s">
        <v>33</v>
      </c>
      <c r="B19" s="1667"/>
      <c r="C19" s="432">
        <v>10311</v>
      </c>
      <c r="D19" s="1667"/>
      <c r="E19" s="432">
        <v>10312</v>
      </c>
      <c r="F19" s="1720"/>
      <c r="G19" s="1720"/>
      <c r="H19" s="1720"/>
    </row>
    <row r="20" spans="1:8" ht="12.75" customHeight="1" x14ac:dyDescent="0.25">
      <c r="A20" s="400" t="s">
        <v>34</v>
      </c>
      <c r="B20" s="1667"/>
      <c r="C20" s="432">
        <v>10313</v>
      </c>
      <c r="D20" s="1667"/>
      <c r="E20" s="432">
        <v>10314</v>
      </c>
      <c r="F20" s="1720"/>
      <c r="G20" s="1720"/>
      <c r="H20" s="1720"/>
    </row>
    <row r="21" spans="1:8" ht="13.5" customHeight="1" x14ac:dyDescent="0.25">
      <c r="A21" s="446" t="s">
        <v>321</v>
      </c>
      <c r="B21" s="1667"/>
      <c r="C21" s="432">
        <v>10315</v>
      </c>
      <c r="D21" s="1667"/>
      <c r="E21" s="432">
        <v>10316</v>
      </c>
      <c r="F21" s="1720"/>
      <c r="G21" s="1720"/>
      <c r="H21" s="1720"/>
    </row>
    <row r="22" spans="1:8" ht="24.75" customHeight="1" x14ac:dyDescent="0.25">
      <c r="A22" s="446" t="s">
        <v>67</v>
      </c>
      <c r="B22" s="1667"/>
      <c r="C22" s="432">
        <v>10317</v>
      </c>
      <c r="D22" s="1667"/>
      <c r="E22" s="432">
        <v>10318</v>
      </c>
      <c r="F22" s="1720"/>
      <c r="G22" s="1720"/>
      <c r="H22" s="1720"/>
    </row>
    <row r="23" spans="1:8" s="68" customFormat="1" ht="12.75" customHeight="1" x14ac:dyDescent="0.25">
      <c r="A23" s="400" t="s">
        <v>37</v>
      </c>
      <c r="B23" s="1667"/>
      <c r="C23" s="432">
        <v>10319</v>
      </c>
      <c r="D23" s="1667"/>
      <c r="E23" s="432">
        <v>10320</v>
      </c>
    </row>
    <row r="24" spans="1:8" s="68" customFormat="1" ht="12.75" customHeight="1" x14ac:dyDescent="0.25">
      <c r="A24" s="400" t="s">
        <v>260</v>
      </c>
      <c r="B24" s="1667"/>
      <c r="C24" s="432">
        <v>10321</v>
      </c>
      <c r="D24" s="1667"/>
      <c r="E24" s="432">
        <v>10322</v>
      </c>
    </row>
    <row r="25" spans="1:8" s="68" customFormat="1" ht="12.75" customHeight="1" x14ac:dyDescent="0.25">
      <c r="A25" s="400" t="s">
        <v>261</v>
      </c>
      <c r="B25" s="1667"/>
      <c r="C25" s="432">
        <v>10323</v>
      </c>
      <c r="D25" s="1667"/>
      <c r="E25" s="432">
        <v>10324</v>
      </c>
    </row>
    <row r="26" spans="1:8" s="68" customFormat="1" ht="12.75" customHeight="1" x14ac:dyDescent="0.25">
      <c r="A26" s="400" t="s">
        <v>262</v>
      </c>
      <c r="B26" s="1667"/>
      <c r="C26" s="432">
        <v>10325</v>
      </c>
      <c r="D26" s="1667"/>
      <c r="E26" s="432">
        <v>10326</v>
      </c>
    </row>
    <row r="27" spans="1:8" s="68" customFormat="1" ht="33.75" customHeight="1" x14ac:dyDescent="0.25">
      <c r="A27" s="446" t="s">
        <v>322</v>
      </c>
      <c r="B27" s="1667"/>
      <c r="C27" s="432">
        <v>10327</v>
      </c>
      <c r="D27" s="1667"/>
      <c r="E27" s="432">
        <v>10328</v>
      </c>
    </row>
    <row r="28" spans="1:8" s="68" customFormat="1" ht="12.75" customHeight="1" x14ac:dyDescent="0.25">
      <c r="A28" s="400" t="s">
        <v>264</v>
      </c>
      <c r="B28" s="1667"/>
      <c r="C28" s="432">
        <v>10329</v>
      </c>
      <c r="D28" s="1667"/>
      <c r="E28" s="432">
        <v>10330</v>
      </c>
    </row>
    <row r="29" spans="1:8" ht="12.75" customHeight="1" x14ac:dyDescent="0.25">
      <c r="A29" s="442" t="s">
        <v>323</v>
      </c>
      <c r="B29" s="1667"/>
      <c r="C29" s="432">
        <v>10331</v>
      </c>
      <c r="D29" s="1667"/>
      <c r="E29" s="432">
        <v>10332</v>
      </c>
      <c r="F29" s="1720"/>
      <c r="G29" s="1720"/>
      <c r="H29" s="1720"/>
    </row>
    <row r="30" spans="1:8" ht="12.75" customHeight="1" x14ac:dyDescent="0.25">
      <c r="A30" s="442" t="s">
        <v>324</v>
      </c>
      <c r="B30" s="1667"/>
      <c r="C30" s="432">
        <v>10333</v>
      </c>
      <c r="D30" s="1667"/>
      <c r="E30" s="432">
        <v>10334</v>
      </c>
      <c r="F30" s="1720"/>
      <c r="G30" s="1720"/>
      <c r="H30" s="1720"/>
    </row>
    <row r="31" spans="1:8" ht="24.75" customHeight="1" x14ac:dyDescent="0.25">
      <c r="A31" s="442" t="s">
        <v>325</v>
      </c>
      <c r="B31" s="1667"/>
      <c r="C31" s="432">
        <v>10335</v>
      </c>
      <c r="D31" s="1667"/>
      <c r="E31" s="432">
        <v>10336</v>
      </c>
      <c r="F31" s="1720"/>
      <c r="G31" s="1720"/>
      <c r="H31" s="1720"/>
    </row>
    <row r="32" spans="1:8" ht="27.75" customHeight="1" x14ac:dyDescent="0.25">
      <c r="A32" s="442" t="s">
        <v>265</v>
      </c>
      <c r="B32" s="1667"/>
      <c r="C32" s="432">
        <v>1331</v>
      </c>
      <c r="D32" s="1667"/>
      <c r="E32" s="432">
        <v>1340</v>
      </c>
      <c r="F32" s="1720"/>
      <c r="G32" s="1720"/>
      <c r="H32" s="1720"/>
    </row>
    <row r="33" spans="1:10" ht="22.5" x14ac:dyDescent="0.25">
      <c r="A33" s="446" t="s">
        <v>326</v>
      </c>
      <c r="B33" s="1667"/>
      <c r="C33" s="432">
        <v>10337</v>
      </c>
      <c r="D33" s="1667"/>
      <c r="E33" s="432">
        <v>10338</v>
      </c>
      <c r="F33" s="1720"/>
      <c r="G33" s="1720"/>
      <c r="H33" s="1720"/>
      <c r="I33" s="1719"/>
      <c r="J33" s="1719"/>
    </row>
    <row r="34" spans="1:10" ht="12.75" customHeight="1" x14ac:dyDescent="0.25">
      <c r="A34" s="446" t="s">
        <v>44</v>
      </c>
      <c r="B34" s="1667"/>
      <c r="C34" s="432">
        <v>1330</v>
      </c>
      <c r="D34" s="1667"/>
      <c r="E34" s="432">
        <v>1339</v>
      </c>
      <c r="F34" s="1720"/>
      <c r="G34" s="1720"/>
      <c r="H34" s="1720"/>
      <c r="I34" s="1719"/>
      <c r="J34" s="1719"/>
    </row>
    <row r="35" spans="1:10" s="142" customFormat="1" x14ac:dyDescent="0.25">
      <c r="A35" s="446" t="s">
        <v>327</v>
      </c>
      <c r="B35" s="447"/>
      <c r="C35" s="432">
        <v>10339</v>
      </c>
      <c r="D35" s="1667"/>
      <c r="E35" s="432">
        <v>10340</v>
      </c>
    </row>
    <row r="36" spans="1:10" s="68" customFormat="1" ht="12.75" customHeight="1" x14ac:dyDescent="0.25">
      <c r="A36" s="400" t="s">
        <v>267</v>
      </c>
      <c r="B36" s="1667"/>
      <c r="C36" s="432">
        <v>10341</v>
      </c>
      <c r="D36" s="1667"/>
      <c r="E36" s="432">
        <v>10342</v>
      </c>
    </row>
    <row r="37" spans="1:10" s="68" customFormat="1" ht="22.5" x14ac:dyDescent="0.25">
      <c r="A37" s="446" t="s">
        <v>47</v>
      </c>
      <c r="B37" s="1667"/>
      <c r="C37" s="432">
        <v>10343</v>
      </c>
      <c r="D37" s="1667"/>
      <c r="E37" s="432">
        <v>10344</v>
      </c>
    </row>
    <row r="38" spans="1:10" s="68" customFormat="1" ht="12.75" customHeight="1" x14ac:dyDescent="0.25">
      <c r="A38" s="400" t="s">
        <v>269</v>
      </c>
      <c r="B38" s="1667"/>
      <c r="C38" s="432">
        <v>10345</v>
      </c>
      <c r="D38" s="1667"/>
      <c r="E38" s="432">
        <v>10346</v>
      </c>
    </row>
    <row r="39" spans="1:10" s="68" customFormat="1" ht="23.25" x14ac:dyDescent="0.25">
      <c r="A39" s="1674" t="s">
        <v>328</v>
      </c>
      <c r="B39" s="1667"/>
      <c r="C39" s="432">
        <v>10347</v>
      </c>
      <c r="D39" s="1667"/>
      <c r="E39" s="432">
        <v>10348</v>
      </c>
    </row>
    <row r="40" spans="1:10" s="68" customFormat="1" ht="23.25" x14ac:dyDescent="0.25">
      <c r="A40" s="1674" t="s">
        <v>329</v>
      </c>
      <c r="B40" s="1667"/>
      <c r="C40" s="432">
        <v>10349</v>
      </c>
      <c r="D40" s="1667"/>
      <c r="E40" s="432">
        <v>10350</v>
      </c>
    </row>
    <row r="41" spans="1:10" s="68" customFormat="1" ht="12.75" customHeight="1" x14ac:dyDescent="0.25">
      <c r="A41" s="400" t="s">
        <v>270</v>
      </c>
      <c r="B41" s="1667"/>
      <c r="C41" s="432">
        <v>10351</v>
      </c>
      <c r="D41" s="1667"/>
      <c r="E41" s="432">
        <v>10352</v>
      </c>
    </row>
    <row r="42" spans="1:10" s="68" customFormat="1" ht="12.75" customHeight="1" x14ac:dyDescent="0.25">
      <c r="A42" s="400" t="s">
        <v>271</v>
      </c>
      <c r="B42" s="1667"/>
      <c r="C42" s="432">
        <v>10353</v>
      </c>
      <c r="D42" s="1667"/>
      <c r="E42" s="432">
        <v>10354</v>
      </c>
    </row>
    <row r="43" spans="1:10" s="68" customFormat="1" ht="12.75" customHeight="1" x14ac:dyDescent="0.25">
      <c r="A43" s="400" t="s">
        <v>272</v>
      </c>
      <c r="B43" s="1667"/>
      <c r="C43" s="432">
        <v>10355</v>
      </c>
      <c r="D43" s="1667"/>
      <c r="E43" s="432">
        <v>10356</v>
      </c>
    </row>
    <row r="44" spans="1:10" s="68" customFormat="1" ht="12.75" customHeight="1" x14ac:dyDescent="0.25">
      <c r="A44" s="400" t="s">
        <v>56</v>
      </c>
      <c r="B44" s="1667"/>
      <c r="C44" s="432">
        <v>10357</v>
      </c>
      <c r="D44" s="1667"/>
      <c r="E44" s="432">
        <v>10358</v>
      </c>
    </row>
    <row r="45" spans="1:10" ht="12.75" customHeight="1" x14ac:dyDescent="0.25">
      <c r="A45" s="400" t="s">
        <v>330</v>
      </c>
      <c r="B45" s="1667"/>
      <c r="C45" s="432">
        <v>10359</v>
      </c>
      <c r="D45" s="1667"/>
      <c r="E45" s="432">
        <v>10360</v>
      </c>
      <c r="F45" s="68"/>
      <c r="G45" s="68"/>
      <c r="H45" s="68"/>
      <c r="I45" s="1719"/>
      <c r="J45" s="1719"/>
    </row>
    <row r="46" spans="1:10" ht="12.75" customHeight="1" x14ac:dyDescent="0.25">
      <c r="A46" s="400" t="s">
        <v>38</v>
      </c>
      <c r="B46" s="1667"/>
      <c r="C46" s="432">
        <v>10361</v>
      </c>
      <c r="D46" s="1667"/>
      <c r="E46" s="432">
        <v>10362</v>
      </c>
      <c r="F46" s="1720"/>
      <c r="G46" s="1720"/>
      <c r="H46" s="1720"/>
      <c r="I46" s="1719"/>
      <c r="J46" s="1719"/>
    </row>
    <row r="47" spans="1:10" ht="12.75" customHeight="1" x14ac:dyDescent="0.25">
      <c r="A47" s="400" t="s">
        <v>59</v>
      </c>
      <c r="B47" s="1667"/>
      <c r="C47" s="432">
        <v>10363</v>
      </c>
      <c r="D47" s="1667"/>
      <c r="E47" s="432">
        <v>10364</v>
      </c>
      <c r="F47" s="1720"/>
      <c r="G47" s="1720"/>
      <c r="H47" s="1720"/>
      <c r="I47" s="1719"/>
      <c r="J47" s="68"/>
    </row>
    <row r="48" spans="1:10" ht="12.75" customHeight="1" x14ac:dyDescent="0.25">
      <c r="A48" s="400" t="s">
        <v>331</v>
      </c>
      <c r="B48" s="1667"/>
      <c r="C48" s="432">
        <v>10365</v>
      </c>
      <c r="D48" s="1667"/>
      <c r="E48" s="432">
        <v>10366</v>
      </c>
      <c r="F48" s="1720"/>
      <c r="G48" s="1720"/>
      <c r="H48" s="1720"/>
      <c r="I48" s="1719"/>
      <c r="J48" s="68"/>
    </row>
    <row r="49" spans="1:10" ht="12.75" customHeight="1" x14ac:dyDescent="0.25">
      <c r="A49" s="400" t="s">
        <v>90</v>
      </c>
      <c r="B49" s="1667"/>
      <c r="C49" s="494"/>
      <c r="D49" s="1667"/>
      <c r="E49" s="432">
        <v>10368</v>
      </c>
      <c r="F49" s="1720"/>
      <c r="G49" s="1720"/>
      <c r="H49" s="1720"/>
      <c r="I49" s="1719"/>
      <c r="J49" s="68"/>
    </row>
    <row r="50" spans="1:10" ht="12.75" customHeight="1" x14ac:dyDescent="0.25">
      <c r="A50" s="400" t="s">
        <v>281</v>
      </c>
      <c r="B50" s="1667"/>
      <c r="C50" s="432">
        <v>1334</v>
      </c>
      <c r="D50" s="1667"/>
      <c r="E50" s="432">
        <v>1343</v>
      </c>
      <c r="F50" s="1720"/>
      <c r="G50" s="1720"/>
      <c r="H50" s="1720"/>
      <c r="I50" s="1719"/>
      <c r="J50" s="1719"/>
    </row>
    <row r="51" spans="1:10" ht="12.75" customHeight="1" x14ac:dyDescent="0.25">
      <c r="A51" s="400" t="s">
        <v>282</v>
      </c>
      <c r="B51" s="1667"/>
      <c r="C51" s="432">
        <v>1333</v>
      </c>
      <c r="D51" s="1667"/>
      <c r="E51" s="432">
        <v>1342</v>
      </c>
      <c r="F51" s="1720"/>
      <c r="G51" s="1720"/>
      <c r="H51" s="1720"/>
      <c r="I51" s="1719"/>
      <c r="J51" s="1719"/>
    </row>
    <row r="52" spans="1:10" ht="12.75" customHeight="1" x14ac:dyDescent="0.25">
      <c r="A52" s="445" t="s">
        <v>332</v>
      </c>
      <c r="B52" s="1720"/>
      <c r="C52" s="441"/>
      <c r="D52" s="132" t="s">
        <v>280</v>
      </c>
      <c r="E52" s="432">
        <v>10369</v>
      </c>
      <c r="F52" s="1720"/>
      <c r="G52" s="1720"/>
      <c r="H52" s="1720"/>
      <c r="I52" s="1719"/>
      <c r="J52" s="1719"/>
    </row>
    <row r="53" spans="1:10" ht="12.75" customHeight="1" x14ac:dyDescent="0.25">
      <c r="A53" s="1637" t="s">
        <v>286</v>
      </c>
      <c r="B53" s="1720"/>
      <c r="C53" s="1720"/>
      <c r="D53" s="1720"/>
      <c r="E53" s="96">
        <v>1345</v>
      </c>
      <c r="F53" s="1720" t="s">
        <v>118</v>
      </c>
      <c r="G53" s="1720"/>
      <c r="H53" s="1720"/>
      <c r="I53" s="134"/>
      <c r="J53" s="1719"/>
    </row>
    <row r="54" spans="1:10" ht="12.75" customHeight="1" x14ac:dyDescent="0.25">
      <c r="A54" s="1637" t="s">
        <v>292</v>
      </c>
      <c r="B54" s="1720"/>
      <c r="C54" s="1720"/>
      <c r="D54" s="1720"/>
      <c r="E54" s="96">
        <v>10370</v>
      </c>
      <c r="F54" s="1718" t="s">
        <v>121</v>
      </c>
      <c r="G54" s="1718"/>
      <c r="H54" s="1718"/>
      <c r="I54" s="1719"/>
      <c r="J54" s="1719"/>
    </row>
    <row r="55" spans="1:10" ht="12.75" customHeight="1" x14ac:dyDescent="0.25">
      <c r="A55" s="85" t="s">
        <v>333</v>
      </c>
      <c r="B55" s="1720"/>
      <c r="C55" s="1720"/>
      <c r="D55" s="1720"/>
      <c r="E55" s="1720"/>
      <c r="F55" s="1718"/>
      <c r="G55" s="449" t="s">
        <v>334</v>
      </c>
      <c r="H55" s="1718" t="s">
        <v>125</v>
      </c>
      <c r="I55" s="1719"/>
      <c r="J55" s="1719"/>
    </row>
    <row r="56" spans="1:10" ht="12.75" customHeight="1" x14ac:dyDescent="0.25">
      <c r="A56" s="85"/>
      <c r="B56" s="1720"/>
      <c r="C56" s="1720"/>
      <c r="D56" s="1720"/>
      <c r="E56" s="1720"/>
      <c r="F56" s="1718"/>
      <c r="G56" s="1718"/>
      <c r="H56" s="1718"/>
      <c r="I56" s="1719"/>
      <c r="J56" s="1719"/>
    </row>
    <row r="57" spans="1:10" ht="12.75" customHeight="1" x14ac:dyDescent="0.25">
      <c r="A57" s="1650"/>
      <c r="B57" s="1720"/>
      <c r="C57" s="1719"/>
      <c r="D57" s="1719"/>
      <c r="E57" s="1719"/>
      <c r="F57" s="1718"/>
      <c r="G57" s="1718"/>
      <c r="H57" s="1718"/>
      <c r="I57" s="134"/>
      <c r="J57" s="1719"/>
    </row>
    <row r="58" spans="1:10" ht="12.75" customHeight="1" x14ac:dyDescent="0.25">
      <c r="A58" s="138" t="s">
        <v>335</v>
      </c>
      <c r="B58" s="1720"/>
      <c r="C58" s="1719"/>
      <c r="D58" s="1719"/>
      <c r="E58" s="1719"/>
      <c r="F58" s="1718"/>
      <c r="G58" s="1718"/>
      <c r="H58" s="1718"/>
      <c r="I58" s="44"/>
      <c r="J58" s="1719"/>
    </row>
    <row r="59" spans="1:10" ht="12.75" customHeight="1" x14ac:dyDescent="0.25">
      <c r="A59" s="90" t="s">
        <v>336</v>
      </c>
      <c r="B59" s="1720"/>
      <c r="C59" s="68"/>
      <c r="D59" s="68"/>
      <c r="E59" s="68"/>
      <c r="F59" s="132" t="s">
        <v>337</v>
      </c>
      <c r="G59" s="449" t="s">
        <v>338</v>
      </c>
      <c r="H59" s="1718" t="s">
        <v>339</v>
      </c>
      <c r="I59" s="1719"/>
      <c r="J59" s="1719"/>
    </row>
    <row r="60" spans="1:10" ht="12.75" customHeight="1" x14ac:dyDescent="0.25">
      <c r="A60" s="90" t="s">
        <v>340</v>
      </c>
      <c r="B60" s="1720"/>
      <c r="C60" s="1720"/>
      <c r="D60" s="1720"/>
      <c r="E60" s="68"/>
      <c r="F60" s="132" t="s">
        <v>341</v>
      </c>
      <c r="G60" s="450">
        <v>1346</v>
      </c>
      <c r="H60" s="1718" t="s">
        <v>172</v>
      </c>
      <c r="I60" s="1719"/>
      <c r="J60" s="1719"/>
    </row>
    <row r="61" spans="1:10" ht="12.75" customHeight="1" x14ac:dyDescent="0.25">
      <c r="A61" s="90" t="s">
        <v>342</v>
      </c>
      <c r="B61" s="1720"/>
      <c r="C61" s="1720"/>
      <c r="D61" s="1720"/>
      <c r="E61" s="68"/>
      <c r="F61" s="132" t="s">
        <v>120</v>
      </c>
      <c r="G61" s="450">
        <v>1347</v>
      </c>
      <c r="H61" s="1718" t="s">
        <v>175</v>
      </c>
      <c r="I61" s="1719"/>
      <c r="J61" s="1719"/>
    </row>
    <row r="62" spans="1:10" ht="12.75" customHeight="1" x14ac:dyDescent="0.25">
      <c r="A62" s="90"/>
      <c r="B62" s="1720"/>
      <c r="C62" s="1720"/>
      <c r="D62" s="1720"/>
      <c r="E62" s="39"/>
      <c r="F62" s="39"/>
      <c r="G62" s="1720"/>
      <c r="H62" s="1720"/>
      <c r="I62" s="1719"/>
      <c r="J62" s="1719"/>
    </row>
    <row r="63" spans="1:10" ht="12.75" customHeight="1" x14ac:dyDescent="0.25">
      <c r="A63" s="90"/>
      <c r="B63" s="1720"/>
      <c r="C63" s="1720"/>
      <c r="D63" s="1720"/>
      <c r="E63" s="39"/>
      <c r="F63" s="39"/>
      <c r="G63" s="1720"/>
      <c r="H63" s="1720"/>
      <c r="I63" s="1719"/>
      <c r="J63" s="1719"/>
    </row>
    <row r="64" spans="1:10" ht="40.5" customHeight="1" x14ac:dyDescent="0.25">
      <c r="A64" s="143" t="s">
        <v>343</v>
      </c>
      <c r="B64" s="1720"/>
      <c r="C64" s="144" t="s">
        <v>344</v>
      </c>
      <c r="D64" s="1720"/>
      <c r="E64" s="140" t="s">
        <v>319</v>
      </c>
      <c r="F64" s="1"/>
      <c r="G64" s="81"/>
      <c r="H64" s="1720"/>
      <c r="I64" s="1719"/>
      <c r="J64" s="1719"/>
    </row>
    <row r="65" spans="1:8" ht="12.75" customHeight="1" x14ac:dyDescent="0.25">
      <c r="A65" s="1635" t="s">
        <v>345</v>
      </c>
      <c r="B65" s="1720"/>
      <c r="C65" s="1720"/>
      <c r="D65" s="1720"/>
      <c r="E65" s="1720"/>
      <c r="F65" s="1720"/>
      <c r="G65" s="1720"/>
      <c r="H65" s="1720"/>
    </row>
    <row r="66" spans="1:8" ht="12.75" customHeight="1" x14ac:dyDescent="0.25">
      <c r="A66" s="141" t="s">
        <v>27</v>
      </c>
      <c r="B66" s="1720"/>
      <c r="C66" s="133">
        <v>1349</v>
      </c>
      <c r="D66" s="1720"/>
      <c r="E66" s="133">
        <v>1357</v>
      </c>
      <c r="F66" s="1720"/>
      <c r="G66" s="1720"/>
      <c r="H66" s="1720"/>
    </row>
    <row r="67" spans="1:8" ht="12.75" customHeight="1" x14ac:dyDescent="0.25">
      <c r="A67" s="400" t="s">
        <v>256</v>
      </c>
      <c r="B67" s="1667"/>
      <c r="C67" s="432">
        <v>10371</v>
      </c>
      <c r="D67" s="1667"/>
      <c r="E67" s="432">
        <v>10372</v>
      </c>
      <c r="F67" s="1720"/>
      <c r="G67" s="1720"/>
      <c r="H67" s="1720"/>
    </row>
    <row r="68" spans="1:8" ht="12.75" customHeight="1" x14ac:dyDescent="0.25">
      <c r="A68" s="400" t="s">
        <v>257</v>
      </c>
      <c r="B68" s="1667"/>
      <c r="C68" s="432">
        <v>10373</v>
      </c>
      <c r="D68" s="1667"/>
      <c r="E68" s="432">
        <v>10374</v>
      </c>
      <c r="F68" s="1720"/>
      <c r="G68" s="1720"/>
      <c r="H68" s="1720"/>
    </row>
    <row r="69" spans="1:8" ht="12.75" customHeight="1" x14ac:dyDescent="0.25">
      <c r="A69" s="400" t="s">
        <v>258</v>
      </c>
      <c r="B69" s="1667"/>
      <c r="C69" s="432">
        <v>1350</v>
      </c>
      <c r="D69" s="1667"/>
      <c r="E69" s="432">
        <v>1358</v>
      </c>
      <c r="F69" s="1720"/>
      <c r="G69" s="1720"/>
      <c r="H69" s="1720"/>
    </row>
    <row r="70" spans="1:8" ht="12.75" customHeight="1" x14ac:dyDescent="0.25">
      <c r="A70" s="442" t="s">
        <v>31</v>
      </c>
      <c r="B70" s="1667"/>
      <c r="C70" s="432">
        <v>10375</v>
      </c>
      <c r="D70" s="1667"/>
      <c r="E70" s="432">
        <v>10376</v>
      </c>
      <c r="F70" s="1720"/>
      <c r="G70" s="1720"/>
      <c r="H70" s="1720"/>
    </row>
    <row r="71" spans="1:8" ht="22.5" x14ac:dyDescent="0.25">
      <c r="A71" s="446" t="s">
        <v>64</v>
      </c>
      <c r="B71" s="1667"/>
      <c r="C71" s="432">
        <v>10377</v>
      </c>
      <c r="D71" s="1667"/>
      <c r="E71" s="432">
        <v>10378</v>
      </c>
      <c r="F71" s="1720"/>
      <c r="G71" s="1720"/>
      <c r="H71" s="1720"/>
    </row>
    <row r="72" spans="1:8" ht="12.75" customHeight="1" x14ac:dyDescent="0.25">
      <c r="A72" s="400" t="s">
        <v>33</v>
      </c>
      <c r="B72" s="1667"/>
      <c r="C72" s="432">
        <v>1348</v>
      </c>
      <c r="D72" s="1667"/>
      <c r="E72" s="432">
        <v>1356</v>
      </c>
      <c r="F72" s="1720"/>
      <c r="G72" s="1720"/>
      <c r="H72" s="1720"/>
    </row>
    <row r="73" spans="1:8" ht="12.75" customHeight="1" x14ac:dyDescent="0.25">
      <c r="A73" s="400" t="s">
        <v>34</v>
      </c>
      <c r="B73" s="1667"/>
      <c r="C73" s="432">
        <v>10379</v>
      </c>
      <c r="D73" s="1667"/>
      <c r="E73" s="432">
        <v>10380</v>
      </c>
      <c r="F73" s="1720"/>
      <c r="G73" s="1720"/>
      <c r="H73" s="1720"/>
    </row>
    <row r="74" spans="1:8" x14ac:dyDescent="0.25">
      <c r="A74" s="446" t="s">
        <v>321</v>
      </c>
      <c r="B74" s="1667"/>
      <c r="C74" s="432">
        <v>10381</v>
      </c>
      <c r="D74" s="1667"/>
      <c r="E74" s="432">
        <v>10382</v>
      </c>
      <c r="F74" s="1720"/>
      <c r="G74" s="1720"/>
      <c r="H74" s="1720"/>
    </row>
    <row r="75" spans="1:8" ht="22.5" x14ac:dyDescent="0.25">
      <c r="A75" s="446" t="s">
        <v>67</v>
      </c>
      <c r="B75" s="1667"/>
      <c r="C75" s="432">
        <v>10383</v>
      </c>
      <c r="D75" s="1667"/>
      <c r="E75" s="432">
        <v>10384</v>
      </c>
      <c r="F75" s="1720"/>
      <c r="G75" s="1720"/>
      <c r="H75" s="1720"/>
    </row>
    <row r="76" spans="1:8" ht="12.75" customHeight="1" x14ac:dyDescent="0.25">
      <c r="A76" s="400" t="s">
        <v>37</v>
      </c>
      <c r="B76" s="1667"/>
      <c r="C76" s="432">
        <v>10385</v>
      </c>
      <c r="D76" s="1667"/>
      <c r="E76" s="432">
        <v>10386</v>
      </c>
      <c r="F76" s="1720"/>
      <c r="G76" s="1720"/>
      <c r="H76" s="1720"/>
    </row>
    <row r="77" spans="1:8" x14ac:dyDescent="0.25">
      <c r="A77" s="400" t="s">
        <v>260</v>
      </c>
      <c r="B77" s="1667"/>
      <c r="C77" s="432">
        <v>10387</v>
      </c>
      <c r="D77" s="1667"/>
      <c r="E77" s="432">
        <v>10388</v>
      </c>
      <c r="F77" s="1720"/>
      <c r="G77" s="1720"/>
      <c r="H77" s="1720"/>
    </row>
    <row r="78" spans="1:8" x14ac:dyDescent="0.25">
      <c r="A78" s="400" t="s">
        <v>261</v>
      </c>
      <c r="B78" s="1667"/>
      <c r="C78" s="432">
        <v>10389</v>
      </c>
      <c r="D78" s="1667"/>
      <c r="E78" s="432">
        <v>10390</v>
      </c>
      <c r="F78" s="1720"/>
      <c r="G78" s="1720"/>
      <c r="H78" s="1720"/>
    </row>
    <row r="79" spans="1:8" x14ac:dyDescent="0.25">
      <c r="A79" s="400" t="s">
        <v>262</v>
      </c>
      <c r="B79" s="1667"/>
      <c r="C79" s="432">
        <v>10391</v>
      </c>
      <c r="D79" s="1667"/>
      <c r="E79" s="432">
        <v>10392</v>
      </c>
      <c r="F79" s="1720"/>
      <c r="G79" s="1720"/>
      <c r="H79" s="1720"/>
    </row>
    <row r="80" spans="1:8" ht="33.75" customHeight="1" x14ac:dyDescent="0.25">
      <c r="A80" s="446" t="s">
        <v>263</v>
      </c>
      <c r="B80" s="1667"/>
      <c r="C80" s="432">
        <v>10393</v>
      </c>
      <c r="D80" s="1667"/>
      <c r="E80" s="432">
        <v>10394</v>
      </c>
      <c r="F80" s="1720"/>
      <c r="G80" s="1720"/>
      <c r="H80" s="1720"/>
    </row>
    <row r="81" spans="1:8" x14ac:dyDescent="0.25">
      <c r="A81" s="400" t="s">
        <v>264</v>
      </c>
      <c r="B81" s="1667"/>
      <c r="C81" s="432">
        <v>10395</v>
      </c>
      <c r="D81" s="1667"/>
      <c r="E81" s="432">
        <v>10396</v>
      </c>
      <c r="F81" s="1720"/>
      <c r="G81" s="1720"/>
      <c r="H81" s="1720"/>
    </row>
    <row r="82" spans="1:8" ht="12.75" customHeight="1" x14ac:dyDescent="0.25">
      <c r="A82" s="442" t="s">
        <v>323</v>
      </c>
      <c r="B82" s="1667"/>
      <c r="C82" s="432">
        <v>10397</v>
      </c>
      <c r="D82" s="1667"/>
      <c r="E82" s="432">
        <v>10398</v>
      </c>
      <c r="F82" s="1720"/>
      <c r="G82" s="1720"/>
      <c r="H82" s="1720"/>
    </row>
    <row r="83" spans="1:8" ht="12.75" customHeight="1" x14ac:dyDescent="0.25">
      <c r="A83" s="442" t="s">
        <v>324</v>
      </c>
      <c r="B83" s="1667"/>
      <c r="C83" s="432">
        <v>10399</v>
      </c>
      <c r="D83" s="1667"/>
      <c r="E83" s="432">
        <v>10400</v>
      </c>
      <c r="F83" s="1720"/>
      <c r="G83" s="1720"/>
      <c r="H83" s="1720"/>
    </row>
    <row r="84" spans="1:8" ht="23.25" x14ac:dyDescent="0.25">
      <c r="A84" s="442" t="s">
        <v>325</v>
      </c>
      <c r="B84" s="1667"/>
      <c r="C84" s="432">
        <v>10401</v>
      </c>
      <c r="D84" s="1667"/>
      <c r="E84" s="432">
        <v>10402</v>
      </c>
      <c r="F84" s="1720"/>
      <c r="G84" s="1720"/>
      <c r="H84" s="1720"/>
    </row>
    <row r="85" spans="1:8" ht="23.25" x14ac:dyDescent="0.25">
      <c r="A85" s="442" t="s">
        <v>265</v>
      </c>
      <c r="B85" s="1667"/>
      <c r="C85" s="432">
        <v>1353</v>
      </c>
      <c r="D85" s="1667"/>
      <c r="E85" s="432">
        <v>1361</v>
      </c>
      <c r="F85" s="1720"/>
      <c r="G85" s="1720"/>
      <c r="H85" s="1720"/>
    </row>
    <row r="86" spans="1:8" ht="22.5" x14ac:dyDescent="0.25">
      <c r="A86" s="446" t="s">
        <v>326</v>
      </c>
      <c r="B86" s="1667"/>
      <c r="C86" s="432">
        <v>10403</v>
      </c>
      <c r="D86" s="1667"/>
      <c r="E86" s="432">
        <v>10404</v>
      </c>
      <c r="F86" s="1720"/>
      <c r="G86" s="1720"/>
      <c r="H86" s="1720"/>
    </row>
    <row r="87" spans="1:8" ht="12.6" customHeight="1" x14ac:dyDescent="0.25">
      <c r="A87" s="442" t="s">
        <v>44</v>
      </c>
      <c r="B87" s="1667"/>
      <c r="C87" s="432">
        <v>1352</v>
      </c>
      <c r="D87" s="1667"/>
      <c r="E87" s="432">
        <v>1360</v>
      </c>
      <c r="F87" s="1720"/>
      <c r="G87" s="1720"/>
      <c r="H87" s="1720"/>
    </row>
    <row r="88" spans="1:8" ht="24.75" customHeight="1" x14ac:dyDescent="0.25">
      <c r="A88" s="446" t="s">
        <v>346</v>
      </c>
      <c r="B88" s="1667"/>
      <c r="C88" s="432">
        <v>1351</v>
      </c>
      <c r="D88" s="1667"/>
      <c r="E88" s="432">
        <v>1359</v>
      </c>
      <c r="F88" s="1720"/>
      <c r="G88" s="1720"/>
      <c r="H88" s="1720"/>
    </row>
    <row r="89" spans="1:8" s="146" customFormat="1" x14ac:dyDescent="0.25">
      <c r="A89" s="400" t="s">
        <v>267</v>
      </c>
      <c r="B89" s="451"/>
      <c r="C89" s="432">
        <v>10405</v>
      </c>
      <c r="D89" s="1667"/>
      <c r="E89" s="432">
        <v>10406</v>
      </c>
      <c r="F89" s="145"/>
      <c r="G89" s="145"/>
      <c r="H89" s="145"/>
    </row>
    <row r="90" spans="1:8" ht="12.75" customHeight="1" x14ac:dyDescent="0.25">
      <c r="A90" s="446" t="s">
        <v>347</v>
      </c>
      <c r="B90" s="1667"/>
      <c r="C90" s="432">
        <v>10407</v>
      </c>
      <c r="D90" s="1667"/>
      <c r="E90" s="432">
        <v>10408</v>
      </c>
      <c r="F90" s="1720"/>
      <c r="G90" s="1720"/>
      <c r="H90" s="1720"/>
    </row>
    <row r="91" spans="1:8" ht="12.75" customHeight="1" x14ac:dyDescent="0.25">
      <c r="A91" s="400" t="s">
        <v>269</v>
      </c>
      <c r="B91" s="1667"/>
      <c r="C91" s="432">
        <v>10409</v>
      </c>
      <c r="D91" s="1667"/>
      <c r="E91" s="432">
        <v>10410</v>
      </c>
      <c r="F91" s="1720"/>
      <c r="G91" s="1720"/>
      <c r="H91" s="1720"/>
    </row>
    <row r="92" spans="1:8" ht="23.25" x14ac:dyDescent="0.25">
      <c r="A92" s="1674" t="s">
        <v>328</v>
      </c>
      <c r="B92" s="1667"/>
      <c r="C92" s="432">
        <v>10411</v>
      </c>
      <c r="D92" s="1667"/>
      <c r="E92" s="432">
        <v>10412</v>
      </c>
      <c r="F92" s="1720"/>
      <c r="G92" s="1720"/>
      <c r="H92" s="1720"/>
    </row>
    <row r="93" spans="1:8" ht="23.25" x14ac:dyDescent="0.25">
      <c r="A93" s="1674" t="s">
        <v>329</v>
      </c>
      <c r="B93" s="1667"/>
      <c r="C93" s="432">
        <v>10413</v>
      </c>
      <c r="D93" s="1667"/>
      <c r="E93" s="432">
        <v>10414</v>
      </c>
      <c r="F93" s="1720"/>
      <c r="G93" s="1720"/>
      <c r="H93" s="1720"/>
    </row>
    <row r="94" spans="1:8" ht="12.75" customHeight="1" x14ac:dyDescent="0.25">
      <c r="A94" s="400" t="s">
        <v>270</v>
      </c>
      <c r="B94" s="1667"/>
      <c r="C94" s="432">
        <v>10415</v>
      </c>
      <c r="D94" s="1667"/>
      <c r="E94" s="432">
        <v>10416</v>
      </c>
      <c r="F94" s="1720"/>
      <c r="G94" s="1720"/>
      <c r="H94" s="1720"/>
    </row>
    <row r="95" spans="1:8" ht="12.75" customHeight="1" x14ac:dyDescent="0.25">
      <c r="A95" s="400" t="s">
        <v>271</v>
      </c>
      <c r="B95" s="1667"/>
      <c r="C95" s="432">
        <v>10417</v>
      </c>
      <c r="D95" s="1667"/>
      <c r="E95" s="432">
        <v>10418</v>
      </c>
      <c r="F95" s="1720"/>
      <c r="G95" s="1720"/>
      <c r="H95" s="1720"/>
    </row>
    <row r="96" spans="1:8" ht="12.75" customHeight="1" x14ac:dyDescent="0.25">
      <c r="A96" s="400" t="s">
        <v>272</v>
      </c>
      <c r="B96" s="1667"/>
      <c r="C96" s="432">
        <v>10419</v>
      </c>
      <c r="D96" s="1667"/>
      <c r="E96" s="432">
        <v>10420</v>
      </c>
      <c r="F96" s="1720"/>
      <c r="G96" s="1720"/>
      <c r="H96" s="1720"/>
    </row>
    <row r="97" spans="1:10" ht="12.75" customHeight="1" x14ac:dyDescent="0.25">
      <c r="A97" s="400" t="s">
        <v>56</v>
      </c>
      <c r="B97" s="1667"/>
      <c r="C97" s="432">
        <v>10421</v>
      </c>
      <c r="D97" s="1667"/>
      <c r="E97" s="432">
        <v>10422</v>
      </c>
      <c r="F97" s="1720"/>
      <c r="G97" s="1720"/>
      <c r="H97" s="1720"/>
      <c r="I97" s="1719"/>
      <c r="J97" s="1719"/>
    </row>
    <row r="98" spans="1:10" x14ac:dyDescent="0.25">
      <c r="A98" s="400" t="s">
        <v>330</v>
      </c>
      <c r="B98" s="1667"/>
      <c r="C98" s="432">
        <v>10423</v>
      </c>
      <c r="D98" s="1667"/>
      <c r="E98" s="432">
        <v>10424</v>
      </c>
      <c r="F98" s="1720"/>
      <c r="G98" s="1720"/>
      <c r="H98" s="1720"/>
      <c r="I98" s="1719"/>
      <c r="J98" s="1719"/>
    </row>
    <row r="99" spans="1:10" ht="12.75" customHeight="1" x14ac:dyDescent="0.25">
      <c r="A99" s="446" t="s">
        <v>38</v>
      </c>
      <c r="B99" s="1667"/>
      <c r="C99" s="432">
        <v>10425</v>
      </c>
      <c r="D99" s="1667"/>
      <c r="E99" s="432">
        <v>10426</v>
      </c>
      <c r="F99" s="1720"/>
      <c r="G99" s="1720"/>
      <c r="H99" s="1720"/>
      <c r="I99" s="1719"/>
      <c r="J99" s="1719"/>
    </row>
    <row r="100" spans="1:10" ht="12.75" customHeight="1" x14ac:dyDescent="0.25">
      <c r="A100" s="400" t="s">
        <v>59</v>
      </c>
      <c r="B100" s="1667"/>
      <c r="C100" s="432">
        <v>10427</v>
      </c>
      <c r="D100" s="1667"/>
      <c r="E100" s="432">
        <v>10428</v>
      </c>
      <c r="F100" s="1720"/>
      <c r="G100" s="1720"/>
      <c r="H100" s="1720"/>
      <c r="I100" s="1719"/>
      <c r="J100" s="68"/>
    </row>
    <row r="101" spans="1:10" ht="12.75" customHeight="1" x14ac:dyDescent="0.25">
      <c r="A101" s="400" t="s">
        <v>331</v>
      </c>
      <c r="B101" s="1667"/>
      <c r="C101" s="432">
        <v>10429</v>
      </c>
      <c r="D101" s="1667"/>
      <c r="E101" s="432">
        <v>10430</v>
      </c>
      <c r="F101" s="1720"/>
      <c r="G101" s="1720"/>
      <c r="H101" s="1720"/>
      <c r="I101" s="1719"/>
      <c r="J101" s="68"/>
    </row>
    <row r="102" spans="1:10" ht="12.75" customHeight="1" x14ac:dyDescent="0.25">
      <c r="A102" s="400" t="s">
        <v>90</v>
      </c>
      <c r="B102" s="1667"/>
      <c r="C102" s="494"/>
      <c r="D102" s="1667"/>
      <c r="E102" s="432">
        <v>10432</v>
      </c>
      <c r="F102" s="1720"/>
      <c r="G102" s="1720"/>
      <c r="H102" s="1720"/>
      <c r="I102" s="1719"/>
      <c r="J102" s="1719"/>
    </row>
    <row r="103" spans="1:10" ht="12.75" customHeight="1" x14ac:dyDescent="0.25">
      <c r="A103" s="400" t="s">
        <v>282</v>
      </c>
      <c r="B103" s="1667"/>
      <c r="C103" s="440">
        <v>1355</v>
      </c>
      <c r="D103" s="1667"/>
      <c r="E103" s="440">
        <v>1363</v>
      </c>
      <c r="F103" s="1719"/>
      <c r="G103" s="1719"/>
      <c r="H103" s="1719"/>
      <c r="I103" s="1719"/>
      <c r="J103" s="1719"/>
    </row>
    <row r="104" spans="1:10" ht="12.75" customHeight="1" x14ac:dyDescent="0.25">
      <c r="A104" s="1719"/>
      <c r="B104" s="1719"/>
      <c r="C104" s="1719"/>
      <c r="D104" s="81"/>
      <c r="E104" s="1"/>
      <c r="F104" s="1719"/>
      <c r="G104" s="1719"/>
      <c r="H104" s="1719"/>
      <c r="I104" s="1719"/>
      <c r="J104" s="1719"/>
    </row>
    <row r="105" spans="1:10" ht="12.75" customHeight="1" x14ac:dyDescent="0.25">
      <c r="A105" s="25"/>
      <c r="B105" s="1719"/>
      <c r="C105" s="1719"/>
      <c r="D105" s="1719"/>
      <c r="E105" s="1719"/>
      <c r="F105" s="1719"/>
      <c r="G105" s="1719"/>
      <c r="H105" s="1719"/>
      <c r="I105" s="1719"/>
      <c r="J105" s="1719"/>
    </row>
    <row r="112" spans="1:10" ht="12.75" customHeight="1" x14ac:dyDescent="0.25">
      <c r="A112" s="1719"/>
      <c r="B112" s="1719"/>
      <c r="C112" s="1719"/>
      <c r="D112" s="1719"/>
      <c r="E112" s="1719"/>
      <c r="F112" s="1719"/>
      <c r="G112" s="1719"/>
      <c r="H112" s="1719"/>
      <c r="I112" s="1719"/>
      <c r="J112" s="134"/>
    </row>
    <row r="113" spans="1:5" ht="12.75" customHeight="1" x14ac:dyDescent="0.25">
      <c r="A113" s="1719"/>
      <c r="B113" s="1719"/>
      <c r="C113" s="1719"/>
      <c r="D113" s="1719"/>
      <c r="E113" s="1719"/>
    </row>
    <row r="114" spans="1:5" ht="12.75" customHeight="1" x14ac:dyDescent="0.25">
      <c r="A114" s="1719"/>
      <c r="B114" s="1719"/>
      <c r="C114" s="1719"/>
      <c r="D114" s="1719"/>
      <c r="E114" s="1719"/>
    </row>
    <row r="115" spans="1:5" ht="12.75" customHeight="1" x14ac:dyDescent="0.25">
      <c r="A115" s="1719"/>
      <c r="B115" s="1719"/>
      <c r="C115" s="1719"/>
      <c r="D115" s="1719"/>
      <c r="E115" s="1719"/>
    </row>
    <row r="116" spans="1:5" ht="12.75" customHeight="1" x14ac:dyDescent="0.25">
      <c r="A116" s="1719"/>
      <c r="B116" s="1719"/>
      <c r="C116" s="1719"/>
      <c r="D116" s="1719"/>
      <c r="E116" s="1719"/>
    </row>
    <row r="118" spans="1:5" ht="12.75" customHeight="1" x14ac:dyDescent="0.25">
      <c r="A118" s="1719"/>
      <c r="B118" s="1719"/>
      <c r="C118" s="1719"/>
      <c r="D118" s="1719"/>
      <c r="E118" s="1719"/>
    </row>
    <row r="119" spans="1:5" ht="12.75" customHeight="1" x14ac:dyDescent="0.25">
      <c r="A119" s="1719"/>
      <c r="B119" s="1719"/>
      <c r="C119" s="1719"/>
      <c r="D119" s="1719"/>
      <c r="E119" s="1719"/>
    </row>
    <row r="120" spans="1:5" ht="12.75" customHeight="1" x14ac:dyDescent="0.25">
      <c r="A120" s="1719"/>
      <c r="B120" s="1719"/>
      <c r="C120" s="1719"/>
      <c r="D120" s="1719"/>
      <c r="E120" s="1719"/>
    </row>
    <row r="121" spans="1:5" ht="12.75" customHeight="1" x14ac:dyDescent="0.25">
      <c r="A121" s="1719"/>
      <c r="B121" s="1719"/>
      <c r="C121" s="1719"/>
      <c r="D121" s="134"/>
      <c r="E121" s="134"/>
    </row>
    <row r="122" spans="1:5" ht="12.75" customHeight="1" x14ac:dyDescent="0.25">
      <c r="A122" s="134"/>
      <c r="B122" s="1719"/>
      <c r="C122" s="1719"/>
      <c r="D122" s="134"/>
      <c r="E122" s="134"/>
    </row>
    <row r="123" spans="1:5" ht="12.75" customHeight="1" x14ac:dyDescent="0.25">
      <c r="A123" s="38"/>
      <c r="B123" s="1719"/>
      <c r="C123" s="1719"/>
      <c r="D123" s="1719"/>
      <c r="E123" s="1719"/>
    </row>
    <row r="124" spans="1:5" ht="12.75" customHeight="1" x14ac:dyDescent="0.25">
      <c r="A124" s="1719"/>
      <c r="B124" s="1719"/>
      <c r="C124" s="1719"/>
      <c r="D124" s="1719"/>
      <c r="E124" s="1719"/>
    </row>
    <row r="125" spans="1:5" ht="12.75" customHeight="1" x14ac:dyDescent="0.25">
      <c r="A125" s="1719"/>
      <c r="B125" s="1719"/>
      <c r="C125" s="1719"/>
      <c r="D125" s="1719"/>
      <c r="E125" s="1719"/>
    </row>
    <row r="126" spans="1:5" ht="12.75" customHeight="1" x14ac:dyDescent="0.25">
      <c r="A126" s="1719"/>
      <c r="B126" s="1719"/>
      <c r="C126" s="1719"/>
      <c r="D126" s="1719"/>
      <c r="E126" s="1719"/>
    </row>
    <row r="127" spans="1:5" ht="12.75" customHeight="1" x14ac:dyDescent="0.25">
      <c r="A127" s="1719"/>
      <c r="B127" s="1719"/>
      <c r="C127" s="1719"/>
      <c r="D127" s="1719"/>
      <c r="E127" s="1719"/>
    </row>
    <row r="128" spans="1:5" ht="12.75" customHeight="1" x14ac:dyDescent="0.25">
      <c r="A128" s="1719"/>
      <c r="B128" s="1719"/>
      <c r="C128" s="1719"/>
      <c r="D128" s="1719"/>
      <c r="E128" s="1719"/>
    </row>
    <row r="129" spans="1:1" ht="12.75" customHeight="1" x14ac:dyDescent="0.25">
      <c r="A129" s="134"/>
    </row>
  </sheetData>
  <hyperlinks>
    <hyperlink ref="A2" location="'Liste tableaux'!A1" display="Retour à la liste des tableaux" xr:uid="{D1CBA525-49D6-47FE-A397-C74E73F3EE06}"/>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1" sqref="B1"/>
    </sheetView>
  </sheetViews>
  <sheetFormatPr defaultColWidth="9.140625" defaultRowHeight="12.75" x14ac:dyDescent="0.2"/>
  <cols>
    <col min="1" max="1" width="7.140625" style="1" customWidth="1"/>
    <col min="2" max="2" width="7.5703125" style="1" customWidth="1"/>
    <col min="3" max="3" width="8.5703125" style="1" customWidth="1"/>
    <col min="4" max="4" width="9.140625" style="1"/>
    <col min="5" max="5" width="0.85546875" style="1" customWidth="1"/>
    <col min="6" max="7" width="8.42578125" style="1" customWidth="1"/>
    <col min="8" max="8" width="0.85546875" style="1" customWidth="1"/>
    <col min="9" max="9" width="9.42578125" style="1" customWidth="1"/>
    <col min="10" max="10" width="8.5703125" style="1" customWidth="1"/>
    <col min="11" max="11" width="12.5703125" style="1" customWidth="1"/>
    <col min="12" max="12" width="10.140625" style="1" customWidth="1"/>
    <col min="13" max="13" width="8.5703125" style="1" customWidth="1"/>
    <col min="14" max="14" width="0.85546875" style="1" customWidth="1"/>
    <col min="15" max="15" width="6.140625" style="1" customWidth="1"/>
    <col min="16" max="16" width="6" style="1" customWidth="1"/>
    <col min="17" max="17" width="5.85546875" style="1" customWidth="1"/>
    <col min="18" max="18" width="9.85546875" style="1" customWidth="1"/>
    <col min="19" max="19" width="7.140625" style="1" customWidth="1"/>
    <col min="20" max="20" width="7.140625" style="131" customWidth="1"/>
    <col min="21" max="21" width="9" style="131" customWidth="1"/>
    <col min="22" max="24" width="11.5703125" style="131" customWidth="1"/>
    <col min="25" max="227" width="9.140625" style="1"/>
    <col min="228" max="228" width="7.140625" style="1" customWidth="1"/>
    <col min="229" max="229" width="9" style="1" customWidth="1"/>
    <col min="230" max="231" width="8.5703125" style="1" customWidth="1"/>
    <col min="232" max="232" width="0.85546875" style="1" customWidth="1"/>
    <col min="233" max="233" width="10.5703125" style="1" customWidth="1"/>
    <col min="234" max="234" width="10.42578125" style="1" customWidth="1"/>
    <col min="235" max="235" width="8.5703125" style="1" customWidth="1"/>
    <col min="236" max="236" width="0.85546875" style="1" customWidth="1"/>
    <col min="237" max="237" width="9.42578125" style="1" customWidth="1"/>
    <col min="238" max="241" width="8.5703125" style="1" customWidth="1"/>
    <col min="242" max="242" width="0.85546875" style="1" customWidth="1"/>
    <col min="243" max="243" width="6.85546875" style="1" customWidth="1"/>
    <col min="244" max="244" width="7.42578125" style="1" customWidth="1"/>
    <col min="245" max="245" width="6.85546875" style="1" customWidth="1"/>
    <col min="246" max="246" width="7.5703125" style="1" customWidth="1"/>
    <col min="247" max="247" width="2.140625" style="1" customWidth="1"/>
    <col min="248" max="248" width="7.140625" style="1" customWidth="1"/>
    <col min="249" max="249" width="9" style="1" customWidth="1"/>
    <col min="250" max="252" width="9.42578125" style="1" customWidth="1"/>
    <col min="253" max="253" width="0.85546875" style="1" customWidth="1"/>
    <col min="254" max="261" width="8.5703125" style="1" customWidth="1"/>
    <col min="262" max="483" width="9.140625" style="1"/>
    <col min="484" max="484" width="7.140625" style="1" customWidth="1"/>
    <col min="485" max="485" width="9" style="1" customWidth="1"/>
    <col min="486" max="487" width="8.5703125" style="1" customWidth="1"/>
    <col min="488" max="488" width="0.85546875" style="1" customWidth="1"/>
    <col min="489" max="489" width="10.5703125" style="1" customWidth="1"/>
    <col min="490" max="490" width="10.42578125" style="1" customWidth="1"/>
    <col min="491" max="491" width="8.5703125" style="1" customWidth="1"/>
    <col min="492" max="492" width="0.85546875" style="1" customWidth="1"/>
    <col min="493" max="493" width="9.42578125" style="1" customWidth="1"/>
    <col min="494" max="497" width="8.5703125" style="1" customWidth="1"/>
    <col min="498" max="498" width="0.85546875" style="1" customWidth="1"/>
    <col min="499" max="499" width="6.85546875" style="1" customWidth="1"/>
    <col min="500" max="500" width="7.42578125" style="1" customWidth="1"/>
    <col min="501" max="501" width="6.85546875" style="1" customWidth="1"/>
    <col min="502" max="502" width="7.5703125" style="1" customWidth="1"/>
    <col min="503" max="503" width="2.140625" style="1" customWidth="1"/>
    <col min="504" max="504" width="7.140625" style="1" customWidth="1"/>
    <col min="505" max="505" width="9" style="1" customWidth="1"/>
    <col min="506" max="508" width="9.42578125" style="1" customWidth="1"/>
    <col min="509" max="509" width="0.85546875" style="1" customWidth="1"/>
    <col min="510" max="517" width="8.5703125" style="1" customWidth="1"/>
    <col min="518" max="739" width="9.140625" style="1"/>
    <col min="740" max="740" width="7.140625" style="1" customWidth="1"/>
    <col min="741" max="741" width="9" style="1" customWidth="1"/>
    <col min="742" max="743" width="8.5703125" style="1" customWidth="1"/>
    <col min="744" max="744" width="0.85546875" style="1" customWidth="1"/>
    <col min="745" max="745" width="10.5703125" style="1" customWidth="1"/>
    <col min="746" max="746" width="10.42578125" style="1" customWidth="1"/>
    <col min="747" max="747" width="8.5703125" style="1" customWidth="1"/>
    <col min="748" max="748" width="0.85546875" style="1" customWidth="1"/>
    <col min="749" max="749" width="9.42578125" style="1" customWidth="1"/>
    <col min="750" max="753" width="8.5703125" style="1" customWidth="1"/>
    <col min="754" max="754" width="0.85546875" style="1" customWidth="1"/>
    <col min="755" max="755" width="6.85546875" style="1" customWidth="1"/>
    <col min="756" max="756" width="7.42578125" style="1" customWidth="1"/>
    <col min="757" max="757" width="6.85546875" style="1" customWidth="1"/>
    <col min="758" max="758" width="7.5703125" style="1" customWidth="1"/>
    <col min="759" max="759" width="2.140625" style="1" customWidth="1"/>
    <col min="760" max="760" width="7.140625" style="1" customWidth="1"/>
    <col min="761" max="761" width="9" style="1" customWidth="1"/>
    <col min="762" max="764" width="9.42578125" style="1" customWidth="1"/>
    <col min="765" max="765" width="0.85546875" style="1" customWidth="1"/>
    <col min="766" max="773" width="8.5703125" style="1" customWidth="1"/>
    <col min="774" max="995" width="9.140625" style="1"/>
    <col min="996" max="996" width="7.140625" style="1" customWidth="1"/>
    <col min="997" max="997" width="9" style="1" customWidth="1"/>
    <col min="998" max="999" width="8.5703125" style="1" customWidth="1"/>
    <col min="1000" max="1000" width="0.85546875" style="1" customWidth="1"/>
    <col min="1001" max="1001" width="10.5703125" style="1" customWidth="1"/>
    <col min="1002" max="1002" width="10.42578125" style="1" customWidth="1"/>
    <col min="1003" max="1003" width="8.5703125" style="1" customWidth="1"/>
    <col min="1004" max="1004" width="0.85546875" style="1" customWidth="1"/>
    <col min="1005" max="1005" width="9.42578125" style="1" customWidth="1"/>
    <col min="1006" max="1009" width="8.5703125" style="1" customWidth="1"/>
    <col min="1010" max="1010" width="0.85546875" style="1" customWidth="1"/>
    <col min="1011" max="1011" width="6.85546875" style="1" customWidth="1"/>
    <col min="1012" max="1012" width="7.42578125" style="1" customWidth="1"/>
    <col min="1013" max="1013" width="6.85546875" style="1" customWidth="1"/>
    <col min="1014" max="1014" width="7.5703125" style="1" customWidth="1"/>
    <col min="1015" max="1015" width="2.140625" style="1" customWidth="1"/>
    <col min="1016" max="1016" width="7.140625" style="1" customWidth="1"/>
    <col min="1017" max="1017" width="9" style="1" customWidth="1"/>
    <col min="1018" max="1020" width="9.42578125" style="1" customWidth="1"/>
    <col min="1021" max="1021" width="0.85546875" style="1" customWidth="1"/>
    <col min="1022" max="1029" width="8.5703125" style="1" customWidth="1"/>
    <col min="1030" max="1251" width="9.140625" style="1"/>
    <col min="1252" max="1252" width="7.140625" style="1" customWidth="1"/>
    <col min="1253" max="1253" width="9" style="1" customWidth="1"/>
    <col min="1254" max="1255" width="8.5703125" style="1" customWidth="1"/>
    <col min="1256" max="1256" width="0.85546875" style="1" customWidth="1"/>
    <col min="1257" max="1257" width="10.5703125" style="1" customWidth="1"/>
    <col min="1258" max="1258" width="10.42578125" style="1" customWidth="1"/>
    <col min="1259" max="1259" width="8.5703125" style="1" customWidth="1"/>
    <col min="1260" max="1260" width="0.85546875" style="1" customWidth="1"/>
    <col min="1261" max="1261" width="9.42578125" style="1" customWidth="1"/>
    <col min="1262" max="1265" width="8.5703125" style="1" customWidth="1"/>
    <col min="1266" max="1266" width="0.85546875" style="1" customWidth="1"/>
    <col min="1267" max="1267" width="6.85546875" style="1" customWidth="1"/>
    <col min="1268" max="1268" width="7.42578125" style="1" customWidth="1"/>
    <col min="1269" max="1269" width="6.85546875" style="1" customWidth="1"/>
    <col min="1270" max="1270" width="7.5703125" style="1" customWidth="1"/>
    <col min="1271" max="1271" width="2.140625" style="1" customWidth="1"/>
    <col min="1272" max="1272" width="7.140625" style="1" customWidth="1"/>
    <col min="1273" max="1273" width="9" style="1" customWidth="1"/>
    <col min="1274" max="1276" width="9.42578125" style="1" customWidth="1"/>
    <col min="1277" max="1277" width="0.85546875" style="1" customWidth="1"/>
    <col min="1278" max="1285" width="8.5703125" style="1" customWidth="1"/>
    <col min="1286" max="1507" width="9.140625" style="1"/>
    <col min="1508" max="1508" width="7.140625" style="1" customWidth="1"/>
    <col min="1509" max="1509" width="9" style="1" customWidth="1"/>
    <col min="1510" max="1511" width="8.5703125" style="1" customWidth="1"/>
    <col min="1512" max="1512" width="0.85546875" style="1" customWidth="1"/>
    <col min="1513" max="1513" width="10.5703125" style="1" customWidth="1"/>
    <col min="1514" max="1514" width="10.42578125" style="1" customWidth="1"/>
    <col min="1515" max="1515" width="8.5703125" style="1" customWidth="1"/>
    <col min="1516" max="1516" width="0.85546875" style="1" customWidth="1"/>
    <col min="1517" max="1517" width="9.42578125" style="1" customWidth="1"/>
    <col min="1518" max="1521" width="8.5703125" style="1" customWidth="1"/>
    <col min="1522" max="1522" width="0.85546875" style="1" customWidth="1"/>
    <col min="1523" max="1523" width="6.85546875" style="1" customWidth="1"/>
    <col min="1524" max="1524" width="7.42578125" style="1" customWidth="1"/>
    <col min="1525" max="1525" width="6.85546875" style="1" customWidth="1"/>
    <col min="1526" max="1526" width="7.5703125" style="1" customWidth="1"/>
    <col min="1527" max="1527" width="2.140625" style="1" customWidth="1"/>
    <col min="1528" max="1528" width="7.140625" style="1" customWidth="1"/>
    <col min="1529" max="1529" width="9" style="1" customWidth="1"/>
    <col min="1530" max="1532" width="9.42578125" style="1" customWidth="1"/>
    <col min="1533" max="1533" width="0.85546875" style="1" customWidth="1"/>
    <col min="1534" max="1541" width="8.5703125" style="1" customWidth="1"/>
    <col min="1542" max="1763" width="9.140625" style="1"/>
    <col min="1764" max="1764" width="7.140625" style="1" customWidth="1"/>
    <col min="1765" max="1765" width="9" style="1" customWidth="1"/>
    <col min="1766" max="1767" width="8.5703125" style="1" customWidth="1"/>
    <col min="1768" max="1768" width="0.85546875" style="1" customWidth="1"/>
    <col min="1769" max="1769" width="10.5703125" style="1" customWidth="1"/>
    <col min="1770" max="1770" width="10.42578125" style="1" customWidth="1"/>
    <col min="1771" max="1771" width="8.5703125" style="1" customWidth="1"/>
    <col min="1772" max="1772" width="0.85546875" style="1" customWidth="1"/>
    <col min="1773" max="1773" width="9.42578125" style="1" customWidth="1"/>
    <col min="1774" max="1777" width="8.5703125" style="1" customWidth="1"/>
    <col min="1778" max="1778" width="0.85546875" style="1" customWidth="1"/>
    <col min="1779" max="1779" width="6.85546875" style="1" customWidth="1"/>
    <col min="1780" max="1780" width="7.42578125" style="1" customWidth="1"/>
    <col min="1781" max="1781" width="6.85546875" style="1" customWidth="1"/>
    <col min="1782" max="1782" width="7.5703125" style="1" customWidth="1"/>
    <col min="1783" max="1783" width="2.140625" style="1" customWidth="1"/>
    <col min="1784" max="1784" width="7.140625" style="1" customWidth="1"/>
    <col min="1785" max="1785" width="9" style="1" customWidth="1"/>
    <col min="1786" max="1788" width="9.42578125" style="1" customWidth="1"/>
    <col min="1789" max="1789" width="0.85546875" style="1" customWidth="1"/>
    <col min="1790" max="1797" width="8.5703125" style="1" customWidth="1"/>
    <col min="1798" max="2019" width="9.140625" style="1"/>
    <col min="2020" max="2020" width="7.140625" style="1" customWidth="1"/>
    <col min="2021" max="2021" width="9" style="1" customWidth="1"/>
    <col min="2022" max="2023" width="8.5703125" style="1" customWidth="1"/>
    <col min="2024" max="2024" width="0.85546875" style="1" customWidth="1"/>
    <col min="2025" max="2025" width="10.5703125" style="1" customWidth="1"/>
    <col min="2026" max="2026" width="10.42578125" style="1" customWidth="1"/>
    <col min="2027" max="2027" width="8.5703125" style="1" customWidth="1"/>
    <col min="2028" max="2028" width="0.85546875" style="1" customWidth="1"/>
    <col min="2029" max="2029" width="9.42578125" style="1" customWidth="1"/>
    <col min="2030" max="2033" width="8.5703125" style="1" customWidth="1"/>
    <col min="2034" max="2034" width="0.85546875" style="1" customWidth="1"/>
    <col min="2035" max="2035" width="6.85546875" style="1" customWidth="1"/>
    <col min="2036" max="2036" width="7.42578125" style="1" customWidth="1"/>
    <col min="2037" max="2037" width="6.85546875" style="1" customWidth="1"/>
    <col min="2038" max="2038" width="7.5703125" style="1" customWidth="1"/>
    <col min="2039" max="2039" width="2.140625" style="1" customWidth="1"/>
    <col min="2040" max="2040" width="7.140625" style="1" customWidth="1"/>
    <col min="2041" max="2041" width="9" style="1" customWidth="1"/>
    <col min="2042" max="2044" width="9.42578125" style="1" customWidth="1"/>
    <col min="2045" max="2045" width="0.85546875" style="1" customWidth="1"/>
    <col min="2046" max="2053" width="8.5703125" style="1" customWidth="1"/>
    <col min="2054" max="2275" width="9.140625" style="1"/>
    <col min="2276" max="2276" width="7.140625" style="1" customWidth="1"/>
    <col min="2277" max="2277" width="9" style="1" customWidth="1"/>
    <col min="2278" max="2279" width="8.5703125" style="1" customWidth="1"/>
    <col min="2280" max="2280" width="0.85546875" style="1" customWidth="1"/>
    <col min="2281" max="2281" width="10.5703125" style="1" customWidth="1"/>
    <col min="2282" max="2282" width="10.42578125" style="1" customWidth="1"/>
    <col min="2283" max="2283" width="8.5703125" style="1" customWidth="1"/>
    <col min="2284" max="2284" width="0.85546875" style="1" customWidth="1"/>
    <col min="2285" max="2285" width="9.42578125" style="1" customWidth="1"/>
    <col min="2286" max="2289" width="8.5703125" style="1" customWidth="1"/>
    <col min="2290" max="2290" width="0.85546875" style="1" customWidth="1"/>
    <col min="2291" max="2291" width="6.85546875" style="1" customWidth="1"/>
    <col min="2292" max="2292" width="7.42578125" style="1" customWidth="1"/>
    <col min="2293" max="2293" width="6.85546875" style="1" customWidth="1"/>
    <col min="2294" max="2294" width="7.5703125" style="1" customWidth="1"/>
    <col min="2295" max="2295" width="2.140625" style="1" customWidth="1"/>
    <col min="2296" max="2296" width="7.140625" style="1" customWidth="1"/>
    <col min="2297" max="2297" width="9" style="1" customWidth="1"/>
    <col min="2298" max="2300" width="9.42578125" style="1" customWidth="1"/>
    <col min="2301" max="2301" width="0.85546875" style="1" customWidth="1"/>
    <col min="2302" max="2309" width="8.5703125" style="1" customWidth="1"/>
    <col min="2310" max="2531" width="9.140625" style="1"/>
    <col min="2532" max="2532" width="7.140625" style="1" customWidth="1"/>
    <col min="2533" max="2533" width="9" style="1" customWidth="1"/>
    <col min="2534" max="2535" width="8.5703125" style="1" customWidth="1"/>
    <col min="2536" max="2536" width="0.85546875" style="1" customWidth="1"/>
    <col min="2537" max="2537" width="10.5703125" style="1" customWidth="1"/>
    <col min="2538" max="2538" width="10.42578125" style="1" customWidth="1"/>
    <col min="2539" max="2539" width="8.5703125" style="1" customWidth="1"/>
    <col min="2540" max="2540" width="0.85546875" style="1" customWidth="1"/>
    <col min="2541" max="2541" width="9.42578125" style="1" customWidth="1"/>
    <col min="2542" max="2545" width="8.5703125" style="1" customWidth="1"/>
    <col min="2546" max="2546" width="0.85546875" style="1" customWidth="1"/>
    <col min="2547" max="2547" width="6.85546875" style="1" customWidth="1"/>
    <col min="2548" max="2548" width="7.42578125" style="1" customWidth="1"/>
    <col min="2549" max="2549" width="6.85546875" style="1" customWidth="1"/>
    <col min="2550" max="2550" width="7.5703125" style="1" customWidth="1"/>
    <col min="2551" max="2551" width="2.140625" style="1" customWidth="1"/>
    <col min="2552" max="2552" width="7.140625" style="1" customWidth="1"/>
    <col min="2553" max="2553" width="9" style="1" customWidth="1"/>
    <col min="2554" max="2556" width="9.42578125" style="1" customWidth="1"/>
    <col min="2557" max="2557" width="0.85546875" style="1" customWidth="1"/>
    <col min="2558" max="2565" width="8.5703125" style="1" customWidth="1"/>
    <col min="2566" max="2787" width="9.140625" style="1"/>
    <col min="2788" max="2788" width="7.140625" style="1" customWidth="1"/>
    <col min="2789" max="2789" width="9" style="1" customWidth="1"/>
    <col min="2790" max="2791" width="8.5703125" style="1" customWidth="1"/>
    <col min="2792" max="2792" width="0.85546875" style="1" customWidth="1"/>
    <col min="2793" max="2793" width="10.5703125" style="1" customWidth="1"/>
    <col min="2794" max="2794" width="10.42578125" style="1" customWidth="1"/>
    <col min="2795" max="2795" width="8.5703125" style="1" customWidth="1"/>
    <col min="2796" max="2796" width="0.85546875" style="1" customWidth="1"/>
    <col min="2797" max="2797" width="9.42578125" style="1" customWidth="1"/>
    <col min="2798" max="2801" width="8.5703125" style="1" customWidth="1"/>
    <col min="2802" max="2802" width="0.85546875" style="1" customWidth="1"/>
    <col min="2803" max="2803" width="6.85546875" style="1" customWidth="1"/>
    <col min="2804" max="2804" width="7.42578125" style="1" customWidth="1"/>
    <col min="2805" max="2805" width="6.85546875" style="1" customWidth="1"/>
    <col min="2806" max="2806" width="7.5703125" style="1" customWidth="1"/>
    <col min="2807" max="2807" width="2.140625" style="1" customWidth="1"/>
    <col min="2808" max="2808" width="7.140625" style="1" customWidth="1"/>
    <col min="2809" max="2809" width="9" style="1" customWidth="1"/>
    <col min="2810" max="2812" width="9.42578125" style="1" customWidth="1"/>
    <col min="2813" max="2813" width="0.85546875" style="1" customWidth="1"/>
    <col min="2814" max="2821" width="8.5703125" style="1" customWidth="1"/>
    <col min="2822" max="3043" width="9.140625" style="1"/>
    <col min="3044" max="3044" width="7.140625" style="1" customWidth="1"/>
    <col min="3045" max="3045" width="9" style="1" customWidth="1"/>
    <col min="3046" max="3047" width="8.5703125" style="1" customWidth="1"/>
    <col min="3048" max="3048" width="0.85546875" style="1" customWidth="1"/>
    <col min="3049" max="3049" width="10.5703125" style="1" customWidth="1"/>
    <col min="3050" max="3050" width="10.42578125" style="1" customWidth="1"/>
    <col min="3051" max="3051" width="8.5703125" style="1" customWidth="1"/>
    <col min="3052" max="3052" width="0.85546875" style="1" customWidth="1"/>
    <col min="3053" max="3053" width="9.42578125" style="1" customWidth="1"/>
    <col min="3054" max="3057" width="8.5703125" style="1" customWidth="1"/>
    <col min="3058" max="3058" width="0.85546875" style="1" customWidth="1"/>
    <col min="3059" max="3059" width="6.85546875" style="1" customWidth="1"/>
    <col min="3060" max="3060" width="7.42578125" style="1" customWidth="1"/>
    <col min="3061" max="3061" width="6.85546875" style="1" customWidth="1"/>
    <col min="3062" max="3062" width="7.5703125" style="1" customWidth="1"/>
    <col min="3063" max="3063" width="2.140625" style="1" customWidth="1"/>
    <col min="3064" max="3064" width="7.140625" style="1" customWidth="1"/>
    <col min="3065" max="3065" width="9" style="1" customWidth="1"/>
    <col min="3066" max="3068" width="9.42578125" style="1" customWidth="1"/>
    <col min="3069" max="3069" width="0.85546875" style="1" customWidth="1"/>
    <col min="3070" max="3077" width="8.5703125" style="1" customWidth="1"/>
    <col min="3078" max="3299" width="9.140625" style="1"/>
    <col min="3300" max="3300" width="7.140625" style="1" customWidth="1"/>
    <col min="3301" max="3301" width="9" style="1" customWidth="1"/>
    <col min="3302" max="3303" width="8.5703125" style="1" customWidth="1"/>
    <col min="3304" max="3304" width="0.85546875" style="1" customWidth="1"/>
    <col min="3305" max="3305" width="10.5703125" style="1" customWidth="1"/>
    <col min="3306" max="3306" width="10.42578125" style="1" customWidth="1"/>
    <col min="3307" max="3307" width="8.5703125" style="1" customWidth="1"/>
    <col min="3308" max="3308" width="0.85546875" style="1" customWidth="1"/>
    <col min="3309" max="3309" width="9.42578125" style="1" customWidth="1"/>
    <col min="3310" max="3313" width="8.5703125" style="1" customWidth="1"/>
    <col min="3314" max="3314" width="0.85546875" style="1" customWidth="1"/>
    <col min="3315" max="3315" width="6.85546875" style="1" customWidth="1"/>
    <col min="3316" max="3316" width="7.42578125" style="1" customWidth="1"/>
    <col min="3317" max="3317" width="6.85546875" style="1" customWidth="1"/>
    <col min="3318" max="3318" width="7.5703125" style="1" customWidth="1"/>
    <col min="3319" max="3319" width="2.140625" style="1" customWidth="1"/>
    <col min="3320" max="3320" width="7.140625" style="1" customWidth="1"/>
    <col min="3321" max="3321" width="9" style="1" customWidth="1"/>
    <col min="3322" max="3324" width="9.42578125" style="1" customWidth="1"/>
    <col min="3325" max="3325" width="0.85546875" style="1" customWidth="1"/>
    <col min="3326" max="3333" width="8.5703125" style="1" customWidth="1"/>
    <col min="3334" max="3555" width="9.140625" style="1"/>
    <col min="3556" max="3556" width="7.140625" style="1" customWidth="1"/>
    <col min="3557" max="3557" width="9" style="1" customWidth="1"/>
    <col min="3558" max="3559" width="8.5703125" style="1" customWidth="1"/>
    <col min="3560" max="3560" width="0.85546875" style="1" customWidth="1"/>
    <col min="3561" max="3561" width="10.5703125" style="1" customWidth="1"/>
    <col min="3562" max="3562" width="10.42578125" style="1" customWidth="1"/>
    <col min="3563" max="3563" width="8.5703125" style="1" customWidth="1"/>
    <col min="3564" max="3564" width="0.85546875" style="1" customWidth="1"/>
    <col min="3565" max="3565" width="9.42578125" style="1" customWidth="1"/>
    <col min="3566" max="3569" width="8.5703125" style="1" customWidth="1"/>
    <col min="3570" max="3570" width="0.85546875" style="1" customWidth="1"/>
    <col min="3571" max="3571" width="6.85546875" style="1" customWidth="1"/>
    <col min="3572" max="3572" width="7.42578125" style="1" customWidth="1"/>
    <col min="3573" max="3573" width="6.85546875" style="1" customWidth="1"/>
    <col min="3574" max="3574" width="7.5703125" style="1" customWidth="1"/>
    <col min="3575" max="3575" width="2.140625" style="1" customWidth="1"/>
    <col min="3576" max="3576" width="7.140625" style="1" customWidth="1"/>
    <col min="3577" max="3577" width="9" style="1" customWidth="1"/>
    <col min="3578" max="3580" width="9.42578125" style="1" customWidth="1"/>
    <col min="3581" max="3581" width="0.85546875" style="1" customWidth="1"/>
    <col min="3582" max="3589" width="8.5703125" style="1" customWidth="1"/>
    <col min="3590" max="3811" width="9.140625" style="1"/>
    <col min="3812" max="3812" width="7.140625" style="1" customWidth="1"/>
    <col min="3813" max="3813" width="9" style="1" customWidth="1"/>
    <col min="3814" max="3815" width="8.5703125" style="1" customWidth="1"/>
    <col min="3816" max="3816" width="0.85546875" style="1" customWidth="1"/>
    <col min="3817" max="3817" width="10.5703125" style="1" customWidth="1"/>
    <col min="3818" max="3818" width="10.42578125" style="1" customWidth="1"/>
    <col min="3819" max="3819" width="8.5703125" style="1" customWidth="1"/>
    <col min="3820" max="3820" width="0.85546875" style="1" customWidth="1"/>
    <col min="3821" max="3821" width="9.42578125" style="1" customWidth="1"/>
    <col min="3822" max="3825" width="8.5703125" style="1" customWidth="1"/>
    <col min="3826" max="3826" width="0.85546875" style="1" customWidth="1"/>
    <col min="3827" max="3827" width="6.85546875" style="1" customWidth="1"/>
    <col min="3828" max="3828" width="7.42578125" style="1" customWidth="1"/>
    <col min="3829" max="3829" width="6.85546875" style="1" customWidth="1"/>
    <col min="3830" max="3830" width="7.5703125" style="1" customWidth="1"/>
    <col min="3831" max="3831" width="2.140625" style="1" customWidth="1"/>
    <col min="3832" max="3832" width="7.140625" style="1" customWidth="1"/>
    <col min="3833" max="3833" width="9" style="1" customWidth="1"/>
    <col min="3834" max="3836" width="9.42578125" style="1" customWidth="1"/>
    <col min="3837" max="3837" width="0.85546875" style="1" customWidth="1"/>
    <col min="3838" max="3845" width="8.5703125" style="1" customWidth="1"/>
    <col min="3846" max="4067" width="9.140625" style="1"/>
    <col min="4068" max="4068" width="7.140625" style="1" customWidth="1"/>
    <col min="4069" max="4069" width="9" style="1" customWidth="1"/>
    <col min="4070" max="4071" width="8.5703125" style="1" customWidth="1"/>
    <col min="4072" max="4072" width="0.85546875" style="1" customWidth="1"/>
    <col min="4073" max="4073" width="10.5703125" style="1" customWidth="1"/>
    <col min="4074" max="4074" width="10.42578125" style="1" customWidth="1"/>
    <col min="4075" max="4075" width="8.5703125" style="1" customWidth="1"/>
    <col min="4076" max="4076" width="0.85546875" style="1" customWidth="1"/>
    <col min="4077" max="4077" width="9.42578125" style="1" customWidth="1"/>
    <col min="4078" max="4081" width="8.5703125" style="1" customWidth="1"/>
    <col min="4082" max="4082" width="0.85546875" style="1" customWidth="1"/>
    <col min="4083" max="4083" width="6.85546875" style="1" customWidth="1"/>
    <col min="4084" max="4084" width="7.42578125" style="1" customWidth="1"/>
    <col min="4085" max="4085" width="6.85546875" style="1" customWidth="1"/>
    <col min="4086" max="4086" width="7.5703125" style="1" customWidth="1"/>
    <col min="4087" max="4087" width="2.140625" style="1" customWidth="1"/>
    <col min="4088" max="4088" width="7.140625" style="1" customWidth="1"/>
    <col min="4089" max="4089" width="9" style="1" customWidth="1"/>
    <col min="4090" max="4092" width="9.42578125" style="1" customWidth="1"/>
    <col min="4093" max="4093" width="0.85546875" style="1" customWidth="1"/>
    <col min="4094" max="4101" width="8.5703125" style="1" customWidth="1"/>
    <col min="4102" max="4323" width="9.140625" style="1"/>
    <col min="4324" max="4324" width="7.140625" style="1" customWidth="1"/>
    <col min="4325" max="4325" width="9" style="1" customWidth="1"/>
    <col min="4326" max="4327" width="8.5703125" style="1" customWidth="1"/>
    <col min="4328" max="4328" width="0.85546875" style="1" customWidth="1"/>
    <col min="4329" max="4329" width="10.5703125" style="1" customWidth="1"/>
    <col min="4330" max="4330" width="10.42578125" style="1" customWidth="1"/>
    <col min="4331" max="4331" width="8.5703125" style="1" customWidth="1"/>
    <col min="4332" max="4332" width="0.85546875" style="1" customWidth="1"/>
    <col min="4333" max="4333" width="9.42578125" style="1" customWidth="1"/>
    <col min="4334" max="4337" width="8.5703125" style="1" customWidth="1"/>
    <col min="4338" max="4338" width="0.85546875" style="1" customWidth="1"/>
    <col min="4339" max="4339" width="6.85546875" style="1" customWidth="1"/>
    <col min="4340" max="4340" width="7.42578125" style="1" customWidth="1"/>
    <col min="4341" max="4341" width="6.85546875" style="1" customWidth="1"/>
    <col min="4342" max="4342" width="7.5703125" style="1" customWidth="1"/>
    <col min="4343" max="4343" width="2.140625" style="1" customWidth="1"/>
    <col min="4344" max="4344" width="7.140625" style="1" customWidth="1"/>
    <col min="4345" max="4345" width="9" style="1" customWidth="1"/>
    <col min="4346" max="4348" width="9.42578125" style="1" customWidth="1"/>
    <col min="4349" max="4349" width="0.85546875" style="1" customWidth="1"/>
    <col min="4350" max="4357" width="8.5703125" style="1" customWidth="1"/>
    <col min="4358" max="4579" width="9.140625" style="1"/>
    <col min="4580" max="4580" width="7.140625" style="1" customWidth="1"/>
    <col min="4581" max="4581" width="9" style="1" customWidth="1"/>
    <col min="4582" max="4583" width="8.5703125" style="1" customWidth="1"/>
    <col min="4584" max="4584" width="0.85546875" style="1" customWidth="1"/>
    <col min="4585" max="4585" width="10.5703125" style="1" customWidth="1"/>
    <col min="4586" max="4586" width="10.42578125" style="1" customWidth="1"/>
    <col min="4587" max="4587" width="8.5703125" style="1" customWidth="1"/>
    <col min="4588" max="4588" width="0.85546875" style="1" customWidth="1"/>
    <col min="4589" max="4589" width="9.42578125" style="1" customWidth="1"/>
    <col min="4590" max="4593" width="8.5703125" style="1" customWidth="1"/>
    <col min="4594" max="4594" width="0.85546875" style="1" customWidth="1"/>
    <col min="4595" max="4595" width="6.85546875" style="1" customWidth="1"/>
    <col min="4596" max="4596" width="7.42578125" style="1" customWidth="1"/>
    <col min="4597" max="4597" width="6.85546875" style="1" customWidth="1"/>
    <col min="4598" max="4598" width="7.5703125" style="1" customWidth="1"/>
    <col min="4599" max="4599" width="2.140625" style="1" customWidth="1"/>
    <col min="4600" max="4600" width="7.140625" style="1" customWidth="1"/>
    <col min="4601" max="4601" width="9" style="1" customWidth="1"/>
    <col min="4602" max="4604" width="9.42578125" style="1" customWidth="1"/>
    <col min="4605" max="4605" width="0.85546875" style="1" customWidth="1"/>
    <col min="4606" max="4613" width="8.5703125" style="1" customWidth="1"/>
    <col min="4614" max="4835" width="9.140625" style="1"/>
    <col min="4836" max="4836" width="7.140625" style="1" customWidth="1"/>
    <col min="4837" max="4837" width="9" style="1" customWidth="1"/>
    <col min="4838" max="4839" width="8.5703125" style="1" customWidth="1"/>
    <col min="4840" max="4840" width="0.85546875" style="1" customWidth="1"/>
    <col min="4841" max="4841" width="10.5703125" style="1" customWidth="1"/>
    <col min="4842" max="4842" width="10.42578125" style="1" customWidth="1"/>
    <col min="4843" max="4843" width="8.5703125" style="1" customWidth="1"/>
    <col min="4844" max="4844" width="0.85546875" style="1" customWidth="1"/>
    <col min="4845" max="4845" width="9.42578125" style="1" customWidth="1"/>
    <col min="4846" max="4849" width="8.5703125" style="1" customWidth="1"/>
    <col min="4850" max="4850" width="0.85546875" style="1" customWidth="1"/>
    <col min="4851" max="4851" width="6.85546875" style="1" customWidth="1"/>
    <col min="4852" max="4852" width="7.42578125" style="1" customWidth="1"/>
    <col min="4853" max="4853" width="6.85546875" style="1" customWidth="1"/>
    <col min="4854" max="4854" width="7.5703125" style="1" customWidth="1"/>
    <col min="4855" max="4855" width="2.140625" style="1" customWidth="1"/>
    <col min="4856" max="4856" width="7.140625" style="1" customWidth="1"/>
    <col min="4857" max="4857" width="9" style="1" customWidth="1"/>
    <col min="4858" max="4860" width="9.42578125" style="1" customWidth="1"/>
    <col min="4861" max="4861" width="0.85546875" style="1" customWidth="1"/>
    <col min="4862" max="4869" width="8.5703125" style="1" customWidth="1"/>
    <col min="4870" max="5091" width="9.140625" style="1"/>
    <col min="5092" max="5092" width="7.140625" style="1" customWidth="1"/>
    <col min="5093" max="5093" width="9" style="1" customWidth="1"/>
    <col min="5094" max="5095" width="8.5703125" style="1" customWidth="1"/>
    <col min="5096" max="5096" width="0.85546875" style="1" customWidth="1"/>
    <col min="5097" max="5097" width="10.5703125" style="1" customWidth="1"/>
    <col min="5098" max="5098" width="10.42578125" style="1" customWidth="1"/>
    <col min="5099" max="5099" width="8.5703125" style="1" customWidth="1"/>
    <col min="5100" max="5100" width="0.85546875" style="1" customWidth="1"/>
    <col min="5101" max="5101" width="9.42578125" style="1" customWidth="1"/>
    <col min="5102" max="5105" width="8.5703125" style="1" customWidth="1"/>
    <col min="5106" max="5106" width="0.85546875" style="1" customWidth="1"/>
    <col min="5107" max="5107" width="6.85546875" style="1" customWidth="1"/>
    <col min="5108" max="5108" width="7.42578125" style="1" customWidth="1"/>
    <col min="5109" max="5109" width="6.85546875" style="1" customWidth="1"/>
    <col min="5110" max="5110" width="7.5703125" style="1" customWidth="1"/>
    <col min="5111" max="5111" width="2.140625" style="1" customWidth="1"/>
    <col min="5112" max="5112" width="7.140625" style="1" customWidth="1"/>
    <col min="5113" max="5113" width="9" style="1" customWidth="1"/>
    <col min="5114" max="5116" width="9.42578125" style="1" customWidth="1"/>
    <col min="5117" max="5117" width="0.85546875" style="1" customWidth="1"/>
    <col min="5118" max="5125" width="8.5703125" style="1" customWidth="1"/>
    <col min="5126" max="5347" width="9.140625" style="1"/>
    <col min="5348" max="5348" width="7.140625" style="1" customWidth="1"/>
    <col min="5349" max="5349" width="9" style="1" customWidth="1"/>
    <col min="5350" max="5351" width="8.5703125" style="1" customWidth="1"/>
    <col min="5352" max="5352" width="0.85546875" style="1" customWidth="1"/>
    <col min="5353" max="5353" width="10.5703125" style="1" customWidth="1"/>
    <col min="5354" max="5354" width="10.42578125" style="1" customWidth="1"/>
    <col min="5355" max="5355" width="8.5703125" style="1" customWidth="1"/>
    <col min="5356" max="5356" width="0.85546875" style="1" customWidth="1"/>
    <col min="5357" max="5357" width="9.42578125" style="1" customWidth="1"/>
    <col min="5358" max="5361" width="8.5703125" style="1" customWidth="1"/>
    <col min="5362" max="5362" width="0.85546875" style="1" customWidth="1"/>
    <col min="5363" max="5363" width="6.85546875" style="1" customWidth="1"/>
    <col min="5364" max="5364" width="7.42578125" style="1" customWidth="1"/>
    <col min="5365" max="5365" width="6.85546875" style="1" customWidth="1"/>
    <col min="5366" max="5366" width="7.5703125" style="1" customWidth="1"/>
    <col min="5367" max="5367" width="2.140625" style="1" customWidth="1"/>
    <col min="5368" max="5368" width="7.140625" style="1" customWidth="1"/>
    <col min="5369" max="5369" width="9" style="1" customWidth="1"/>
    <col min="5370" max="5372" width="9.42578125" style="1" customWidth="1"/>
    <col min="5373" max="5373" width="0.85546875" style="1" customWidth="1"/>
    <col min="5374" max="5381" width="8.5703125" style="1" customWidth="1"/>
    <col min="5382" max="5603" width="9.140625" style="1"/>
    <col min="5604" max="5604" width="7.140625" style="1" customWidth="1"/>
    <col min="5605" max="5605" width="9" style="1" customWidth="1"/>
    <col min="5606" max="5607" width="8.5703125" style="1" customWidth="1"/>
    <col min="5608" max="5608" width="0.85546875" style="1" customWidth="1"/>
    <col min="5609" max="5609" width="10.5703125" style="1" customWidth="1"/>
    <col min="5610" max="5610" width="10.42578125" style="1" customWidth="1"/>
    <col min="5611" max="5611" width="8.5703125" style="1" customWidth="1"/>
    <col min="5612" max="5612" width="0.85546875" style="1" customWidth="1"/>
    <col min="5613" max="5613" width="9.42578125" style="1" customWidth="1"/>
    <col min="5614" max="5617" width="8.5703125" style="1" customWidth="1"/>
    <col min="5618" max="5618" width="0.85546875" style="1" customWidth="1"/>
    <col min="5619" max="5619" width="6.85546875" style="1" customWidth="1"/>
    <col min="5620" max="5620" width="7.42578125" style="1" customWidth="1"/>
    <col min="5621" max="5621" width="6.85546875" style="1" customWidth="1"/>
    <col min="5622" max="5622" width="7.5703125" style="1" customWidth="1"/>
    <col min="5623" max="5623" width="2.140625" style="1" customWidth="1"/>
    <col min="5624" max="5624" width="7.140625" style="1" customWidth="1"/>
    <col min="5625" max="5625" width="9" style="1" customWidth="1"/>
    <col min="5626" max="5628" width="9.42578125" style="1" customWidth="1"/>
    <col min="5629" max="5629" width="0.85546875" style="1" customWidth="1"/>
    <col min="5630" max="5637" width="8.5703125" style="1" customWidth="1"/>
    <col min="5638" max="5859" width="9.140625" style="1"/>
    <col min="5860" max="5860" width="7.140625" style="1" customWidth="1"/>
    <col min="5861" max="5861" width="9" style="1" customWidth="1"/>
    <col min="5862" max="5863" width="8.5703125" style="1" customWidth="1"/>
    <col min="5864" max="5864" width="0.85546875" style="1" customWidth="1"/>
    <col min="5865" max="5865" width="10.5703125" style="1" customWidth="1"/>
    <col min="5866" max="5866" width="10.42578125" style="1" customWidth="1"/>
    <col min="5867" max="5867" width="8.5703125" style="1" customWidth="1"/>
    <col min="5868" max="5868" width="0.85546875" style="1" customWidth="1"/>
    <col min="5869" max="5869" width="9.42578125" style="1" customWidth="1"/>
    <col min="5870" max="5873" width="8.5703125" style="1" customWidth="1"/>
    <col min="5874" max="5874" width="0.85546875" style="1" customWidth="1"/>
    <col min="5875" max="5875" width="6.85546875" style="1" customWidth="1"/>
    <col min="5876" max="5876" width="7.42578125" style="1" customWidth="1"/>
    <col min="5877" max="5877" width="6.85546875" style="1" customWidth="1"/>
    <col min="5878" max="5878" width="7.5703125" style="1" customWidth="1"/>
    <col min="5879" max="5879" width="2.140625" style="1" customWidth="1"/>
    <col min="5880" max="5880" width="7.140625" style="1" customWidth="1"/>
    <col min="5881" max="5881" width="9" style="1" customWidth="1"/>
    <col min="5882" max="5884" width="9.42578125" style="1" customWidth="1"/>
    <col min="5885" max="5885" width="0.85546875" style="1" customWidth="1"/>
    <col min="5886" max="5893" width="8.5703125" style="1" customWidth="1"/>
    <col min="5894" max="6115" width="9.140625" style="1"/>
    <col min="6116" max="6116" width="7.140625" style="1" customWidth="1"/>
    <col min="6117" max="6117" width="9" style="1" customWidth="1"/>
    <col min="6118" max="6119" width="8.5703125" style="1" customWidth="1"/>
    <col min="6120" max="6120" width="0.85546875" style="1" customWidth="1"/>
    <col min="6121" max="6121" width="10.5703125" style="1" customWidth="1"/>
    <col min="6122" max="6122" width="10.42578125" style="1" customWidth="1"/>
    <col min="6123" max="6123" width="8.5703125" style="1" customWidth="1"/>
    <col min="6124" max="6124" width="0.85546875" style="1" customWidth="1"/>
    <col min="6125" max="6125" width="9.42578125" style="1" customWidth="1"/>
    <col min="6126" max="6129" width="8.5703125" style="1" customWidth="1"/>
    <col min="6130" max="6130" width="0.85546875" style="1" customWidth="1"/>
    <col min="6131" max="6131" width="6.85546875" style="1" customWidth="1"/>
    <col min="6132" max="6132" width="7.42578125" style="1" customWidth="1"/>
    <col min="6133" max="6133" width="6.85546875" style="1" customWidth="1"/>
    <col min="6134" max="6134" width="7.5703125" style="1" customWidth="1"/>
    <col min="6135" max="6135" width="2.140625" style="1" customWidth="1"/>
    <col min="6136" max="6136" width="7.140625" style="1" customWidth="1"/>
    <col min="6137" max="6137" width="9" style="1" customWidth="1"/>
    <col min="6138" max="6140" width="9.42578125" style="1" customWidth="1"/>
    <col min="6141" max="6141" width="0.85546875" style="1" customWidth="1"/>
    <col min="6142" max="6149" width="8.5703125" style="1" customWidth="1"/>
    <col min="6150" max="6371" width="9.140625" style="1"/>
    <col min="6372" max="6372" width="7.140625" style="1" customWidth="1"/>
    <col min="6373" max="6373" width="9" style="1" customWidth="1"/>
    <col min="6374" max="6375" width="8.5703125" style="1" customWidth="1"/>
    <col min="6376" max="6376" width="0.85546875" style="1" customWidth="1"/>
    <col min="6377" max="6377" width="10.5703125" style="1" customWidth="1"/>
    <col min="6378" max="6378" width="10.42578125" style="1" customWidth="1"/>
    <col min="6379" max="6379" width="8.5703125" style="1" customWidth="1"/>
    <col min="6380" max="6380" width="0.85546875" style="1" customWidth="1"/>
    <col min="6381" max="6381" width="9.42578125" style="1" customWidth="1"/>
    <col min="6382" max="6385" width="8.5703125" style="1" customWidth="1"/>
    <col min="6386" max="6386" width="0.85546875" style="1" customWidth="1"/>
    <col min="6387" max="6387" width="6.85546875" style="1" customWidth="1"/>
    <col min="6388" max="6388" width="7.42578125" style="1" customWidth="1"/>
    <col min="6389" max="6389" width="6.85546875" style="1" customWidth="1"/>
    <col min="6390" max="6390" width="7.5703125" style="1" customWidth="1"/>
    <col min="6391" max="6391" width="2.140625" style="1" customWidth="1"/>
    <col min="6392" max="6392" width="7.140625" style="1" customWidth="1"/>
    <col min="6393" max="6393" width="9" style="1" customWidth="1"/>
    <col min="6394" max="6396" width="9.42578125" style="1" customWidth="1"/>
    <col min="6397" max="6397" width="0.85546875" style="1" customWidth="1"/>
    <col min="6398" max="6405" width="8.5703125" style="1" customWidth="1"/>
    <col min="6406" max="6627" width="9.140625" style="1"/>
    <col min="6628" max="6628" width="7.140625" style="1" customWidth="1"/>
    <col min="6629" max="6629" width="9" style="1" customWidth="1"/>
    <col min="6630" max="6631" width="8.5703125" style="1" customWidth="1"/>
    <col min="6632" max="6632" width="0.85546875" style="1" customWidth="1"/>
    <col min="6633" max="6633" width="10.5703125" style="1" customWidth="1"/>
    <col min="6634" max="6634" width="10.42578125" style="1" customWidth="1"/>
    <col min="6635" max="6635" width="8.5703125" style="1" customWidth="1"/>
    <col min="6636" max="6636" width="0.85546875" style="1" customWidth="1"/>
    <col min="6637" max="6637" width="9.42578125" style="1" customWidth="1"/>
    <col min="6638" max="6641" width="8.5703125" style="1" customWidth="1"/>
    <col min="6642" max="6642" width="0.85546875" style="1" customWidth="1"/>
    <col min="6643" max="6643" width="6.85546875" style="1" customWidth="1"/>
    <col min="6644" max="6644" width="7.42578125" style="1" customWidth="1"/>
    <col min="6645" max="6645" width="6.85546875" style="1" customWidth="1"/>
    <col min="6646" max="6646" width="7.5703125" style="1" customWidth="1"/>
    <col min="6647" max="6647" width="2.140625" style="1" customWidth="1"/>
    <col min="6648" max="6648" width="7.140625" style="1" customWidth="1"/>
    <col min="6649" max="6649" width="9" style="1" customWidth="1"/>
    <col min="6650" max="6652" width="9.42578125" style="1" customWidth="1"/>
    <col min="6653" max="6653" width="0.85546875" style="1" customWidth="1"/>
    <col min="6654" max="6661" width="8.5703125" style="1" customWidth="1"/>
    <col min="6662" max="6883" width="9.140625" style="1"/>
    <col min="6884" max="6884" width="7.140625" style="1" customWidth="1"/>
    <col min="6885" max="6885" width="9" style="1" customWidth="1"/>
    <col min="6886" max="6887" width="8.5703125" style="1" customWidth="1"/>
    <col min="6888" max="6888" width="0.85546875" style="1" customWidth="1"/>
    <col min="6889" max="6889" width="10.5703125" style="1" customWidth="1"/>
    <col min="6890" max="6890" width="10.42578125" style="1" customWidth="1"/>
    <col min="6891" max="6891" width="8.5703125" style="1" customWidth="1"/>
    <col min="6892" max="6892" width="0.85546875" style="1" customWidth="1"/>
    <col min="6893" max="6893" width="9.42578125" style="1" customWidth="1"/>
    <col min="6894" max="6897" width="8.5703125" style="1" customWidth="1"/>
    <col min="6898" max="6898" width="0.85546875" style="1" customWidth="1"/>
    <col min="6899" max="6899" width="6.85546875" style="1" customWidth="1"/>
    <col min="6900" max="6900" width="7.42578125" style="1" customWidth="1"/>
    <col min="6901" max="6901" width="6.85546875" style="1" customWidth="1"/>
    <col min="6902" max="6902" width="7.5703125" style="1" customWidth="1"/>
    <col min="6903" max="6903" width="2.140625" style="1" customWidth="1"/>
    <col min="6904" max="6904" width="7.140625" style="1" customWidth="1"/>
    <col min="6905" max="6905" width="9" style="1" customWidth="1"/>
    <col min="6906" max="6908" width="9.42578125" style="1" customWidth="1"/>
    <col min="6909" max="6909" width="0.85546875" style="1" customWidth="1"/>
    <col min="6910" max="6917" width="8.5703125" style="1" customWidth="1"/>
    <col min="6918" max="7139" width="9.140625" style="1"/>
    <col min="7140" max="7140" width="7.140625" style="1" customWidth="1"/>
    <col min="7141" max="7141" width="9" style="1" customWidth="1"/>
    <col min="7142" max="7143" width="8.5703125" style="1" customWidth="1"/>
    <col min="7144" max="7144" width="0.85546875" style="1" customWidth="1"/>
    <col min="7145" max="7145" width="10.5703125" style="1" customWidth="1"/>
    <col min="7146" max="7146" width="10.42578125" style="1" customWidth="1"/>
    <col min="7147" max="7147" width="8.5703125" style="1" customWidth="1"/>
    <col min="7148" max="7148" width="0.85546875" style="1" customWidth="1"/>
    <col min="7149" max="7149" width="9.42578125" style="1" customWidth="1"/>
    <col min="7150" max="7153" width="8.5703125" style="1" customWidth="1"/>
    <col min="7154" max="7154" width="0.85546875" style="1" customWidth="1"/>
    <col min="7155" max="7155" width="6.85546875" style="1" customWidth="1"/>
    <col min="7156" max="7156" width="7.42578125" style="1" customWidth="1"/>
    <col min="7157" max="7157" width="6.85546875" style="1" customWidth="1"/>
    <col min="7158" max="7158" width="7.5703125" style="1" customWidth="1"/>
    <col min="7159" max="7159" width="2.140625" style="1" customWidth="1"/>
    <col min="7160" max="7160" width="7.140625" style="1" customWidth="1"/>
    <col min="7161" max="7161" width="9" style="1" customWidth="1"/>
    <col min="7162" max="7164" width="9.42578125" style="1" customWidth="1"/>
    <col min="7165" max="7165" width="0.85546875" style="1" customWidth="1"/>
    <col min="7166" max="7173" width="8.5703125" style="1" customWidth="1"/>
    <col min="7174" max="7395" width="9.140625" style="1"/>
    <col min="7396" max="7396" width="7.140625" style="1" customWidth="1"/>
    <col min="7397" max="7397" width="9" style="1" customWidth="1"/>
    <col min="7398" max="7399" width="8.5703125" style="1" customWidth="1"/>
    <col min="7400" max="7400" width="0.85546875" style="1" customWidth="1"/>
    <col min="7401" max="7401" width="10.5703125" style="1" customWidth="1"/>
    <col min="7402" max="7402" width="10.42578125" style="1" customWidth="1"/>
    <col min="7403" max="7403" width="8.5703125" style="1" customWidth="1"/>
    <col min="7404" max="7404" width="0.85546875" style="1" customWidth="1"/>
    <col min="7405" max="7405" width="9.42578125" style="1" customWidth="1"/>
    <col min="7406" max="7409" width="8.5703125" style="1" customWidth="1"/>
    <col min="7410" max="7410" width="0.85546875" style="1" customWidth="1"/>
    <col min="7411" max="7411" width="6.85546875" style="1" customWidth="1"/>
    <col min="7412" max="7412" width="7.42578125" style="1" customWidth="1"/>
    <col min="7413" max="7413" width="6.85546875" style="1" customWidth="1"/>
    <col min="7414" max="7414" width="7.5703125" style="1" customWidth="1"/>
    <col min="7415" max="7415" width="2.140625" style="1" customWidth="1"/>
    <col min="7416" max="7416" width="7.140625" style="1" customWidth="1"/>
    <col min="7417" max="7417" width="9" style="1" customWidth="1"/>
    <col min="7418" max="7420" width="9.42578125" style="1" customWidth="1"/>
    <col min="7421" max="7421" width="0.85546875" style="1" customWidth="1"/>
    <col min="7422" max="7429" width="8.5703125" style="1" customWidth="1"/>
    <col min="7430" max="7651" width="9.140625" style="1"/>
    <col min="7652" max="7652" width="7.140625" style="1" customWidth="1"/>
    <col min="7653" max="7653" width="9" style="1" customWidth="1"/>
    <col min="7654" max="7655" width="8.5703125" style="1" customWidth="1"/>
    <col min="7656" max="7656" width="0.85546875" style="1" customWidth="1"/>
    <col min="7657" max="7657" width="10.5703125" style="1" customWidth="1"/>
    <col min="7658" max="7658" width="10.42578125" style="1" customWidth="1"/>
    <col min="7659" max="7659" width="8.5703125" style="1" customWidth="1"/>
    <col min="7660" max="7660" width="0.85546875" style="1" customWidth="1"/>
    <col min="7661" max="7661" width="9.42578125" style="1" customWidth="1"/>
    <col min="7662" max="7665" width="8.5703125" style="1" customWidth="1"/>
    <col min="7666" max="7666" width="0.85546875" style="1" customWidth="1"/>
    <col min="7667" max="7667" width="6.85546875" style="1" customWidth="1"/>
    <col min="7668" max="7668" width="7.42578125" style="1" customWidth="1"/>
    <col min="7669" max="7669" width="6.85546875" style="1" customWidth="1"/>
    <col min="7670" max="7670" width="7.5703125" style="1" customWidth="1"/>
    <col min="7671" max="7671" width="2.140625" style="1" customWidth="1"/>
    <col min="7672" max="7672" width="7.140625" style="1" customWidth="1"/>
    <col min="7673" max="7673" width="9" style="1" customWidth="1"/>
    <col min="7674" max="7676" width="9.42578125" style="1" customWidth="1"/>
    <col min="7677" max="7677" width="0.85546875" style="1" customWidth="1"/>
    <col min="7678" max="7685" width="8.5703125" style="1" customWidth="1"/>
    <col min="7686" max="7907" width="9.140625" style="1"/>
    <col min="7908" max="7908" width="7.140625" style="1" customWidth="1"/>
    <col min="7909" max="7909" width="9" style="1" customWidth="1"/>
    <col min="7910" max="7911" width="8.5703125" style="1" customWidth="1"/>
    <col min="7912" max="7912" width="0.85546875" style="1" customWidth="1"/>
    <col min="7913" max="7913" width="10.5703125" style="1" customWidth="1"/>
    <col min="7914" max="7914" width="10.42578125" style="1" customWidth="1"/>
    <col min="7915" max="7915" width="8.5703125" style="1" customWidth="1"/>
    <col min="7916" max="7916" width="0.85546875" style="1" customWidth="1"/>
    <col min="7917" max="7917" width="9.42578125" style="1" customWidth="1"/>
    <col min="7918" max="7921" width="8.5703125" style="1" customWidth="1"/>
    <col min="7922" max="7922" width="0.85546875" style="1" customWidth="1"/>
    <col min="7923" max="7923" width="6.85546875" style="1" customWidth="1"/>
    <col min="7924" max="7924" width="7.42578125" style="1" customWidth="1"/>
    <col min="7925" max="7925" width="6.85546875" style="1" customWidth="1"/>
    <col min="7926" max="7926" width="7.5703125" style="1" customWidth="1"/>
    <col min="7927" max="7927" width="2.140625" style="1" customWidth="1"/>
    <col min="7928" max="7928" width="7.140625" style="1" customWidth="1"/>
    <col min="7929" max="7929" width="9" style="1" customWidth="1"/>
    <col min="7930" max="7932" width="9.42578125" style="1" customWidth="1"/>
    <col min="7933" max="7933" width="0.85546875" style="1" customWidth="1"/>
    <col min="7934" max="7941" width="8.5703125" style="1" customWidth="1"/>
    <col min="7942" max="8163" width="9.140625" style="1"/>
    <col min="8164" max="8164" width="7.140625" style="1" customWidth="1"/>
    <col min="8165" max="8165" width="9" style="1" customWidth="1"/>
    <col min="8166" max="8167" width="8.5703125" style="1" customWidth="1"/>
    <col min="8168" max="8168" width="0.85546875" style="1" customWidth="1"/>
    <col min="8169" max="8169" width="10.5703125" style="1" customWidth="1"/>
    <col min="8170" max="8170" width="10.42578125" style="1" customWidth="1"/>
    <col min="8171" max="8171" width="8.5703125" style="1" customWidth="1"/>
    <col min="8172" max="8172" width="0.85546875" style="1" customWidth="1"/>
    <col min="8173" max="8173" width="9.42578125" style="1" customWidth="1"/>
    <col min="8174" max="8177" width="8.5703125" style="1" customWidth="1"/>
    <col min="8178" max="8178" width="0.85546875" style="1" customWidth="1"/>
    <col min="8179" max="8179" width="6.85546875" style="1" customWidth="1"/>
    <col min="8180" max="8180" width="7.42578125" style="1" customWidth="1"/>
    <col min="8181" max="8181" width="6.85546875" style="1" customWidth="1"/>
    <col min="8182" max="8182" width="7.5703125" style="1" customWidth="1"/>
    <col min="8183" max="8183" width="2.140625" style="1" customWidth="1"/>
    <col min="8184" max="8184" width="7.140625" style="1" customWidth="1"/>
    <col min="8185" max="8185" width="9" style="1" customWidth="1"/>
    <col min="8186" max="8188" width="9.42578125" style="1" customWidth="1"/>
    <col min="8189" max="8189" width="0.85546875" style="1" customWidth="1"/>
    <col min="8190" max="8197" width="8.5703125" style="1" customWidth="1"/>
    <col min="8198" max="8419" width="9.140625" style="1"/>
    <col min="8420" max="8420" width="7.140625" style="1" customWidth="1"/>
    <col min="8421" max="8421" width="9" style="1" customWidth="1"/>
    <col min="8422" max="8423" width="8.5703125" style="1" customWidth="1"/>
    <col min="8424" max="8424" width="0.85546875" style="1" customWidth="1"/>
    <col min="8425" max="8425" width="10.5703125" style="1" customWidth="1"/>
    <col min="8426" max="8426" width="10.42578125" style="1" customWidth="1"/>
    <col min="8427" max="8427" width="8.5703125" style="1" customWidth="1"/>
    <col min="8428" max="8428" width="0.85546875" style="1" customWidth="1"/>
    <col min="8429" max="8429" width="9.42578125" style="1" customWidth="1"/>
    <col min="8430" max="8433" width="8.5703125" style="1" customWidth="1"/>
    <col min="8434" max="8434" width="0.85546875" style="1" customWidth="1"/>
    <col min="8435" max="8435" width="6.85546875" style="1" customWidth="1"/>
    <col min="8436" max="8436" width="7.42578125" style="1" customWidth="1"/>
    <col min="8437" max="8437" width="6.85546875" style="1" customWidth="1"/>
    <col min="8438" max="8438" width="7.5703125" style="1" customWidth="1"/>
    <col min="8439" max="8439" width="2.140625" style="1" customWidth="1"/>
    <col min="8440" max="8440" width="7.140625" style="1" customWidth="1"/>
    <col min="8441" max="8441" width="9" style="1" customWidth="1"/>
    <col min="8442" max="8444" width="9.42578125" style="1" customWidth="1"/>
    <col min="8445" max="8445" width="0.85546875" style="1" customWidth="1"/>
    <col min="8446" max="8453" width="8.5703125" style="1" customWidth="1"/>
    <col min="8454" max="8675" width="9.140625" style="1"/>
    <col min="8676" max="8676" width="7.140625" style="1" customWidth="1"/>
    <col min="8677" max="8677" width="9" style="1" customWidth="1"/>
    <col min="8678" max="8679" width="8.5703125" style="1" customWidth="1"/>
    <col min="8680" max="8680" width="0.85546875" style="1" customWidth="1"/>
    <col min="8681" max="8681" width="10.5703125" style="1" customWidth="1"/>
    <col min="8682" max="8682" width="10.42578125" style="1" customWidth="1"/>
    <col min="8683" max="8683" width="8.5703125" style="1" customWidth="1"/>
    <col min="8684" max="8684" width="0.85546875" style="1" customWidth="1"/>
    <col min="8685" max="8685" width="9.42578125" style="1" customWidth="1"/>
    <col min="8686" max="8689" width="8.5703125" style="1" customWidth="1"/>
    <col min="8690" max="8690" width="0.85546875" style="1" customWidth="1"/>
    <col min="8691" max="8691" width="6.85546875" style="1" customWidth="1"/>
    <col min="8692" max="8692" width="7.42578125" style="1" customWidth="1"/>
    <col min="8693" max="8693" width="6.85546875" style="1" customWidth="1"/>
    <col min="8694" max="8694" width="7.5703125" style="1" customWidth="1"/>
    <col min="8695" max="8695" width="2.140625" style="1" customWidth="1"/>
    <col min="8696" max="8696" width="7.140625" style="1" customWidth="1"/>
    <col min="8697" max="8697" width="9" style="1" customWidth="1"/>
    <col min="8698" max="8700" width="9.42578125" style="1" customWidth="1"/>
    <col min="8701" max="8701" width="0.85546875" style="1" customWidth="1"/>
    <col min="8702" max="8709" width="8.5703125" style="1" customWidth="1"/>
    <col min="8710" max="8931" width="9.140625" style="1"/>
    <col min="8932" max="8932" width="7.140625" style="1" customWidth="1"/>
    <col min="8933" max="8933" width="9" style="1" customWidth="1"/>
    <col min="8934" max="8935" width="8.5703125" style="1" customWidth="1"/>
    <col min="8936" max="8936" width="0.85546875" style="1" customWidth="1"/>
    <col min="8937" max="8937" width="10.5703125" style="1" customWidth="1"/>
    <col min="8938" max="8938" width="10.42578125" style="1" customWidth="1"/>
    <col min="8939" max="8939" width="8.5703125" style="1" customWidth="1"/>
    <col min="8940" max="8940" width="0.85546875" style="1" customWidth="1"/>
    <col min="8941" max="8941" width="9.42578125" style="1" customWidth="1"/>
    <col min="8942" max="8945" width="8.5703125" style="1" customWidth="1"/>
    <col min="8946" max="8946" width="0.85546875" style="1" customWidth="1"/>
    <col min="8947" max="8947" width="6.85546875" style="1" customWidth="1"/>
    <col min="8948" max="8948" width="7.42578125" style="1" customWidth="1"/>
    <col min="8949" max="8949" width="6.85546875" style="1" customWidth="1"/>
    <col min="8950" max="8950" width="7.5703125" style="1" customWidth="1"/>
    <col min="8951" max="8951" width="2.140625" style="1" customWidth="1"/>
    <col min="8952" max="8952" width="7.140625" style="1" customWidth="1"/>
    <col min="8953" max="8953" width="9" style="1" customWidth="1"/>
    <col min="8954" max="8956" width="9.42578125" style="1" customWidth="1"/>
    <col min="8957" max="8957" width="0.85546875" style="1" customWidth="1"/>
    <col min="8958" max="8965" width="8.5703125" style="1" customWidth="1"/>
    <col min="8966" max="9187" width="9.140625" style="1"/>
    <col min="9188" max="9188" width="7.140625" style="1" customWidth="1"/>
    <col min="9189" max="9189" width="9" style="1" customWidth="1"/>
    <col min="9190" max="9191" width="8.5703125" style="1" customWidth="1"/>
    <col min="9192" max="9192" width="0.85546875" style="1" customWidth="1"/>
    <col min="9193" max="9193" width="10.5703125" style="1" customWidth="1"/>
    <col min="9194" max="9194" width="10.42578125" style="1" customWidth="1"/>
    <col min="9195" max="9195" width="8.5703125" style="1" customWidth="1"/>
    <col min="9196" max="9196" width="0.85546875" style="1" customWidth="1"/>
    <col min="9197" max="9197" width="9.42578125" style="1" customWidth="1"/>
    <col min="9198" max="9201" width="8.5703125" style="1" customWidth="1"/>
    <col min="9202" max="9202" width="0.85546875" style="1" customWidth="1"/>
    <col min="9203" max="9203" width="6.85546875" style="1" customWidth="1"/>
    <col min="9204" max="9204" width="7.42578125" style="1" customWidth="1"/>
    <col min="9205" max="9205" width="6.85546875" style="1" customWidth="1"/>
    <col min="9206" max="9206" width="7.5703125" style="1" customWidth="1"/>
    <col min="9207" max="9207" width="2.140625" style="1" customWidth="1"/>
    <col min="9208" max="9208" width="7.140625" style="1" customWidth="1"/>
    <col min="9209" max="9209" width="9" style="1" customWidth="1"/>
    <col min="9210" max="9212" width="9.42578125" style="1" customWidth="1"/>
    <col min="9213" max="9213" width="0.85546875" style="1" customWidth="1"/>
    <col min="9214" max="9221" width="8.5703125" style="1" customWidth="1"/>
    <col min="9222" max="9443" width="9.140625" style="1"/>
    <col min="9444" max="9444" width="7.140625" style="1" customWidth="1"/>
    <col min="9445" max="9445" width="9" style="1" customWidth="1"/>
    <col min="9446" max="9447" width="8.5703125" style="1" customWidth="1"/>
    <col min="9448" max="9448" width="0.85546875" style="1" customWidth="1"/>
    <col min="9449" max="9449" width="10.5703125" style="1" customWidth="1"/>
    <col min="9450" max="9450" width="10.42578125" style="1" customWidth="1"/>
    <col min="9451" max="9451" width="8.5703125" style="1" customWidth="1"/>
    <col min="9452" max="9452" width="0.85546875" style="1" customWidth="1"/>
    <col min="9453" max="9453" width="9.42578125" style="1" customWidth="1"/>
    <col min="9454" max="9457" width="8.5703125" style="1" customWidth="1"/>
    <col min="9458" max="9458" width="0.85546875" style="1" customWidth="1"/>
    <col min="9459" max="9459" width="6.85546875" style="1" customWidth="1"/>
    <col min="9460" max="9460" width="7.42578125" style="1" customWidth="1"/>
    <col min="9461" max="9461" width="6.85546875" style="1" customWidth="1"/>
    <col min="9462" max="9462" width="7.5703125" style="1" customWidth="1"/>
    <col min="9463" max="9463" width="2.140625" style="1" customWidth="1"/>
    <col min="9464" max="9464" width="7.140625" style="1" customWidth="1"/>
    <col min="9465" max="9465" width="9" style="1" customWidth="1"/>
    <col min="9466" max="9468" width="9.42578125" style="1" customWidth="1"/>
    <col min="9469" max="9469" width="0.85546875" style="1" customWidth="1"/>
    <col min="9470" max="9477" width="8.5703125" style="1" customWidth="1"/>
    <col min="9478" max="9699" width="9.140625" style="1"/>
    <col min="9700" max="9700" width="7.140625" style="1" customWidth="1"/>
    <col min="9701" max="9701" width="9" style="1" customWidth="1"/>
    <col min="9702" max="9703" width="8.5703125" style="1" customWidth="1"/>
    <col min="9704" max="9704" width="0.85546875" style="1" customWidth="1"/>
    <col min="9705" max="9705" width="10.5703125" style="1" customWidth="1"/>
    <col min="9706" max="9706" width="10.42578125" style="1" customWidth="1"/>
    <col min="9707" max="9707" width="8.5703125" style="1" customWidth="1"/>
    <col min="9708" max="9708" width="0.85546875" style="1" customWidth="1"/>
    <col min="9709" max="9709" width="9.42578125" style="1" customWidth="1"/>
    <col min="9710" max="9713" width="8.5703125" style="1" customWidth="1"/>
    <col min="9714" max="9714" width="0.85546875" style="1" customWidth="1"/>
    <col min="9715" max="9715" width="6.85546875" style="1" customWidth="1"/>
    <col min="9716" max="9716" width="7.42578125" style="1" customWidth="1"/>
    <col min="9717" max="9717" width="6.85546875" style="1" customWidth="1"/>
    <col min="9718" max="9718" width="7.5703125" style="1" customWidth="1"/>
    <col min="9719" max="9719" width="2.140625" style="1" customWidth="1"/>
    <col min="9720" max="9720" width="7.140625" style="1" customWidth="1"/>
    <col min="9721" max="9721" width="9" style="1" customWidth="1"/>
    <col min="9722" max="9724" width="9.42578125" style="1" customWidth="1"/>
    <col min="9725" max="9725" width="0.85546875" style="1" customWidth="1"/>
    <col min="9726" max="9733" width="8.5703125" style="1" customWidth="1"/>
    <col min="9734" max="9955" width="9.140625" style="1"/>
    <col min="9956" max="9956" width="7.140625" style="1" customWidth="1"/>
    <col min="9957" max="9957" width="9" style="1" customWidth="1"/>
    <col min="9958" max="9959" width="8.5703125" style="1" customWidth="1"/>
    <col min="9960" max="9960" width="0.85546875" style="1" customWidth="1"/>
    <col min="9961" max="9961" width="10.5703125" style="1" customWidth="1"/>
    <col min="9962" max="9962" width="10.42578125" style="1" customWidth="1"/>
    <col min="9963" max="9963" width="8.5703125" style="1" customWidth="1"/>
    <col min="9964" max="9964" width="0.85546875" style="1" customWidth="1"/>
    <col min="9965" max="9965" width="9.42578125" style="1" customWidth="1"/>
    <col min="9966" max="9969" width="8.5703125" style="1" customWidth="1"/>
    <col min="9970" max="9970" width="0.85546875" style="1" customWidth="1"/>
    <col min="9971" max="9971" width="6.85546875" style="1" customWidth="1"/>
    <col min="9972" max="9972" width="7.42578125" style="1" customWidth="1"/>
    <col min="9973" max="9973" width="6.85546875" style="1" customWidth="1"/>
    <col min="9974" max="9974" width="7.5703125" style="1" customWidth="1"/>
    <col min="9975" max="9975" width="2.140625" style="1" customWidth="1"/>
    <col min="9976" max="9976" width="7.140625" style="1" customWidth="1"/>
    <col min="9977" max="9977" width="9" style="1" customWidth="1"/>
    <col min="9978" max="9980" width="9.42578125" style="1" customWidth="1"/>
    <col min="9981" max="9981" width="0.85546875" style="1" customWidth="1"/>
    <col min="9982" max="9989" width="8.5703125" style="1" customWidth="1"/>
    <col min="9990" max="10211" width="9.140625" style="1"/>
    <col min="10212" max="10212" width="7.140625" style="1" customWidth="1"/>
    <col min="10213" max="10213" width="9" style="1" customWidth="1"/>
    <col min="10214" max="10215" width="8.5703125" style="1" customWidth="1"/>
    <col min="10216" max="10216" width="0.85546875" style="1" customWidth="1"/>
    <col min="10217" max="10217" width="10.5703125" style="1" customWidth="1"/>
    <col min="10218" max="10218" width="10.42578125" style="1" customWidth="1"/>
    <col min="10219" max="10219" width="8.5703125" style="1" customWidth="1"/>
    <col min="10220" max="10220" width="0.85546875" style="1" customWidth="1"/>
    <col min="10221" max="10221" width="9.42578125" style="1" customWidth="1"/>
    <col min="10222" max="10225" width="8.5703125" style="1" customWidth="1"/>
    <col min="10226" max="10226" width="0.85546875" style="1" customWidth="1"/>
    <col min="10227" max="10227" width="6.85546875" style="1" customWidth="1"/>
    <col min="10228" max="10228" width="7.42578125" style="1" customWidth="1"/>
    <col min="10229" max="10229" width="6.85546875" style="1" customWidth="1"/>
    <col min="10230" max="10230" width="7.5703125" style="1" customWidth="1"/>
    <col min="10231" max="10231" width="2.140625" style="1" customWidth="1"/>
    <col min="10232" max="10232" width="7.140625" style="1" customWidth="1"/>
    <col min="10233" max="10233" width="9" style="1" customWidth="1"/>
    <col min="10234" max="10236" width="9.42578125" style="1" customWidth="1"/>
    <col min="10237" max="10237" width="0.85546875" style="1" customWidth="1"/>
    <col min="10238" max="10245" width="8.5703125" style="1" customWidth="1"/>
    <col min="10246" max="10467" width="9.140625" style="1"/>
    <col min="10468" max="10468" width="7.140625" style="1" customWidth="1"/>
    <col min="10469" max="10469" width="9" style="1" customWidth="1"/>
    <col min="10470" max="10471" width="8.5703125" style="1" customWidth="1"/>
    <col min="10472" max="10472" width="0.85546875" style="1" customWidth="1"/>
    <col min="10473" max="10473" width="10.5703125" style="1" customWidth="1"/>
    <col min="10474" max="10474" width="10.42578125" style="1" customWidth="1"/>
    <col min="10475" max="10475" width="8.5703125" style="1" customWidth="1"/>
    <col min="10476" max="10476" width="0.85546875" style="1" customWidth="1"/>
    <col min="10477" max="10477" width="9.42578125" style="1" customWidth="1"/>
    <col min="10478" max="10481" width="8.5703125" style="1" customWidth="1"/>
    <col min="10482" max="10482" width="0.85546875" style="1" customWidth="1"/>
    <col min="10483" max="10483" width="6.85546875" style="1" customWidth="1"/>
    <col min="10484" max="10484" width="7.42578125" style="1" customWidth="1"/>
    <col min="10485" max="10485" width="6.85546875" style="1" customWidth="1"/>
    <col min="10486" max="10486" width="7.5703125" style="1" customWidth="1"/>
    <col min="10487" max="10487" width="2.140625" style="1" customWidth="1"/>
    <col min="10488" max="10488" width="7.140625" style="1" customWidth="1"/>
    <col min="10489" max="10489" width="9" style="1" customWidth="1"/>
    <col min="10490" max="10492" width="9.42578125" style="1" customWidth="1"/>
    <col min="10493" max="10493" width="0.85546875" style="1" customWidth="1"/>
    <col min="10494" max="10501" width="8.5703125" style="1" customWidth="1"/>
    <col min="10502" max="10723" width="9.140625" style="1"/>
    <col min="10724" max="10724" width="7.140625" style="1" customWidth="1"/>
    <col min="10725" max="10725" width="9" style="1" customWidth="1"/>
    <col min="10726" max="10727" width="8.5703125" style="1" customWidth="1"/>
    <col min="10728" max="10728" width="0.85546875" style="1" customWidth="1"/>
    <col min="10729" max="10729" width="10.5703125" style="1" customWidth="1"/>
    <col min="10730" max="10730" width="10.42578125" style="1" customWidth="1"/>
    <col min="10731" max="10731" width="8.5703125" style="1" customWidth="1"/>
    <col min="10732" max="10732" width="0.85546875" style="1" customWidth="1"/>
    <col min="10733" max="10733" width="9.42578125" style="1" customWidth="1"/>
    <col min="10734" max="10737" width="8.5703125" style="1" customWidth="1"/>
    <col min="10738" max="10738" width="0.85546875" style="1" customWidth="1"/>
    <col min="10739" max="10739" width="6.85546875" style="1" customWidth="1"/>
    <col min="10740" max="10740" width="7.42578125" style="1" customWidth="1"/>
    <col min="10741" max="10741" width="6.85546875" style="1" customWidth="1"/>
    <col min="10742" max="10742" width="7.5703125" style="1" customWidth="1"/>
    <col min="10743" max="10743" width="2.140625" style="1" customWidth="1"/>
    <col min="10744" max="10744" width="7.140625" style="1" customWidth="1"/>
    <col min="10745" max="10745" width="9" style="1" customWidth="1"/>
    <col min="10746" max="10748" width="9.42578125" style="1" customWidth="1"/>
    <col min="10749" max="10749" width="0.85546875" style="1" customWidth="1"/>
    <col min="10750" max="10757" width="8.5703125" style="1" customWidth="1"/>
    <col min="10758" max="10979" width="9.140625" style="1"/>
    <col min="10980" max="10980" width="7.140625" style="1" customWidth="1"/>
    <col min="10981" max="10981" width="9" style="1" customWidth="1"/>
    <col min="10982" max="10983" width="8.5703125" style="1" customWidth="1"/>
    <col min="10984" max="10984" width="0.85546875" style="1" customWidth="1"/>
    <col min="10985" max="10985" width="10.5703125" style="1" customWidth="1"/>
    <col min="10986" max="10986" width="10.42578125" style="1" customWidth="1"/>
    <col min="10987" max="10987" width="8.5703125" style="1" customWidth="1"/>
    <col min="10988" max="10988" width="0.85546875" style="1" customWidth="1"/>
    <col min="10989" max="10989" width="9.42578125" style="1" customWidth="1"/>
    <col min="10990" max="10993" width="8.5703125" style="1" customWidth="1"/>
    <col min="10994" max="10994" width="0.85546875" style="1" customWidth="1"/>
    <col min="10995" max="10995" width="6.85546875" style="1" customWidth="1"/>
    <col min="10996" max="10996" width="7.42578125" style="1" customWidth="1"/>
    <col min="10997" max="10997" width="6.85546875" style="1" customWidth="1"/>
    <col min="10998" max="10998" width="7.5703125" style="1" customWidth="1"/>
    <col min="10999" max="10999" width="2.140625" style="1" customWidth="1"/>
    <col min="11000" max="11000" width="7.140625" style="1" customWidth="1"/>
    <col min="11001" max="11001" width="9" style="1" customWidth="1"/>
    <col min="11002" max="11004" width="9.42578125" style="1" customWidth="1"/>
    <col min="11005" max="11005" width="0.85546875" style="1" customWidth="1"/>
    <col min="11006" max="11013" width="8.5703125" style="1" customWidth="1"/>
    <col min="11014" max="11235" width="9.140625" style="1"/>
    <col min="11236" max="11236" width="7.140625" style="1" customWidth="1"/>
    <col min="11237" max="11237" width="9" style="1" customWidth="1"/>
    <col min="11238" max="11239" width="8.5703125" style="1" customWidth="1"/>
    <col min="11240" max="11240" width="0.85546875" style="1" customWidth="1"/>
    <col min="11241" max="11241" width="10.5703125" style="1" customWidth="1"/>
    <col min="11242" max="11242" width="10.42578125" style="1" customWidth="1"/>
    <col min="11243" max="11243" width="8.5703125" style="1" customWidth="1"/>
    <col min="11244" max="11244" width="0.85546875" style="1" customWidth="1"/>
    <col min="11245" max="11245" width="9.42578125" style="1" customWidth="1"/>
    <col min="11246" max="11249" width="8.5703125" style="1" customWidth="1"/>
    <col min="11250" max="11250" width="0.85546875" style="1" customWidth="1"/>
    <col min="11251" max="11251" width="6.85546875" style="1" customWidth="1"/>
    <col min="11252" max="11252" width="7.42578125" style="1" customWidth="1"/>
    <col min="11253" max="11253" width="6.85546875" style="1" customWidth="1"/>
    <col min="11254" max="11254" width="7.5703125" style="1" customWidth="1"/>
    <col min="11255" max="11255" width="2.140625" style="1" customWidth="1"/>
    <col min="11256" max="11256" width="7.140625" style="1" customWidth="1"/>
    <col min="11257" max="11257" width="9" style="1" customWidth="1"/>
    <col min="11258" max="11260" width="9.42578125" style="1" customWidth="1"/>
    <col min="11261" max="11261" width="0.85546875" style="1" customWidth="1"/>
    <col min="11262" max="11269" width="8.5703125" style="1" customWidth="1"/>
    <col min="11270" max="11491" width="9.140625" style="1"/>
    <col min="11492" max="11492" width="7.140625" style="1" customWidth="1"/>
    <col min="11493" max="11493" width="9" style="1" customWidth="1"/>
    <col min="11494" max="11495" width="8.5703125" style="1" customWidth="1"/>
    <col min="11496" max="11496" width="0.85546875" style="1" customWidth="1"/>
    <col min="11497" max="11497" width="10.5703125" style="1" customWidth="1"/>
    <col min="11498" max="11498" width="10.42578125" style="1" customWidth="1"/>
    <col min="11499" max="11499" width="8.5703125" style="1" customWidth="1"/>
    <col min="11500" max="11500" width="0.85546875" style="1" customWidth="1"/>
    <col min="11501" max="11501" width="9.42578125" style="1" customWidth="1"/>
    <col min="11502" max="11505" width="8.5703125" style="1" customWidth="1"/>
    <col min="11506" max="11506" width="0.85546875" style="1" customWidth="1"/>
    <col min="11507" max="11507" width="6.85546875" style="1" customWidth="1"/>
    <col min="11508" max="11508" width="7.42578125" style="1" customWidth="1"/>
    <col min="11509" max="11509" width="6.85546875" style="1" customWidth="1"/>
    <col min="11510" max="11510" width="7.5703125" style="1" customWidth="1"/>
    <col min="11511" max="11511" width="2.140625" style="1" customWidth="1"/>
    <col min="11512" max="11512" width="7.140625" style="1" customWidth="1"/>
    <col min="11513" max="11513" width="9" style="1" customWidth="1"/>
    <col min="11514" max="11516" width="9.42578125" style="1" customWidth="1"/>
    <col min="11517" max="11517" width="0.85546875" style="1" customWidth="1"/>
    <col min="11518" max="11525" width="8.5703125" style="1" customWidth="1"/>
    <col min="11526" max="11747" width="9.140625" style="1"/>
    <col min="11748" max="11748" width="7.140625" style="1" customWidth="1"/>
    <col min="11749" max="11749" width="9" style="1" customWidth="1"/>
    <col min="11750" max="11751" width="8.5703125" style="1" customWidth="1"/>
    <col min="11752" max="11752" width="0.85546875" style="1" customWidth="1"/>
    <col min="11753" max="11753" width="10.5703125" style="1" customWidth="1"/>
    <col min="11754" max="11754" width="10.42578125" style="1" customWidth="1"/>
    <col min="11755" max="11755" width="8.5703125" style="1" customWidth="1"/>
    <col min="11756" max="11756" width="0.85546875" style="1" customWidth="1"/>
    <col min="11757" max="11757" width="9.42578125" style="1" customWidth="1"/>
    <col min="11758" max="11761" width="8.5703125" style="1" customWidth="1"/>
    <col min="11762" max="11762" width="0.85546875" style="1" customWidth="1"/>
    <col min="11763" max="11763" width="6.85546875" style="1" customWidth="1"/>
    <col min="11764" max="11764" width="7.42578125" style="1" customWidth="1"/>
    <col min="11765" max="11765" width="6.85546875" style="1" customWidth="1"/>
    <col min="11766" max="11766" width="7.5703125" style="1" customWidth="1"/>
    <col min="11767" max="11767" width="2.140625" style="1" customWidth="1"/>
    <col min="11768" max="11768" width="7.140625" style="1" customWidth="1"/>
    <col min="11769" max="11769" width="9" style="1" customWidth="1"/>
    <col min="11770" max="11772" width="9.42578125" style="1" customWidth="1"/>
    <col min="11773" max="11773" width="0.85546875" style="1" customWidth="1"/>
    <col min="11774" max="11781" width="8.5703125" style="1" customWidth="1"/>
    <col min="11782" max="12003" width="9.140625" style="1"/>
    <col min="12004" max="12004" width="7.140625" style="1" customWidth="1"/>
    <col min="12005" max="12005" width="9" style="1" customWidth="1"/>
    <col min="12006" max="12007" width="8.5703125" style="1" customWidth="1"/>
    <col min="12008" max="12008" width="0.85546875" style="1" customWidth="1"/>
    <col min="12009" max="12009" width="10.5703125" style="1" customWidth="1"/>
    <col min="12010" max="12010" width="10.42578125" style="1" customWidth="1"/>
    <col min="12011" max="12011" width="8.5703125" style="1" customWidth="1"/>
    <col min="12012" max="12012" width="0.85546875" style="1" customWidth="1"/>
    <col min="12013" max="12013" width="9.42578125" style="1" customWidth="1"/>
    <col min="12014" max="12017" width="8.5703125" style="1" customWidth="1"/>
    <col min="12018" max="12018" width="0.85546875" style="1" customWidth="1"/>
    <col min="12019" max="12019" width="6.85546875" style="1" customWidth="1"/>
    <col min="12020" max="12020" width="7.42578125" style="1" customWidth="1"/>
    <col min="12021" max="12021" width="6.85546875" style="1" customWidth="1"/>
    <col min="12022" max="12022" width="7.5703125" style="1" customWidth="1"/>
    <col min="12023" max="12023" width="2.140625" style="1" customWidth="1"/>
    <col min="12024" max="12024" width="7.140625" style="1" customWidth="1"/>
    <col min="12025" max="12025" width="9" style="1" customWidth="1"/>
    <col min="12026" max="12028" width="9.42578125" style="1" customWidth="1"/>
    <col min="12029" max="12029" width="0.85546875" style="1" customWidth="1"/>
    <col min="12030" max="12037" width="8.5703125" style="1" customWidth="1"/>
    <col min="12038" max="12259" width="9.140625" style="1"/>
    <col min="12260" max="12260" width="7.140625" style="1" customWidth="1"/>
    <col min="12261" max="12261" width="9" style="1" customWidth="1"/>
    <col min="12262" max="12263" width="8.5703125" style="1" customWidth="1"/>
    <col min="12264" max="12264" width="0.85546875" style="1" customWidth="1"/>
    <col min="12265" max="12265" width="10.5703125" style="1" customWidth="1"/>
    <col min="12266" max="12266" width="10.42578125" style="1" customWidth="1"/>
    <col min="12267" max="12267" width="8.5703125" style="1" customWidth="1"/>
    <col min="12268" max="12268" width="0.85546875" style="1" customWidth="1"/>
    <col min="12269" max="12269" width="9.42578125" style="1" customWidth="1"/>
    <col min="12270" max="12273" width="8.5703125" style="1" customWidth="1"/>
    <col min="12274" max="12274" width="0.85546875" style="1" customWidth="1"/>
    <col min="12275" max="12275" width="6.85546875" style="1" customWidth="1"/>
    <col min="12276" max="12276" width="7.42578125" style="1" customWidth="1"/>
    <col min="12277" max="12277" width="6.85546875" style="1" customWidth="1"/>
    <col min="12278" max="12278" width="7.5703125" style="1" customWidth="1"/>
    <col min="12279" max="12279" width="2.140625" style="1" customWidth="1"/>
    <col min="12280" max="12280" width="7.140625" style="1" customWidth="1"/>
    <col min="12281" max="12281" width="9" style="1" customWidth="1"/>
    <col min="12282" max="12284" width="9.42578125" style="1" customWidth="1"/>
    <col min="12285" max="12285" width="0.85546875" style="1" customWidth="1"/>
    <col min="12286" max="12293" width="8.5703125" style="1" customWidth="1"/>
    <col min="12294" max="12515" width="9.140625" style="1"/>
    <col min="12516" max="12516" width="7.140625" style="1" customWidth="1"/>
    <col min="12517" max="12517" width="9" style="1" customWidth="1"/>
    <col min="12518" max="12519" width="8.5703125" style="1" customWidth="1"/>
    <col min="12520" max="12520" width="0.85546875" style="1" customWidth="1"/>
    <col min="12521" max="12521" width="10.5703125" style="1" customWidth="1"/>
    <col min="12522" max="12522" width="10.42578125" style="1" customWidth="1"/>
    <col min="12523" max="12523" width="8.5703125" style="1" customWidth="1"/>
    <col min="12524" max="12524" width="0.85546875" style="1" customWidth="1"/>
    <col min="12525" max="12525" width="9.42578125" style="1" customWidth="1"/>
    <col min="12526" max="12529" width="8.5703125" style="1" customWidth="1"/>
    <col min="12530" max="12530" width="0.85546875" style="1" customWidth="1"/>
    <col min="12531" max="12531" width="6.85546875" style="1" customWidth="1"/>
    <col min="12532" max="12532" width="7.42578125" style="1" customWidth="1"/>
    <col min="12533" max="12533" width="6.85546875" style="1" customWidth="1"/>
    <col min="12534" max="12534" width="7.5703125" style="1" customWidth="1"/>
    <col min="12535" max="12535" width="2.140625" style="1" customWidth="1"/>
    <col min="12536" max="12536" width="7.140625" style="1" customWidth="1"/>
    <col min="12537" max="12537" width="9" style="1" customWidth="1"/>
    <col min="12538" max="12540" width="9.42578125" style="1" customWidth="1"/>
    <col min="12541" max="12541" width="0.85546875" style="1" customWidth="1"/>
    <col min="12542" max="12549" width="8.5703125" style="1" customWidth="1"/>
    <col min="12550" max="12771" width="9.140625" style="1"/>
    <col min="12772" max="12772" width="7.140625" style="1" customWidth="1"/>
    <col min="12773" max="12773" width="9" style="1" customWidth="1"/>
    <col min="12774" max="12775" width="8.5703125" style="1" customWidth="1"/>
    <col min="12776" max="12776" width="0.85546875" style="1" customWidth="1"/>
    <col min="12777" max="12777" width="10.5703125" style="1" customWidth="1"/>
    <col min="12778" max="12778" width="10.42578125" style="1" customWidth="1"/>
    <col min="12779" max="12779" width="8.5703125" style="1" customWidth="1"/>
    <col min="12780" max="12780" width="0.85546875" style="1" customWidth="1"/>
    <col min="12781" max="12781" width="9.42578125" style="1" customWidth="1"/>
    <col min="12782" max="12785" width="8.5703125" style="1" customWidth="1"/>
    <col min="12786" max="12786" width="0.85546875" style="1" customWidth="1"/>
    <col min="12787" max="12787" width="6.85546875" style="1" customWidth="1"/>
    <col min="12788" max="12788" width="7.42578125" style="1" customWidth="1"/>
    <col min="12789" max="12789" width="6.85546875" style="1" customWidth="1"/>
    <col min="12790" max="12790" width="7.5703125" style="1" customWidth="1"/>
    <col min="12791" max="12791" width="2.140625" style="1" customWidth="1"/>
    <col min="12792" max="12792" width="7.140625" style="1" customWidth="1"/>
    <col min="12793" max="12793" width="9" style="1" customWidth="1"/>
    <col min="12794" max="12796" width="9.42578125" style="1" customWidth="1"/>
    <col min="12797" max="12797" width="0.85546875" style="1" customWidth="1"/>
    <col min="12798" max="12805" width="8.5703125" style="1" customWidth="1"/>
    <col min="12806" max="13027" width="9.140625" style="1"/>
    <col min="13028" max="13028" width="7.140625" style="1" customWidth="1"/>
    <col min="13029" max="13029" width="9" style="1" customWidth="1"/>
    <col min="13030" max="13031" width="8.5703125" style="1" customWidth="1"/>
    <col min="13032" max="13032" width="0.85546875" style="1" customWidth="1"/>
    <col min="13033" max="13033" width="10.5703125" style="1" customWidth="1"/>
    <col min="13034" max="13034" width="10.42578125" style="1" customWidth="1"/>
    <col min="13035" max="13035" width="8.5703125" style="1" customWidth="1"/>
    <col min="13036" max="13036" width="0.85546875" style="1" customWidth="1"/>
    <col min="13037" max="13037" width="9.42578125" style="1" customWidth="1"/>
    <col min="13038" max="13041" width="8.5703125" style="1" customWidth="1"/>
    <col min="13042" max="13042" width="0.85546875" style="1" customWidth="1"/>
    <col min="13043" max="13043" width="6.85546875" style="1" customWidth="1"/>
    <col min="13044" max="13044" width="7.42578125" style="1" customWidth="1"/>
    <col min="13045" max="13045" width="6.85546875" style="1" customWidth="1"/>
    <col min="13046" max="13046" width="7.5703125" style="1" customWidth="1"/>
    <col min="13047" max="13047" width="2.140625" style="1" customWidth="1"/>
    <col min="13048" max="13048" width="7.140625" style="1" customWidth="1"/>
    <col min="13049" max="13049" width="9" style="1" customWidth="1"/>
    <col min="13050" max="13052" width="9.42578125" style="1" customWidth="1"/>
    <col min="13053" max="13053" width="0.85546875" style="1" customWidth="1"/>
    <col min="13054" max="13061" width="8.5703125" style="1" customWidth="1"/>
    <col min="13062" max="13283" width="9.140625" style="1"/>
    <col min="13284" max="13284" width="7.140625" style="1" customWidth="1"/>
    <col min="13285" max="13285" width="9" style="1" customWidth="1"/>
    <col min="13286" max="13287" width="8.5703125" style="1" customWidth="1"/>
    <col min="13288" max="13288" width="0.85546875" style="1" customWidth="1"/>
    <col min="13289" max="13289" width="10.5703125" style="1" customWidth="1"/>
    <col min="13290" max="13290" width="10.42578125" style="1" customWidth="1"/>
    <col min="13291" max="13291" width="8.5703125" style="1" customWidth="1"/>
    <col min="13292" max="13292" width="0.85546875" style="1" customWidth="1"/>
    <col min="13293" max="13293" width="9.42578125" style="1" customWidth="1"/>
    <col min="13294" max="13297" width="8.5703125" style="1" customWidth="1"/>
    <col min="13298" max="13298" width="0.85546875" style="1" customWidth="1"/>
    <col min="13299" max="13299" width="6.85546875" style="1" customWidth="1"/>
    <col min="13300" max="13300" width="7.42578125" style="1" customWidth="1"/>
    <col min="13301" max="13301" width="6.85546875" style="1" customWidth="1"/>
    <col min="13302" max="13302" width="7.5703125" style="1" customWidth="1"/>
    <col min="13303" max="13303" width="2.140625" style="1" customWidth="1"/>
    <col min="13304" max="13304" width="7.140625" style="1" customWidth="1"/>
    <col min="13305" max="13305" width="9" style="1" customWidth="1"/>
    <col min="13306" max="13308" width="9.42578125" style="1" customWidth="1"/>
    <col min="13309" max="13309" width="0.85546875" style="1" customWidth="1"/>
    <col min="13310" max="13317" width="8.5703125" style="1" customWidth="1"/>
    <col min="13318" max="13539" width="9.140625" style="1"/>
    <col min="13540" max="13540" width="7.140625" style="1" customWidth="1"/>
    <col min="13541" max="13541" width="9" style="1" customWidth="1"/>
    <col min="13542" max="13543" width="8.5703125" style="1" customWidth="1"/>
    <col min="13544" max="13544" width="0.85546875" style="1" customWidth="1"/>
    <col min="13545" max="13545" width="10.5703125" style="1" customWidth="1"/>
    <col min="13546" max="13546" width="10.42578125" style="1" customWidth="1"/>
    <col min="13547" max="13547" width="8.5703125" style="1" customWidth="1"/>
    <col min="13548" max="13548" width="0.85546875" style="1" customWidth="1"/>
    <col min="13549" max="13549" width="9.42578125" style="1" customWidth="1"/>
    <col min="13550" max="13553" width="8.5703125" style="1" customWidth="1"/>
    <col min="13554" max="13554" width="0.85546875" style="1" customWidth="1"/>
    <col min="13555" max="13555" width="6.85546875" style="1" customWidth="1"/>
    <col min="13556" max="13556" width="7.42578125" style="1" customWidth="1"/>
    <col min="13557" max="13557" width="6.85546875" style="1" customWidth="1"/>
    <col min="13558" max="13558" width="7.5703125" style="1" customWidth="1"/>
    <col min="13559" max="13559" width="2.140625" style="1" customWidth="1"/>
    <col min="13560" max="13560" width="7.140625" style="1" customWidth="1"/>
    <col min="13561" max="13561" width="9" style="1" customWidth="1"/>
    <col min="13562" max="13564" width="9.42578125" style="1" customWidth="1"/>
    <col min="13565" max="13565" width="0.85546875" style="1" customWidth="1"/>
    <col min="13566" max="13573" width="8.5703125" style="1" customWidth="1"/>
    <col min="13574" max="13795" width="9.140625" style="1"/>
    <col min="13796" max="13796" width="7.140625" style="1" customWidth="1"/>
    <col min="13797" max="13797" width="9" style="1" customWidth="1"/>
    <col min="13798" max="13799" width="8.5703125" style="1" customWidth="1"/>
    <col min="13800" max="13800" width="0.85546875" style="1" customWidth="1"/>
    <col min="13801" max="13801" width="10.5703125" style="1" customWidth="1"/>
    <col min="13802" max="13802" width="10.42578125" style="1" customWidth="1"/>
    <col min="13803" max="13803" width="8.5703125" style="1" customWidth="1"/>
    <col min="13804" max="13804" width="0.85546875" style="1" customWidth="1"/>
    <col min="13805" max="13805" width="9.42578125" style="1" customWidth="1"/>
    <col min="13806" max="13809" width="8.5703125" style="1" customWidth="1"/>
    <col min="13810" max="13810" width="0.85546875" style="1" customWidth="1"/>
    <col min="13811" max="13811" width="6.85546875" style="1" customWidth="1"/>
    <col min="13812" max="13812" width="7.42578125" style="1" customWidth="1"/>
    <col min="13813" max="13813" width="6.85546875" style="1" customWidth="1"/>
    <col min="13814" max="13814" width="7.5703125" style="1" customWidth="1"/>
    <col min="13815" max="13815" width="2.140625" style="1" customWidth="1"/>
    <col min="13816" max="13816" width="7.140625" style="1" customWidth="1"/>
    <col min="13817" max="13817" width="9" style="1" customWidth="1"/>
    <col min="13818" max="13820" width="9.42578125" style="1" customWidth="1"/>
    <col min="13821" max="13821" width="0.85546875" style="1" customWidth="1"/>
    <col min="13822" max="13829" width="8.5703125" style="1" customWidth="1"/>
    <col min="13830" max="14051" width="9.140625" style="1"/>
    <col min="14052" max="14052" width="7.140625" style="1" customWidth="1"/>
    <col min="14053" max="14053" width="9" style="1" customWidth="1"/>
    <col min="14054" max="14055" width="8.5703125" style="1" customWidth="1"/>
    <col min="14056" max="14056" width="0.85546875" style="1" customWidth="1"/>
    <col min="14057" max="14057" width="10.5703125" style="1" customWidth="1"/>
    <col min="14058" max="14058" width="10.42578125" style="1" customWidth="1"/>
    <col min="14059" max="14059" width="8.5703125" style="1" customWidth="1"/>
    <col min="14060" max="14060" width="0.85546875" style="1" customWidth="1"/>
    <col min="14061" max="14061" width="9.42578125" style="1" customWidth="1"/>
    <col min="14062" max="14065" width="8.5703125" style="1" customWidth="1"/>
    <col min="14066" max="14066" width="0.85546875" style="1" customWidth="1"/>
    <col min="14067" max="14067" width="6.85546875" style="1" customWidth="1"/>
    <col min="14068" max="14068" width="7.42578125" style="1" customWidth="1"/>
    <col min="14069" max="14069" width="6.85546875" style="1" customWidth="1"/>
    <col min="14070" max="14070" width="7.5703125" style="1" customWidth="1"/>
    <col min="14071" max="14071" width="2.140625" style="1" customWidth="1"/>
    <col min="14072" max="14072" width="7.140625" style="1" customWidth="1"/>
    <col min="14073" max="14073" width="9" style="1" customWidth="1"/>
    <col min="14074" max="14076" width="9.42578125" style="1" customWidth="1"/>
    <col min="14077" max="14077" width="0.85546875" style="1" customWidth="1"/>
    <col min="14078" max="14085" width="8.5703125" style="1" customWidth="1"/>
    <col min="14086" max="14307" width="9.140625" style="1"/>
    <col min="14308" max="14308" width="7.140625" style="1" customWidth="1"/>
    <col min="14309" max="14309" width="9" style="1" customWidth="1"/>
    <col min="14310" max="14311" width="8.5703125" style="1" customWidth="1"/>
    <col min="14312" max="14312" width="0.85546875" style="1" customWidth="1"/>
    <col min="14313" max="14313" width="10.5703125" style="1" customWidth="1"/>
    <col min="14314" max="14314" width="10.42578125" style="1" customWidth="1"/>
    <col min="14315" max="14315" width="8.5703125" style="1" customWidth="1"/>
    <col min="14316" max="14316" width="0.85546875" style="1" customWidth="1"/>
    <col min="14317" max="14317" width="9.42578125" style="1" customWidth="1"/>
    <col min="14318" max="14321" width="8.5703125" style="1" customWidth="1"/>
    <col min="14322" max="14322" width="0.85546875" style="1" customWidth="1"/>
    <col min="14323" max="14323" width="6.85546875" style="1" customWidth="1"/>
    <col min="14324" max="14324" width="7.42578125" style="1" customWidth="1"/>
    <col min="14325" max="14325" width="6.85546875" style="1" customWidth="1"/>
    <col min="14326" max="14326" width="7.5703125" style="1" customWidth="1"/>
    <col min="14327" max="14327" width="2.140625" style="1" customWidth="1"/>
    <col min="14328" max="14328" width="7.140625" style="1" customWidth="1"/>
    <col min="14329" max="14329" width="9" style="1" customWidth="1"/>
    <col min="14330" max="14332" width="9.42578125" style="1" customWidth="1"/>
    <col min="14333" max="14333" width="0.85546875" style="1" customWidth="1"/>
    <col min="14334" max="14341" width="8.5703125" style="1" customWidth="1"/>
    <col min="14342" max="14563" width="9.140625" style="1"/>
    <col min="14564" max="14564" width="7.140625" style="1" customWidth="1"/>
    <col min="14565" max="14565" width="9" style="1" customWidth="1"/>
    <col min="14566" max="14567" width="8.5703125" style="1" customWidth="1"/>
    <col min="14568" max="14568" width="0.85546875" style="1" customWidth="1"/>
    <col min="14569" max="14569" width="10.5703125" style="1" customWidth="1"/>
    <col min="14570" max="14570" width="10.42578125" style="1" customWidth="1"/>
    <col min="14571" max="14571" width="8.5703125" style="1" customWidth="1"/>
    <col min="14572" max="14572" width="0.85546875" style="1" customWidth="1"/>
    <col min="14573" max="14573" width="9.42578125" style="1" customWidth="1"/>
    <col min="14574" max="14577" width="8.5703125" style="1" customWidth="1"/>
    <col min="14578" max="14578" width="0.85546875" style="1" customWidth="1"/>
    <col min="14579" max="14579" width="6.85546875" style="1" customWidth="1"/>
    <col min="14580" max="14580" width="7.42578125" style="1" customWidth="1"/>
    <col min="14581" max="14581" width="6.85546875" style="1" customWidth="1"/>
    <col min="14582" max="14582" width="7.5703125" style="1" customWidth="1"/>
    <col min="14583" max="14583" width="2.140625" style="1" customWidth="1"/>
    <col min="14584" max="14584" width="7.140625" style="1" customWidth="1"/>
    <col min="14585" max="14585" width="9" style="1" customWidth="1"/>
    <col min="14586" max="14588" width="9.42578125" style="1" customWidth="1"/>
    <col min="14589" max="14589" width="0.85546875" style="1" customWidth="1"/>
    <col min="14590" max="14597" width="8.5703125" style="1" customWidth="1"/>
    <col min="14598" max="14819" width="9.140625" style="1"/>
    <col min="14820" max="14820" width="7.140625" style="1" customWidth="1"/>
    <col min="14821" max="14821" width="9" style="1" customWidth="1"/>
    <col min="14822" max="14823" width="8.5703125" style="1" customWidth="1"/>
    <col min="14824" max="14824" width="0.85546875" style="1" customWidth="1"/>
    <col min="14825" max="14825" width="10.5703125" style="1" customWidth="1"/>
    <col min="14826" max="14826" width="10.42578125" style="1" customWidth="1"/>
    <col min="14827" max="14827" width="8.5703125" style="1" customWidth="1"/>
    <col min="14828" max="14828" width="0.85546875" style="1" customWidth="1"/>
    <col min="14829" max="14829" width="9.42578125" style="1" customWidth="1"/>
    <col min="14830" max="14833" width="8.5703125" style="1" customWidth="1"/>
    <col min="14834" max="14834" width="0.85546875" style="1" customWidth="1"/>
    <col min="14835" max="14835" width="6.85546875" style="1" customWidth="1"/>
    <col min="14836" max="14836" width="7.42578125" style="1" customWidth="1"/>
    <col min="14837" max="14837" width="6.85546875" style="1" customWidth="1"/>
    <col min="14838" max="14838" width="7.5703125" style="1" customWidth="1"/>
    <col min="14839" max="14839" width="2.140625" style="1" customWidth="1"/>
    <col min="14840" max="14840" width="7.140625" style="1" customWidth="1"/>
    <col min="14841" max="14841" width="9" style="1" customWidth="1"/>
    <col min="14842" max="14844" width="9.42578125" style="1" customWidth="1"/>
    <col min="14845" max="14845" width="0.85546875" style="1" customWidth="1"/>
    <col min="14846" max="14853" width="8.5703125" style="1" customWidth="1"/>
    <col min="14854" max="15075" width="9.140625" style="1"/>
    <col min="15076" max="15076" width="7.140625" style="1" customWidth="1"/>
    <col min="15077" max="15077" width="9" style="1" customWidth="1"/>
    <col min="15078" max="15079" width="8.5703125" style="1" customWidth="1"/>
    <col min="15080" max="15080" width="0.85546875" style="1" customWidth="1"/>
    <col min="15081" max="15081" width="10.5703125" style="1" customWidth="1"/>
    <col min="15082" max="15082" width="10.42578125" style="1" customWidth="1"/>
    <col min="15083" max="15083" width="8.5703125" style="1" customWidth="1"/>
    <col min="15084" max="15084" width="0.85546875" style="1" customWidth="1"/>
    <col min="15085" max="15085" width="9.42578125" style="1" customWidth="1"/>
    <col min="15086" max="15089" width="8.5703125" style="1" customWidth="1"/>
    <col min="15090" max="15090" width="0.85546875" style="1" customWidth="1"/>
    <col min="15091" max="15091" width="6.85546875" style="1" customWidth="1"/>
    <col min="15092" max="15092" width="7.42578125" style="1" customWidth="1"/>
    <col min="15093" max="15093" width="6.85546875" style="1" customWidth="1"/>
    <col min="15094" max="15094" width="7.5703125" style="1" customWidth="1"/>
    <col min="15095" max="15095" width="2.140625" style="1" customWidth="1"/>
    <col min="15096" max="15096" width="7.140625" style="1" customWidth="1"/>
    <col min="15097" max="15097" width="9" style="1" customWidth="1"/>
    <col min="15098" max="15100" width="9.42578125" style="1" customWidth="1"/>
    <col min="15101" max="15101" width="0.85546875" style="1" customWidth="1"/>
    <col min="15102" max="15109" width="8.5703125" style="1" customWidth="1"/>
    <col min="15110" max="15331" width="9.140625" style="1"/>
    <col min="15332" max="15332" width="7.140625" style="1" customWidth="1"/>
    <col min="15333" max="15333" width="9" style="1" customWidth="1"/>
    <col min="15334" max="15335" width="8.5703125" style="1" customWidth="1"/>
    <col min="15336" max="15336" width="0.85546875" style="1" customWidth="1"/>
    <col min="15337" max="15337" width="10.5703125" style="1" customWidth="1"/>
    <col min="15338" max="15338" width="10.42578125" style="1" customWidth="1"/>
    <col min="15339" max="15339" width="8.5703125" style="1" customWidth="1"/>
    <col min="15340" max="15340" width="0.85546875" style="1" customWidth="1"/>
    <col min="15341" max="15341" width="9.42578125" style="1" customWidth="1"/>
    <col min="15342" max="15345" width="8.5703125" style="1" customWidth="1"/>
    <col min="15346" max="15346" width="0.85546875" style="1" customWidth="1"/>
    <col min="15347" max="15347" width="6.85546875" style="1" customWidth="1"/>
    <col min="15348" max="15348" width="7.42578125" style="1" customWidth="1"/>
    <col min="15349" max="15349" width="6.85546875" style="1" customWidth="1"/>
    <col min="15350" max="15350" width="7.5703125" style="1" customWidth="1"/>
    <col min="15351" max="15351" width="2.140625" style="1" customWidth="1"/>
    <col min="15352" max="15352" width="7.140625" style="1" customWidth="1"/>
    <col min="15353" max="15353" width="9" style="1" customWidth="1"/>
    <col min="15354" max="15356" width="9.42578125" style="1" customWidth="1"/>
    <col min="15357" max="15357" width="0.85546875" style="1" customWidth="1"/>
    <col min="15358" max="15365" width="8.5703125" style="1" customWidth="1"/>
    <col min="15366" max="15587" width="9.140625" style="1"/>
    <col min="15588" max="15588" width="7.140625" style="1" customWidth="1"/>
    <col min="15589" max="15589" width="9" style="1" customWidth="1"/>
    <col min="15590" max="15591" width="8.5703125" style="1" customWidth="1"/>
    <col min="15592" max="15592" width="0.85546875" style="1" customWidth="1"/>
    <col min="15593" max="15593" width="10.5703125" style="1" customWidth="1"/>
    <col min="15594" max="15594" width="10.42578125" style="1" customWidth="1"/>
    <col min="15595" max="15595" width="8.5703125" style="1" customWidth="1"/>
    <col min="15596" max="15596" width="0.85546875" style="1" customWidth="1"/>
    <col min="15597" max="15597" width="9.42578125" style="1" customWidth="1"/>
    <col min="15598" max="15601" width="8.5703125" style="1" customWidth="1"/>
    <col min="15602" max="15602" width="0.85546875" style="1" customWidth="1"/>
    <col min="15603" max="15603" width="6.85546875" style="1" customWidth="1"/>
    <col min="15604" max="15604" width="7.42578125" style="1" customWidth="1"/>
    <col min="15605" max="15605" width="6.85546875" style="1" customWidth="1"/>
    <col min="15606" max="15606" width="7.5703125" style="1" customWidth="1"/>
    <col min="15607" max="15607" width="2.140625" style="1" customWidth="1"/>
    <col min="15608" max="15608" width="7.140625" style="1" customWidth="1"/>
    <col min="15609" max="15609" width="9" style="1" customWidth="1"/>
    <col min="15610" max="15612" width="9.42578125" style="1" customWidth="1"/>
    <col min="15613" max="15613" width="0.85546875" style="1" customWidth="1"/>
    <col min="15614" max="15621" width="8.5703125" style="1" customWidth="1"/>
    <col min="15622" max="15843" width="9.140625" style="1"/>
    <col min="15844" max="15844" width="7.140625" style="1" customWidth="1"/>
    <col min="15845" max="15845" width="9" style="1" customWidth="1"/>
    <col min="15846" max="15847" width="8.5703125" style="1" customWidth="1"/>
    <col min="15848" max="15848" width="0.85546875" style="1" customWidth="1"/>
    <col min="15849" max="15849" width="10.5703125" style="1" customWidth="1"/>
    <col min="15850" max="15850" width="10.42578125" style="1" customWidth="1"/>
    <col min="15851" max="15851" width="8.5703125" style="1" customWidth="1"/>
    <col min="15852" max="15852" width="0.85546875" style="1" customWidth="1"/>
    <col min="15853" max="15853" width="9.42578125" style="1" customWidth="1"/>
    <col min="15854" max="15857" width="8.5703125" style="1" customWidth="1"/>
    <col min="15858" max="15858" width="0.85546875" style="1" customWidth="1"/>
    <col min="15859" max="15859" width="6.85546875" style="1" customWidth="1"/>
    <col min="15860" max="15860" width="7.42578125" style="1" customWidth="1"/>
    <col min="15861" max="15861" width="6.85546875" style="1" customWidth="1"/>
    <col min="15862" max="15862" width="7.5703125" style="1" customWidth="1"/>
    <col min="15863" max="15863" width="2.140625" style="1" customWidth="1"/>
    <col min="15864" max="15864" width="7.140625" style="1" customWidth="1"/>
    <col min="15865" max="15865" width="9" style="1" customWidth="1"/>
    <col min="15866" max="15868" width="9.42578125" style="1" customWidth="1"/>
    <col min="15869" max="15869" width="0.85546875" style="1" customWidth="1"/>
    <col min="15870" max="15877" width="8.5703125" style="1" customWidth="1"/>
    <col min="15878" max="16099" width="9.140625" style="1"/>
    <col min="16100" max="16100" width="7.140625" style="1" customWidth="1"/>
    <col min="16101" max="16101" width="9" style="1" customWidth="1"/>
    <col min="16102" max="16103" width="8.5703125" style="1" customWidth="1"/>
    <col min="16104" max="16104" width="0.85546875" style="1" customWidth="1"/>
    <col min="16105" max="16105" width="10.5703125" style="1" customWidth="1"/>
    <col min="16106" max="16106" width="10.42578125" style="1" customWidth="1"/>
    <col min="16107" max="16107" width="8.5703125" style="1" customWidth="1"/>
    <col min="16108" max="16108" width="0.85546875" style="1" customWidth="1"/>
    <col min="16109" max="16109" width="9.42578125" style="1" customWidth="1"/>
    <col min="16110" max="16113" width="8.5703125" style="1" customWidth="1"/>
    <col min="16114" max="16114" width="0.85546875" style="1" customWidth="1"/>
    <col min="16115" max="16115" width="6.85546875" style="1" customWidth="1"/>
    <col min="16116" max="16116" width="7.42578125" style="1" customWidth="1"/>
    <col min="16117" max="16117" width="6.85546875" style="1" customWidth="1"/>
    <col min="16118" max="16118" width="7.5703125" style="1" customWidth="1"/>
    <col min="16119" max="16119" width="2.140625" style="1" customWidth="1"/>
    <col min="16120" max="16120" width="7.140625" style="1" customWidth="1"/>
    <col min="16121" max="16121" width="9" style="1" customWidth="1"/>
    <col min="16122" max="16124" width="9.42578125" style="1" customWidth="1"/>
    <col min="16125" max="16125" width="0.85546875" style="1" customWidth="1"/>
    <col min="16126" max="16133" width="8.5703125" style="1" customWidth="1"/>
    <col min="16134" max="16384" width="9.140625" style="1"/>
  </cols>
  <sheetData>
    <row r="1" spans="1:24" ht="15.75" x14ac:dyDescent="0.25">
      <c r="A1" s="24"/>
      <c r="B1" s="378" t="s">
        <v>3026</v>
      </c>
      <c r="C1" s="63"/>
      <c r="D1" s="63"/>
      <c r="E1" s="24"/>
      <c r="F1" s="24"/>
      <c r="G1" s="24"/>
      <c r="H1" s="24"/>
      <c r="I1" s="24"/>
      <c r="J1" s="24"/>
      <c r="K1" s="24"/>
      <c r="L1" s="24"/>
      <c r="M1" s="24"/>
      <c r="N1" s="24"/>
      <c r="O1" s="24"/>
      <c r="P1" s="24"/>
      <c r="Q1" s="24"/>
      <c r="R1" s="24"/>
      <c r="S1" s="24"/>
      <c r="T1" s="378" t="str">
        <f>$B1</f>
        <v>Tableau 50.100 - Approche fondée sur les notations internes - Actifs pondérés en fonction du risque de crédit</v>
      </c>
    </row>
    <row r="2" spans="1:24" ht="15" customHeight="1" x14ac:dyDescent="0.25">
      <c r="A2" s="352">
        <v>25</v>
      </c>
      <c r="B2" s="2144" t="s">
        <v>94</v>
      </c>
      <c r="C2" s="2145"/>
      <c r="D2" s="2145"/>
      <c r="E2" s="2146"/>
      <c r="F2" s="177"/>
      <c r="G2" s="24"/>
      <c r="H2" s="24"/>
      <c r="I2" s="24"/>
      <c r="J2" s="24"/>
      <c r="K2" s="24"/>
      <c r="L2" s="24"/>
      <c r="M2" s="24"/>
      <c r="N2" s="24"/>
      <c r="O2" s="24"/>
      <c r="P2" s="24"/>
      <c r="Q2" s="24"/>
      <c r="R2" s="24"/>
      <c r="S2" s="24"/>
      <c r="U2" s="1438"/>
      <c r="V2" s="1438"/>
      <c r="W2" s="1438"/>
      <c r="X2" s="1438"/>
    </row>
    <row r="3" spans="1:24" ht="15" x14ac:dyDescent="0.2">
      <c r="A3" s="1493"/>
      <c r="B3" s="1494"/>
      <c r="C3" s="1665"/>
      <c r="D3" s="1665"/>
      <c r="E3" s="1665"/>
      <c r="F3" s="661"/>
      <c r="G3" s="131"/>
      <c r="H3" s="131"/>
      <c r="I3" s="131"/>
      <c r="J3" s="131"/>
      <c r="K3" s="131"/>
      <c r="L3" s="131"/>
      <c r="M3" s="131"/>
      <c r="N3" s="131"/>
      <c r="O3" s="131"/>
      <c r="P3" s="131"/>
      <c r="Q3" s="131"/>
      <c r="R3" s="131"/>
      <c r="S3" s="131"/>
      <c r="T3" s="1438" t="s">
        <v>3005</v>
      </c>
      <c r="U3" s="1491"/>
      <c r="V3" s="1491"/>
      <c r="W3" s="1491"/>
      <c r="X3" s="1491"/>
    </row>
    <row r="4" spans="1:24" ht="15" customHeight="1" x14ac:dyDescent="0.2">
      <c r="A4" s="131"/>
      <c r="B4" s="2097" t="s">
        <v>2432</v>
      </c>
      <c r="C4" s="2097"/>
      <c r="D4" s="2097"/>
      <c r="E4" s="2097"/>
      <c r="F4" s="2097"/>
      <c r="G4" s="2097"/>
      <c r="H4" s="2097"/>
      <c r="I4" s="2097"/>
      <c r="J4" s="2097"/>
      <c r="K4" s="2097"/>
      <c r="L4" s="2097"/>
      <c r="M4" s="2097"/>
      <c r="N4" s="2097"/>
      <c r="O4" s="2097"/>
      <c r="P4" s="2097"/>
      <c r="Q4" s="2097"/>
      <c r="R4" s="2097"/>
      <c r="S4" s="131"/>
      <c r="T4" s="1438" t="str">
        <f>$B4</f>
        <v>Pour le portefeuille bancaire – Expositions sur les entreprises d'investissement et les autres institutions financières assimilées à des entreprises (126)</v>
      </c>
      <c r="U4" s="1438"/>
      <c r="V4" s="1438"/>
      <c r="W4" s="1438"/>
      <c r="X4" s="1438"/>
    </row>
    <row r="5" spans="1:24" ht="15" x14ac:dyDescent="0.2">
      <c r="A5" s="131"/>
      <c r="B5" s="261" t="s">
        <v>2910</v>
      </c>
      <c r="C5" s="661"/>
      <c r="D5" s="131"/>
      <c r="E5" s="131"/>
      <c r="F5" s="131"/>
      <c r="G5" s="131"/>
      <c r="H5" s="131"/>
      <c r="I5" s="131"/>
      <c r="J5" s="131"/>
      <c r="K5" s="131"/>
      <c r="L5" s="131"/>
      <c r="M5" s="131"/>
      <c r="N5" s="131"/>
      <c r="O5" s="131"/>
      <c r="P5" s="131"/>
      <c r="Q5" s="131"/>
      <c r="R5" s="131"/>
      <c r="S5" s="131"/>
      <c r="T5" s="261" t="str">
        <f>$B5</f>
        <v>Dollars, en milliers, Type d’enregistrement 010</v>
      </c>
      <c r="U5" s="1395"/>
      <c r="V5" s="896"/>
      <c r="W5" s="896"/>
      <c r="X5" s="896"/>
    </row>
    <row r="6" spans="1:24" ht="11.85" customHeight="1" x14ac:dyDescent="0.2">
      <c r="A6" s="131"/>
      <c r="B6" s="2244" t="s">
        <v>2349</v>
      </c>
      <c r="C6" s="2245"/>
      <c r="D6" s="2246"/>
      <c r="E6" s="897"/>
      <c r="F6" s="2179" t="s">
        <v>2350</v>
      </c>
      <c r="G6" s="2179"/>
      <c r="H6" s="896"/>
      <c r="I6" s="2069" t="s">
        <v>2800</v>
      </c>
      <c r="J6" s="2003"/>
      <c r="K6" s="2003"/>
      <c r="L6" s="2003"/>
      <c r="M6" s="2004"/>
      <c r="N6" s="131"/>
      <c r="O6" s="131"/>
      <c r="P6" s="131"/>
      <c r="Q6" s="131"/>
      <c r="R6" s="131"/>
      <c r="S6" s="131"/>
      <c r="T6" s="2183" t="s">
        <v>2911</v>
      </c>
      <c r="U6" s="2183"/>
      <c r="V6" s="1026"/>
      <c r="W6" s="1396"/>
      <c r="X6" s="1396"/>
    </row>
    <row r="7" spans="1:24" ht="11.85" customHeight="1" x14ac:dyDescent="0.2">
      <c r="A7" s="131"/>
      <c r="B7" s="1116"/>
      <c r="C7" s="1117"/>
      <c r="D7" s="1704"/>
      <c r="E7" s="897"/>
      <c r="F7" s="2179"/>
      <c r="G7" s="2179"/>
      <c r="H7" s="896"/>
      <c r="I7" s="2069" t="s">
        <v>2912</v>
      </c>
      <c r="J7" s="2247"/>
      <c r="K7" s="2069" t="s">
        <v>2913</v>
      </c>
      <c r="L7" s="2247"/>
      <c r="M7" s="2005" t="s">
        <v>2914</v>
      </c>
      <c r="N7" s="897"/>
      <c r="O7" s="897"/>
      <c r="P7" s="897"/>
      <c r="Q7" s="897"/>
      <c r="R7" s="897"/>
      <c r="S7" s="131"/>
      <c r="T7" s="2184"/>
      <c r="U7" s="2184"/>
      <c r="V7" s="1026"/>
      <c r="W7" s="2105" t="s">
        <v>2971</v>
      </c>
      <c r="X7" s="2149"/>
    </row>
    <row r="8" spans="1:24" ht="72" customHeight="1" x14ac:dyDescent="0.2">
      <c r="A8" s="1666" t="s">
        <v>2915</v>
      </c>
      <c r="B8" s="1666" t="s">
        <v>2916</v>
      </c>
      <c r="C8" s="1666" t="s">
        <v>2352</v>
      </c>
      <c r="D8" s="1666" t="s">
        <v>2973</v>
      </c>
      <c r="E8" s="188"/>
      <c r="F8" s="1666" t="s">
        <v>2355</v>
      </c>
      <c r="G8" s="1666" t="s">
        <v>2974</v>
      </c>
      <c r="H8" s="1191"/>
      <c r="I8" s="1666" t="s">
        <v>2920</v>
      </c>
      <c r="J8" s="1666" t="s">
        <v>2921</v>
      </c>
      <c r="K8" s="1666" t="s">
        <v>2922</v>
      </c>
      <c r="L8" s="1666" t="s">
        <v>2923</v>
      </c>
      <c r="M8" s="2187"/>
      <c r="N8" s="188"/>
      <c r="O8" s="2221" t="s">
        <v>2359</v>
      </c>
      <c r="P8" s="2181"/>
      <c r="Q8" s="2221" t="s">
        <v>2925</v>
      </c>
      <c r="R8" s="2181"/>
      <c r="S8" s="131"/>
      <c r="T8" s="1200" t="str">
        <f>$A8</f>
        <v>Fourchette de probabilité de défaut (PD)</v>
      </c>
      <c r="U8" s="1200" t="str">
        <f>$B8</f>
        <v>PD estimative (%) (M3)</v>
      </c>
      <c r="V8" s="1660" t="s">
        <v>2975</v>
      </c>
      <c r="W8" s="1666" t="s">
        <v>2927</v>
      </c>
      <c r="X8" s="1666" t="s">
        <v>2928</v>
      </c>
    </row>
    <row r="9" spans="1:24" s="876" customFormat="1" x14ac:dyDescent="0.2">
      <c r="A9" s="1026"/>
      <c r="B9" s="1703" t="s">
        <v>244</v>
      </c>
      <c r="C9" s="1703"/>
      <c r="D9" s="1703" t="s">
        <v>245</v>
      </c>
      <c r="E9" s="1703"/>
      <c r="F9" s="1703" t="s">
        <v>246</v>
      </c>
      <c r="G9" s="1703" t="s">
        <v>2929</v>
      </c>
      <c r="H9" s="1440"/>
      <c r="I9" s="1703" t="s">
        <v>402</v>
      </c>
      <c r="J9" s="1703" t="s">
        <v>249</v>
      </c>
      <c r="K9" s="1703"/>
      <c r="L9" s="1703"/>
      <c r="M9" s="1703"/>
      <c r="N9" s="1703"/>
      <c r="O9" s="1703"/>
      <c r="P9" s="1703"/>
      <c r="Q9" s="1703"/>
      <c r="R9" s="1703"/>
      <c r="S9" s="1026"/>
      <c r="T9" s="1398"/>
      <c r="U9" s="1399" t="s">
        <v>2930</v>
      </c>
      <c r="V9" s="1703" t="s">
        <v>2988</v>
      </c>
      <c r="W9" s="131"/>
      <c r="X9" s="1703"/>
    </row>
    <row r="10" spans="1:24" ht="13.7" customHeight="1" x14ac:dyDescent="0.2">
      <c r="A10" s="131"/>
      <c r="B10" s="138" t="s">
        <v>1784</v>
      </c>
      <c r="C10" s="131"/>
      <c r="D10" s="669"/>
      <c r="E10" s="669"/>
      <c r="F10" s="669"/>
      <c r="G10" s="669"/>
      <c r="H10" s="669"/>
      <c r="I10" s="2243" t="s">
        <v>3027</v>
      </c>
      <c r="J10" s="2243"/>
      <c r="K10" s="669"/>
      <c r="L10" s="669"/>
      <c r="M10" s="669"/>
      <c r="N10" s="669"/>
      <c r="O10" s="669"/>
      <c r="P10" s="669"/>
      <c r="Q10" s="131"/>
      <c r="R10" s="131"/>
      <c r="S10" s="131"/>
      <c r="T10" s="1400"/>
      <c r="U10" s="1401" t="str">
        <f>$B10</f>
        <v>Engagements utilisés (501)</v>
      </c>
    </row>
    <row r="11" spans="1:24" ht="12.75" customHeight="1" x14ac:dyDescent="0.2">
      <c r="A11" s="1700" t="s">
        <v>2932</v>
      </c>
      <c r="B11" s="1065"/>
      <c r="C11" s="1495"/>
      <c r="D11" s="1692"/>
      <c r="E11" s="1700"/>
      <c r="F11" s="1692"/>
      <c r="G11" s="1430"/>
      <c r="H11" s="1431"/>
      <c r="I11" s="1432"/>
      <c r="J11" s="1693"/>
      <c r="K11" s="1432"/>
      <c r="L11" s="1405"/>
      <c r="M11" s="1406"/>
      <c r="N11" s="1700"/>
      <c r="O11" s="2186"/>
      <c r="P11" s="2186"/>
      <c r="Q11" s="2186"/>
      <c r="R11" s="2186"/>
      <c r="S11" s="131"/>
      <c r="T11" s="1407" t="str">
        <f t="shared" ref="T11:T35" si="0">$A11</f>
        <v>1 (1401)</v>
      </c>
      <c r="U11" s="1408" t="str">
        <f t="shared" ref="U11:U35" si="1">IF($B11="","",$B11)</f>
        <v/>
      </c>
      <c r="V11" s="295"/>
      <c r="W11" s="1409"/>
      <c r="X11" s="1409"/>
    </row>
    <row r="12" spans="1:24" x14ac:dyDescent="0.2">
      <c r="A12" s="1700" t="s">
        <v>2933</v>
      </c>
      <c r="B12" s="1065"/>
      <c r="C12" s="1495"/>
      <c r="D12" s="1692"/>
      <c r="E12" s="1700"/>
      <c r="F12" s="1692"/>
      <c r="G12" s="1430"/>
      <c r="H12" s="1431"/>
      <c r="I12" s="1432"/>
      <c r="J12" s="1693"/>
      <c r="K12" s="1432"/>
      <c r="L12" s="1405"/>
      <c r="M12" s="1406"/>
      <c r="N12" s="1700"/>
      <c r="O12" s="2186"/>
      <c r="P12" s="2186"/>
      <c r="Q12" s="2186"/>
      <c r="R12" s="2186"/>
      <c r="S12" s="131"/>
      <c r="T12" s="1407" t="str">
        <f t="shared" si="0"/>
        <v>2 (1402)</v>
      </c>
      <c r="U12" s="1408" t="str">
        <f t="shared" si="1"/>
        <v/>
      </c>
      <c r="V12" s="295"/>
      <c r="W12" s="1409"/>
      <c r="X12" s="1409"/>
    </row>
    <row r="13" spans="1:24" x14ac:dyDescent="0.2">
      <c r="A13" s="1700" t="s">
        <v>2934</v>
      </c>
      <c r="B13" s="1065"/>
      <c r="C13" s="1495"/>
      <c r="D13" s="1692"/>
      <c r="E13" s="1700"/>
      <c r="F13" s="1692"/>
      <c r="G13" s="1430"/>
      <c r="H13" s="1431"/>
      <c r="I13" s="1432"/>
      <c r="J13" s="1693"/>
      <c r="K13" s="1432"/>
      <c r="L13" s="1405"/>
      <c r="M13" s="1406"/>
      <c r="N13" s="1700"/>
      <c r="O13" s="2186"/>
      <c r="P13" s="2186"/>
      <c r="Q13" s="2186"/>
      <c r="R13" s="2186"/>
      <c r="S13" s="131"/>
      <c r="T13" s="1407" t="str">
        <f t="shared" si="0"/>
        <v>3 (1403)</v>
      </c>
      <c r="U13" s="1408" t="str">
        <f t="shared" si="1"/>
        <v/>
      </c>
      <c r="V13" s="295"/>
      <c r="W13" s="1409"/>
      <c r="X13" s="1409"/>
    </row>
    <row r="14" spans="1:24" ht="12.75" hidden="1" customHeight="1" x14ac:dyDescent="0.2">
      <c r="A14" s="1700" t="s">
        <v>2935</v>
      </c>
      <c r="B14" s="1065"/>
      <c r="C14" s="1495"/>
      <c r="D14" s="1692"/>
      <c r="E14" s="1700"/>
      <c r="F14" s="1692"/>
      <c r="G14" s="1430"/>
      <c r="H14" s="1431"/>
      <c r="I14" s="1432"/>
      <c r="J14" s="1693"/>
      <c r="K14" s="1432"/>
      <c r="L14" s="1405"/>
      <c r="M14" s="1406"/>
      <c r="N14" s="1700"/>
      <c r="O14" s="2186"/>
      <c r="P14" s="2186"/>
      <c r="Q14" s="2186"/>
      <c r="R14" s="2186"/>
      <c r="S14" s="131"/>
      <c r="T14" s="1407" t="str">
        <f t="shared" si="0"/>
        <v>4 (1404)</v>
      </c>
      <c r="U14" s="1408" t="str">
        <f t="shared" si="1"/>
        <v/>
      </c>
      <c r="V14" s="295"/>
      <c r="W14" s="1409"/>
      <c r="X14" s="1409"/>
    </row>
    <row r="15" spans="1:24" ht="12.75" hidden="1" customHeight="1" x14ac:dyDescent="0.2">
      <c r="A15" s="1700" t="s">
        <v>2936</v>
      </c>
      <c r="B15" s="1065"/>
      <c r="C15" s="1495"/>
      <c r="D15" s="1692"/>
      <c r="E15" s="1700"/>
      <c r="F15" s="1692"/>
      <c r="G15" s="1430"/>
      <c r="H15" s="1431"/>
      <c r="I15" s="1432"/>
      <c r="J15" s="1693"/>
      <c r="K15" s="1432"/>
      <c r="L15" s="1405"/>
      <c r="M15" s="1406"/>
      <c r="N15" s="1700"/>
      <c r="O15" s="2186"/>
      <c r="P15" s="2186"/>
      <c r="Q15" s="2186"/>
      <c r="R15" s="2186"/>
      <c r="S15" s="131"/>
      <c r="T15" s="1407" t="str">
        <f t="shared" si="0"/>
        <v>5 (1405)</v>
      </c>
      <c r="U15" s="1408" t="str">
        <f t="shared" si="1"/>
        <v/>
      </c>
      <c r="V15" s="295"/>
      <c r="W15" s="1409"/>
      <c r="X15" s="1409"/>
    </row>
    <row r="16" spans="1:24" ht="12.75" hidden="1" customHeight="1" x14ac:dyDescent="0.2">
      <c r="A16" s="1700" t="s">
        <v>2937</v>
      </c>
      <c r="B16" s="1065"/>
      <c r="C16" s="1495"/>
      <c r="D16" s="1692"/>
      <c r="E16" s="1700"/>
      <c r="F16" s="1692"/>
      <c r="G16" s="1430"/>
      <c r="H16" s="1431"/>
      <c r="I16" s="1432"/>
      <c r="J16" s="1693"/>
      <c r="K16" s="1432"/>
      <c r="L16" s="1405"/>
      <c r="M16" s="1406"/>
      <c r="N16" s="1700"/>
      <c r="O16" s="2186"/>
      <c r="P16" s="2186"/>
      <c r="Q16" s="2186"/>
      <c r="R16" s="2186"/>
      <c r="S16" s="131"/>
      <c r="T16" s="1407" t="str">
        <f t="shared" si="0"/>
        <v>6 (1406)</v>
      </c>
      <c r="U16" s="1408" t="str">
        <f t="shared" si="1"/>
        <v/>
      </c>
      <c r="V16" s="295"/>
      <c r="W16" s="1409"/>
      <c r="X16" s="1409"/>
    </row>
    <row r="17" spans="1:24" ht="12.75" hidden="1" customHeight="1" x14ac:dyDescent="0.2">
      <c r="A17" s="1700" t="s">
        <v>2938</v>
      </c>
      <c r="B17" s="1065"/>
      <c r="C17" s="1495"/>
      <c r="D17" s="1692"/>
      <c r="E17" s="1700"/>
      <c r="F17" s="1692"/>
      <c r="G17" s="1430"/>
      <c r="H17" s="1431"/>
      <c r="I17" s="1432"/>
      <c r="J17" s="1693"/>
      <c r="K17" s="1432"/>
      <c r="L17" s="1405"/>
      <c r="M17" s="1406"/>
      <c r="N17" s="1700"/>
      <c r="O17" s="2186"/>
      <c r="P17" s="2186"/>
      <c r="Q17" s="2186"/>
      <c r="R17" s="2186"/>
      <c r="S17" s="131"/>
      <c r="T17" s="1407" t="str">
        <f t="shared" si="0"/>
        <v>7 (1407)</v>
      </c>
      <c r="U17" s="1408" t="str">
        <f t="shared" si="1"/>
        <v/>
      </c>
      <c r="V17" s="295"/>
      <c r="W17" s="1409"/>
      <c r="X17" s="1409"/>
    </row>
    <row r="18" spans="1:24" ht="12.75" hidden="1" customHeight="1" x14ac:dyDescent="0.2">
      <c r="A18" s="1700" t="s">
        <v>2939</v>
      </c>
      <c r="B18" s="1065"/>
      <c r="C18" s="1495"/>
      <c r="D18" s="1692"/>
      <c r="E18" s="1700"/>
      <c r="F18" s="1692"/>
      <c r="G18" s="1430"/>
      <c r="H18" s="1431"/>
      <c r="I18" s="1432"/>
      <c r="J18" s="1693"/>
      <c r="K18" s="1432"/>
      <c r="L18" s="1405"/>
      <c r="M18" s="1406"/>
      <c r="N18" s="1700"/>
      <c r="O18" s="2186"/>
      <c r="P18" s="2186"/>
      <c r="Q18" s="2186"/>
      <c r="R18" s="2186"/>
      <c r="S18" s="131"/>
      <c r="T18" s="1407" t="str">
        <f t="shared" si="0"/>
        <v>8 (1408)</v>
      </c>
      <c r="U18" s="1408" t="str">
        <f t="shared" si="1"/>
        <v/>
      </c>
      <c r="V18" s="295"/>
      <c r="W18" s="1409"/>
      <c r="X18" s="1409"/>
    </row>
    <row r="19" spans="1:24" ht="12.75" hidden="1" customHeight="1" x14ac:dyDescent="0.2">
      <c r="A19" s="1700" t="s">
        <v>2940</v>
      </c>
      <c r="B19" s="1065"/>
      <c r="C19" s="1495"/>
      <c r="D19" s="1692"/>
      <c r="E19" s="1700"/>
      <c r="F19" s="1692"/>
      <c r="G19" s="1430"/>
      <c r="H19" s="1431"/>
      <c r="I19" s="1432"/>
      <c r="J19" s="1693"/>
      <c r="K19" s="1432"/>
      <c r="L19" s="1405"/>
      <c r="M19" s="1406"/>
      <c r="N19" s="1700"/>
      <c r="O19" s="2186"/>
      <c r="P19" s="2186"/>
      <c r="Q19" s="2186"/>
      <c r="R19" s="2186"/>
      <c r="S19" s="131"/>
      <c r="T19" s="1407" t="str">
        <f t="shared" si="0"/>
        <v>9 (1409)</v>
      </c>
      <c r="U19" s="1408" t="str">
        <f t="shared" si="1"/>
        <v/>
      </c>
      <c r="V19" s="295"/>
      <c r="W19" s="1409"/>
      <c r="X19" s="1409"/>
    </row>
    <row r="20" spans="1:24" ht="12.75" hidden="1" customHeight="1" x14ac:dyDescent="0.2">
      <c r="A20" s="1700" t="s">
        <v>2941</v>
      </c>
      <c r="B20" s="1065"/>
      <c r="C20" s="1495"/>
      <c r="D20" s="1692"/>
      <c r="E20" s="1700"/>
      <c r="F20" s="1692"/>
      <c r="G20" s="1430"/>
      <c r="H20" s="1431"/>
      <c r="I20" s="1432"/>
      <c r="J20" s="1693"/>
      <c r="K20" s="1432"/>
      <c r="L20" s="1405"/>
      <c r="M20" s="1406"/>
      <c r="N20" s="1700"/>
      <c r="O20" s="2186"/>
      <c r="P20" s="2186"/>
      <c r="Q20" s="2186"/>
      <c r="R20" s="2186"/>
      <c r="S20" s="131"/>
      <c r="T20" s="1407" t="str">
        <f t="shared" si="0"/>
        <v>10 (1410)</v>
      </c>
      <c r="U20" s="1408" t="str">
        <f t="shared" si="1"/>
        <v/>
      </c>
      <c r="V20" s="295"/>
      <c r="W20" s="1409"/>
      <c r="X20" s="1409"/>
    </row>
    <row r="21" spans="1:24" ht="12.75" hidden="1" customHeight="1" x14ac:dyDescent="0.2">
      <c r="A21" s="1700" t="s">
        <v>2942</v>
      </c>
      <c r="B21" s="1065"/>
      <c r="C21" s="1495"/>
      <c r="D21" s="1692"/>
      <c r="E21" s="1700"/>
      <c r="F21" s="1692"/>
      <c r="G21" s="1430"/>
      <c r="H21" s="1431"/>
      <c r="I21" s="1432"/>
      <c r="J21" s="1693"/>
      <c r="K21" s="1432"/>
      <c r="L21" s="1405"/>
      <c r="M21" s="1406"/>
      <c r="N21" s="1700"/>
      <c r="O21" s="2186"/>
      <c r="P21" s="2186"/>
      <c r="Q21" s="2186"/>
      <c r="R21" s="2186"/>
      <c r="S21" s="131"/>
      <c r="T21" s="1407" t="str">
        <f t="shared" si="0"/>
        <v>11 (1411)</v>
      </c>
      <c r="U21" s="1408" t="str">
        <f t="shared" si="1"/>
        <v/>
      </c>
      <c r="V21" s="295"/>
      <c r="W21" s="1409"/>
      <c r="X21" s="1409"/>
    </row>
    <row r="22" spans="1:24" ht="12.75" hidden="1" customHeight="1" x14ac:dyDescent="0.2">
      <c r="A22" s="1700" t="s">
        <v>2943</v>
      </c>
      <c r="B22" s="1065"/>
      <c r="C22" s="1495"/>
      <c r="D22" s="1692"/>
      <c r="E22" s="1700"/>
      <c r="F22" s="1692"/>
      <c r="G22" s="1430"/>
      <c r="H22" s="1431"/>
      <c r="I22" s="1432"/>
      <c r="J22" s="1693"/>
      <c r="K22" s="1432"/>
      <c r="L22" s="1405"/>
      <c r="M22" s="1406"/>
      <c r="N22" s="1700"/>
      <c r="O22" s="2186"/>
      <c r="P22" s="2186"/>
      <c r="Q22" s="2186"/>
      <c r="R22" s="2186"/>
      <c r="S22" s="131"/>
      <c r="T22" s="1407" t="str">
        <f t="shared" si="0"/>
        <v>12 (1412)</v>
      </c>
      <c r="U22" s="1408" t="str">
        <f t="shared" si="1"/>
        <v/>
      </c>
      <c r="V22" s="295"/>
      <c r="W22" s="1409"/>
      <c r="X22" s="1409"/>
    </row>
    <row r="23" spans="1:24" ht="12.75" hidden="1" customHeight="1" x14ac:dyDescent="0.2">
      <c r="A23" s="1700" t="s">
        <v>2944</v>
      </c>
      <c r="B23" s="1065"/>
      <c r="C23" s="1495"/>
      <c r="D23" s="1692"/>
      <c r="E23" s="1700"/>
      <c r="F23" s="1692"/>
      <c r="G23" s="1430"/>
      <c r="H23" s="1431"/>
      <c r="I23" s="1432"/>
      <c r="J23" s="1693"/>
      <c r="K23" s="1432"/>
      <c r="L23" s="1405"/>
      <c r="M23" s="1406"/>
      <c r="N23" s="1700"/>
      <c r="O23" s="2186"/>
      <c r="P23" s="2186"/>
      <c r="Q23" s="2186"/>
      <c r="R23" s="2186"/>
      <c r="S23" s="131"/>
      <c r="T23" s="1407" t="str">
        <f t="shared" si="0"/>
        <v>13 (1413)</v>
      </c>
      <c r="U23" s="1408" t="str">
        <f t="shared" si="1"/>
        <v/>
      </c>
      <c r="V23" s="295"/>
      <c r="W23" s="1409"/>
      <c r="X23" s="1409"/>
    </row>
    <row r="24" spans="1:24" ht="12.75" hidden="1" customHeight="1" x14ac:dyDescent="0.2">
      <c r="A24" s="1700" t="s">
        <v>2945</v>
      </c>
      <c r="B24" s="1065"/>
      <c r="C24" s="1495"/>
      <c r="D24" s="1692"/>
      <c r="E24" s="1700"/>
      <c r="F24" s="1692"/>
      <c r="G24" s="1430"/>
      <c r="H24" s="1431"/>
      <c r="I24" s="1432"/>
      <c r="J24" s="1693"/>
      <c r="K24" s="1432"/>
      <c r="L24" s="1405"/>
      <c r="M24" s="1406"/>
      <c r="N24" s="1700"/>
      <c r="O24" s="2186"/>
      <c r="P24" s="2186"/>
      <c r="Q24" s="2186"/>
      <c r="R24" s="2186"/>
      <c r="S24" s="131"/>
      <c r="T24" s="1407" t="str">
        <f t="shared" si="0"/>
        <v>14 (1414)</v>
      </c>
      <c r="U24" s="1408" t="str">
        <f t="shared" si="1"/>
        <v/>
      </c>
      <c r="V24" s="295"/>
      <c r="W24" s="1409"/>
      <c r="X24" s="1409"/>
    </row>
    <row r="25" spans="1:24" ht="12.75" hidden="1" customHeight="1" x14ac:dyDescent="0.2">
      <c r="A25" s="1700" t="s">
        <v>2946</v>
      </c>
      <c r="B25" s="1065"/>
      <c r="C25" s="1495"/>
      <c r="D25" s="1692"/>
      <c r="E25" s="1700"/>
      <c r="F25" s="1692"/>
      <c r="G25" s="1430"/>
      <c r="H25" s="1431"/>
      <c r="I25" s="1432"/>
      <c r="J25" s="1693"/>
      <c r="K25" s="1432"/>
      <c r="L25" s="1405"/>
      <c r="M25" s="1406"/>
      <c r="N25" s="1700"/>
      <c r="O25" s="2186"/>
      <c r="P25" s="2186"/>
      <c r="Q25" s="2186"/>
      <c r="R25" s="2186"/>
      <c r="S25" s="131"/>
      <c r="T25" s="1407" t="str">
        <f t="shared" si="0"/>
        <v>15 (1415)</v>
      </c>
      <c r="U25" s="1408" t="str">
        <f t="shared" si="1"/>
        <v/>
      </c>
      <c r="V25" s="295"/>
      <c r="W25" s="1409"/>
      <c r="X25" s="1409"/>
    </row>
    <row r="26" spans="1:24" ht="12.75" hidden="1" customHeight="1" x14ac:dyDescent="0.2">
      <c r="A26" s="1700" t="s">
        <v>2947</v>
      </c>
      <c r="B26" s="1065"/>
      <c r="C26" s="1495"/>
      <c r="D26" s="1692"/>
      <c r="E26" s="1700"/>
      <c r="F26" s="1692"/>
      <c r="G26" s="1430"/>
      <c r="H26" s="1431"/>
      <c r="I26" s="1432"/>
      <c r="J26" s="1693"/>
      <c r="K26" s="1432"/>
      <c r="L26" s="1405"/>
      <c r="M26" s="1406"/>
      <c r="N26" s="1700"/>
      <c r="O26" s="2186"/>
      <c r="P26" s="2186"/>
      <c r="Q26" s="2186"/>
      <c r="R26" s="2186"/>
      <c r="S26" s="131"/>
      <c r="T26" s="1407" t="str">
        <f t="shared" si="0"/>
        <v>16 (1416)</v>
      </c>
      <c r="U26" s="1408" t="str">
        <f t="shared" si="1"/>
        <v/>
      </c>
      <c r="V26" s="295"/>
      <c r="W26" s="1409"/>
      <c r="X26" s="1409"/>
    </row>
    <row r="27" spans="1:24" ht="12.75" hidden="1" customHeight="1" x14ac:dyDescent="0.2">
      <c r="A27" s="1700" t="s">
        <v>2948</v>
      </c>
      <c r="B27" s="1065"/>
      <c r="C27" s="1495"/>
      <c r="D27" s="1692"/>
      <c r="E27" s="1700"/>
      <c r="F27" s="1692"/>
      <c r="G27" s="1430"/>
      <c r="H27" s="1431"/>
      <c r="I27" s="1432"/>
      <c r="J27" s="1693"/>
      <c r="K27" s="1432"/>
      <c r="L27" s="1405"/>
      <c r="M27" s="1406"/>
      <c r="N27" s="1700"/>
      <c r="O27" s="2186"/>
      <c r="P27" s="2186"/>
      <c r="Q27" s="2186"/>
      <c r="R27" s="2186"/>
      <c r="S27" s="131"/>
      <c r="T27" s="1407" t="str">
        <f t="shared" si="0"/>
        <v>17 (1417)</v>
      </c>
      <c r="U27" s="1408" t="str">
        <f t="shared" si="1"/>
        <v/>
      </c>
      <c r="V27" s="295"/>
      <c r="W27" s="1409"/>
      <c r="X27" s="1409"/>
    </row>
    <row r="28" spans="1:24" ht="12.75" hidden="1" customHeight="1" x14ac:dyDescent="0.2">
      <c r="A28" s="1700" t="s">
        <v>2949</v>
      </c>
      <c r="B28" s="1065"/>
      <c r="C28" s="1495"/>
      <c r="D28" s="1692"/>
      <c r="E28" s="1700"/>
      <c r="F28" s="1692"/>
      <c r="G28" s="1430"/>
      <c r="H28" s="1431"/>
      <c r="I28" s="1432"/>
      <c r="J28" s="1693"/>
      <c r="K28" s="1432"/>
      <c r="L28" s="1405"/>
      <c r="M28" s="1406"/>
      <c r="N28" s="1700"/>
      <c r="O28" s="2186"/>
      <c r="P28" s="2186"/>
      <c r="Q28" s="2186"/>
      <c r="R28" s="2186"/>
      <c r="S28" s="131"/>
      <c r="T28" s="1407" t="str">
        <f t="shared" si="0"/>
        <v>18 (1418)</v>
      </c>
      <c r="U28" s="1408" t="str">
        <f t="shared" si="1"/>
        <v/>
      </c>
      <c r="V28" s="295"/>
      <c r="W28" s="1409"/>
      <c r="X28" s="1409"/>
    </row>
    <row r="29" spans="1:24" ht="12.75" hidden="1" customHeight="1" x14ac:dyDescent="0.2">
      <c r="A29" s="1700" t="s">
        <v>2950</v>
      </c>
      <c r="B29" s="1065"/>
      <c r="C29" s="1495"/>
      <c r="D29" s="1692"/>
      <c r="E29" s="1700"/>
      <c r="F29" s="1692"/>
      <c r="G29" s="1430"/>
      <c r="H29" s="1431"/>
      <c r="I29" s="1432"/>
      <c r="J29" s="1693"/>
      <c r="K29" s="1432"/>
      <c r="L29" s="1405"/>
      <c r="M29" s="1406"/>
      <c r="N29" s="1700"/>
      <c r="O29" s="2186"/>
      <c r="P29" s="2186"/>
      <c r="Q29" s="2186"/>
      <c r="R29" s="2186"/>
      <c r="S29" s="131"/>
      <c r="T29" s="1407" t="str">
        <f t="shared" si="0"/>
        <v>19 (1419)</v>
      </c>
      <c r="U29" s="1408" t="str">
        <f t="shared" si="1"/>
        <v/>
      </c>
      <c r="V29" s="295"/>
      <c r="W29" s="1409"/>
      <c r="X29" s="1409"/>
    </row>
    <row r="30" spans="1:24" ht="12.75" hidden="1" customHeight="1" x14ac:dyDescent="0.2">
      <c r="A30" s="1700" t="s">
        <v>2951</v>
      </c>
      <c r="B30" s="1065"/>
      <c r="C30" s="1495"/>
      <c r="D30" s="1692"/>
      <c r="E30" s="1700"/>
      <c r="F30" s="1692"/>
      <c r="G30" s="1430"/>
      <c r="H30" s="1431"/>
      <c r="I30" s="1432"/>
      <c r="J30" s="1693"/>
      <c r="K30" s="1432"/>
      <c r="L30" s="1405"/>
      <c r="M30" s="1406"/>
      <c r="N30" s="1700"/>
      <c r="O30" s="2186"/>
      <c r="P30" s="2186"/>
      <c r="Q30" s="2186"/>
      <c r="R30" s="2186"/>
      <c r="S30" s="131"/>
      <c r="T30" s="1407" t="str">
        <f t="shared" si="0"/>
        <v>20 (1420)</v>
      </c>
      <c r="U30" s="1408" t="str">
        <f t="shared" si="1"/>
        <v/>
      </c>
      <c r="V30" s="295"/>
      <c r="W30" s="1409"/>
      <c r="X30" s="1409"/>
    </row>
    <row r="31" spans="1:24" ht="12.75" hidden="1" customHeight="1" x14ac:dyDescent="0.2">
      <c r="A31" s="1700" t="s">
        <v>2952</v>
      </c>
      <c r="B31" s="1065"/>
      <c r="C31" s="1495"/>
      <c r="D31" s="1692"/>
      <c r="E31" s="1700"/>
      <c r="F31" s="1692"/>
      <c r="G31" s="1430"/>
      <c r="H31" s="1431"/>
      <c r="I31" s="1432"/>
      <c r="J31" s="1693"/>
      <c r="K31" s="1432"/>
      <c r="L31" s="1405"/>
      <c r="M31" s="1406"/>
      <c r="N31" s="1700"/>
      <c r="O31" s="2186"/>
      <c r="P31" s="2186"/>
      <c r="Q31" s="2186"/>
      <c r="R31" s="2186"/>
      <c r="S31" s="131"/>
      <c r="T31" s="1407" t="str">
        <f t="shared" si="0"/>
        <v>21 (1421)</v>
      </c>
      <c r="U31" s="1408" t="str">
        <f t="shared" si="1"/>
        <v/>
      </c>
      <c r="V31" s="295"/>
      <c r="W31" s="1409"/>
      <c r="X31" s="1409"/>
    </row>
    <row r="32" spans="1:24" ht="12.75" hidden="1" customHeight="1" x14ac:dyDescent="0.2">
      <c r="A32" s="1700" t="s">
        <v>2953</v>
      </c>
      <c r="B32" s="1065"/>
      <c r="C32" s="1495"/>
      <c r="D32" s="1692"/>
      <c r="E32" s="1700"/>
      <c r="F32" s="1692"/>
      <c r="G32" s="1430"/>
      <c r="H32" s="1431"/>
      <c r="I32" s="1432"/>
      <c r="J32" s="1693"/>
      <c r="K32" s="1432"/>
      <c r="L32" s="1405"/>
      <c r="M32" s="1406"/>
      <c r="N32" s="1700"/>
      <c r="O32" s="2186"/>
      <c r="P32" s="2186"/>
      <c r="Q32" s="2186"/>
      <c r="R32" s="2186"/>
      <c r="S32" s="131"/>
      <c r="T32" s="1407" t="str">
        <f t="shared" si="0"/>
        <v>22 (1422)</v>
      </c>
      <c r="U32" s="1408" t="str">
        <f t="shared" si="1"/>
        <v/>
      </c>
      <c r="V32" s="295"/>
      <c r="W32" s="1409"/>
      <c r="X32" s="1409"/>
    </row>
    <row r="33" spans="1:24" ht="12.75" hidden="1" customHeight="1" x14ac:dyDescent="0.2">
      <c r="A33" s="1700" t="s">
        <v>2954</v>
      </c>
      <c r="B33" s="1065"/>
      <c r="C33" s="1495"/>
      <c r="D33" s="1692"/>
      <c r="E33" s="1700"/>
      <c r="F33" s="1692"/>
      <c r="G33" s="1430"/>
      <c r="H33" s="1431"/>
      <c r="I33" s="1432"/>
      <c r="J33" s="1693"/>
      <c r="K33" s="1432"/>
      <c r="L33" s="1405"/>
      <c r="M33" s="1406"/>
      <c r="N33" s="1700"/>
      <c r="O33" s="2186"/>
      <c r="P33" s="2186"/>
      <c r="Q33" s="2186"/>
      <c r="R33" s="2186"/>
      <c r="S33" s="131"/>
      <c r="T33" s="1407" t="str">
        <f t="shared" si="0"/>
        <v>23 (1423)</v>
      </c>
      <c r="U33" s="1408" t="str">
        <f t="shared" si="1"/>
        <v/>
      </c>
      <c r="V33" s="295"/>
      <c r="W33" s="1409"/>
      <c r="X33" s="1409"/>
    </row>
    <row r="34" spans="1:24" ht="12.75" hidden="1" customHeight="1" x14ac:dyDescent="0.2">
      <c r="A34" s="1700" t="s">
        <v>2955</v>
      </c>
      <c r="B34" s="1065"/>
      <c r="C34" s="1495"/>
      <c r="D34" s="1692"/>
      <c r="E34" s="1700"/>
      <c r="F34" s="1692"/>
      <c r="G34" s="1430"/>
      <c r="H34" s="1431"/>
      <c r="I34" s="1432"/>
      <c r="J34" s="1693"/>
      <c r="K34" s="1432"/>
      <c r="L34" s="1405"/>
      <c r="M34" s="1406"/>
      <c r="N34" s="1700"/>
      <c r="O34" s="2186"/>
      <c r="P34" s="2186"/>
      <c r="Q34" s="2186"/>
      <c r="R34" s="2186"/>
      <c r="S34" s="131"/>
      <c r="T34" s="1407" t="str">
        <f t="shared" si="0"/>
        <v>24 (1424)</v>
      </c>
      <c r="U34" s="1408" t="str">
        <f t="shared" si="1"/>
        <v/>
      </c>
      <c r="V34" s="295"/>
      <c r="W34" s="1409"/>
      <c r="X34" s="1409"/>
    </row>
    <row r="35" spans="1:24" x14ac:dyDescent="0.2">
      <c r="A35" s="1700" t="s">
        <v>2956</v>
      </c>
      <c r="B35" s="1065"/>
      <c r="C35" s="1495"/>
      <c r="D35" s="1692"/>
      <c r="E35" s="1700"/>
      <c r="F35" s="1692"/>
      <c r="G35" s="1430"/>
      <c r="H35" s="1431"/>
      <c r="I35" s="1432"/>
      <c r="J35" s="1693"/>
      <c r="K35" s="1432"/>
      <c r="L35" s="1405"/>
      <c r="M35" s="1406"/>
      <c r="N35" s="1700"/>
      <c r="O35" s="2186"/>
      <c r="P35" s="2186"/>
      <c r="Q35" s="2186"/>
      <c r="R35" s="2186"/>
      <c r="S35" s="131"/>
      <c r="T35" s="1407" t="str">
        <f t="shared" si="0"/>
        <v>25 (1425)</v>
      </c>
      <c r="U35" s="1408" t="str">
        <f t="shared" si="1"/>
        <v/>
      </c>
      <c r="V35" s="295"/>
      <c r="W35" s="1409"/>
      <c r="X35" s="1409"/>
    </row>
    <row r="36" spans="1:24" x14ac:dyDescent="0.2">
      <c r="A36" s="425" t="s">
        <v>2957</v>
      </c>
      <c r="B36" s="1066">
        <v>100</v>
      </c>
      <c r="C36" s="1410"/>
      <c r="D36" s="1692"/>
      <c r="E36" s="1700"/>
      <c r="F36" s="1692"/>
      <c r="G36" s="1360"/>
      <c r="H36" s="1496"/>
      <c r="I36" s="1432"/>
      <c r="J36" s="1693"/>
      <c r="K36" s="1432"/>
      <c r="L36" s="1405"/>
      <c r="M36" s="1497"/>
      <c r="N36" s="1700"/>
      <c r="O36" s="2188"/>
      <c r="P36" s="2188"/>
      <c r="Q36" s="2188"/>
      <c r="R36" s="2188"/>
      <c r="S36" s="131"/>
      <c r="T36" s="1480"/>
      <c r="U36" s="1413">
        <f>$B36</f>
        <v>100</v>
      </c>
      <c r="V36" s="295"/>
      <c r="W36" s="1409"/>
      <c r="X36" s="1409"/>
    </row>
    <row r="37" spans="1:24" x14ac:dyDescent="0.2">
      <c r="A37" s="132" t="s">
        <v>2958</v>
      </c>
      <c r="B37" s="905" t="s">
        <v>2959</v>
      </c>
      <c r="C37" s="906"/>
      <c r="D37" s="1693"/>
      <c r="E37" s="131"/>
      <c r="F37" s="1498"/>
      <c r="G37" s="1499"/>
      <c r="H37" s="1500"/>
      <c r="I37" s="1432"/>
      <c r="J37" s="1693"/>
      <c r="K37" s="1432"/>
      <c r="L37" s="1416"/>
      <c r="M37" s="1417"/>
      <c r="N37" s="131"/>
      <c r="O37" s="2189"/>
      <c r="P37" s="2189"/>
      <c r="Q37" s="2189"/>
      <c r="R37" s="2189"/>
      <c r="S37" s="131"/>
      <c r="T37" s="1480"/>
      <c r="U37" s="906" t="str">
        <f>$B37</f>
        <v>Global</v>
      </c>
      <c r="V37" s="295"/>
      <c r="W37" s="1418"/>
      <c r="X37" s="1418"/>
    </row>
    <row r="38" spans="1:24" ht="6" customHeight="1" x14ac:dyDescent="0.2">
      <c r="A38" s="131"/>
      <c r="B38" s="131"/>
      <c r="C38" s="131"/>
      <c r="D38" s="131"/>
      <c r="E38" s="131"/>
      <c r="F38" s="1421"/>
      <c r="G38" s="1421"/>
      <c r="H38" s="1421"/>
      <c r="I38" s="1421"/>
      <c r="J38" s="1421"/>
      <c r="K38" s="1421"/>
      <c r="L38" s="1421"/>
      <c r="M38" s="1421"/>
      <c r="N38" s="131"/>
      <c r="O38" s="131"/>
      <c r="P38" s="131"/>
      <c r="Q38" s="131"/>
      <c r="R38" s="131"/>
      <c r="S38" s="131"/>
      <c r="T38" s="1400"/>
      <c r="U38" s="1400"/>
    </row>
    <row r="39" spans="1:24" x14ac:dyDescent="0.2">
      <c r="A39" s="131"/>
      <c r="B39" s="138" t="s">
        <v>1785</v>
      </c>
      <c r="C39" s="131"/>
      <c r="D39" s="131"/>
      <c r="E39" s="131"/>
      <c r="F39" s="1421"/>
      <c r="G39" s="1421"/>
      <c r="H39" s="1421"/>
      <c r="I39" s="1421"/>
      <c r="J39" s="1421"/>
      <c r="K39" s="1421"/>
      <c r="L39" s="1421"/>
      <c r="M39" s="1421"/>
      <c r="N39" s="131"/>
      <c r="O39" s="131"/>
      <c r="P39" s="131"/>
      <c r="Q39" s="131"/>
      <c r="R39" s="131"/>
      <c r="S39" s="131"/>
      <c r="T39" s="1400"/>
      <c r="U39" s="1401" t="str">
        <f>$B39</f>
        <v>Engagements inutilisés (502)</v>
      </c>
    </row>
    <row r="40" spans="1:24" x14ac:dyDescent="0.2">
      <c r="A40" s="1700" t="s">
        <v>2932</v>
      </c>
      <c r="B40" s="1065"/>
      <c r="C40" s="1692"/>
      <c r="D40" s="1692"/>
      <c r="E40" s="1700"/>
      <c r="F40" s="1692"/>
      <c r="G40" s="1430"/>
      <c r="H40" s="1431"/>
      <c r="I40" s="1432"/>
      <c r="J40" s="1693"/>
      <c r="K40" s="1432"/>
      <c r="L40" s="1405"/>
      <c r="M40" s="1406"/>
      <c r="N40" s="1700"/>
      <c r="O40" s="2186"/>
      <c r="P40" s="2186"/>
      <c r="Q40" s="2186"/>
      <c r="R40" s="2186"/>
      <c r="S40" s="131"/>
      <c r="T40" s="1407" t="str">
        <f t="shared" ref="T40:T64" si="2">$A40</f>
        <v>1 (1401)</v>
      </c>
      <c r="U40" s="1408" t="str">
        <f t="shared" ref="U40:U64" si="3">IF($B40="","",$B40)</f>
        <v/>
      </c>
      <c r="V40" s="295"/>
      <c r="W40" s="1409"/>
      <c r="X40" s="1409"/>
    </row>
    <row r="41" spans="1:24" x14ac:dyDescent="0.2">
      <c r="A41" s="1700" t="s">
        <v>2933</v>
      </c>
      <c r="B41" s="1065"/>
      <c r="C41" s="1692"/>
      <c r="D41" s="1692"/>
      <c r="E41" s="1700"/>
      <c r="F41" s="1692"/>
      <c r="G41" s="1430"/>
      <c r="H41" s="1431"/>
      <c r="I41" s="1432"/>
      <c r="J41" s="1693"/>
      <c r="K41" s="1432"/>
      <c r="L41" s="1405"/>
      <c r="M41" s="1406"/>
      <c r="N41" s="1700"/>
      <c r="O41" s="2186"/>
      <c r="P41" s="2186"/>
      <c r="Q41" s="2186"/>
      <c r="R41" s="2186"/>
      <c r="S41" s="131"/>
      <c r="T41" s="1407" t="str">
        <f t="shared" si="2"/>
        <v>2 (1402)</v>
      </c>
      <c r="U41" s="1408" t="str">
        <f t="shared" si="3"/>
        <v/>
      </c>
      <c r="V41" s="295"/>
      <c r="W41" s="1409"/>
      <c r="X41" s="1409"/>
    </row>
    <row r="42" spans="1:24" x14ac:dyDescent="0.2">
      <c r="A42" s="1700" t="s">
        <v>2934</v>
      </c>
      <c r="B42" s="1065"/>
      <c r="C42" s="1692"/>
      <c r="D42" s="1692"/>
      <c r="E42" s="1700"/>
      <c r="F42" s="1692"/>
      <c r="G42" s="1430"/>
      <c r="H42" s="1431"/>
      <c r="I42" s="1432"/>
      <c r="J42" s="1693"/>
      <c r="K42" s="1432"/>
      <c r="L42" s="1405"/>
      <c r="M42" s="1406"/>
      <c r="N42" s="1700"/>
      <c r="O42" s="2186"/>
      <c r="P42" s="2186"/>
      <c r="Q42" s="2186"/>
      <c r="R42" s="2186"/>
      <c r="S42" s="131"/>
      <c r="T42" s="1407" t="str">
        <f t="shared" si="2"/>
        <v>3 (1403)</v>
      </c>
      <c r="U42" s="1408" t="str">
        <f t="shared" si="3"/>
        <v/>
      </c>
      <c r="V42" s="295"/>
      <c r="W42" s="1409"/>
      <c r="X42" s="1409"/>
    </row>
    <row r="43" spans="1:24" ht="12.75" hidden="1" customHeight="1" x14ac:dyDescent="0.2">
      <c r="A43" s="1700" t="s">
        <v>2935</v>
      </c>
      <c r="B43" s="1065"/>
      <c r="C43" s="1692"/>
      <c r="D43" s="1692"/>
      <c r="E43" s="1700"/>
      <c r="F43" s="1692"/>
      <c r="G43" s="1430"/>
      <c r="H43" s="1431"/>
      <c r="I43" s="1432"/>
      <c r="J43" s="1693"/>
      <c r="K43" s="1432"/>
      <c r="L43" s="1405"/>
      <c r="M43" s="1406"/>
      <c r="N43" s="1700"/>
      <c r="O43" s="2186"/>
      <c r="P43" s="2186"/>
      <c r="Q43" s="2186"/>
      <c r="R43" s="2186"/>
      <c r="S43" s="131"/>
      <c r="T43" s="1407" t="str">
        <f t="shared" si="2"/>
        <v>4 (1404)</v>
      </c>
      <c r="U43" s="1408" t="str">
        <f t="shared" si="3"/>
        <v/>
      </c>
      <c r="V43" s="295"/>
      <c r="W43" s="1409"/>
      <c r="X43" s="1409"/>
    </row>
    <row r="44" spans="1:24" ht="12.75" hidden="1" customHeight="1" x14ac:dyDescent="0.2">
      <c r="A44" s="1700" t="s">
        <v>2936</v>
      </c>
      <c r="B44" s="1065"/>
      <c r="C44" s="1692"/>
      <c r="D44" s="1692"/>
      <c r="E44" s="1700"/>
      <c r="F44" s="1692"/>
      <c r="G44" s="1430"/>
      <c r="H44" s="1431"/>
      <c r="I44" s="1432"/>
      <c r="J44" s="1693"/>
      <c r="K44" s="1432"/>
      <c r="L44" s="1405"/>
      <c r="M44" s="1406"/>
      <c r="N44" s="1700"/>
      <c r="O44" s="2186"/>
      <c r="P44" s="2186"/>
      <c r="Q44" s="2186"/>
      <c r="R44" s="2186"/>
      <c r="S44" s="131"/>
      <c r="T44" s="1407" t="str">
        <f t="shared" si="2"/>
        <v>5 (1405)</v>
      </c>
      <c r="U44" s="1408" t="str">
        <f t="shared" si="3"/>
        <v/>
      </c>
      <c r="V44" s="295"/>
      <c r="W44" s="1409"/>
      <c r="X44" s="1409"/>
    </row>
    <row r="45" spans="1:24" ht="12.75" hidden="1" customHeight="1" x14ac:dyDescent="0.2">
      <c r="A45" s="1700" t="s">
        <v>2937</v>
      </c>
      <c r="B45" s="1065"/>
      <c r="C45" s="1692"/>
      <c r="D45" s="1692"/>
      <c r="E45" s="1700"/>
      <c r="F45" s="1692"/>
      <c r="G45" s="1430"/>
      <c r="H45" s="1431"/>
      <c r="I45" s="1432"/>
      <c r="J45" s="1693"/>
      <c r="K45" s="1432"/>
      <c r="L45" s="1405"/>
      <c r="M45" s="1406"/>
      <c r="N45" s="1700"/>
      <c r="O45" s="2186"/>
      <c r="P45" s="2186"/>
      <c r="Q45" s="2186"/>
      <c r="R45" s="2186"/>
      <c r="S45" s="131"/>
      <c r="T45" s="1407" t="str">
        <f t="shared" si="2"/>
        <v>6 (1406)</v>
      </c>
      <c r="U45" s="1408" t="str">
        <f t="shared" si="3"/>
        <v/>
      </c>
      <c r="V45" s="295"/>
      <c r="W45" s="1409"/>
      <c r="X45" s="1409"/>
    </row>
    <row r="46" spans="1:24" ht="12.75" hidden="1" customHeight="1" x14ac:dyDescent="0.2">
      <c r="A46" s="1700" t="s">
        <v>2938</v>
      </c>
      <c r="B46" s="1065"/>
      <c r="C46" s="1692"/>
      <c r="D46" s="1692"/>
      <c r="E46" s="1700"/>
      <c r="F46" s="1692"/>
      <c r="G46" s="1430"/>
      <c r="H46" s="1431"/>
      <c r="I46" s="1432"/>
      <c r="J46" s="1693"/>
      <c r="K46" s="1432"/>
      <c r="L46" s="1405"/>
      <c r="M46" s="1406"/>
      <c r="N46" s="1700"/>
      <c r="O46" s="2186"/>
      <c r="P46" s="2186"/>
      <c r="Q46" s="2186"/>
      <c r="R46" s="2186"/>
      <c r="S46" s="131"/>
      <c r="T46" s="1407" t="str">
        <f t="shared" si="2"/>
        <v>7 (1407)</v>
      </c>
      <c r="U46" s="1408" t="str">
        <f t="shared" si="3"/>
        <v/>
      </c>
      <c r="V46" s="295"/>
      <c r="W46" s="1409"/>
      <c r="X46" s="1409"/>
    </row>
    <row r="47" spans="1:24" ht="12.75" hidden="1" customHeight="1" x14ac:dyDescent="0.2">
      <c r="A47" s="1700" t="s">
        <v>2939</v>
      </c>
      <c r="B47" s="1065"/>
      <c r="C47" s="1692"/>
      <c r="D47" s="1692"/>
      <c r="E47" s="1700"/>
      <c r="F47" s="1692"/>
      <c r="G47" s="1430"/>
      <c r="H47" s="1431"/>
      <c r="I47" s="1432"/>
      <c r="J47" s="1693"/>
      <c r="K47" s="1432"/>
      <c r="L47" s="1405"/>
      <c r="M47" s="1406"/>
      <c r="N47" s="1700"/>
      <c r="O47" s="2186"/>
      <c r="P47" s="2186"/>
      <c r="Q47" s="2186"/>
      <c r="R47" s="2186"/>
      <c r="S47" s="131"/>
      <c r="T47" s="1407" t="str">
        <f t="shared" si="2"/>
        <v>8 (1408)</v>
      </c>
      <c r="U47" s="1408" t="str">
        <f t="shared" si="3"/>
        <v/>
      </c>
      <c r="V47" s="295"/>
      <c r="W47" s="1409"/>
      <c r="X47" s="1409"/>
    </row>
    <row r="48" spans="1:24" ht="12.75" hidden="1" customHeight="1" x14ac:dyDescent="0.2">
      <c r="A48" s="1700" t="s">
        <v>2940</v>
      </c>
      <c r="B48" s="1065"/>
      <c r="C48" s="1692"/>
      <c r="D48" s="1692"/>
      <c r="E48" s="1700"/>
      <c r="F48" s="1692"/>
      <c r="G48" s="1430"/>
      <c r="H48" s="1431"/>
      <c r="I48" s="1432"/>
      <c r="J48" s="1693"/>
      <c r="K48" s="1432"/>
      <c r="L48" s="1405"/>
      <c r="M48" s="1406"/>
      <c r="N48" s="1700"/>
      <c r="O48" s="2186"/>
      <c r="P48" s="2186"/>
      <c r="Q48" s="2186"/>
      <c r="R48" s="2186"/>
      <c r="S48" s="131"/>
      <c r="T48" s="1407" t="str">
        <f t="shared" si="2"/>
        <v>9 (1409)</v>
      </c>
      <c r="U48" s="1408" t="str">
        <f t="shared" si="3"/>
        <v/>
      </c>
      <c r="V48" s="295"/>
      <c r="W48" s="1409"/>
      <c r="X48" s="1409"/>
    </row>
    <row r="49" spans="1:24" ht="12.75" hidden="1" customHeight="1" x14ac:dyDescent="0.2">
      <c r="A49" s="1700" t="s">
        <v>2941</v>
      </c>
      <c r="B49" s="1065"/>
      <c r="C49" s="1692"/>
      <c r="D49" s="1692"/>
      <c r="E49" s="1700"/>
      <c r="F49" s="1692"/>
      <c r="G49" s="1430"/>
      <c r="H49" s="1431"/>
      <c r="I49" s="1432"/>
      <c r="J49" s="1693"/>
      <c r="K49" s="1432"/>
      <c r="L49" s="1405"/>
      <c r="M49" s="1406"/>
      <c r="N49" s="1700"/>
      <c r="O49" s="2186"/>
      <c r="P49" s="2186"/>
      <c r="Q49" s="2186"/>
      <c r="R49" s="2186"/>
      <c r="S49" s="131"/>
      <c r="T49" s="1407" t="str">
        <f t="shared" si="2"/>
        <v>10 (1410)</v>
      </c>
      <c r="U49" s="1408" t="str">
        <f t="shared" si="3"/>
        <v/>
      </c>
      <c r="V49" s="295"/>
      <c r="W49" s="1409"/>
      <c r="X49" s="1409"/>
    </row>
    <row r="50" spans="1:24" ht="12.75" hidden="1" customHeight="1" x14ac:dyDescent="0.2">
      <c r="A50" s="1700" t="s">
        <v>2942</v>
      </c>
      <c r="B50" s="1065"/>
      <c r="C50" s="1692"/>
      <c r="D50" s="1692"/>
      <c r="E50" s="1700"/>
      <c r="F50" s="1692"/>
      <c r="G50" s="1430"/>
      <c r="H50" s="1431"/>
      <c r="I50" s="1432"/>
      <c r="J50" s="1693"/>
      <c r="K50" s="1432"/>
      <c r="L50" s="1405"/>
      <c r="M50" s="1406"/>
      <c r="N50" s="1700"/>
      <c r="O50" s="2186"/>
      <c r="P50" s="2186"/>
      <c r="Q50" s="2186"/>
      <c r="R50" s="2186"/>
      <c r="S50" s="131"/>
      <c r="T50" s="1407" t="str">
        <f t="shared" si="2"/>
        <v>11 (1411)</v>
      </c>
      <c r="U50" s="1408" t="str">
        <f t="shared" si="3"/>
        <v/>
      </c>
      <c r="V50" s="295"/>
      <c r="W50" s="1409"/>
      <c r="X50" s="1409"/>
    </row>
    <row r="51" spans="1:24" ht="12.75" hidden="1" customHeight="1" x14ac:dyDescent="0.2">
      <c r="A51" s="1700" t="s">
        <v>2943</v>
      </c>
      <c r="B51" s="1065"/>
      <c r="C51" s="1692"/>
      <c r="D51" s="1692"/>
      <c r="E51" s="1700"/>
      <c r="F51" s="1692"/>
      <c r="G51" s="1430"/>
      <c r="H51" s="1431"/>
      <c r="I51" s="1432"/>
      <c r="J51" s="1693"/>
      <c r="K51" s="1432"/>
      <c r="L51" s="1405"/>
      <c r="M51" s="1406"/>
      <c r="N51" s="1700"/>
      <c r="O51" s="2186"/>
      <c r="P51" s="2186"/>
      <c r="Q51" s="2186"/>
      <c r="R51" s="2186"/>
      <c r="S51" s="131"/>
      <c r="T51" s="1407" t="str">
        <f t="shared" si="2"/>
        <v>12 (1412)</v>
      </c>
      <c r="U51" s="1408" t="str">
        <f t="shared" si="3"/>
        <v/>
      </c>
      <c r="V51" s="295"/>
      <c r="W51" s="1409"/>
      <c r="X51" s="1409"/>
    </row>
    <row r="52" spans="1:24" ht="12.75" hidden="1" customHeight="1" x14ac:dyDescent="0.2">
      <c r="A52" s="1700" t="s">
        <v>2944</v>
      </c>
      <c r="B52" s="1065"/>
      <c r="C52" s="1692"/>
      <c r="D52" s="1692"/>
      <c r="E52" s="1700"/>
      <c r="F52" s="1692"/>
      <c r="G52" s="1430"/>
      <c r="H52" s="1431"/>
      <c r="I52" s="1432"/>
      <c r="J52" s="1693"/>
      <c r="K52" s="1432"/>
      <c r="L52" s="1405"/>
      <c r="M52" s="1406"/>
      <c r="N52" s="1700"/>
      <c r="O52" s="2186"/>
      <c r="P52" s="2186"/>
      <c r="Q52" s="2186"/>
      <c r="R52" s="2186"/>
      <c r="S52" s="131"/>
      <c r="T52" s="1407" t="str">
        <f t="shared" si="2"/>
        <v>13 (1413)</v>
      </c>
      <c r="U52" s="1408" t="str">
        <f t="shared" si="3"/>
        <v/>
      </c>
      <c r="V52" s="295"/>
      <c r="W52" s="1409"/>
      <c r="X52" s="1409"/>
    </row>
    <row r="53" spans="1:24" ht="12.75" hidden="1" customHeight="1" x14ac:dyDescent="0.2">
      <c r="A53" s="1700" t="s">
        <v>2945</v>
      </c>
      <c r="B53" s="1065"/>
      <c r="C53" s="1692"/>
      <c r="D53" s="1692"/>
      <c r="E53" s="1700"/>
      <c r="F53" s="1692"/>
      <c r="G53" s="1430"/>
      <c r="H53" s="1431"/>
      <c r="I53" s="1432"/>
      <c r="J53" s="1693"/>
      <c r="K53" s="1432"/>
      <c r="L53" s="1405"/>
      <c r="M53" s="1406"/>
      <c r="N53" s="1700"/>
      <c r="O53" s="2186"/>
      <c r="P53" s="2186"/>
      <c r="Q53" s="2186"/>
      <c r="R53" s="2186"/>
      <c r="S53" s="131"/>
      <c r="T53" s="1407" t="str">
        <f t="shared" si="2"/>
        <v>14 (1414)</v>
      </c>
      <c r="U53" s="1408" t="str">
        <f t="shared" si="3"/>
        <v/>
      </c>
      <c r="V53" s="295"/>
      <c r="W53" s="1409"/>
      <c r="X53" s="1409"/>
    </row>
    <row r="54" spans="1:24" ht="12.75" hidden="1" customHeight="1" x14ac:dyDescent="0.2">
      <c r="A54" s="1700" t="s">
        <v>2946</v>
      </c>
      <c r="B54" s="1065"/>
      <c r="C54" s="1692"/>
      <c r="D54" s="1692"/>
      <c r="E54" s="1700"/>
      <c r="F54" s="1692"/>
      <c r="G54" s="1430"/>
      <c r="H54" s="1431"/>
      <c r="I54" s="1432"/>
      <c r="J54" s="1693"/>
      <c r="K54" s="1432"/>
      <c r="L54" s="1405"/>
      <c r="M54" s="1406"/>
      <c r="N54" s="1700"/>
      <c r="O54" s="2186"/>
      <c r="P54" s="2186"/>
      <c r="Q54" s="2186"/>
      <c r="R54" s="2186"/>
      <c r="S54" s="131"/>
      <c r="T54" s="1407" t="str">
        <f t="shared" si="2"/>
        <v>15 (1415)</v>
      </c>
      <c r="U54" s="1408" t="str">
        <f t="shared" si="3"/>
        <v/>
      </c>
      <c r="V54" s="295"/>
      <c r="W54" s="1409"/>
      <c r="X54" s="1409"/>
    </row>
    <row r="55" spans="1:24" ht="12.75" hidden="1" customHeight="1" x14ac:dyDescent="0.2">
      <c r="A55" s="1700" t="s">
        <v>2947</v>
      </c>
      <c r="B55" s="1065"/>
      <c r="C55" s="1692"/>
      <c r="D55" s="1692"/>
      <c r="E55" s="1700"/>
      <c r="F55" s="1692"/>
      <c r="G55" s="1430"/>
      <c r="H55" s="1431"/>
      <c r="I55" s="1432"/>
      <c r="J55" s="1693"/>
      <c r="K55" s="1432"/>
      <c r="L55" s="1405"/>
      <c r="M55" s="1406"/>
      <c r="N55" s="1700"/>
      <c r="O55" s="2186"/>
      <c r="P55" s="2186"/>
      <c r="Q55" s="2186"/>
      <c r="R55" s="2186"/>
      <c r="S55" s="131"/>
      <c r="T55" s="1407" t="str">
        <f t="shared" si="2"/>
        <v>16 (1416)</v>
      </c>
      <c r="U55" s="1408" t="str">
        <f t="shared" si="3"/>
        <v/>
      </c>
      <c r="V55" s="295"/>
      <c r="W55" s="1409"/>
      <c r="X55" s="1409"/>
    </row>
    <row r="56" spans="1:24" ht="12.75" hidden="1" customHeight="1" x14ac:dyDescent="0.2">
      <c r="A56" s="1700" t="s">
        <v>2948</v>
      </c>
      <c r="B56" s="1065"/>
      <c r="C56" s="1692"/>
      <c r="D56" s="1692"/>
      <c r="E56" s="1700"/>
      <c r="F56" s="1692"/>
      <c r="G56" s="1430"/>
      <c r="H56" s="1431"/>
      <c r="I56" s="1432"/>
      <c r="J56" s="1693"/>
      <c r="K56" s="1432"/>
      <c r="L56" s="1405"/>
      <c r="M56" s="1406"/>
      <c r="N56" s="1700"/>
      <c r="O56" s="2186"/>
      <c r="P56" s="2186"/>
      <c r="Q56" s="2186"/>
      <c r="R56" s="2186"/>
      <c r="S56" s="131"/>
      <c r="T56" s="1407" t="str">
        <f t="shared" si="2"/>
        <v>17 (1417)</v>
      </c>
      <c r="U56" s="1408" t="str">
        <f t="shared" si="3"/>
        <v/>
      </c>
      <c r="V56" s="295"/>
      <c r="W56" s="1409"/>
      <c r="X56" s="1409"/>
    </row>
    <row r="57" spans="1:24" ht="12.75" hidden="1" customHeight="1" x14ac:dyDescent="0.2">
      <c r="A57" s="1700" t="s">
        <v>2949</v>
      </c>
      <c r="B57" s="1065"/>
      <c r="C57" s="1692"/>
      <c r="D57" s="1692"/>
      <c r="E57" s="1700"/>
      <c r="F57" s="1692"/>
      <c r="G57" s="1430"/>
      <c r="H57" s="1431"/>
      <c r="I57" s="1432"/>
      <c r="J57" s="1693"/>
      <c r="K57" s="1432"/>
      <c r="L57" s="1405"/>
      <c r="M57" s="1406"/>
      <c r="N57" s="1700"/>
      <c r="O57" s="2186"/>
      <c r="P57" s="2186"/>
      <c r="Q57" s="2186"/>
      <c r="R57" s="2186"/>
      <c r="S57" s="131"/>
      <c r="T57" s="1407" t="str">
        <f t="shared" si="2"/>
        <v>18 (1418)</v>
      </c>
      <c r="U57" s="1408" t="str">
        <f t="shared" si="3"/>
        <v/>
      </c>
      <c r="V57" s="295"/>
      <c r="W57" s="1409"/>
      <c r="X57" s="1409"/>
    </row>
    <row r="58" spans="1:24" ht="12.75" hidden="1" customHeight="1" x14ac:dyDescent="0.2">
      <c r="A58" s="1700" t="s">
        <v>2950</v>
      </c>
      <c r="B58" s="1065"/>
      <c r="C58" s="1692"/>
      <c r="D58" s="1692"/>
      <c r="E58" s="1700"/>
      <c r="F58" s="1692"/>
      <c r="G58" s="1430"/>
      <c r="H58" s="1431"/>
      <c r="I58" s="1432"/>
      <c r="J58" s="1693"/>
      <c r="K58" s="1432"/>
      <c r="L58" s="1405"/>
      <c r="M58" s="1406"/>
      <c r="N58" s="1700"/>
      <c r="O58" s="2186"/>
      <c r="P58" s="2186"/>
      <c r="Q58" s="2186"/>
      <c r="R58" s="2186"/>
      <c r="S58" s="131"/>
      <c r="T58" s="1407" t="str">
        <f t="shared" si="2"/>
        <v>19 (1419)</v>
      </c>
      <c r="U58" s="1408" t="str">
        <f t="shared" si="3"/>
        <v/>
      </c>
      <c r="V58" s="295"/>
      <c r="W58" s="1409"/>
      <c r="X58" s="1409"/>
    </row>
    <row r="59" spans="1:24" ht="12.75" hidden="1" customHeight="1" x14ac:dyDescent="0.2">
      <c r="A59" s="1700" t="s">
        <v>2951</v>
      </c>
      <c r="B59" s="1065"/>
      <c r="C59" s="1692"/>
      <c r="D59" s="1692"/>
      <c r="E59" s="1700"/>
      <c r="F59" s="1692"/>
      <c r="G59" s="1430"/>
      <c r="H59" s="1431"/>
      <c r="I59" s="1432"/>
      <c r="J59" s="1693"/>
      <c r="K59" s="1432"/>
      <c r="L59" s="1405"/>
      <c r="M59" s="1406"/>
      <c r="N59" s="1700"/>
      <c r="O59" s="2186"/>
      <c r="P59" s="2186"/>
      <c r="Q59" s="2186"/>
      <c r="R59" s="2186"/>
      <c r="S59" s="131"/>
      <c r="T59" s="1407" t="str">
        <f t="shared" si="2"/>
        <v>20 (1420)</v>
      </c>
      <c r="U59" s="1408" t="str">
        <f t="shared" si="3"/>
        <v/>
      </c>
      <c r="V59" s="295"/>
      <c r="W59" s="1409"/>
      <c r="X59" s="1409"/>
    </row>
    <row r="60" spans="1:24" ht="12.75" hidden="1" customHeight="1" x14ac:dyDescent="0.2">
      <c r="A60" s="1700" t="s">
        <v>2952</v>
      </c>
      <c r="B60" s="1065"/>
      <c r="C60" s="1692"/>
      <c r="D60" s="1692"/>
      <c r="E60" s="1700"/>
      <c r="F60" s="1692"/>
      <c r="G60" s="1430"/>
      <c r="H60" s="1431"/>
      <c r="I60" s="1432"/>
      <c r="J60" s="1693"/>
      <c r="K60" s="1432"/>
      <c r="L60" s="1405"/>
      <c r="M60" s="1406"/>
      <c r="N60" s="1700"/>
      <c r="O60" s="2186"/>
      <c r="P60" s="2186"/>
      <c r="Q60" s="2186"/>
      <c r="R60" s="2186"/>
      <c r="S60" s="131"/>
      <c r="T60" s="1407" t="str">
        <f t="shared" si="2"/>
        <v>21 (1421)</v>
      </c>
      <c r="U60" s="1408" t="str">
        <f t="shared" si="3"/>
        <v/>
      </c>
      <c r="V60" s="295"/>
      <c r="W60" s="1409"/>
      <c r="X60" s="1409"/>
    </row>
    <row r="61" spans="1:24" ht="12.75" hidden="1" customHeight="1" x14ac:dyDescent="0.2">
      <c r="A61" s="1700" t="s">
        <v>2953</v>
      </c>
      <c r="B61" s="1065"/>
      <c r="C61" s="1692"/>
      <c r="D61" s="1692"/>
      <c r="E61" s="1700"/>
      <c r="F61" s="1692"/>
      <c r="G61" s="1430"/>
      <c r="H61" s="1431"/>
      <c r="I61" s="1432"/>
      <c r="J61" s="1693"/>
      <c r="K61" s="1432"/>
      <c r="L61" s="1405"/>
      <c r="M61" s="1406"/>
      <c r="N61" s="1700"/>
      <c r="O61" s="2186"/>
      <c r="P61" s="2186"/>
      <c r="Q61" s="2186"/>
      <c r="R61" s="2186"/>
      <c r="S61" s="131"/>
      <c r="T61" s="1407" t="str">
        <f t="shared" si="2"/>
        <v>22 (1422)</v>
      </c>
      <c r="U61" s="1408" t="str">
        <f t="shared" si="3"/>
        <v/>
      </c>
      <c r="V61" s="295"/>
      <c r="W61" s="1409"/>
      <c r="X61" s="1409"/>
    </row>
    <row r="62" spans="1:24" ht="12.75" hidden="1" customHeight="1" x14ac:dyDescent="0.2">
      <c r="A62" s="1700" t="s">
        <v>2954</v>
      </c>
      <c r="B62" s="1065"/>
      <c r="C62" s="1692"/>
      <c r="D62" s="1692"/>
      <c r="E62" s="1700"/>
      <c r="F62" s="1692"/>
      <c r="G62" s="1430"/>
      <c r="H62" s="1431"/>
      <c r="I62" s="1432"/>
      <c r="J62" s="1693"/>
      <c r="K62" s="1432"/>
      <c r="L62" s="1405"/>
      <c r="M62" s="1406"/>
      <c r="N62" s="1700"/>
      <c r="O62" s="2186"/>
      <c r="P62" s="2186"/>
      <c r="Q62" s="2186"/>
      <c r="R62" s="2186"/>
      <c r="S62" s="131"/>
      <c r="T62" s="1407" t="str">
        <f t="shared" si="2"/>
        <v>23 (1423)</v>
      </c>
      <c r="U62" s="1408" t="str">
        <f t="shared" si="3"/>
        <v/>
      </c>
      <c r="V62" s="295"/>
      <c r="W62" s="1409"/>
      <c r="X62" s="1409"/>
    </row>
    <row r="63" spans="1:24" ht="12.75" hidden="1" customHeight="1" x14ac:dyDescent="0.2">
      <c r="A63" s="1700" t="s">
        <v>2955</v>
      </c>
      <c r="B63" s="1065"/>
      <c r="C63" s="1692"/>
      <c r="D63" s="1692"/>
      <c r="E63" s="1700"/>
      <c r="F63" s="1692"/>
      <c r="G63" s="1430"/>
      <c r="H63" s="1431"/>
      <c r="I63" s="1432"/>
      <c r="J63" s="1693"/>
      <c r="K63" s="1432"/>
      <c r="L63" s="1405"/>
      <c r="M63" s="1406"/>
      <c r="N63" s="1700"/>
      <c r="O63" s="2186"/>
      <c r="P63" s="2186"/>
      <c r="Q63" s="2186"/>
      <c r="R63" s="2186"/>
      <c r="S63" s="131"/>
      <c r="T63" s="1407" t="str">
        <f t="shared" si="2"/>
        <v>24 (1424)</v>
      </c>
      <c r="U63" s="1408" t="str">
        <f t="shared" si="3"/>
        <v/>
      </c>
      <c r="V63" s="295"/>
      <c r="W63" s="1409"/>
      <c r="X63" s="1409"/>
    </row>
    <row r="64" spans="1:24" x14ac:dyDescent="0.2">
      <c r="A64" s="1700" t="s">
        <v>2956</v>
      </c>
      <c r="B64" s="1065"/>
      <c r="C64" s="1692"/>
      <c r="D64" s="1692"/>
      <c r="E64" s="1700"/>
      <c r="F64" s="1692"/>
      <c r="G64" s="1430"/>
      <c r="H64" s="1431"/>
      <c r="I64" s="1432"/>
      <c r="J64" s="1693"/>
      <c r="K64" s="1432"/>
      <c r="L64" s="1405"/>
      <c r="M64" s="1406"/>
      <c r="N64" s="1700"/>
      <c r="O64" s="2186"/>
      <c r="P64" s="2186"/>
      <c r="Q64" s="2186"/>
      <c r="R64" s="2186"/>
      <c r="S64" s="131"/>
      <c r="T64" s="1407" t="str">
        <f t="shared" si="2"/>
        <v>25 (1425)</v>
      </c>
      <c r="U64" s="1408" t="str">
        <f t="shared" si="3"/>
        <v/>
      </c>
      <c r="V64" s="295"/>
      <c r="W64" s="1409"/>
      <c r="X64" s="1409"/>
    </row>
    <row r="65" spans="1:24" x14ac:dyDescent="0.2">
      <c r="A65" s="425" t="s">
        <v>2957</v>
      </c>
      <c r="B65" s="1066">
        <v>100</v>
      </c>
      <c r="C65" s="1692"/>
      <c r="D65" s="1692"/>
      <c r="E65" s="1700"/>
      <c r="F65" s="1692"/>
      <c r="G65" s="1360"/>
      <c r="H65" s="1496"/>
      <c r="I65" s="1432"/>
      <c r="J65" s="1693"/>
      <c r="K65" s="1432"/>
      <c r="L65" s="1405"/>
      <c r="M65" s="1497"/>
      <c r="N65" s="1700"/>
      <c r="O65" s="2188"/>
      <c r="P65" s="2188"/>
      <c r="Q65" s="2188"/>
      <c r="R65" s="2188"/>
      <c r="S65" s="131"/>
      <c r="T65" s="1480"/>
      <c r="U65" s="1413">
        <f>$B65</f>
        <v>100</v>
      </c>
      <c r="V65" s="295"/>
      <c r="W65" s="1409"/>
      <c r="X65" s="1409"/>
    </row>
    <row r="66" spans="1:24" ht="12.75" customHeight="1" x14ac:dyDescent="0.2">
      <c r="A66" s="132" t="s">
        <v>2958</v>
      </c>
      <c r="B66" s="905" t="s">
        <v>2959</v>
      </c>
      <c r="C66" s="1693"/>
      <c r="D66" s="1693"/>
      <c r="E66" s="131"/>
      <c r="F66" s="1498"/>
      <c r="G66" s="1501"/>
      <c r="H66" s="1500"/>
      <c r="I66" s="1432"/>
      <c r="J66" s="1693"/>
      <c r="K66" s="1432"/>
      <c r="L66" s="1416"/>
      <c r="M66" s="1417"/>
      <c r="N66" s="131"/>
      <c r="O66" s="2189"/>
      <c r="P66" s="2189"/>
      <c r="Q66" s="2189"/>
      <c r="R66" s="2189"/>
      <c r="S66" s="131"/>
      <c r="T66" s="1480"/>
      <c r="U66" s="906" t="str">
        <f>$B66</f>
        <v>Global</v>
      </c>
      <c r="V66" s="295"/>
      <c r="W66" s="1418"/>
      <c r="X66" s="1418"/>
    </row>
    <row r="67" spans="1:24" ht="6" customHeight="1" x14ac:dyDescent="0.2">
      <c r="A67" s="131"/>
      <c r="B67" s="131"/>
      <c r="C67" s="131"/>
      <c r="D67" s="131"/>
      <c r="E67" s="131"/>
      <c r="F67" s="1421"/>
      <c r="G67" s="1421"/>
      <c r="H67" s="1421"/>
      <c r="I67" s="1421"/>
      <c r="J67" s="1421"/>
      <c r="K67" s="1421"/>
      <c r="L67" s="1421"/>
      <c r="M67" s="1421"/>
      <c r="N67" s="131"/>
      <c r="O67" s="131"/>
      <c r="P67" s="131"/>
      <c r="Q67" s="131"/>
      <c r="R67" s="131"/>
      <c r="S67" s="131"/>
      <c r="T67" s="1400"/>
      <c r="U67" s="1400"/>
    </row>
    <row r="68" spans="1:24" x14ac:dyDescent="0.2">
      <c r="A68" s="131"/>
      <c r="B68" s="138" t="s">
        <v>1786</v>
      </c>
      <c r="C68" s="131"/>
      <c r="D68" s="131"/>
      <c r="E68" s="131"/>
      <c r="F68" s="1421"/>
      <c r="G68" s="1421"/>
      <c r="H68" s="1421"/>
      <c r="I68" s="1421"/>
      <c r="J68" s="1421"/>
      <c r="K68" s="1421"/>
      <c r="L68" s="1421"/>
      <c r="M68" s="1421"/>
      <c r="N68" s="131"/>
      <c r="O68" s="131"/>
      <c r="P68" s="131"/>
      <c r="Q68" s="131"/>
      <c r="R68" s="131"/>
      <c r="S68" s="131"/>
      <c r="T68" s="1400"/>
      <c r="U68" s="1401" t="str">
        <f>$B68</f>
        <v>Transactions assimilables à des pensions (503)</v>
      </c>
    </row>
    <row r="69" spans="1:24" x14ac:dyDescent="0.2">
      <c r="A69" s="1700" t="s">
        <v>2932</v>
      </c>
      <c r="B69" s="1065"/>
      <c r="C69" s="1495"/>
      <c r="D69" s="1692"/>
      <c r="E69" s="1700"/>
      <c r="F69" s="1692"/>
      <c r="G69" s="1692"/>
      <c r="H69" s="1502"/>
      <c r="I69" s="1692"/>
      <c r="J69" s="1692"/>
      <c r="K69" s="1405"/>
      <c r="L69" s="1405"/>
      <c r="M69" s="1406"/>
      <c r="N69" s="1700"/>
      <c r="O69" s="2186"/>
      <c r="P69" s="2186"/>
      <c r="Q69" s="2186"/>
      <c r="R69" s="2186"/>
      <c r="S69" s="131"/>
      <c r="T69" s="1407" t="str">
        <f t="shared" ref="T69:T93" si="4">$A69</f>
        <v>1 (1401)</v>
      </c>
      <c r="U69" s="1408" t="str">
        <f t="shared" ref="U69:U93" si="5">IF($B69="","",$B69)</f>
        <v/>
      </c>
      <c r="V69" s="295"/>
      <c r="W69" s="1409"/>
      <c r="X69" s="1409"/>
    </row>
    <row r="70" spans="1:24" x14ac:dyDescent="0.2">
      <c r="A70" s="1700" t="s">
        <v>2933</v>
      </c>
      <c r="B70" s="1065"/>
      <c r="C70" s="1495"/>
      <c r="D70" s="1692"/>
      <c r="E70" s="1700"/>
      <c r="F70" s="1692"/>
      <c r="G70" s="1692"/>
      <c r="H70" s="1502"/>
      <c r="I70" s="1692"/>
      <c r="J70" s="1692"/>
      <c r="K70" s="1405"/>
      <c r="L70" s="1405"/>
      <c r="M70" s="1406"/>
      <c r="N70" s="1700"/>
      <c r="O70" s="2186"/>
      <c r="P70" s="2186"/>
      <c r="Q70" s="2186"/>
      <c r="R70" s="2186"/>
      <c r="S70" s="131"/>
      <c r="T70" s="1407" t="str">
        <f t="shared" si="4"/>
        <v>2 (1402)</v>
      </c>
      <c r="U70" s="1408" t="str">
        <f t="shared" si="5"/>
        <v/>
      </c>
      <c r="V70" s="295"/>
      <c r="W70" s="1409"/>
      <c r="X70" s="1409"/>
    </row>
    <row r="71" spans="1:24" x14ac:dyDescent="0.2">
      <c r="A71" s="1700" t="s">
        <v>2934</v>
      </c>
      <c r="B71" s="1065"/>
      <c r="C71" s="1495"/>
      <c r="D71" s="1692"/>
      <c r="E71" s="1700"/>
      <c r="F71" s="1692"/>
      <c r="G71" s="1692"/>
      <c r="H71" s="1502"/>
      <c r="I71" s="1692"/>
      <c r="J71" s="1692"/>
      <c r="K71" s="1405"/>
      <c r="L71" s="1405"/>
      <c r="M71" s="1406"/>
      <c r="N71" s="1700"/>
      <c r="O71" s="2186"/>
      <c r="P71" s="2186"/>
      <c r="Q71" s="2186"/>
      <c r="R71" s="2186"/>
      <c r="S71" s="131"/>
      <c r="T71" s="1407" t="str">
        <f t="shared" si="4"/>
        <v>3 (1403)</v>
      </c>
      <c r="U71" s="1408" t="str">
        <f t="shared" si="5"/>
        <v/>
      </c>
      <c r="V71" s="295"/>
      <c r="W71" s="1409"/>
      <c r="X71" s="1409"/>
    </row>
    <row r="72" spans="1:24" ht="12.75" hidden="1" customHeight="1" x14ac:dyDescent="0.2">
      <c r="A72" s="1700" t="s">
        <v>2935</v>
      </c>
      <c r="B72" s="1065"/>
      <c r="C72" s="1495"/>
      <c r="D72" s="1692"/>
      <c r="E72" s="1700"/>
      <c r="F72" s="1692"/>
      <c r="G72" s="1692"/>
      <c r="H72" s="1502"/>
      <c r="I72" s="1692"/>
      <c r="J72" s="1692"/>
      <c r="K72" s="1405"/>
      <c r="L72" s="1405"/>
      <c r="M72" s="1406"/>
      <c r="N72" s="1700"/>
      <c r="O72" s="2186"/>
      <c r="P72" s="2186"/>
      <c r="Q72" s="2186"/>
      <c r="R72" s="2186"/>
      <c r="S72" s="131"/>
      <c r="T72" s="1407" t="str">
        <f t="shared" si="4"/>
        <v>4 (1404)</v>
      </c>
      <c r="U72" s="1408" t="str">
        <f t="shared" si="5"/>
        <v/>
      </c>
      <c r="V72" s="295"/>
      <c r="W72" s="1409"/>
      <c r="X72" s="1409"/>
    </row>
    <row r="73" spans="1:24" ht="12.75" hidden="1" customHeight="1" x14ac:dyDescent="0.2">
      <c r="A73" s="1700" t="s">
        <v>2936</v>
      </c>
      <c r="B73" s="1065"/>
      <c r="C73" s="1495"/>
      <c r="D73" s="1692"/>
      <c r="E73" s="1700"/>
      <c r="F73" s="1692"/>
      <c r="G73" s="1692"/>
      <c r="H73" s="1502"/>
      <c r="I73" s="1692"/>
      <c r="J73" s="1692"/>
      <c r="K73" s="1405"/>
      <c r="L73" s="1405"/>
      <c r="M73" s="1406"/>
      <c r="N73" s="1700"/>
      <c r="O73" s="2186"/>
      <c r="P73" s="2186"/>
      <c r="Q73" s="2186"/>
      <c r="R73" s="2186"/>
      <c r="S73" s="131"/>
      <c r="T73" s="1407" t="str">
        <f t="shared" si="4"/>
        <v>5 (1405)</v>
      </c>
      <c r="U73" s="1408" t="str">
        <f t="shared" si="5"/>
        <v/>
      </c>
      <c r="V73" s="295"/>
      <c r="W73" s="1409"/>
      <c r="X73" s="1409"/>
    </row>
    <row r="74" spans="1:24" ht="12.75" hidden="1" customHeight="1" x14ac:dyDescent="0.2">
      <c r="A74" s="1700" t="s">
        <v>2937</v>
      </c>
      <c r="B74" s="1065"/>
      <c r="C74" s="1495"/>
      <c r="D74" s="1692"/>
      <c r="E74" s="1700"/>
      <c r="F74" s="1692"/>
      <c r="G74" s="1692"/>
      <c r="H74" s="1502"/>
      <c r="I74" s="1692"/>
      <c r="J74" s="1692"/>
      <c r="K74" s="1405"/>
      <c r="L74" s="1405"/>
      <c r="M74" s="1406"/>
      <c r="N74" s="1700"/>
      <c r="O74" s="2186"/>
      <c r="P74" s="2186"/>
      <c r="Q74" s="2186"/>
      <c r="R74" s="2186"/>
      <c r="S74" s="131"/>
      <c r="T74" s="1407" t="str">
        <f t="shared" si="4"/>
        <v>6 (1406)</v>
      </c>
      <c r="U74" s="1408" t="str">
        <f t="shared" si="5"/>
        <v/>
      </c>
      <c r="V74" s="295"/>
      <c r="W74" s="1409"/>
      <c r="X74" s="1409"/>
    </row>
    <row r="75" spans="1:24" ht="12.75" hidden="1" customHeight="1" x14ac:dyDescent="0.2">
      <c r="A75" s="1700" t="s">
        <v>2938</v>
      </c>
      <c r="B75" s="1065"/>
      <c r="C75" s="1495"/>
      <c r="D75" s="1692"/>
      <c r="E75" s="1700"/>
      <c r="F75" s="1692"/>
      <c r="G75" s="1692"/>
      <c r="H75" s="1502"/>
      <c r="I75" s="1692"/>
      <c r="J75" s="1692"/>
      <c r="K75" s="1405"/>
      <c r="L75" s="1405"/>
      <c r="M75" s="1406"/>
      <c r="N75" s="1700"/>
      <c r="O75" s="2186"/>
      <c r="P75" s="2186"/>
      <c r="Q75" s="2186"/>
      <c r="R75" s="2186"/>
      <c r="S75" s="131"/>
      <c r="T75" s="1407" t="str">
        <f t="shared" si="4"/>
        <v>7 (1407)</v>
      </c>
      <c r="U75" s="1408" t="str">
        <f t="shared" si="5"/>
        <v/>
      </c>
      <c r="V75" s="295"/>
      <c r="W75" s="1409"/>
      <c r="X75" s="1409"/>
    </row>
    <row r="76" spans="1:24" ht="12.75" hidden="1" customHeight="1" x14ac:dyDescent="0.2">
      <c r="A76" s="1700" t="s">
        <v>2939</v>
      </c>
      <c r="B76" s="1065"/>
      <c r="C76" s="1495"/>
      <c r="D76" s="1692"/>
      <c r="E76" s="1700"/>
      <c r="F76" s="1692"/>
      <c r="G76" s="1692"/>
      <c r="H76" s="1502"/>
      <c r="I76" s="1692"/>
      <c r="J76" s="1692"/>
      <c r="K76" s="1405"/>
      <c r="L76" s="1405"/>
      <c r="M76" s="1406"/>
      <c r="N76" s="1700"/>
      <c r="O76" s="2186"/>
      <c r="P76" s="2186"/>
      <c r="Q76" s="2186"/>
      <c r="R76" s="2186"/>
      <c r="S76" s="131"/>
      <c r="T76" s="1407" t="str">
        <f t="shared" si="4"/>
        <v>8 (1408)</v>
      </c>
      <c r="U76" s="1408" t="str">
        <f t="shared" si="5"/>
        <v/>
      </c>
      <c r="V76" s="295"/>
      <c r="W76" s="1409"/>
      <c r="X76" s="1409"/>
    </row>
    <row r="77" spans="1:24" ht="12.75" hidden="1" customHeight="1" x14ac:dyDescent="0.2">
      <c r="A77" s="1700" t="s">
        <v>2940</v>
      </c>
      <c r="B77" s="1065"/>
      <c r="C77" s="1495"/>
      <c r="D77" s="1692"/>
      <c r="E77" s="1700"/>
      <c r="F77" s="1692"/>
      <c r="G77" s="1692"/>
      <c r="H77" s="1502"/>
      <c r="I77" s="1692"/>
      <c r="J77" s="1692"/>
      <c r="K77" s="1405"/>
      <c r="L77" s="1405"/>
      <c r="M77" s="1406"/>
      <c r="N77" s="1700"/>
      <c r="O77" s="2186"/>
      <c r="P77" s="2186"/>
      <c r="Q77" s="2186"/>
      <c r="R77" s="2186"/>
      <c r="S77" s="131"/>
      <c r="T77" s="1407" t="str">
        <f t="shared" si="4"/>
        <v>9 (1409)</v>
      </c>
      <c r="U77" s="1408" t="str">
        <f t="shared" si="5"/>
        <v/>
      </c>
      <c r="V77" s="295"/>
      <c r="W77" s="1409"/>
      <c r="X77" s="1409"/>
    </row>
    <row r="78" spans="1:24" ht="12.75" hidden="1" customHeight="1" x14ac:dyDescent="0.2">
      <c r="A78" s="1700" t="s">
        <v>2941</v>
      </c>
      <c r="B78" s="1065"/>
      <c r="C78" s="1495"/>
      <c r="D78" s="1692"/>
      <c r="E78" s="1700"/>
      <c r="F78" s="1692"/>
      <c r="G78" s="1692"/>
      <c r="H78" s="1502"/>
      <c r="I78" s="1692"/>
      <c r="J78" s="1692"/>
      <c r="K78" s="1405"/>
      <c r="L78" s="1405"/>
      <c r="M78" s="1406"/>
      <c r="N78" s="1700"/>
      <c r="O78" s="2186"/>
      <c r="P78" s="2186"/>
      <c r="Q78" s="2186"/>
      <c r="R78" s="2186"/>
      <c r="S78" s="131"/>
      <c r="T78" s="1407" t="str">
        <f t="shared" si="4"/>
        <v>10 (1410)</v>
      </c>
      <c r="U78" s="1408" t="str">
        <f t="shared" si="5"/>
        <v/>
      </c>
      <c r="V78" s="295"/>
      <c r="W78" s="1409"/>
      <c r="X78" s="1409"/>
    </row>
    <row r="79" spans="1:24" ht="12.75" hidden="1" customHeight="1" x14ac:dyDescent="0.2">
      <c r="A79" s="1700" t="s">
        <v>2942</v>
      </c>
      <c r="B79" s="1065"/>
      <c r="C79" s="1495"/>
      <c r="D79" s="1692"/>
      <c r="E79" s="1700"/>
      <c r="F79" s="1692"/>
      <c r="G79" s="1692"/>
      <c r="H79" s="1502"/>
      <c r="I79" s="1692"/>
      <c r="J79" s="1692"/>
      <c r="K79" s="1405"/>
      <c r="L79" s="1405"/>
      <c r="M79" s="1406"/>
      <c r="N79" s="1700"/>
      <c r="O79" s="2186"/>
      <c r="P79" s="2186"/>
      <c r="Q79" s="2186"/>
      <c r="R79" s="2186"/>
      <c r="S79" s="131"/>
      <c r="T79" s="1407" t="str">
        <f t="shared" si="4"/>
        <v>11 (1411)</v>
      </c>
      <c r="U79" s="1408" t="str">
        <f t="shared" si="5"/>
        <v/>
      </c>
      <c r="V79" s="295"/>
      <c r="W79" s="1409"/>
      <c r="X79" s="1409"/>
    </row>
    <row r="80" spans="1:24" ht="12.75" hidden="1" customHeight="1" x14ac:dyDescent="0.2">
      <c r="A80" s="1700" t="s">
        <v>2943</v>
      </c>
      <c r="B80" s="1065"/>
      <c r="C80" s="1495"/>
      <c r="D80" s="1692"/>
      <c r="E80" s="1700"/>
      <c r="F80" s="1692"/>
      <c r="G80" s="1692"/>
      <c r="H80" s="1502"/>
      <c r="I80" s="1692"/>
      <c r="J80" s="1692"/>
      <c r="K80" s="1405"/>
      <c r="L80" s="1405"/>
      <c r="M80" s="1406"/>
      <c r="N80" s="1700"/>
      <c r="O80" s="2186"/>
      <c r="P80" s="2186"/>
      <c r="Q80" s="2186"/>
      <c r="R80" s="2186"/>
      <c r="S80" s="131"/>
      <c r="T80" s="1407" t="str">
        <f t="shared" si="4"/>
        <v>12 (1412)</v>
      </c>
      <c r="U80" s="1408" t="str">
        <f t="shared" si="5"/>
        <v/>
      </c>
      <c r="V80" s="295"/>
      <c r="W80" s="1409"/>
      <c r="X80" s="1409"/>
    </row>
    <row r="81" spans="1:24" ht="12.75" hidden="1" customHeight="1" x14ac:dyDescent="0.2">
      <c r="A81" s="1700" t="s">
        <v>2944</v>
      </c>
      <c r="B81" s="1065"/>
      <c r="C81" s="1495"/>
      <c r="D81" s="1692"/>
      <c r="E81" s="1700"/>
      <c r="F81" s="1692"/>
      <c r="G81" s="1692"/>
      <c r="H81" s="1502"/>
      <c r="I81" s="1692"/>
      <c r="J81" s="1692"/>
      <c r="K81" s="1405"/>
      <c r="L81" s="1405"/>
      <c r="M81" s="1406"/>
      <c r="N81" s="1700"/>
      <c r="O81" s="2186"/>
      <c r="P81" s="2186"/>
      <c r="Q81" s="2186"/>
      <c r="R81" s="2186"/>
      <c r="S81" s="131"/>
      <c r="T81" s="1407" t="str">
        <f t="shared" si="4"/>
        <v>13 (1413)</v>
      </c>
      <c r="U81" s="1408" t="str">
        <f t="shared" si="5"/>
        <v/>
      </c>
      <c r="V81" s="295"/>
      <c r="W81" s="1409"/>
      <c r="X81" s="1409"/>
    </row>
    <row r="82" spans="1:24" ht="12.75" hidden="1" customHeight="1" x14ac:dyDescent="0.2">
      <c r="A82" s="1700" t="s">
        <v>2945</v>
      </c>
      <c r="B82" s="1065"/>
      <c r="C82" s="1495"/>
      <c r="D82" s="1692"/>
      <c r="E82" s="1700"/>
      <c r="F82" s="1692"/>
      <c r="G82" s="1692"/>
      <c r="H82" s="1502"/>
      <c r="I82" s="1692"/>
      <c r="J82" s="1692"/>
      <c r="K82" s="1405"/>
      <c r="L82" s="1405"/>
      <c r="M82" s="1406"/>
      <c r="N82" s="1700"/>
      <c r="O82" s="2186"/>
      <c r="P82" s="2186"/>
      <c r="Q82" s="2186"/>
      <c r="R82" s="2186"/>
      <c r="S82" s="131"/>
      <c r="T82" s="1407" t="str">
        <f t="shared" si="4"/>
        <v>14 (1414)</v>
      </c>
      <c r="U82" s="1408" t="str">
        <f t="shared" si="5"/>
        <v/>
      </c>
      <c r="V82" s="295"/>
      <c r="W82" s="1409"/>
      <c r="X82" s="1409"/>
    </row>
    <row r="83" spans="1:24" ht="12.75" hidden="1" customHeight="1" x14ac:dyDescent="0.2">
      <c r="A83" s="1700" t="s">
        <v>2946</v>
      </c>
      <c r="B83" s="1065"/>
      <c r="C83" s="1495"/>
      <c r="D83" s="1692"/>
      <c r="E83" s="1700"/>
      <c r="F83" s="1692"/>
      <c r="G83" s="1692"/>
      <c r="H83" s="1502"/>
      <c r="I83" s="1692"/>
      <c r="J83" s="1692"/>
      <c r="K83" s="1405"/>
      <c r="L83" s="1405"/>
      <c r="M83" s="1406"/>
      <c r="N83" s="1700"/>
      <c r="O83" s="2186"/>
      <c r="P83" s="2186"/>
      <c r="Q83" s="2186"/>
      <c r="R83" s="2186"/>
      <c r="S83" s="131"/>
      <c r="T83" s="1407" t="str">
        <f t="shared" si="4"/>
        <v>15 (1415)</v>
      </c>
      <c r="U83" s="1408" t="str">
        <f t="shared" si="5"/>
        <v/>
      </c>
      <c r="V83" s="295"/>
      <c r="W83" s="1409"/>
      <c r="X83" s="1409"/>
    </row>
    <row r="84" spans="1:24" ht="12.75" hidden="1" customHeight="1" x14ac:dyDescent="0.2">
      <c r="A84" s="1700" t="s">
        <v>2947</v>
      </c>
      <c r="B84" s="1065"/>
      <c r="C84" s="1495"/>
      <c r="D84" s="1692"/>
      <c r="E84" s="1700"/>
      <c r="F84" s="1692"/>
      <c r="G84" s="1692"/>
      <c r="H84" s="1502"/>
      <c r="I84" s="1692"/>
      <c r="J84" s="1692"/>
      <c r="K84" s="1405"/>
      <c r="L84" s="1405"/>
      <c r="M84" s="1406"/>
      <c r="N84" s="1700"/>
      <c r="O84" s="2186"/>
      <c r="P84" s="2186"/>
      <c r="Q84" s="2186"/>
      <c r="R84" s="2186"/>
      <c r="S84" s="131"/>
      <c r="T84" s="1407" t="str">
        <f t="shared" si="4"/>
        <v>16 (1416)</v>
      </c>
      <c r="U84" s="1408" t="str">
        <f t="shared" si="5"/>
        <v/>
      </c>
      <c r="V84" s="295"/>
      <c r="W84" s="1409"/>
      <c r="X84" s="1409"/>
    </row>
    <row r="85" spans="1:24" ht="12.75" hidden="1" customHeight="1" x14ac:dyDescent="0.2">
      <c r="A85" s="1700" t="s">
        <v>2948</v>
      </c>
      <c r="B85" s="1065"/>
      <c r="C85" s="1495"/>
      <c r="D85" s="1692"/>
      <c r="E85" s="1700"/>
      <c r="F85" s="1692"/>
      <c r="G85" s="1692"/>
      <c r="H85" s="1502"/>
      <c r="I85" s="1692"/>
      <c r="J85" s="1692"/>
      <c r="K85" s="1405"/>
      <c r="L85" s="1405"/>
      <c r="M85" s="1406"/>
      <c r="N85" s="1700"/>
      <c r="O85" s="2186"/>
      <c r="P85" s="2186"/>
      <c r="Q85" s="2186"/>
      <c r="R85" s="2186"/>
      <c r="S85" s="131"/>
      <c r="T85" s="1407" t="str">
        <f t="shared" si="4"/>
        <v>17 (1417)</v>
      </c>
      <c r="U85" s="1408" t="str">
        <f t="shared" si="5"/>
        <v/>
      </c>
      <c r="V85" s="295"/>
      <c r="W85" s="1409"/>
      <c r="X85" s="1409"/>
    </row>
    <row r="86" spans="1:24" ht="12.75" hidden="1" customHeight="1" x14ac:dyDescent="0.2">
      <c r="A86" s="1700" t="s">
        <v>2949</v>
      </c>
      <c r="B86" s="1065"/>
      <c r="C86" s="1495"/>
      <c r="D86" s="1692"/>
      <c r="E86" s="1700"/>
      <c r="F86" s="1692"/>
      <c r="G86" s="1692"/>
      <c r="H86" s="1502"/>
      <c r="I86" s="1692"/>
      <c r="J86" s="1692"/>
      <c r="K86" s="1405"/>
      <c r="L86" s="1405"/>
      <c r="M86" s="1406"/>
      <c r="N86" s="1700"/>
      <c r="O86" s="2186"/>
      <c r="P86" s="2186"/>
      <c r="Q86" s="2186"/>
      <c r="R86" s="2186"/>
      <c r="S86" s="131"/>
      <c r="T86" s="1407" t="str">
        <f t="shared" si="4"/>
        <v>18 (1418)</v>
      </c>
      <c r="U86" s="1408" t="str">
        <f t="shared" si="5"/>
        <v/>
      </c>
      <c r="V86" s="295"/>
      <c r="W86" s="1409"/>
      <c r="X86" s="1409"/>
    </row>
    <row r="87" spans="1:24" ht="12.75" hidden="1" customHeight="1" x14ac:dyDescent="0.2">
      <c r="A87" s="1700" t="s">
        <v>2950</v>
      </c>
      <c r="B87" s="1065"/>
      <c r="C87" s="1495"/>
      <c r="D87" s="1692"/>
      <c r="E87" s="1700"/>
      <c r="F87" s="1692"/>
      <c r="G87" s="1692"/>
      <c r="H87" s="1502"/>
      <c r="I87" s="1692"/>
      <c r="J87" s="1692"/>
      <c r="K87" s="1405"/>
      <c r="L87" s="1405"/>
      <c r="M87" s="1406"/>
      <c r="N87" s="1700"/>
      <c r="O87" s="2186"/>
      <c r="P87" s="2186"/>
      <c r="Q87" s="2186"/>
      <c r="R87" s="2186"/>
      <c r="S87" s="131"/>
      <c r="T87" s="1407" t="str">
        <f t="shared" si="4"/>
        <v>19 (1419)</v>
      </c>
      <c r="U87" s="1408" t="str">
        <f t="shared" si="5"/>
        <v/>
      </c>
      <c r="V87" s="295"/>
      <c r="W87" s="1409"/>
      <c r="X87" s="1409"/>
    </row>
    <row r="88" spans="1:24" ht="12.75" hidden="1" customHeight="1" x14ac:dyDescent="0.2">
      <c r="A88" s="1700" t="s">
        <v>2951</v>
      </c>
      <c r="B88" s="1065"/>
      <c r="C88" s="1495"/>
      <c r="D88" s="1692"/>
      <c r="E88" s="1700"/>
      <c r="F88" s="1692"/>
      <c r="G88" s="1692"/>
      <c r="H88" s="1502"/>
      <c r="I88" s="1692"/>
      <c r="J88" s="1692"/>
      <c r="K88" s="1405"/>
      <c r="L88" s="1405"/>
      <c r="M88" s="1406"/>
      <c r="N88" s="1700"/>
      <c r="O88" s="2186"/>
      <c r="P88" s="2186"/>
      <c r="Q88" s="2186"/>
      <c r="R88" s="2186"/>
      <c r="S88" s="131"/>
      <c r="T88" s="1407" t="str">
        <f t="shared" si="4"/>
        <v>20 (1420)</v>
      </c>
      <c r="U88" s="1408" t="str">
        <f t="shared" si="5"/>
        <v/>
      </c>
      <c r="V88" s="295"/>
      <c r="W88" s="1409"/>
      <c r="X88" s="1409"/>
    </row>
    <row r="89" spans="1:24" ht="12.75" hidden="1" customHeight="1" x14ac:dyDescent="0.2">
      <c r="A89" s="1700" t="s">
        <v>2952</v>
      </c>
      <c r="B89" s="1065"/>
      <c r="C89" s="1495"/>
      <c r="D89" s="1692"/>
      <c r="E89" s="1700"/>
      <c r="F89" s="1692"/>
      <c r="G89" s="1692"/>
      <c r="H89" s="1502"/>
      <c r="I89" s="1692"/>
      <c r="J89" s="1692"/>
      <c r="K89" s="1405"/>
      <c r="L89" s="1405"/>
      <c r="M89" s="1406"/>
      <c r="N89" s="1700"/>
      <c r="O89" s="2186"/>
      <c r="P89" s="2186"/>
      <c r="Q89" s="2186"/>
      <c r="R89" s="2186"/>
      <c r="S89" s="131"/>
      <c r="T89" s="1407" t="str">
        <f t="shared" si="4"/>
        <v>21 (1421)</v>
      </c>
      <c r="U89" s="1408" t="str">
        <f t="shared" si="5"/>
        <v/>
      </c>
      <c r="V89" s="295"/>
      <c r="W89" s="1409"/>
      <c r="X89" s="1409"/>
    </row>
    <row r="90" spans="1:24" ht="12.75" hidden="1" customHeight="1" x14ac:dyDescent="0.2">
      <c r="A90" s="1700" t="s">
        <v>2953</v>
      </c>
      <c r="B90" s="1065"/>
      <c r="C90" s="1495"/>
      <c r="D90" s="1692"/>
      <c r="E90" s="1700"/>
      <c r="F90" s="1692"/>
      <c r="G90" s="1692"/>
      <c r="H90" s="1502"/>
      <c r="I90" s="1692"/>
      <c r="J90" s="1692"/>
      <c r="K90" s="1405"/>
      <c r="L90" s="1405"/>
      <c r="M90" s="1406"/>
      <c r="N90" s="1700"/>
      <c r="O90" s="2186"/>
      <c r="P90" s="2186"/>
      <c r="Q90" s="2186"/>
      <c r="R90" s="2186"/>
      <c r="S90" s="131"/>
      <c r="T90" s="1407" t="str">
        <f t="shared" si="4"/>
        <v>22 (1422)</v>
      </c>
      <c r="U90" s="1408" t="str">
        <f t="shared" si="5"/>
        <v/>
      </c>
      <c r="V90" s="295"/>
      <c r="W90" s="1409"/>
      <c r="X90" s="1409"/>
    </row>
    <row r="91" spans="1:24" ht="12.75" hidden="1" customHeight="1" x14ac:dyDescent="0.2">
      <c r="A91" s="1700" t="s">
        <v>2954</v>
      </c>
      <c r="B91" s="1065"/>
      <c r="C91" s="1495"/>
      <c r="D91" s="1692"/>
      <c r="E91" s="1700"/>
      <c r="F91" s="1692"/>
      <c r="G91" s="1692"/>
      <c r="H91" s="1502"/>
      <c r="I91" s="1692"/>
      <c r="J91" s="1692"/>
      <c r="K91" s="1405"/>
      <c r="L91" s="1405"/>
      <c r="M91" s="1406"/>
      <c r="N91" s="1700"/>
      <c r="O91" s="2186"/>
      <c r="P91" s="2186"/>
      <c r="Q91" s="2186"/>
      <c r="R91" s="2186"/>
      <c r="S91" s="131"/>
      <c r="T91" s="1407" t="str">
        <f t="shared" si="4"/>
        <v>23 (1423)</v>
      </c>
      <c r="U91" s="1408" t="str">
        <f t="shared" si="5"/>
        <v/>
      </c>
      <c r="V91" s="295"/>
      <c r="W91" s="1409"/>
      <c r="X91" s="1409"/>
    </row>
    <row r="92" spans="1:24" ht="12.75" hidden="1" customHeight="1" x14ac:dyDescent="0.2">
      <c r="A92" s="1700" t="s">
        <v>2955</v>
      </c>
      <c r="B92" s="1065"/>
      <c r="C92" s="1495"/>
      <c r="D92" s="1692"/>
      <c r="E92" s="1700"/>
      <c r="F92" s="1692"/>
      <c r="G92" s="1692"/>
      <c r="H92" s="1502"/>
      <c r="I92" s="1692"/>
      <c r="J92" s="1692"/>
      <c r="K92" s="1405"/>
      <c r="L92" s="1405"/>
      <c r="M92" s="1406"/>
      <c r="N92" s="1700"/>
      <c r="O92" s="2186"/>
      <c r="P92" s="2186"/>
      <c r="Q92" s="2186"/>
      <c r="R92" s="2186"/>
      <c r="S92" s="131"/>
      <c r="T92" s="1407" t="str">
        <f t="shared" si="4"/>
        <v>24 (1424)</v>
      </c>
      <c r="U92" s="1408" t="str">
        <f t="shared" si="5"/>
        <v/>
      </c>
      <c r="V92" s="295"/>
      <c r="W92" s="1409"/>
      <c r="X92" s="1409"/>
    </row>
    <row r="93" spans="1:24" x14ac:dyDescent="0.2">
      <c r="A93" s="1700" t="s">
        <v>2956</v>
      </c>
      <c r="B93" s="1065"/>
      <c r="C93" s="1495"/>
      <c r="D93" s="1692"/>
      <c r="E93" s="1700"/>
      <c r="F93" s="1692"/>
      <c r="G93" s="1692"/>
      <c r="H93" s="1502"/>
      <c r="I93" s="1692"/>
      <c r="J93" s="1692"/>
      <c r="K93" s="1405"/>
      <c r="L93" s="1405"/>
      <c r="M93" s="1406"/>
      <c r="N93" s="1700"/>
      <c r="O93" s="2186"/>
      <c r="P93" s="2186"/>
      <c r="Q93" s="2186"/>
      <c r="R93" s="2186"/>
      <c r="S93" s="131"/>
      <c r="T93" s="1407" t="str">
        <f t="shared" si="4"/>
        <v>25 (1425)</v>
      </c>
      <c r="U93" s="1408" t="str">
        <f t="shared" si="5"/>
        <v/>
      </c>
      <c r="V93" s="295"/>
      <c r="W93" s="1409"/>
      <c r="X93" s="1409"/>
    </row>
    <row r="94" spans="1:24" x14ac:dyDescent="0.2">
      <c r="A94" s="425" t="s">
        <v>2957</v>
      </c>
      <c r="B94" s="1066">
        <v>100</v>
      </c>
      <c r="C94" s="1410"/>
      <c r="D94" s="1692"/>
      <c r="E94" s="1700"/>
      <c r="F94" s="1692"/>
      <c r="G94" s="1692"/>
      <c r="H94" s="1502"/>
      <c r="I94" s="1692"/>
      <c r="J94" s="1692"/>
      <c r="K94" s="1405"/>
      <c r="L94" s="1405"/>
      <c r="M94" s="1497"/>
      <c r="N94" s="1700"/>
      <c r="O94" s="2188"/>
      <c r="P94" s="2188"/>
      <c r="Q94" s="2188"/>
      <c r="R94" s="2188"/>
      <c r="S94" s="131"/>
      <c r="T94" s="1480"/>
      <c r="U94" s="1413">
        <f>$B94</f>
        <v>100</v>
      </c>
      <c r="V94" s="295"/>
      <c r="W94" s="1409"/>
      <c r="X94" s="1409"/>
    </row>
    <row r="95" spans="1:24" x14ac:dyDescent="0.2">
      <c r="A95" s="132" t="s">
        <v>2958</v>
      </c>
      <c r="B95" s="905" t="s">
        <v>2959</v>
      </c>
      <c r="C95" s="906"/>
      <c r="D95" s="1693"/>
      <c r="E95" s="131"/>
      <c r="F95" s="1498"/>
      <c r="G95" s="1693"/>
      <c r="H95" s="1503"/>
      <c r="I95" s="1693"/>
      <c r="J95" s="1693"/>
      <c r="K95" s="1416"/>
      <c r="L95" s="1416"/>
      <c r="M95" s="1417"/>
      <c r="N95" s="131"/>
      <c r="O95" s="2189"/>
      <c r="P95" s="2189"/>
      <c r="Q95" s="2189"/>
      <c r="R95" s="2189"/>
      <c r="S95" s="131"/>
      <c r="T95" s="1480"/>
      <c r="U95" s="906" t="str">
        <f>$B95</f>
        <v>Global</v>
      </c>
      <c r="V95" s="295"/>
      <c r="W95" s="1418"/>
      <c r="X95" s="1418"/>
    </row>
    <row r="96" spans="1:24" ht="6" customHeight="1" x14ac:dyDescent="0.2">
      <c r="A96" s="131"/>
      <c r="B96" s="131"/>
      <c r="C96" s="131"/>
      <c r="D96" s="131"/>
      <c r="E96" s="131"/>
      <c r="F96" s="1421"/>
      <c r="G96" s="1421"/>
      <c r="H96" s="1421"/>
      <c r="I96" s="1421"/>
      <c r="J96" s="1421"/>
      <c r="K96" s="1421"/>
      <c r="L96" s="1421"/>
      <c r="M96" s="1421"/>
      <c r="N96" s="131"/>
      <c r="O96" s="131"/>
      <c r="P96" s="131"/>
      <c r="Q96" s="131"/>
      <c r="R96" s="131"/>
      <c r="S96" s="131"/>
      <c r="T96" s="1400"/>
      <c r="U96" s="1400"/>
    </row>
    <row r="97" spans="1:24" x14ac:dyDescent="0.2">
      <c r="A97" s="131"/>
      <c r="B97" s="138" t="s">
        <v>1787</v>
      </c>
      <c r="C97" s="131"/>
      <c r="D97" s="131"/>
      <c r="E97" s="131"/>
      <c r="F97" s="1421"/>
      <c r="G97" s="1421"/>
      <c r="H97" s="1421"/>
      <c r="I97" s="1421"/>
      <c r="J97" s="131"/>
      <c r="K97" s="1421"/>
      <c r="L97" s="1421"/>
      <c r="M97" s="1421"/>
      <c r="N97" s="131"/>
      <c r="O97" s="131"/>
      <c r="P97" s="131"/>
      <c r="Q97" s="131"/>
      <c r="R97" s="131"/>
      <c r="S97" s="131"/>
      <c r="T97" s="1400"/>
      <c r="U97" s="1401" t="str">
        <f>$B97</f>
        <v>Dérivés hors cote (504)</v>
      </c>
    </row>
    <row r="98" spans="1:24" x14ac:dyDescent="0.2">
      <c r="A98" s="1700" t="s">
        <v>2932</v>
      </c>
      <c r="B98" s="1065"/>
      <c r="C98" s="1692"/>
      <c r="D98" s="1692"/>
      <c r="E98" s="1700"/>
      <c r="F98" s="1692"/>
      <c r="G98" s="1504"/>
      <c r="H98" s="1431"/>
      <c r="I98" s="1692"/>
      <c r="J98" s="1505"/>
      <c r="K98" s="1405"/>
      <c r="L98" s="1505"/>
      <c r="M98" s="1406"/>
      <c r="N98" s="1700"/>
      <c r="O98" s="2186"/>
      <c r="P98" s="2186"/>
      <c r="Q98" s="2186"/>
      <c r="R98" s="2186"/>
      <c r="S98" s="131"/>
      <c r="T98" s="1407" t="str">
        <f t="shared" ref="T98:T122" si="6">$A98</f>
        <v>1 (1401)</v>
      </c>
      <c r="U98" s="1408" t="str">
        <f t="shared" ref="U98:U122" si="7">IF($B98="","",$B98)</f>
        <v/>
      </c>
      <c r="V98" s="295"/>
      <c r="W98" s="1409"/>
      <c r="X98" s="1409"/>
    </row>
    <row r="99" spans="1:24" x14ac:dyDescent="0.2">
      <c r="A99" s="1700" t="s">
        <v>2933</v>
      </c>
      <c r="B99" s="1065"/>
      <c r="C99" s="1692"/>
      <c r="D99" s="1692"/>
      <c r="E99" s="1700"/>
      <c r="F99" s="1692"/>
      <c r="G99" s="1504"/>
      <c r="H99" s="1431"/>
      <c r="I99" s="1692"/>
      <c r="J99" s="1505"/>
      <c r="K99" s="1405"/>
      <c r="L99" s="1505"/>
      <c r="M99" s="1406"/>
      <c r="N99" s="1700"/>
      <c r="O99" s="2186"/>
      <c r="P99" s="2186"/>
      <c r="Q99" s="2186"/>
      <c r="R99" s="2186"/>
      <c r="S99" s="131"/>
      <c r="T99" s="1407" t="str">
        <f t="shared" si="6"/>
        <v>2 (1402)</v>
      </c>
      <c r="U99" s="1408" t="str">
        <f t="shared" si="7"/>
        <v/>
      </c>
      <c r="V99" s="295"/>
      <c r="W99" s="1409"/>
      <c r="X99" s="1409"/>
    </row>
    <row r="100" spans="1:24" x14ac:dyDescent="0.2">
      <c r="A100" s="1700" t="s">
        <v>2934</v>
      </c>
      <c r="B100" s="1065"/>
      <c r="C100" s="1692"/>
      <c r="D100" s="1692"/>
      <c r="E100" s="1700"/>
      <c r="F100" s="1692"/>
      <c r="G100" s="1504"/>
      <c r="H100" s="1431"/>
      <c r="I100" s="1692"/>
      <c r="J100" s="1505"/>
      <c r="K100" s="1405"/>
      <c r="L100" s="1505"/>
      <c r="M100" s="1406"/>
      <c r="N100" s="1700"/>
      <c r="O100" s="2186"/>
      <c r="P100" s="2186"/>
      <c r="Q100" s="2186"/>
      <c r="R100" s="2186"/>
      <c r="S100" s="131"/>
      <c r="T100" s="1407" t="str">
        <f t="shared" si="6"/>
        <v>3 (1403)</v>
      </c>
      <c r="U100" s="1408" t="str">
        <f t="shared" si="7"/>
        <v/>
      </c>
      <c r="V100" s="295"/>
      <c r="W100" s="1409"/>
      <c r="X100" s="1409"/>
    </row>
    <row r="101" spans="1:24" ht="12.75" hidden="1" customHeight="1" x14ac:dyDescent="0.2">
      <c r="A101" s="1700" t="s">
        <v>2935</v>
      </c>
      <c r="B101" s="1065"/>
      <c r="C101" s="1692"/>
      <c r="D101" s="1692"/>
      <c r="E101" s="1700"/>
      <c r="F101" s="1692"/>
      <c r="G101" s="1504"/>
      <c r="H101" s="1431"/>
      <c r="I101" s="1692"/>
      <c r="J101" s="1505"/>
      <c r="K101" s="1405"/>
      <c r="L101" s="1505"/>
      <c r="M101" s="1406"/>
      <c r="N101" s="1700"/>
      <c r="O101" s="2186"/>
      <c r="P101" s="2186"/>
      <c r="Q101" s="2186"/>
      <c r="R101" s="2186"/>
      <c r="S101" s="131"/>
      <c r="T101" s="1407" t="str">
        <f t="shared" si="6"/>
        <v>4 (1404)</v>
      </c>
      <c r="U101" s="1408" t="str">
        <f t="shared" si="7"/>
        <v/>
      </c>
      <c r="V101" s="295"/>
      <c r="W101" s="1409"/>
      <c r="X101" s="1409"/>
    </row>
    <row r="102" spans="1:24" ht="12.75" hidden="1" customHeight="1" x14ac:dyDescent="0.2">
      <c r="A102" s="1700" t="s">
        <v>2936</v>
      </c>
      <c r="B102" s="1065"/>
      <c r="C102" s="1692"/>
      <c r="D102" s="1692"/>
      <c r="E102" s="1700"/>
      <c r="F102" s="1692"/>
      <c r="G102" s="1504"/>
      <c r="H102" s="1431"/>
      <c r="I102" s="1692"/>
      <c r="J102" s="1505"/>
      <c r="K102" s="1405"/>
      <c r="L102" s="1505"/>
      <c r="M102" s="1406"/>
      <c r="N102" s="1700"/>
      <c r="O102" s="2186"/>
      <c r="P102" s="2186"/>
      <c r="Q102" s="2186"/>
      <c r="R102" s="2186"/>
      <c r="S102" s="131"/>
      <c r="T102" s="1407" t="str">
        <f t="shared" si="6"/>
        <v>5 (1405)</v>
      </c>
      <c r="U102" s="1408" t="str">
        <f t="shared" si="7"/>
        <v/>
      </c>
      <c r="V102" s="295"/>
      <c r="W102" s="1409"/>
      <c r="X102" s="1409"/>
    </row>
    <row r="103" spans="1:24" ht="12.75" hidden="1" customHeight="1" x14ac:dyDescent="0.2">
      <c r="A103" s="1700" t="s">
        <v>2937</v>
      </c>
      <c r="B103" s="1065"/>
      <c r="C103" s="1692"/>
      <c r="D103" s="1692"/>
      <c r="E103" s="1700"/>
      <c r="F103" s="1692"/>
      <c r="G103" s="1504"/>
      <c r="H103" s="1431"/>
      <c r="I103" s="1692"/>
      <c r="J103" s="1505"/>
      <c r="K103" s="1405"/>
      <c r="L103" s="1505"/>
      <c r="M103" s="1406"/>
      <c r="N103" s="1700"/>
      <c r="O103" s="2186"/>
      <c r="P103" s="2186"/>
      <c r="Q103" s="2186"/>
      <c r="R103" s="2186"/>
      <c r="S103" s="131"/>
      <c r="T103" s="1407" t="str">
        <f t="shared" si="6"/>
        <v>6 (1406)</v>
      </c>
      <c r="U103" s="1408" t="str">
        <f t="shared" si="7"/>
        <v/>
      </c>
      <c r="V103" s="295"/>
      <c r="W103" s="1409"/>
      <c r="X103" s="1409"/>
    </row>
    <row r="104" spans="1:24" ht="12.75" hidden="1" customHeight="1" x14ac:dyDescent="0.2">
      <c r="A104" s="1700" t="s">
        <v>2938</v>
      </c>
      <c r="B104" s="1065"/>
      <c r="C104" s="1692"/>
      <c r="D104" s="1692"/>
      <c r="E104" s="1700"/>
      <c r="F104" s="1692"/>
      <c r="G104" s="1504"/>
      <c r="H104" s="1431"/>
      <c r="I104" s="1692"/>
      <c r="J104" s="1505"/>
      <c r="K104" s="1405"/>
      <c r="L104" s="1505"/>
      <c r="M104" s="1406"/>
      <c r="N104" s="1700"/>
      <c r="O104" s="2186"/>
      <c r="P104" s="2186"/>
      <c r="Q104" s="2186"/>
      <c r="R104" s="2186"/>
      <c r="S104" s="131"/>
      <c r="T104" s="1407" t="str">
        <f t="shared" si="6"/>
        <v>7 (1407)</v>
      </c>
      <c r="U104" s="1408" t="str">
        <f t="shared" si="7"/>
        <v/>
      </c>
      <c r="V104" s="295"/>
      <c r="W104" s="1409"/>
      <c r="X104" s="1409"/>
    </row>
    <row r="105" spans="1:24" ht="12.75" hidden="1" customHeight="1" x14ac:dyDescent="0.2">
      <c r="A105" s="1700" t="s">
        <v>2939</v>
      </c>
      <c r="B105" s="1065"/>
      <c r="C105" s="1692"/>
      <c r="D105" s="1692"/>
      <c r="E105" s="1700"/>
      <c r="F105" s="1692"/>
      <c r="G105" s="1504"/>
      <c r="H105" s="1431"/>
      <c r="I105" s="1692"/>
      <c r="J105" s="1505"/>
      <c r="K105" s="1405"/>
      <c r="L105" s="1505"/>
      <c r="M105" s="1406"/>
      <c r="N105" s="1700"/>
      <c r="O105" s="2186"/>
      <c r="P105" s="2186"/>
      <c r="Q105" s="2186"/>
      <c r="R105" s="2186"/>
      <c r="S105" s="131"/>
      <c r="T105" s="1407" t="str">
        <f t="shared" si="6"/>
        <v>8 (1408)</v>
      </c>
      <c r="U105" s="1408" t="str">
        <f t="shared" si="7"/>
        <v/>
      </c>
      <c r="V105" s="295"/>
      <c r="W105" s="1409"/>
      <c r="X105" s="1409"/>
    </row>
    <row r="106" spans="1:24" ht="12.75" hidden="1" customHeight="1" x14ac:dyDescent="0.2">
      <c r="A106" s="1700" t="s">
        <v>2940</v>
      </c>
      <c r="B106" s="1065"/>
      <c r="C106" s="1692"/>
      <c r="D106" s="1692"/>
      <c r="E106" s="1700"/>
      <c r="F106" s="1692"/>
      <c r="G106" s="1504"/>
      <c r="H106" s="1431"/>
      <c r="I106" s="1692"/>
      <c r="J106" s="1505"/>
      <c r="K106" s="1405"/>
      <c r="L106" s="1505"/>
      <c r="M106" s="1406"/>
      <c r="N106" s="1700"/>
      <c r="O106" s="2186"/>
      <c r="P106" s="2186"/>
      <c r="Q106" s="2186"/>
      <c r="R106" s="2186"/>
      <c r="S106" s="131"/>
      <c r="T106" s="1407" t="str">
        <f t="shared" si="6"/>
        <v>9 (1409)</v>
      </c>
      <c r="U106" s="1408" t="str">
        <f t="shared" si="7"/>
        <v/>
      </c>
      <c r="V106" s="295"/>
      <c r="W106" s="1409"/>
      <c r="X106" s="1409"/>
    </row>
    <row r="107" spans="1:24" ht="12.75" hidden="1" customHeight="1" x14ac:dyDescent="0.2">
      <c r="A107" s="1700" t="s">
        <v>2941</v>
      </c>
      <c r="B107" s="1065"/>
      <c r="C107" s="1692"/>
      <c r="D107" s="1692"/>
      <c r="E107" s="1700"/>
      <c r="F107" s="1692"/>
      <c r="G107" s="1504"/>
      <c r="H107" s="1431"/>
      <c r="I107" s="1692"/>
      <c r="J107" s="1505"/>
      <c r="K107" s="1405"/>
      <c r="L107" s="1505"/>
      <c r="M107" s="1406"/>
      <c r="N107" s="1700"/>
      <c r="O107" s="2186"/>
      <c r="P107" s="2186"/>
      <c r="Q107" s="2186"/>
      <c r="R107" s="2186"/>
      <c r="S107" s="131"/>
      <c r="T107" s="1407" t="str">
        <f t="shared" si="6"/>
        <v>10 (1410)</v>
      </c>
      <c r="U107" s="1408" t="str">
        <f t="shared" si="7"/>
        <v/>
      </c>
      <c r="V107" s="295"/>
      <c r="W107" s="1409"/>
      <c r="X107" s="1409"/>
    </row>
    <row r="108" spans="1:24" ht="12.75" hidden="1" customHeight="1" x14ac:dyDescent="0.2">
      <c r="A108" s="1700" t="s">
        <v>2942</v>
      </c>
      <c r="B108" s="1065"/>
      <c r="C108" s="1692"/>
      <c r="D108" s="1692"/>
      <c r="E108" s="1700"/>
      <c r="F108" s="1692"/>
      <c r="G108" s="1504"/>
      <c r="H108" s="1431"/>
      <c r="I108" s="1692"/>
      <c r="J108" s="1505"/>
      <c r="K108" s="1405"/>
      <c r="L108" s="1505"/>
      <c r="M108" s="1406"/>
      <c r="N108" s="1700"/>
      <c r="O108" s="2186"/>
      <c r="P108" s="2186"/>
      <c r="Q108" s="2186"/>
      <c r="R108" s="2186"/>
      <c r="S108" s="131"/>
      <c r="T108" s="1407" t="str">
        <f t="shared" si="6"/>
        <v>11 (1411)</v>
      </c>
      <c r="U108" s="1408" t="str">
        <f t="shared" si="7"/>
        <v/>
      </c>
      <c r="V108" s="295"/>
      <c r="W108" s="1409"/>
      <c r="X108" s="1409"/>
    </row>
    <row r="109" spans="1:24" ht="12.75" hidden="1" customHeight="1" x14ac:dyDescent="0.2">
      <c r="A109" s="1700" t="s">
        <v>2943</v>
      </c>
      <c r="B109" s="1065"/>
      <c r="C109" s="1692"/>
      <c r="D109" s="1692"/>
      <c r="E109" s="1700"/>
      <c r="F109" s="1692"/>
      <c r="G109" s="1504"/>
      <c r="H109" s="1431"/>
      <c r="I109" s="1692"/>
      <c r="J109" s="1505"/>
      <c r="K109" s="1405"/>
      <c r="L109" s="1505"/>
      <c r="M109" s="1406"/>
      <c r="N109" s="1700"/>
      <c r="O109" s="2186"/>
      <c r="P109" s="2186"/>
      <c r="Q109" s="2186"/>
      <c r="R109" s="2186"/>
      <c r="S109" s="131"/>
      <c r="T109" s="1407" t="str">
        <f t="shared" si="6"/>
        <v>12 (1412)</v>
      </c>
      <c r="U109" s="1408" t="str">
        <f t="shared" si="7"/>
        <v/>
      </c>
      <c r="V109" s="295"/>
      <c r="W109" s="1409"/>
      <c r="X109" s="1409"/>
    </row>
    <row r="110" spans="1:24" ht="12.75" hidden="1" customHeight="1" x14ac:dyDescent="0.2">
      <c r="A110" s="1700" t="s">
        <v>2944</v>
      </c>
      <c r="B110" s="1065"/>
      <c r="C110" s="1692"/>
      <c r="D110" s="1692"/>
      <c r="E110" s="1700"/>
      <c r="F110" s="1692"/>
      <c r="G110" s="1504"/>
      <c r="H110" s="1431"/>
      <c r="I110" s="1692"/>
      <c r="J110" s="1505"/>
      <c r="K110" s="1405"/>
      <c r="L110" s="1505"/>
      <c r="M110" s="1406"/>
      <c r="N110" s="1700"/>
      <c r="O110" s="2186"/>
      <c r="P110" s="2186"/>
      <c r="Q110" s="2186"/>
      <c r="R110" s="2186"/>
      <c r="S110" s="131"/>
      <c r="T110" s="1407" t="str">
        <f t="shared" si="6"/>
        <v>13 (1413)</v>
      </c>
      <c r="U110" s="1408" t="str">
        <f t="shared" si="7"/>
        <v/>
      </c>
      <c r="V110" s="295"/>
      <c r="W110" s="1409"/>
      <c r="X110" s="1409"/>
    </row>
    <row r="111" spans="1:24" ht="12.75" hidden="1" customHeight="1" x14ac:dyDescent="0.2">
      <c r="A111" s="1700" t="s">
        <v>2945</v>
      </c>
      <c r="B111" s="1065"/>
      <c r="C111" s="1692"/>
      <c r="D111" s="1692"/>
      <c r="E111" s="1700"/>
      <c r="F111" s="1692"/>
      <c r="G111" s="1504"/>
      <c r="H111" s="1431"/>
      <c r="I111" s="1692"/>
      <c r="J111" s="1505"/>
      <c r="K111" s="1405"/>
      <c r="L111" s="1505"/>
      <c r="M111" s="1406"/>
      <c r="N111" s="1700"/>
      <c r="O111" s="2186"/>
      <c r="P111" s="2186"/>
      <c r="Q111" s="2186"/>
      <c r="R111" s="2186"/>
      <c r="S111" s="131"/>
      <c r="T111" s="1407" t="str">
        <f t="shared" si="6"/>
        <v>14 (1414)</v>
      </c>
      <c r="U111" s="1408" t="str">
        <f t="shared" si="7"/>
        <v/>
      </c>
      <c r="V111" s="295"/>
      <c r="W111" s="1409"/>
      <c r="X111" s="1409"/>
    </row>
    <row r="112" spans="1:24" ht="12.75" hidden="1" customHeight="1" x14ac:dyDescent="0.2">
      <c r="A112" s="1700" t="s">
        <v>2946</v>
      </c>
      <c r="B112" s="1065"/>
      <c r="C112" s="1692"/>
      <c r="D112" s="1692"/>
      <c r="E112" s="1700"/>
      <c r="F112" s="1692"/>
      <c r="G112" s="1504"/>
      <c r="H112" s="1431"/>
      <c r="I112" s="1692"/>
      <c r="J112" s="1505"/>
      <c r="K112" s="1405"/>
      <c r="L112" s="1505"/>
      <c r="M112" s="1406"/>
      <c r="N112" s="1700"/>
      <c r="O112" s="2186"/>
      <c r="P112" s="2186"/>
      <c r="Q112" s="2186"/>
      <c r="R112" s="2186"/>
      <c r="S112" s="131"/>
      <c r="T112" s="1407" t="str">
        <f t="shared" si="6"/>
        <v>15 (1415)</v>
      </c>
      <c r="U112" s="1408" t="str">
        <f t="shared" si="7"/>
        <v/>
      </c>
      <c r="V112" s="295"/>
      <c r="W112" s="1409"/>
      <c r="X112" s="1409"/>
    </row>
    <row r="113" spans="1:24" ht="12.75" hidden="1" customHeight="1" x14ac:dyDescent="0.2">
      <c r="A113" s="1700" t="s">
        <v>2947</v>
      </c>
      <c r="B113" s="1065"/>
      <c r="C113" s="1692"/>
      <c r="D113" s="1692"/>
      <c r="E113" s="1700"/>
      <c r="F113" s="1692"/>
      <c r="G113" s="1504"/>
      <c r="H113" s="1431"/>
      <c r="I113" s="1692"/>
      <c r="J113" s="1505"/>
      <c r="K113" s="1405"/>
      <c r="L113" s="1505"/>
      <c r="M113" s="1406"/>
      <c r="N113" s="1700"/>
      <c r="O113" s="2186"/>
      <c r="P113" s="2186"/>
      <c r="Q113" s="2186"/>
      <c r="R113" s="2186"/>
      <c r="S113" s="131"/>
      <c r="T113" s="1407" t="str">
        <f t="shared" si="6"/>
        <v>16 (1416)</v>
      </c>
      <c r="U113" s="1408" t="str">
        <f t="shared" si="7"/>
        <v/>
      </c>
      <c r="V113" s="295"/>
      <c r="W113" s="1409"/>
      <c r="X113" s="1409"/>
    </row>
    <row r="114" spans="1:24" ht="12.75" hidden="1" customHeight="1" x14ac:dyDescent="0.2">
      <c r="A114" s="1700" t="s">
        <v>2948</v>
      </c>
      <c r="B114" s="1065"/>
      <c r="C114" s="1692"/>
      <c r="D114" s="1692"/>
      <c r="E114" s="1700"/>
      <c r="F114" s="1692"/>
      <c r="G114" s="1504"/>
      <c r="H114" s="1431"/>
      <c r="I114" s="1692"/>
      <c r="J114" s="1505"/>
      <c r="K114" s="1405"/>
      <c r="L114" s="1505"/>
      <c r="M114" s="1406"/>
      <c r="N114" s="1700"/>
      <c r="O114" s="2186"/>
      <c r="P114" s="2186"/>
      <c r="Q114" s="2186"/>
      <c r="R114" s="2186"/>
      <c r="S114" s="131"/>
      <c r="T114" s="1407" t="str">
        <f t="shared" si="6"/>
        <v>17 (1417)</v>
      </c>
      <c r="U114" s="1408" t="str">
        <f t="shared" si="7"/>
        <v/>
      </c>
      <c r="V114" s="295"/>
      <c r="W114" s="1409"/>
      <c r="X114" s="1409"/>
    </row>
    <row r="115" spans="1:24" ht="12.75" hidden="1" customHeight="1" x14ac:dyDescent="0.2">
      <c r="A115" s="1700" t="s">
        <v>2949</v>
      </c>
      <c r="B115" s="1065"/>
      <c r="C115" s="1692"/>
      <c r="D115" s="1692"/>
      <c r="E115" s="1700"/>
      <c r="F115" s="1692"/>
      <c r="G115" s="1504"/>
      <c r="H115" s="1431"/>
      <c r="I115" s="1692"/>
      <c r="J115" s="1505"/>
      <c r="K115" s="1405"/>
      <c r="L115" s="1505"/>
      <c r="M115" s="1406"/>
      <c r="N115" s="1700"/>
      <c r="O115" s="2186"/>
      <c r="P115" s="2186"/>
      <c r="Q115" s="2186"/>
      <c r="R115" s="2186"/>
      <c r="S115" s="131"/>
      <c r="T115" s="1407" t="str">
        <f t="shared" si="6"/>
        <v>18 (1418)</v>
      </c>
      <c r="U115" s="1408" t="str">
        <f t="shared" si="7"/>
        <v/>
      </c>
      <c r="V115" s="295"/>
      <c r="W115" s="1409"/>
      <c r="X115" s="1409"/>
    </row>
    <row r="116" spans="1:24" ht="12.75" hidden="1" customHeight="1" x14ac:dyDescent="0.2">
      <c r="A116" s="1700" t="s">
        <v>2950</v>
      </c>
      <c r="B116" s="1065"/>
      <c r="C116" s="1692"/>
      <c r="D116" s="1692"/>
      <c r="E116" s="1700"/>
      <c r="F116" s="1692"/>
      <c r="G116" s="1504"/>
      <c r="H116" s="1431"/>
      <c r="I116" s="1692"/>
      <c r="J116" s="1505"/>
      <c r="K116" s="1405"/>
      <c r="L116" s="1505"/>
      <c r="M116" s="1406"/>
      <c r="N116" s="1700"/>
      <c r="O116" s="2186"/>
      <c r="P116" s="2186"/>
      <c r="Q116" s="2186"/>
      <c r="R116" s="2186"/>
      <c r="S116" s="131"/>
      <c r="T116" s="1407" t="str">
        <f t="shared" si="6"/>
        <v>19 (1419)</v>
      </c>
      <c r="U116" s="1408" t="str">
        <f t="shared" si="7"/>
        <v/>
      </c>
      <c r="V116" s="295"/>
      <c r="W116" s="1409"/>
      <c r="X116" s="1409"/>
    </row>
    <row r="117" spans="1:24" ht="12.75" hidden="1" customHeight="1" x14ac:dyDescent="0.2">
      <c r="A117" s="1700" t="s">
        <v>2951</v>
      </c>
      <c r="B117" s="1065"/>
      <c r="C117" s="1692"/>
      <c r="D117" s="1692"/>
      <c r="E117" s="1700"/>
      <c r="F117" s="1692"/>
      <c r="G117" s="1504"/>
      <c r="H117" s="1431"/>
      <c r="I117" s="1692"/>
      <c r="J117" s="1505"/>
      <c r="K117" s="1405"/>
      <c r="L117" s="1505"/>
      <c r="M117" s="1406"/>
      <c r="N117" s="1700"/>
      <c r="O117" s="2186"/>
      <c r="P117" s="2186"/>
      <c r="Q117" s="2186"/>
      <c r="R117" s="2186"/>
      <c r="S117" s="131"/>
      <c r="T117" s="1407" t="str">
        <f t="shared" si="6"/>
        <v>20 (1420)</v>
      </c>
      <c r="U117" s="1408" t="str">
        <f t="shared" si="7"/>
        <v/>
      </c>
      <c r="V117" s="295"/>
      <c r="W117" s="1409"/>
      <c r="X117" s="1409"/>
    </row>
    <row r="118" spans="1:24" ht="12.75" hidden="1" customHeight="1" x14ac:dyDescent="0.2">
      <c r="A118" s="1700" t="s">
        <v>2952</v>
      </c>
      <c r="B118" s="1065"/>
      <c r="C118" s="1692"/>
      <c r="D118" s="1692"/>
      <c r="E118" s="1700"/>
      <c r="F118" s="1692"/>
      <c r="G118" s="1504"/>
      <c r="H118" s="1431"/>
      <c r="I118" s="1692"/>
      <c r="J118" s="1505"/>
      <c r="K118" s="1405"/>
      <c r="L118" s="1505"/>
      <c r="M118" s="1406"/>
      <c r="N118" s="1700"/>
      <c r="O118" s="2186"/>
      <c r="P118" s="2186"/>
      <c r="Q118" s="2186"/>
      <c r="R118" s="2186"/>
      <c r="S118" s="131"/>
      <c r="T118" s="1407" t="str">
        <f t="shared" si="6"/>
        <v>21 (1421)</v>
      </c>
      <c r="U118" s="1408" t="str">
        <f t="shared" si="7"/>
        <v/>
      </c>
      <c r="V118" s="295"/>
      <c r="W118" s="1409"/>
      <c r="X118" s="1409"/>
    </row>
    <row r="119" spans="1:24" ht="12.75" hidden="1" customHeight="1" x14ac:dyDescent="0.2">
      <c r="A119" s="1700" t="s">
        <v>2953</v>
      </c>
      <c r="B119" s="1065"/>
      <c r="C119" s="1692"/>
      <c r="D119" s="1692"/>
      <c r="E119" s="1700"/>
      <c r="F119" s="1692"/>
      <c r="G119" s="1504"/>
      <c r="H119" s="1431"/>
      <c r="I119" s="1692"/>
      <c r="J119" s="1505"/>
      <c r="K119" s="1405"/>
      <c r="L119" s="1505"/>
      <c r="M119" s="1406"/>
      <c r="N119" s="1700"/>
      <c r="O119" s="2186"/>
      <c r="P119" s="2186"/>
      <c r="Q119" s="2186"/>
      <c r="R119" s="2186"/>
      <c r="S119" s="131"/>
      <c r="T119" s="1407" t="str">
        <f t="shared" si="6"/>
        <v>22 (1422)</v>
      </c>
      <c r="U119" s="1408" t="str">
        <f t="shared" si="7"/>
        <v/>
      </c>
      <c r="V119" s="295"/>
      <c r="W119" s="1409"/>
      <c r="X119" s="1409"/>
    </row>
    <row r="120" spans="1:24" ht="12.75" hidden="1" customHeight="1" x14ac:dyDescent="0.2">
      <c r="A120" s="1700" t="s">
        <v>2954</v>
      </c>
      <c r="B120" s="1065"/>
      <c r="C120" s="1692"/>
      <c r="D120" s="1692"/>
      <c r="E120" s="1700"/>
      <c r="F120" s="1692"/>
      <c r="G120" s="1504"/>
      <c r="H120" s="1431"/>
      <c r="I120" s="1692"/>
      <c r="J120" s="1505"/>
      <c r="K120" s="1405"/>
      <c r="L120" s="1505"/>
      <c r="M120" s="1406"/>
      <c r="N120" s="1700"/>
      <c r="O120" s="2186"/>
      <c r="P120" s="2186"/>
      <c r="Q120" s="2186"/>
      <c r="R120" s="2186"/>
      <c r="S120" s="131"/>
      <c r="T120" s="1407" t="str">
        <f t="shared" si="6"/>
        <v>23 (1423)</v>
      </c>
      <c r="U120" s="1408" t="str">
        <f t="shared" si="7"/>
        <v/>
      </c>
      <c r="V120" s="295"/>
      <c r="W120" s="1409"/>
      <c r="X120" s="1409"/>
    </row>
    <row r="121" spans="1:24" ht="12.75" hidden="1" customHeight="1" x14ac:dyDescent="0.2">
      <c r="A121" s="1700" t="s">
        <v>2955</v>
      </c>
      <c r="B121" s="1065"/>
      <c r="C121" s="1692"/>
      <c r="D121" s="1692"/>
      <c r="E121" s="1700"/>
      <c r="F121" s="1692"/>
      <c r="G121" s="1504"/>
      <c r="H121" s="1431"/>
      <c r="I121" s="1692"/>
      <c r="J121" s="1505"/>
      <c r="K121" s="1405"/>
      <c r="L121" s="1505"/>
      <c r="M121" s="1406"/>
      <c r="N121" s="1700"/>
      <c r="O121" s="2186"/>
      <c r="P121" s="2186"/>
      <c r="Q121" s="2186"/>
      <c r="R121" s="2186"/>
      <c r="S121" s="131"/>
      <c r="T121" s="1407" t="str">
        <f t="shared" si="6"/>
        <v>24 (1424)</v>
      </c>
      <c r="U121" s="1408" t="str">
        <f t="shared" si="7"/>
        <v/>
      </c>
      <c r="V121" s="295"/>
      <c r="W121" s="1409"/>
      <c r="X121" s="1409"/>
    </row>
    <row r="122" spans="1:24" x14ac:dyDescent="0.2">
      <c r="A122" s="1700" t="s">
        <v>2956</v>
      </c>
      <c r="B122" s="1065"/>
      <c r="C122" s="1692"/>
      <c r="D122" s="1692"/>
      <c r="E122" s="1700"/>
      <c r="F122" s="1692"/>
      <c r="G122" s="1504"/>
      <c r="H122" s="1431"/>
      <c r="I122" s="1692"/>
      <c r="J122" s="1505"/>
      <c r="K122" s="1405"/>
      <c r="L122" s="1505"/>
      <c r="M122" s="1406"/>
      <c r="N122" s="1700"/>
      <c r="O122" s="2186"/>
      <c r="P122" s="2186"/>
      <c r="Q122" s="2186"/>
      <c r="R122" s="2186"/>
      <c r="S122" s="131"/>
      <c r="T122" s="1407" t="str">
        <f t="shared" si="6"/>
        <v>25 (1425)</v>
      </c>
      <c r="U122" s="1408" t="str">
        <f t="shared" si="7"/>
        <v/>
      </c>
      <c r="V122" s="295"/>
      <c r="W122" s="1409"/>
      <c r="X122" s="1409"/>
    </row>
    <row r="123" spans="1:24" x14ac:dyDescent="0.2">
      <c r="A123" s="425" t="s">
        <v>2957</v>
      </c>
      <c r="B123" s="1066">
        <v>100</v>
      </c>
      <c r="C123" s="1692"/>
      <c r="D123" s="1692"/>
      <c r="E123" s="1700"/>
      <c r="F123" s="1692"/>
      <c r="G123" s="467"/>
      <c r="H123" s="1496"/>
      <c r="I123" s="1692"/>
      <c r="J123" s="1352"/>
      <c r="K123" s="1405"/>
      <c r="L123" s="1352"/>
      <c r="M123" s="1497"/>
      <c r="N123" s="1700"/>
      <c r="O123" s="2188"/>
      <c r="P123" s="2188"/>
      <c r="Q123" s="2188"/>
      <c r="R123" s="2188"/>
      <c r="S123" s="131"/>
      <c r="T123" s="1480"/>
      <c r="U123" s="1413">
        <f>$B123</f>
        <v>100</v>
      </c>
      <c r="V123" s="295"/>
      <c r="W123" s="1409"/>
      <c r="X123" s="1409"/>
    </row>
    <row r="124" spans="1:24" x14ac:dyDescent="0.2">
      <c r="A124" s="132" t="s">
        <v>2958</v>
      </c>
      <c r="B124" s="905" t="s">
        <v>2959</v>
      </c>
      <c r="C124" s="1693"/>
      <c r="D124" s="1693"/>
      <c r="E124" s="131"/>
      <c r="F124" s="1498"/>
      <c r="G124" s="1414"/>
      <c r="H124" s="1500"/>
      <c r="I124" s="1693"/>
      <c r="J124" s="1483"/>
      <c r="K124" s="1416"/>
      <c r="L124" s="1483"/>
      <c r="M124" s="1417"/>
      <c r="N124" s="131"/>
      <c r="O124" s="2189"/>
      <c r="P124" s="2189"/>
      <c r="Q124" s="2189"/>
      <c r="R124" s="2189"/>
      <c r="S124" s="131"/>
      <c r="T124" s="1480"/>
      <c r="U124" s="906" t="str">
        <f>$B124</f>
        <v>Global</v>
      </c>
      <c r="V124" s="295"/>
      <c r="W124" s="1418"/>
      <c r="X124" s="1418"/>
    </row>
    <row r="125" spans="1:24" ht="6" customHeight="1" x14ac:dyDescent="0.2">
      <c r="A125" s="131"/>
      <c r="B125" s="131"/>
      <c r="C125" s="131"/>
      <c r="D125" s="131"/>
      <c r="E125" s="131"/>
      <c r="F125" s="1421"/>
      <c r="G125" s="1421"/>
      <c r="H125" s="1421"/>
      <c r="I125" s="1421"/>
      <c r="J125" s="1421"/>
      <c r="K125" s="1421"/>
      <c r="L125" s="1421"/>
      <c r="M125" s="1421"/>
      <c r="N125" s="131"/>
      <c r="O125" s="131"/>
      <c r="P125" s="131"/>
      <c r="Q125" s="131"/>
      <c r="R125" s="131"/>
      <c r="S125" s="131"/>
      <c r="T125" s="1400"/>
      <c r="U125" s="1400"/>
    </row>
    <row r="126" spans="1:24" x14ac:dyDescent="0.2">
      <c r="A126" s="131"/>
      <c r="B126" s="138" t="s">
        <v>1788</v>
      </c>
      <c r="C126" s="131"/>
      <c r="D126" s="131"/>
      <c r="E126" s="131"/>
      <c r="F126" s="1421"/>
      <c r="G126" s="1421"/>
      <c r="H126" s="1421"/>
      <c r="I126" s="1421"/>
      <c r="J126" s="1421"/>
      <c r="K126" s="1421"/>
      <c r="L126" s="1421"/>
      <c r="M126" s="1421"/>
      <c r="N126" s="131"/>
      <c r="O126" s="131"/>
      <c r="P126" s="131"/>
      <c r="Q126" s="131"/>
      <c r="R126" s="131"/>
      <c r="S126" s="131"/>
      <c r="T126" s="1400"/>
      <c r="U126" s="1401" t="str">
        <f>$B126</f>
        <v>Autres éléments hors bilan (505)</v>
      </c>
    </row>
    <row r="127" spans="1:24" x14ac:dyDescent="0.2">
      <c r="A127" s="1700" t="s">
        <v>2932</v>
      </c>
      <c r="B127" s="1065"/>
      <c r="C127" s="1692"/>
      <c r="D127" s="1692"/>
      <c r="E127" s="1700"/>
      <c r="F127" s="1692"/>
      <c r="G127" s="1430"/>
      <c r="H127" s="1431"/>
      <c r="I127" s="1432"/>
      <c r="J127" s="1693"/>
      <c r="K127" s="1432"/>
      <c r="L127" s="1405"/>
      <c r="M127" s="1406"/>
      <c r="N127" s="1700"/>
      <c r="O127" s="2186"/>
      <c r="P127" s="2186"/>
      <c r="Q127" s="2186"/>
      <c r="R127" s="2186"/>
      <c r="S127" s="131"/>
      <c r="T127" s="1407" t="str">
        <f t="shared" ref="T127:T151" si="8">$A127</f>
        <v>1 (1401)</v>
      </c>
      <c r="U127" s="1408" t="str">
        <f t="shared" ref="U127:U151" si="9">IF($B127="","",$B127)</f>
        <v/>
      </c>
      <c r="V127" s="295"/>
      <c r="W127" s="1409"/>
      <c r="X127" s="1409"/>
    </row>
    <row r="128" spans="1:24" x14ac:dyDescent="0.2">
      <c r="A128" s="1700" t="s">
        <v>2933</v>
      </c>
      <c r="B128" s="1065"/>
      <c r="C128" s="1692"/>
      <c r="D128" s="1692"/>
      <c r="E128" s="1700"/>
      <c r="F128" s="1692"/>
      <c r="G128" s="1430"/>
      <c r="H128" s="1431"/>
      <c r="I128" s="1432"/>
      <c r="J128" s="1693"/>
      <c r="K128" s="1432"/>
      <c r="L128" s="1405"/>
      <c r="M128" s="1406"/>
      <c r="N128" s="1700"/>
      <c r="O128" s="2186"/>
      <c r="P128" s="2186"/>
      <c r="Q128" s="2186"/>
      <c r="R128" s="2186"/>
      <c r="S128" s="131"/>
      <c r="T128" s="1407" t="str">
        <f t="shared" si="8"/>
        <v>2 (1402)</v>
      </c>
      <c r="U128" s="1408" t="str">
        <f t="shared" si="9"/>
        <v/>
      </c>
      <c r="V128" s="295"/>
      <c r="W128" s="1409"/>
      <c r="X128" s="1409"/>
    </row>
    <row r="129" spans="1:24" x14ac:dyDescent="0.2">
      <c r="A129" s="1700" t="s">
        <v>2934</v>
      </c>
      <c r="B129" s="1065"/>
      <c r="C129" s="1692"/>
      <c r="D129" s="1692"/>
      <c r="E129" s="1700"/>
      <c r="F129" s="1692"/>
      <c r="G129" s="1430"/>
      <c r="H129" s="1431"/>
      <c r="I129" s="1432"/>
      <c r="J129" s="1693"/>
      <c r="K129" s="1432"/>
      <c r="L129" s="1405"/>
      <c r="M129" s="1406"/>
      <c r="N129" s="1700"/>
      <c r="O129" s="2186"/>
      <c r="P129" s="2186"/>
      <c r="Q129" s="2186"/>
      <c r="R129" s="2186"/>
      <c r="S129" s="131"/>
      <c r="T129" s="1407" t="str">
        <f t="shared" si="8"/>
        <v>3 (1403)</v>
      </c>
      <c r="U129" s="1408" t="str">
        <f t="shared" si="9"/>
        <v/>
      </c>
      <c r="V129" s="295"/>
      <c r="W129" s="1409"/>
      <c r="X129" s="1409"/>
    </row>
    <row r="130" spans="1:24" ht="12.75" hidden="1" customHeight="1" x14ac:dyDescent="0.2">
      <c r="A130" s="1700" t="s">
        <v>2935</v>
      </c>
      <c r="B130" s="1065"/>
      <c r="C130" s="1692"/>
      <c r="D130" s="1692"/>
      <c r="E130" s="1700"/>
      <c r="F130" s="1692"/>
      <c r="G130" s="1430"/>
      <c r="H130" s="1431"/>
      <c r="I130" s="1432"/>
      <c r="J130" s="1693"/>
      <c r="K130" s="1432"/>
      <c r="L130" s="1405"/>
      <c r="M130" s="1406"/>
      <c r="N130" s="1700"/>
      <c r="O130" s="2186"/>
      <c r="P130" s="2186"/>
      <c r="Q130" s="2186"/>
      <c r="R130" s="2186"/>
      <c r="S130" s="131"/>
      <c r="T130" s="1407" t="str">
        <f t="shared" si="8"/>
        <v>4 (1404)</v>
      </c>
      <c r="U130" s="1408" t="str">
        <f t="shared" si="9"/>
        <v/>
      </c>
      <c r="V130" s="295"/>
      <c r="W130" s="1409"/>
      <c r="X130" s="1409"/>
    </row>
    <row r="131" spans="1:24" ht="12.75" hidden="1" customHeight="1" x14ac:dyDescent="0.2">
      <c r="A131" s="1700" t="s">
        <v>2936</v>
      </c>
      <c r="B131" s="1065"/>
      <c r="C131" s="1692"/>
      <c r="D131" s="1692"/>
      <c r="E131" s="1700"/>
      <c r="F131" s="1692"/>
      <c r="G131" s="1430"/>
      <c r="H131" s="1431"/>
      <c r="I131" s="1432"/>
      <c r="J131" s="1693"/>
      <c r="K131" s="1432"/>
      <c r="L131" s="1405"/>
      <c r="M131" s="1406"/>
      <c r="N131" s="1700"/>
      <c r="O131" s="2186"/>
      <c r="P131" s="2186"/>
      <c r="Q131" s="2186"/>
      <c r="R131" s="2186"/>
      <c r="S131" s="131"/>
      <c r="T131" s="1407" t="str">
        <f t="shared" si="8"/>
        <v>5 (1405)</v>
      </c>
      <c r="U131" s="1408" t="str">
        <f t="shared" si="9"/>
        <v/>
      </c>
      <c r="V131" s="295"/>
      <c r="W131" s="1409"/>
      <c r="X131" s="1409"/>
    </row>
    <row r="132" spans="1:24" ht="12.75" hidden="1" customHeight="1" x14ac:dyDescent="0.2">
      <c r="A132" s="1700" t="s">
        <v>2937</v>
      </c>
      <c r="B132" s="1065"/>
      <c r="C132" s="1692"/>
      <c r="D132" s="1692"/>
      <c r="E132" s="1700"/>
      <c r="F132" s="1692"/>
      <c r="G132" s="1430"/>
      <c r="H132" s="1431"/>
      <c r="I132" s="1432"/>
      <c r="J132" s="1693"/>
      <c r="K132" s="1432"/>
      <c r="L132" s="1405"/>
      <c r="M132" s="1406"/>
      <c r="N132" s="1700"/>
      <c r="O132" s="2186"/>
      <c r="P132" s="2186"/>
      <c r="Q132" s="2186"/>
      <c r="R132" s="2186"/>
      <c r="S132" s="131"/>
      <c r="T132" s="1407" t="str">
        <f t="shared" si="8"/>
        <v>6 (1406)</v>
      </c>
      <c r="U132" s="1408" t="str">
        <f t="shared" si="9"/>
        <v/>
      </c>
      <c r="V132" s="295"/>
      <c r="W132" s="1409"/>
      <c r="X132" s="1409"/>
    </row>
    <row r="133" spans="1:24" ht="12.75" hidden="1" customHeight="1" x14ac:dyDescent="0.2">
      <c r="A133" s="1700" t="s">
        <v>2938</v>
      </c>
      <c r="B133" s="1065"/>
      <c r="C133" s="1692"/>
      <c r="D133" s="1692"/>
      <c r="E133" s="1700"/>
      <c r="F133" s="1692"/>
      <c r="G133" s="1430"/>
      <c r="H133" s="1431"/>
      <c r="I133" s="1432"/>
      <c r="J133" s="1693"/>
      <c r="K133" s="1432"/>
      <c r="L133" s="1405"/>
      <c r="M133" s="1406"/>
      <c r="N133" s="1700"/>
      <c r="O133" s="2186"/>
      <c r="P133" s="2186"/>
      <c r="Q133" s="2186"/>
      <c r="R133" s="2186"/>
      <c r="S133" s="131"/>
      <c r="T133" s="1407" t="str">
        <f t="shared" si="8"/>
        <v>7 (1407)</v>
      </c>
      <c r="U133" s="1408" t="str">
        <f t="shared" si="9"/>
        <v/>
      </c>
      <c r="V133" s="295"/>
      <c r="W133" s="1409"/>
      <c r="X133" s="1409"/>
    </row>
    <row r="134" spans="1:24" ht="12.75" hidden="1" customHeight="1" x14ac:dyDescent="0.2">
      <c r="A134" s="1700" t="s">
        <v>2939</v>
      </c>
      <c r="B134" s="1065"/>
      <c r="C134" s="1692"/>
      <c r="D134" s="1692"/>
      <c r="E134" s="1700"/>
      <c r="F134" s="1692"/>
      <c r="G134" s="1430"/>
      <c r="H134" s="1431"/>
      <c r="I134" s="1432"/>
      <c r="J134" s="1693"/>
      <c r="K134" s="1432"/>
      <c r="L134" s="1405"/>
      <c r="M134" s="1406"/>
      <c r="N134" s="1700"/>
      <c r="O134" s="2186"/>
      <c r="P134" s="2186"/>
      <c r="Q134" s="2186"/>
      <c r="R134" s="2186"/>
      <c r="S134" s="131"/>
      <c r="T134" s="1407" t="str">
        <f t="shared" si="8"/>
        <v>8 (1408)</v>
      </c>
      <c r="U134" s="1408" t="str">
        <f t="shared" si="9"/>
        <v/>
      </c>
      <c r="V134" s="295"/>
      <c r="W134" s="1409"/>
      <c r="X134" s="1409"/>
    </row>
    <row r="135" spans="1:24" ht="12.75" hidden="1" customHeight="1" x14ac:dyDescent="0.2">
      <c r="A135" s="1700" t="s">
        <v>2940</v>
      </c>
      <c r="B135" s="1065"/>
      <c r="C135" s="1692"/>
      <c r="D135" s="1692"/>
      <c r="E135" s="1700"/>
      <c r="F135" s="1692"/>
      <c r="G135" s="1430"/>
      <c r="H135" s="1431"/>
      <c r="I135" s="1432"/>
      <c r="J135" s="1693"/>
      <c r="K135" s="1432"/>
      <c r="L135" s="1405"/>
      <c r="M135" s="1406"/>
      <c r="N135" s="1700"/>
      <c r="O135" s="2186"/>
      <c r="P135" s="2186"/>
      <c r="Q135" s="2186"/>
      <c r="R135" s="2186"/>
      <c r="S135" s="131"/>
      <c r="T135" s="1407" t="str">
        <f t="shared" si="8"/>
        <v>9 (1409)</v>
      </c>
      <c r="U135" s="1408" t="str">
        <f t="shared" si="9"/>
        <v/>
      </c>
      <c r="V135" s="295"/>
      <c r="W135" s="1409"/>
      <c r="X135" s="1409"/>
    </row>
    <row r="136" spans="1:24" ht="12.75" hidden="1" customHeight="1" x14ac:dyDescent="0.2">
      <c r="A136" s="1700" t="s">
        <v>2941</v>
      </c>
      <c r="B136" s="1065"/>
      <c r="C136" s="1692"/>
      <c r="D136" s="1692"/>
      <c r="E136" s="1700"/>
      <c r="F136" s="1692"/>
      <c r="G136" s="1430"/>
      <c r="H136" s="1431"/>
      <c r="I136" s="1432"/>
      <c r="J136" s="1693"/>
      <c r="K136" s="1432"/>
      <c r="L136" s="1405"/>
      <c r="M136" s="1406"/>
      <c r="N136" s="1700"/>
      <c r="O136" s="2186"/>
      <c r="P136" s="2186"/>
      <c r="Q136" s="2186"/>
      <c r="R136" s="2186"/>
      <c r="S136" s="131"/>
      <c r="T136" s="1407" t="str">
        <f t="shared" si="8"/>
        <v>10 (1410)</v>
      </c>
      <c r="U136" s="1408" t="str">
        <f t="shared" si="9"/>
        <v/>
      </c>
      <c r="V136" s="295"/>
      <c r="W136" s="1409"/>
      <c r="X136" s="1409"/>
    </row>
    <row r="137" spans="1:24" ht="12.75" hidden="1" customHeight="1" x14ac:dyDescent="0.2">
      <c r="A137" s="1700" t="s">
        <v>2942</v>
      </c>
      <c r="B137" s="1065"/>
      <c r="C137" s="1692"/>
      <c r="D137" s="1692"/>
      <c r="E137" s="1700"/>
      <c r="F137" s="1692"/>
      <c r="G137" s="1430"/>
      <c r="H137" s="1431"/>
      <c r="I137" s="1432"/>
      <c r="J137" s="1693"/>
      <c r="K137" s="1432"/>
      <c r="L137" s="1405"/>
      <c r="M137" s="1406"/>
      <c r="N137" s="1700"/>
      <c r="O137" s="2186"/>
      <c r="P137" s="2186"/>
      <c r="Q137" s="2186"/>
      <c r="R137" s="2186"/>
      <c r="S137" s="131"/>
      <c r="T137" s="1407" t="str">
        <f t="shared" si="8"/>
        <v>11 (1411)</v>
      </c>
      <c r="U137" s="1408" t="str">
        <f t="shared" si="9"/>
        <v/>
      </c>
      <c r="V137" s="295"/>
      <c r="W137" s="1409"/>
      <c r="X137" s="1409"/>
    </row>
    <row r="138" spans="1:24" ht="12.75" hidden="1" customHeight="1" x14ac:dyDescent="0.2">
      <c r="A138" s="1700" t="s">
        <v>2943</v>
      </c>
      <c r="B138" s="1065"/>
      <c r="C138" s="1692"/>
      <c r="D138" s="1692"/>
      <c r="E138" s="1700"/>
      <c r="F138" s="1692"/>
      <c r="G138" s="1430"/>
      <c r="H138" s="1431"/>
      <c r="I138" s="1432"/>
      <c r="J138" s="1693"/>
      <c r="K138" s="1432"/>
      <c r="L138" s="1405"/>
      <c r="M138" s="1406"/>
      <c r="N138" s="1700"/>
      <c r="O138" s="2186"/>
      <c r="P138" s="2186"/>
      <c r="Q138" s="2186"/>
      <c r="R138" s="2186"/>
      <c r="S138" s="131"/>
      <c r="T138" s="1407" t="str">
        <f t="shared" si="8"/>
        <v>12 (1412)</v>
      </c>
      <c r="U138" s="1408" t="str">
        <f t="shared" si="9"/>
        <v/>
      </c>
      <c r="V138" s="295"/>
      <c r="W138" s="1409"/>
      <c r="X138" s="1409"/>
    </row>
    <row r="139" spans="1:24" ht="12.75" hidden="1" customHeight="1" x14ac:dyDescent="0.2">
      <c r="A139" s="1700" t="s">
        <v>2944</v>
      </c>
      <c r="B139" s="1065"/>
      <c r="C139" s="1692"/>
      <c r="D139" s="1692"/>
      <c r="E139" s="1700"/>
      <c r="F139" s="1692"/>
      <c r="G139" s="1430"/>
      <c r="H139" s="1431"/>
      <c r="I139" s="1432"/>
      <c r="J139" s="1693"/>
      <c r="K139" s="1432"/>
      <c r="L139" s="1405"/>
      <c r="M139" s="1406"/>
      <c r="N139" s="1700"/>
      <c r="O139" s="2186"/>
      <c r="P139" s="2186"/>
      <c r="Q139" s="2186"/>
      <c r="R139" s="2186"/>
      <c r="S139" s="131"/>
      <c r="T139" s="1407" t="str">
        <f t="shared" si="8"/>
        <v>13 (1413)</v>
      </c>
      <c r="U139" s="1408" t="str">
        <f t="shared" si="9"/>
        <v/>
      </c>
      <c r="V139" s="295"/>
      <c r="W139" s="1409"/>
      <c r="X139" s="1409"/>
    </row>
    <row r="140" spans="1:24" ht="12.75" hidden="1" customHeight="1" x14ac:dyDescent="0.2">
      <c r="A140" s="1700" t="s">
        <v>2945</v>
      </c>
      <c r="B140" s="1065"/>
      <c r="C140" s="1692"/>
      <c r="D140" s="1692"/>
      <c r="E140" s="1700"/>
      <c r="F140" s="1692"/>
      <c r="G140" s="1430"/>
      <c r="H140" s="1431"/>
      <c r="I140" s="1432"/>
      <c r="J140" s="1693"/>
      <c r="K140" s="1432"/>
      <c r="L140" s="1405"/>
      <c r="M140" s="1406"/>
      <c r="N140" s="1700"/>
      <c r="O140" s="2186"/>
      <c r="P140" s="2186"/>
      <c r="Q140" s="2186"/>
      <c r="R140" s="2186"/>
      <c r="S140" s="131"/>
      <c r="T140" s="1407" t="str">
        <f t="shared" si="8"/>
        <v>14 (1414)</v>
      </c>
      <c r="U140" s="1408" t="str">
        <f t="shared" si="9"/>
        <v/>
      </c>
      <c r="V140" s="295"/>
      <c r="W140" s="1409"/>
      <c r="X140" s="1409"/>
    </row>
    <row r="141" spans="1:24" ht="12.75" hidden="1" customHeight="1" x14ac:dyDescent="0.2">
      <c r="A141" s="1700" t="s">
        <v>2946</v>
      </c>
      <c r="B141" s="1065"/>
      <c r="C141" s="1692"/>
      <c r="D141" s="1692"/>
      <c r="E141" s="1700"/>
      <c r="F141" s="1692"/>
      <c r="G141" s="1430"/>
      <c r="H141" s="1431"/>
      <c r="I141" s="1432"/>
      <c r="J141" s="1693"/>
      <c r="K141" s="1432"/>
      <c r="L141" s="1405"/>
      <c r="M141" s="1406"/>
      <c r="N141" s="1700"/>
      <c r="O141" s="2186"/>
      <c r="P141" s="2186"/>
      <c r="Q141" s="2186"/>
      <c r="R141" s="2186"/>
      <c r="S141" s="131"/>
      <c r="T141" s="1407" t="str">
        <f t="shared" si="8"/>
        <v>15 (1415)</v>
      </c>
      <c r="U141" s="1408" t="str">
        <f t="shared" si="9"/>
        <v/>
      </c>
      <c r="V141" s="295"/>
      <c r="W141" s="1409"/>
      <c r="X141" s="1409"/>
    </row>
    <row r="142" spans="1:24" ht="12.75" hidden="1" customHeight="1" x14ac:dyDescent="0.2">
      <c r="A142" s="1700" t="s">
        <v>2947</v>
      </c>
      <c r="B142" s="1065"/>
      <c r="C142" s="1692"/>
      <c r="D142" s="1692"/>
      <c r="E142" s="1700"/>
      <c r="F142" s="1692"/>
      <c r="G142" s="1430"/>
      <c r="H142" s="1431"/>
      <c r="I142" s="1432"/>
      <c r="J142" s="1693"/>
      <c r="K142" s="1432"/>
      <c r="L142" s="1405"/>
      <c r="M142" s="1406"/>
      <c r="N142" s="1700"/>
      <c r="O142" s="2186"/>
      <c r="P142" s="2186"/>
      <c r="Q142" s="2186"/>
      <c r="R142" s="2186"/>
      <c r="S142" s="131"/>
      <c r="T142" s="1407" t="str">
        <f t="shared" si="8"/>
        <v>16 (1416)</v>
      </c>
      <c r="U142" s="1408" t="str">
        <f t="shared" si="9"/>
        <v/>
      </c>
      <c r="V142" s="295"/>
      <c r="W142" s="1409"/>
      <c r="X142" s="1409"/>
    </row>
    <row r="143" spans="1:24" ht="12.75" hidden="1" customHeight="1" x14ac:dyDescent="0.2">
      <c r="A143" s="1700" t="s">
        <v>2948</v>
      </c>
      <c r="B143" s="1065"/>
      <c r="C143" s="1692"/>
      <c r="D143" s="1692"/>
      <c r="E143" s="1700"/>
      <c r="F143" s="1692"/>
      <c r="G143" s="1430"/>
      <c r="H143" s="1431"/>
      <c r="I143" s="1432"/>
      <c r="J143" s="1693"/>
      <c r="K143" s="1432"/>
      <c r="L143" s="1405"/>
      <c r="M143" s="1406"/>
      <c r="N143" s="1700"/>
      <c r="O143" s="2186"/>
      <c r="P143" s="2186"/>
      <c r="Q143" s="2186"/>
      <c r="R143" s="2186"/>
      <c r="S143" s="131"/>
      <c r="T143" s="1407" t="str">
        <f t="shared" si="8"/>
        <v>17 (1417)</v>
      </c>
      <c r="U143" s="1408" t="str">
        <f t="shared" si="9"/>
        <v/>
      </c>
      <c r="V143" s="295"/>
      <c r="W143" s="1409"/>
      <c r="X143" s="1409"/>
    </row>
    <row r="144" spans="1:24" ht="12.75" hidden="1" customHeight="1" x14ac:dyDescent="0.2">
      <c r="A144" s="1700" t="s">
        <v>2949</v>
      </c>
      <c r="B144" s="1065"/>
      <c r="C144" s="1692"/>
      <c r="D144" s="1692"/>
      <c r="E144" s="1700"/>
      <c r="F144" s="1692"/>
      <c r="G144" s="1430"/>
      <c r="H144" s="1431"/>
      <c r="I144" s="1432"/>
      <c r="J144" s="1693"/>
      <c r="K144" s="1432"/>
      <c r="L144" s="1405"/>
      <c r="M144" s="1406"/>
      <c r="N144" s="1700"/>
      <c r="O144" s="2186"/>
      <c r="P144" s="2186"/>
      <c r="Q144" s="2186"/>
      <c r="R144" s="2186"/>
      <c r="S144" s="131"/>
      <c r="T144" s="1407" t="str">
        <f t="shared" si="8"/>
        <v>18 (1418)</v>
      </c>
      <c r="U144" s="1408" t="str">
        <f t="shared" si="9"/>
        <v/>
      </c>
      <c r="V144" s="295"/>
      <c r="W144" s="1409"/>
      <c r="X144" s="1409"/>
    </row>
    <row r="145" spans="1:24" ht="12.75" hidden="1" customHeight="1" x14ac:dyDescent="0.2">
      <c r="A145" s="1700" t="s">
        <v>2950</v>
      </c>
      <c r="B145" s="1065"/>
      <c r="C145" s="1692"/>
      <c r="D145" s="1692"/>
      <c r="E145" s="1700"/>
      <c r="F145" s="1692"/>
      <c r="G145" s="1430"/>
      <c r="H145" s="1431"/>
      <c r="I145" s="1432"/>
      <c r="J145" s="1693"/>
      <c r="K145" s="1432"/>
      <c r="L145" s="1405"/>
      <c r="M145" s="1406"/>
      <c r="N145" s="1700"/>
      <c r="O145" s="2186"/>
      <c r="P145" s="2186"/>
      <c r="Q145" s="2186"/>
      <c r="R145" s="2186"/>
      <c r="S145" s="131"/>
      <c r="T145" s="1407" t="str">
        <f t="shared" si="8"/>
        <v>19 (1419)</v>
      </c>
      <c r="U145" s="1408" t="str">
        <f t="shared" si="9"/>
        <v/>
      </c>
      <c r="V145" s="295"/>
      <c r="W145" s="1409"/>
      <c r="X145" s="1409"/>
    </row>
    <row r="146" spans="1:24" ht="12.75" hidden="1" customHeight="1" x14ac:dyDescent="0.2">
      <c r="A146" s="1700" t="s">
        <v>2951</v>
      </c>
      <c r="B146" s="1065"/>
      <c r="C146" s="1692"/>
      <c r="D146" s="1692"/>
      <c r="E146" s="1700"/>
      <c r="F146" s="1692"/>
      <c r="G146" s="1430"/>
      <c r="H146" s="1431"/>
      <c r="I146" s="1432"/>
      <c r="J146" s="1693"/>
      <c r="K146" s="1432"/>
      <c r="L146" s="1405"/>
      <c r="M146" s="1406"/>
      <c r="N146" s="1700"/>
      <c r="O146" s="2186"/>
      <c r="P146" s="2186"/>
      <c r="Q146" s="2186"/>
      <c r="R146" s="2186"/>
      <c r="S146" s="131"/>
      <c r="T146" s="1407" t="str">
        <f t="shared" si="8"/>
        <v>20 (1420)</v>
      </c>
      <c r="U146" s="1408" t="str">
        <f t="shared" si="9"/>
        <v/>
      </c>
      <c r="V146" s="295"/>
      <c r="W146" s="1409"/>
      <c r="X146" s="1409"/>
    </row>
    <row r="147" spans="1:24" ht="12.75" hidden="1" customHeight="1" x14ac:dyDescent="0.2">
      <c r="A147" s="1700" t="s">
        <v>2952</v>
      </c>
      <c r="B147" s="1065"/>
      <c r="C147" s="1692"/>
      <c r="D147" s="1692"/>
      <c r="E147" s="1700"/>
      <c r="F147" s="1692"/>
      <c r="G147" s="1430"/>
      <c r="H147" s="1431"/>
      <c r="I147" s="1432"/>
      <c r="J147" s="1693"/>
      <c r="K147" s="1432"/>
      <c r="L147" s="1405"/>
      <c r="M147" s="1406"/>
      <c r="N147" s="1700"/>
      <c r="O147" s="2186"/>
      <c r="P147" s="2186"/>
      <c r="Q147" s="2186"/>
      <c r="R147" s="2186"/>
      <c r="S147" s="131"/>
      <c r="T147" s="1407" t="str">
        <f t="shared" si="8"/>
        <v>21 (1421)</v>
      </c>
      <c r="U147" s="1408" t="str">
        <f t="shared" si="9"/>
        <v/>
      </c>
      <c r="V147" s="295"/>
      <c r="W147" s="1409"/>
      <c r="X147" s="1409"/>
    </row>
    <row r="148" spans="1:24" ht="12.75" hidden="1" customHeight="1" x14ac:dyDescent="0.2">
      <c r="A148" s="1700" t="s">
        <v>2953</v>
      </c>
      <c r="B148" s="1065"/>
      <c r="C148" s="1692"/>
      <c r="D148" s="1692"/>
      <c r="E148" s="1700"/>
      <c r="F148" s="1692"/>
      <c r="G148" s="1430"/>
      <c r="H148" s="1431"/>
      <c r="I148" s="1432"/>
      <c r="J148" s="1693"/>
      <c r="K148" s="1432"/>
      <c r="L148" s="1405"/>
      <c r="M148" s="1406"/>
      <c r="N148" s="1700"/>
      <c r="O148" s="2186"/>
      <c r="P148" s="2186"/>
      <c r="Q148" s="2186"/>
      <c r="R148" s="2186"/>
      <c r="S148" s="131"/>
      <c r="T148" s="1407" t="str">
        <f t="shared" si="8"/>
        <v>22 (1422)</v>
      </c>
      <c r="U148" s="1408" t="str">
        <f t="shared" si="9"/>
        <v/>
      </c>
      <c r="V148" s="295"/>
      <c r="W148" s="1409"/>
      <c r="X148" s="1409"/>
    </row>
    <row r="149" spans="1:24" ht="12.75" hidden="1" customHeight="1" x14ac:dyDescent="0.2">
      <c r="A149" s="1700" t="s">
        <v>2954</v>
      </c>
      <c r="B149" s="1065"/>
      <c r="C149" s="1692"/>
      <c r="D149" s="1692"/>
      <c r="E149" s="1700"/>
      <c r="F149" s="1692"/>
      <c r="G149" s="1430"/>
      <c r="H149" s="1431"/>
      <c r="I149" s="1432"/>
      <c r="J149" s="1693"/>
      <c r="K149" s="1432"/>
      <c r="L149" s="1405"/>
      <c r="M149" s="1406"/>
      <c r="N149" s="1700"/>
      <c r="O149" s="2186"/>
      <c r="P149" s="2186"/>
      <c r="Q149" s="2186"/>
      <c r="R149" s="2186"/>
      <c r="S149" s="131"/>
      <c r="T149" s="1407" t="str">
        <f t="shared" si="8"/>
        <v>23 (1423)</v>
      </c>
      <c r="U149" s="1408" t="str">
        <f t="shared" si="9"/>
        <v/>
      </c>
      <c r="V149" s="295"/>
      <c r="W149" s="1409"/>
      <c r="X149" s="1409"/>
    </row>
    <row r="150" spans="1:24" ht="12.75" hidden="1" customHeight="1" x14ac:dyDescent="0.2">
      <c r="A150" s="1700" t="s">
        <v>2955</v>
      </c>
      <c r="B150" s="1065"/>
      <c r="C150" s="1692"/>
      <c r="D150" s="1692"/>
      <c r="E150" s="1700"/>
      <c r="F150" s="1692"/>
      <c r="G150" s="1430"/>
      <c r="H150" s="1431"/>
      <c r="I150" s="1432"/>
      <c r="J150" s="1693"/>
      <c r="K150" s="1432"/>
      <c r="L150" s="1405"/>
      <c r="M150" s="1406"/>
      <c r="N150" s="1700"/>
      <c r="O150" s="2186"/>
      <c r="P150" s="2186"/>
      <c r="Q150" s="2186"/>
      <c r="R150" s="2186"/>
      <c r="S150" s="131"/>
      <c r="T150" s="1407" t="str">
        <f t="shared" si="8"/>
        <v>24 (1424)</v>
      </c>
      <c r="U150" s="1408" t="str">
        <f t="shared" si="9"/>
        <v/>
      </c>
      <c r="V150" s="295"/>
      <c r="W150" s="1409"/>
      <c r="X150" s="1409"/>
    </row>
    <row r="151" spans="1:24" x14ac:dyDescent="0.2">
      <c r="A151" s="1700" t="s">
        <v>2956</v>
      </c>
      <c r="B151" s="1065"/>
      <c r="C151" s="1692"/>
      <c r="D151" s="1692"/>
      <c r="E151" s="1700"/>
      <c r="F151" s="1692"/>
      <c r="G151" s="1430"/>
      <c r="H151" s="1431"/>
      <c r="I151" s="1432"/>
      <c r="J151" s="1693"/>
      <c r="K151" s="1432"/>
      <c r="L151" s="1405"/>
      <c r="M151" s="1406"/>
      <c r="N151" s="1700"/>
      <c r="O151" s="2186"/>
      <c r="P151" s="2186"/>
      <c r="Q151" s="2186"/>
      <c r="R151" s="2186"/>
      <c r="S151" s="131"/>
      <c r="T151" s="1407" t="str">
        <f t="shared" si="8"/>
        <v>25 (1425)</v>
      </c>
      <c r="U151" s="1408" t="str">
        <f t="shared" si="9"/>
        <v/>
      </c>
      <c r="V151" s="295"/>
      <c r="W151" s="1409"/>
      <c r="X151" s="1409"/>
    </row>
    <row r="152" spans="1:24" x14ac:dyDescent="0.2">
      <c r="A152" s="425" t="s">
        <v>2957</v>
      </c>
      <c r="B152" s="1066">
        <v>100</v>
      </c>
      <c r="C152" s="1692"/>
      <c r="D152" s="1692"/>
      <c r="E152" s="1700"/>
      <c r="F152" s="1692"/>
      <c r="G152" s="1360"/>
      <c r="H152" s="1496"/>
      <c r="I152" s="1432"/>
      <c r="J152" s="1693"/>
      <c r="K152" s="1432"/>
      <c r="L152" s="1405"/>
      <c r="M152" s="1497"/>
      <c r="N152" s="1700"/>
      <c r="O152" s="2188"/>
      <c r="P152" s="2188"/>
      <c r="Q152" s="2188"/>
      <c r="R152" s="2188"/>
      <c r="S152" s="131"/>
      <c r="T152" s="1480"/>
      <c r="U152" s="1413">
        <f>$B152</f>
        <v>100</v>
      </c>
      <c r="V152" s="295"/>
      <c r="W152" s="1409"/>
      <c r="X152" s="1409"/>
    </row>
    <row r="153" spans="1:24" x14ac:dyDescent="0.2">
      <c r="A153" s="132" t="s">
        <v>2958</v>
      </c>
      <c r="B153" s="905" t="s">
        <v>2959</v>
      </c>
      <c r="C153" s="1693"/>
      <c r="D153" s="1693"/>
      <c r="E153" s="131"/>
      <c r="F153" s="1498"/>
      <c r="G153" s="1501"/>
      <c r="H153" s="1500"/>
      <c r="I153" s="1432"/>
      <c r="J153" s="1693"/>
      <c r="K153" s="1432"/>
      <c r="L153" s="1416"/>
      <c r="M153" s="1417"/>
      <c r="N153" s="131"/>
      <c r="O153" s="2189"/>
      <c r="P153" s="2189"/>
      <c r="Q153" s="2189"/>
      <c r="R153" s="2189"/>
      <c r="S153" s="131"/>
      <c r="T153" s="1480"/>
      <c r="U153" s="906" t="str">
        <f>$B153</f>
        <v>Global</v>
      </c>
      <c r="V153" s="295"/>
      <c r="W153" s="1418"/>
      <c r="X153" s="1418"/>
    </row>
    <row r="154" spans="1:24" x14ac:dyDescent="0.2">
      <c r="A154" s="131"/>
      <c r="B154" s="92"/>
      <c r="C154" s="1357"/>
      <c r="D154" s="1357"/>
      <c r="E154" s="131"/>
      <c r="F154" s="979"/>
      <c r="G154" s="1358"/>
      <c r="H154" s="1358"/>
      <c r="I154" s="1357"/>
      <c r="J154" s="1357"/>
      <c r="K154" s="1357"/>
      <c r="L154" s="1357"/>
      <c r="M154" s="1428"/>
      <c r="N154" s="131"/>
      <c r="O154" s="553"/>
      <c r="P154" s="553"/>
      <c r="Q154" s="553"/>
      <c r="R154" s="553"/>
      <c r="S154" s="131"/>
      <c r="T154" s="1429"/>
      <c r="U154" s="1429"/>
      <c r="V154" s="553"/>
      <c r="W154" s="553"/>
      <c r="X154" s="553"/>
    </row>
    <row r="155" spans="1:24" x14ac:dyDescent="0.2">
      <c r="A155" s="131"/>
      <c r="B155" s="1356" t="s">
        <v>2960</v>
      </c>
      <c r="C155" s="1357"/>
      <c r="D155" s="1357"/>
      <c r="E155" s="131"/>
      <c r="F155" s="979"/>
      <c r="G155" s="1358"/>
      <c r="H155" s="1358"/>
      <c r="I155" s="1357"/>
      <c r="J155" s="1357"/>
      <c r="K155" s="1357"/>
      <c r="L155" s="1357"/>
      <c r="M155" s="1428"/>
      <c r="N155" s="131"/>
      <c r="O155" s="553"/>
      <c r="P155" s="553"/>
      <c r="Q155" s="553"/>
      <c r="R155" s="553"/>
      <c r="S155" s="131"/>
      <c r="T155" s="1429"/>
      <c r="U155" s="1429"/>
      <c r="V155" s="553"/>
      <c r="W155" s="553"/>
      <c r="X155" s="553"/>
    </row>
    <row r="156" spans="1:24" x14ac:dyDescent="0.2">
      <c r="A156" s="132" t="s">
        <v>2958</v>
      </c>
      <c r="B156" s="1359" t="s">
        <v>2959</v>
      </c>
      <c r="C156" s="1360"/>
      <c r="D156" s="1360"/>
      <c r="E156" s="1361"/>
      <c r="F156" s="1360"/>
      <c r="G156" s="1430"/>
      <c r="H156" s="1431"/>
      <c r="I156" s="1432"/>
      <c r="J156" s="1432"/>
      <c r="K156" s="1432"/>
      <c r="L156" s="1432"/>
      <c r="M156" s="1432"/>
      <c r="N156" s="1700"/>
      <c r="O156" s="2186"/>
      <c r="P156" s="2186"/>
      <c r="Q156" s="2190"/>
      <c r="R156" s="2190"/>
      <c r="S156" s="131"/>
      <c r="T156" s="1429"/>
      <c r="U156" s="1429"/>
      <c r="V156" s="553"/>
      <c r="W156" s="553"/>
      <c r="X156" s="553"/>
    </row>
    <row r="157" spans="1:24" x14ac:dyDescent="0.2">
      <c r="A157" s="131"/>
      <c r="B157" s="92"/>
      <c r="C157" s="1357"/>
      <c r="D157" s="1357"/>
      <c r="E157" s="131"/>
      <c r="F157" s="979"/>
      <c r="G157" s="1358"/>
      <c r="H157" s="1358"/>
      <c r="I157" s="1357"/>
      <c r="J157" s="1357"/>
      <c r="K157" s="1357"/>
      <c r="L157" s="1357"/>
      <c r="M157" s="1428"/>
      <c r="N157" s="131"/>
      <c r="O157" s="553"/>
      <c r="P157" s="553"/>
      <c r="Q157" s="553"/>
      <c r="R157" s="553"/>
      <c r="S157" s="131"/>
      <c r="T157" s="1429"/>
      <c r="U157" s="1429"/>
      <c r="V157" s="553"/>
      <c r="W157" s="553"/>
      <c r="X157" s="553"/>
    </row>
    <row r="158" spans="1:24" x14ac:dyDescent="0.2">
      <c r="A158" s="131"/>
      <c r="B158" s="138" t="s">
        <v>746</v>
      </c>
      <c r="C158" s="1357"/>
      <c r="D158" s="1693"/>
      <c r="E158" s="131"/>
      <c r="F158" s="979"/>
      <c r="G158" s="1358"/>
      <c r="H158" s="1358"/>
      <c r="I158" s="1357"/>
      <c r="J158" s="1357"/>
      <c r="K158" s="1357"/>
      <c r="L158" s="1357"/>
      <c r="M158" s="1428"/>
      <c r="N158" s="131"/>
      <c r="O158" s="2189"/>
      <c r="P158" s="2189"/>
      <c r="Q158" s="2189"/>
      <c r="R158" s="2189"/>
      <c r="S158" s="131"/>
      <c r="T158" s="1436"/>
      <c r="U158" s="1401" t="str">
        <f>$B158</f>
        <v>Total (500)</v>
      </c>
      <c r="V158" s="295"/>
      <c r="X158" s="1492"/>
    </row>
    <row r="159" spans="1:24" x14ac:dyDescent="0.2">
      <c r="A159" s="131"/>
      <c r="B159" s="92"/>
      <c r="C159" s="92"/>
      <c r="D159" s="1444"/>
      <c r="E159" s="131"/>
      <c r="F159" s="979"/>
      <c r="G159" s="979"/>
      <c r="H159" s="979"/>
      <c r="I159" s="1444"/>
      <c r="J159" s="1444"/>
      <c r="K159" s="1444"/>
      <c r="L159" s="1506"/>
      <c r="M159" s="1700"/>
      <c r="N159" s="131"/>
      <c r="O159" s="1444"/>
      <c r="P159" s="1444"/>
      <c r="Q159" s="1444"/>
      <c r="R159" s="1444"/>
      <c r="S159" s="131"/>
    </row>
    <row r="160" spans="1:24" ht="47.25" customHeight="1" x14ac:dyDescent="0.2">
      <c r="A160" s="131"/>
      <c r="B160" s="1474" t="s">
        <v>3014</v>
      </c>
      <c r="C160" s="131"/>
      <c r="D160" s="131"/>
      <c r="E160" s="131"/>
      <c r="F160" s="131"/>
      <c r="G160" s="131"/>
      <c r="H160" s="131"/>
      <c r="I160" s="131"/>
      <c r="J160" s="131"/>
      <c r="K160" s="131"/>
      <c r="L160" s="131"/>
      <c r="M160" s="131"/>
      <c r="N160" s="131"/>
      <c r="O160" s="139" t="s">
        <v>3015</v>
      </c>
      <c r="P160" s="139" t="s">
        <v>3016</v>
      </c>
      <c r="Q160" s="139" t="s">
        <v>3015</v>
      </c>
      <c r="R160" s="139" t="s">
        <v>3016</v>
      </c>
      <c r="S160" s="131"/>
    </row>
    <row r="161" spans="1:24" ht="20.85" customHeight="1" x14ac:dyDescent="0.2">
      <c r="A161" s="1507"/>
      <c r="B161" s="1475" t="s">
        <v>1784</v>
      </c>
      <c r="C161" s="660"/>
      <c r="D161" s="1692"/>
      <c r="E161" s="131"/>
      <c r="F161" s="660"/>
      <c r="G161" s="660"/>
      <c r="H161" s="1476"/>
      <c r="I161" s="1508"/>
      <c r="J161" s="1693"/>
      <c r="K161" s="1508"/>
      <c r="L161" s="1405"/>
      <c r="M161" s="1406"/>
      <c r="N161" s="131"/>
      <c r="O161" s="1692"/>
      <c r="P161" s="1692"/>
      <c r="Q161" s="1692"/>
      <c r="R161" s="1692"/>
      <c r="S161" s="131"/>
      <c r="X161" s="1437"/>
    </row>
    <row r="162" spans="1:24" ht="20.85" customHeight="1" x14ac:dyDescent="0.2">
      <c r="A162" s="1507"/>
      <c r="B162" s="1478" t="s">
        <v>1785</v>
      </c>
      <c r="C162" s="1692"/>
      <c r="D162" s="1692"/>
      <c r="E162" s="131"/>
      <c r="F162" s="660"/>
      <c r="G162" s="660"/>
      <c r="H162" s="1476"/>
      <c r="I162" s="1508"/>
      <c r="J162" s="1693"/>
      <c r="K162" s="1508"/>
      <c r="L162" s="1405"/>
      <c r="M162" s="1406"/>
      <c r="N162" s="131"/>
      <c r="O162" s="1692"/>
      <c r="P162" s="1692"/>
      <c r="Q162" s="1692"/>
      <c r="R162" s="1692"/>
      <c r="S162" s="131"/>
    </row>
    <row r="163" spans="1:24" x14ac:dyDescent="0.2">
      <c r="A163" s="131"/>
      <c r="B163" s="92"/>
      <c r="C163" s="92"/>
      <c r="D163" s="1444"/>
      <c r="E163" s="131"/>
      <c r="F163" s="979"/>
      <c r="G163" s="979"/>
      <c r="H163" s="979"/>
      <c r="I163" s="979"/>
      <c r="J163" s="1444"/>
      <c r="K163" s="1444"/>
      <c r="L163" s="1506"/>
      <c r="M163" s="1700"/>
      <c r="N163" s="131"/>
      <c r="O163" s="131"/>
      <c r="P163" s="1444"/>
      <c r="Q163" s="1444"/>
      <c r="R163" s="1444"/>
      <c r="S163" s="131"/>
    </row>
    <row r="164" spans="1:24" ht="21" customHeight="1" x14ac:dyDescent="0.2">
      <c r="A164" s="1178">
        <v>1</v>
      </c>
      <c r="B164" s="2248" t="s">
        <v>2961</v>
      </c>
      <c r="C164" s="2249"/>
      <c r="D164" s="2249"/>
      <c r="E164" s="2249"/>
      <c r="F164" s="2249"/>
      <c r="G164" s="2249"/>
      <c r="H164" s="1196"/>
      <c r="I164" s="1178">
        <v>4</v>
      </c>
      <c r="J164" s="2001" t="s">
        <v>2962</v>
      </c>
      <c r="K164" s="2080"/>
      <c r="L164" s="2080"/>
      <c r="M164" s="2080"/>
      <c r="N164" s="2080"/>
      <c r="O164" s="2080"/>
      <c r="P164" s="2080"/>
      <c r="Q164" s="2080"/>
      <c r="R164" s="131"/>
      <c r="S164" s="131"/>
    </row>
    <row r="165" spans="1:24" ht="21" customHeight="1" x14ac:dyDescent="0.2">
      <c r="A165" s="1178">
        <v>2</v>
      </c>
      <c r="B165" s="2001" t="s">
        <v>2990</v>
      </c>
      <c r="C165" s="2080"/>
      <c r="D165" s="2080"/>
      <c r="E165" s="2080"/>
      <c r="F165" s="2080"/>
      <c r="G165" s="2080"/>
      <c r="H165" s="1196"/>
      <c r="I165" s="1178">
        <v>5</v>
      </c>
      <c r="J165" s="2001" t="s">
        <v>2964</v>
      </c>
      <c r="K165" s="2080"/>
      <c r="L165" s="2080"/>
      <c r="M165" s="2080"/>
      <c r="N165" s="2080"/>
      <c r="O165" s="2080"/>
      <c r="P165" s="2080"/>
      <c r="Q165" s="2080"/>
      <c r="R165" s="131"/>
      <c r="S165" s="131"/>
    </row>
    <row r="166" spans="1:24" ht="21" customHeight="1" x14ac:dyDescent="0.2">
      <c r="A166" s="1178">
        <v>3</v>
      </c>
      <c r="B166" s="2001" t="s">
        <v>2965</v>
      </c>
      <c r="C166" s="2080"/>
      <c r="D166" s="2080"/>
      <c r="E166" s="2080"/>
      <c r="F166" s="2080"/>
      <c r="G166" s="2080"/>
      <c r="H166" s="1196"/>
      <c r="I166" s="1178">
        <v>6</v>
      </c>
      <c r="J166" s="2248" t="s">
        <v>2966</v>
      </c>
      <c r="K166" s="2249"/>
      <c r="L166" s="2249"/>
      <c r="M166" s="2249"/>
      <c r="N166" s="2249"/>
      <c r="O166" s="2249"/>
      <c r="P166" s="2249"/>
      <c r="Q166" s="2249"/>
      <c r="R166" s="131"/>
      <c r="S166" s="131"/>
    </row>
    <row r="167" spans="1:24" x14ac:dyDescent="0.2">
      <c r="I167" s="768"/>
      <c r="J167" s="19"/>
    </row>
    <row r="168" spans="1:24" ht="14.25" x14ac:dyDescent="0.2">
      <c r="A168" s="1098"/>
      <c r="B168" s="1634"/>
    </row>
    <row r="169" spans="1:24" x14ac:dyDescent="0.2">
      <c r="B169" s="25"/>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hyperlinks>
    <hyperlink ref="B2:E2" location="'Liste tableaux'!A1" display="Retour à la liste des tableaux" xr:uid="{EC46C907-14CB-4297-898D-D948630C1EB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1" sqref="B1"/>
    </sheetView>
  </sheetViews>
  <sheetFormatPr defaultColWidth="9.140625" defaultRowHeight="12.75" x14ac:dyDescent="0.2"/>
  <cols>
    <col min="1" max="1" width="8.7109375" style="1" customWidth="1"/>
    <col min="2" max="2" width="10.7109375" style="1" customWidth="1"/>
    <col min="3" max="3" width="10" style="1" bestFit="1" customWidth="1"/>
    <col min="4" max="4" width="9.140625" style="1"/>
    <col min="5" max="5" width="1.14062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13.140625" style="1" customWidth="1"/>
    <col min="15" max="17" width="6.140625" style="1" customWidth="1"/>
    <col min="18" max="18" width="6.7109375" style="1" customWidth="1"/>
    <col min="19" max="19" width="2.140625" style="1" customWidth="1"/>
    <col min="20" max="20" width="6.5703125" style="1" customWidth="1"/>
    <col min="21" max="21" width="9" style="1" customWidth="1"/>
    <col min="22" max="22" width="11.85546875" style="1" customWidth="1"/>
    <col min="23" max="24" width="9.42578125" style="1" customWidth="1"/>
    <col min="25" max="25" width="14.5703125" style="1" customWidth="1"/>
    <col min="26" max="33" width="8.5703125" style="25"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3.15" customHeight="1" x14ac:dyDescent="0.25">
      <c r="B1" s="378" t="s">
        <v>3028</v>
      </c>
      <c r="C1" s="33"/>
      <c r="D1" s="33"/>
      <c r="T1" s="378" t="str">
        <f>$B1</f>
        <v>Tableau 50.110 - Approche fondée sur les notations internes - Actifs pondérés en fonction du risque de crédit</v>
      </c>
      <c r="U1" s="131"/>
    </row>
    <row r="2" spans="1:33" ht="15" customHeight="1" x14ac:dyDescent="0.25">
      <c r="A2" s="35">
        <v>25</v>
      </c>
      <c r="B2" s="2144" t="s">
        <v>94</v>
      </c>
      <c r="C2" s="2145"/>
      <c r="D2" s="2145"/>
      <c r="E2" s="2146"/>
      <c r="F2" s="70"/>
      <c r="U2" s="1392"/>
      <c r="V2" s="1392"/>
      <c r="W2" s="1392"/>
      <c r="X2" s="1392"/>
      <c r="Y2" s="1676"/>
      <c r="Z2" s="1676"/>
      <c r="AA2" s="1676"/>
      <c r="AB2" s="1676"/>
      <c r="AC2" s="1676"/>
      <c r="AD2" s="1676"/>
      <c r="AE2" s="1676"/>
      <c r="AF2" s="1676"/>
      <c r="AG2" s="1676"/>
    </row>
    <row r="3" spans="1:33" ht="15" x14ac:dyDescent="0.2">
      <c r="A3" s="1493"/>
      <c r="B3" s="1494"/>
      <c r="C3" s="1665"/>
      <c r="D3" s="1665"/>
      <c r="E3" s="1665"/>
      <c r="F3" s="661"/>
      <c r="G3" s="131"/>
      <c r="H3" s="131"/>
      <c r="I3" s="131"/>
      <c r="J3" s="131"/>
      <c r="K3" s="131"/>
      <c r="L3" s="131"/>
      <c r="M3" s="131"/>
      <c r="N3" s="131"/>
      <c r="O3" s="131"/>
      <c r="P3" s="131"/>
      <c r="Q3" s="131"/>
      <c r="R3" s="131"/>
      <c r="S3" s="131"/>
      <c r="T3" s="1438" t="s">
        <v>3005</v>
      </c>
      <c r="U3" s="1491"/>
      <c r="V3" s="1491"/>
      <c r="W3" s="1491"/>
      <c r="X3" s="1491"/>
      <c r="Y3" s="1670"/>
      <c r="Z3" s="1678"/>
      <c r="AA3" s="1678"/>
      <c r="AB3" s="1678"/>
      <c r="AC3" s="1678"/>
      <c r="AD3" s="1678"/>
      <c r="AE3" s="1678"/>
      <c r="AF3" s="1678"/>
      <c r="AG3" s="1678"/>
    </row>
    <row r="4" spans="1:33" ht="13.5" customHeight="1" x14ac:dyDescent="0.2">
      <c r="A4" s="131"/>
      <c r="B4" s="661" t="s">
        <v>3029</v>
      </c>
      <c r="C4" s="661"/>
      <c r="D4" s="131"/>
      <c r="E4" s="131"/>
      <c r="F4" s="131"/>
      <c r="G4" s="131"/>
      <c r="H4" s="131"/>
      <c r="I4" s="131"/>
      <c r="J4" s="131"/>
      <c r="K4" s="131"/>
      <c r="L4" s="131"/>
      <c r="M4" s="131"/>
      <c r="N4" s="131"/>
      <c r="O4" s="131"/>
      <c r="P4" s="131"/>
      <c r="Q4" s="131"/>
      <c r="R4" s="131"/>
      <c r="S4" s="131"/>
      <c r="T4" s="1438" t="str">
        <f>$B4</f>
        <v>Pour le portefeuille bancaire – Expositions sur le financement spécialisé - Financement de projets (145)</v>
      </c>
      <c r="U4" s="1438"/>
      <c r="V4" s="1438"/>
      <c r="W4" s="1438"/>
      <c r="X4" s="1438"/>
      <c r="Y4" s="1662"/>
      <c r="Z4" s="1676"/>
      <c r="AA4" s="1676"/>
      <c r="AB4" s="1676"/>
      <c r="AC4" s="1676"/>
      <c r="AD4" s="1676"/>
      <c r="AE4" s="1676"/>
      <c r="AF4" s="1676"/>
      <c r="AG4" s="1676"/>
    </row>
    <row r="5" spans="1:33" ht="15" x14ac:dyDescent="0.2">
      <c r="A5" s="131"/>
      <c r="B5" s="261" t="s">
        <v>2910</v>
      </c>
      <c r="C5" s="661"/>
      <c r="D5" s="131"/>
      <c r="E5" s="131"/>
      <c r="F5" s="131"/>
      <c r="G5" s="131"/>
      <c r="H5" s="131"/>
      <c r="I5" s="131"/>
      <c r="J5" s="131"/>
      <c r="K5" s="131"/>
      <c r="L5" s="131"/>
      <c r="M5" s="131"/>
      <c r="N5" s="131"/>
      <c r="O5" s="131"/>
      <c r="P5" s="131"/>
      <c r="Q5" s="131"/>
      <c r="R5" s="131"/>
      <c r="S5" s="131"/>
      <c r="T5" s="261" t="str">
        <f>$B5</f>
        <v>Dollars, en milliers, Type d’enregistrement 010</v>
      </c>
      <c r="U5" s="1395"/>
      <c r="V5" s="896"/>
      <c r="W5" s="896"/>
      <c r="X5" s="896"/>
      <c r="Y5" s="896"/>
      <c r="Z5" s="1127"/>
      <c r="AA5" s="1127"/>
      <c r="AB5" s="1127"/>
      <c r="AC5" s="1127"/>
      <c r="AD5" s="1127"/>
      <c r="AE5" s="1127"/>
      <c r="AF5" s="1127"/>
      <c r="AG5" s="1127"/>
    </row>
    <row r="6" spans="1:33" ht="18" customHeight="1" x14ac:dyDescent="0.2">
      <c r="A6" s="131"/>
      <c r="B6" s="2179" t="s">
        <v>2349</v>
      </c>
      <c r="C6" s="2180"/>
      <c r="D6" s="2181"/>
      <c r="E6" s="897"/>
      <c r="F6" s="2221" t="s">
        <v>2350</v>
      </c>
      <c r="G6" s="2182"/>
      <c r="H6" s="896"/>
      <c r="I6" s="2069" t="s">
        <v>2800</v>
      </c>
      <c r="J6" s="2003"/>
      <c r="K6" s="2003"/>
      <c r="L6" s="2003"/>
      <c r="M6" s="2004"/>
      <c r="N6" s="897"/>
      <c r="O6" s="897"/>
      <c r="P6" s="897"/>
      <c r="Q6" s="897"/>
      <c r="R6" s="897"/>
      <c r="S6" s="131"/>
      <c r="T6" s="2183" t="s">
        <v>2911</v>
      </c>
      <c r="U6" s="2183"/>
      <c r="V6" s="1026"/>
      <c r="W6" s="1396"/>
      <c r="X6" s="1396"/>
      <c r="Y6" s="1397"/>
      <c r="Z6" s="1714"/>
      <c r="AA6" s="1714"/>
      <c r="AB6" s="1714"/>
      <c r="AC6" s="1714"/>
      <c r="AD6" s="1714"/>
      <c r="AE6" s="1714"/>
      <c r="AF6" s="1714"/>
      <c r="AG6" s="1714"/>
    </row>
    <row r="7" spans="1:33" ht="18" customHeight="1" x14ac:dyDescent="0.2">
      <c r="A7" s="131"/>
      <c r="B7" s="1116"/>
      <c r="C7" s="1117"/>
      <c r="D7" s="1704"/>
      <c r="E7" s="897"/>
      <c r="F7" s="1659"/>
      <c r="G7" s="1704"/>
      <c r="H7" s="896"/>
      <c r="I7" s="2105" t="s">
        <v>2912</v>
      </c>
      <c r="J7" s="2185"/>
      <c r="K7" s="2105" t="s">
        <v>2913</v>
      </c>
      <c r="L7" s="2185"/>
      <c r="M7" s="2005" t="s">
        <v>2914</v>
      </c>
      <c r="N7" s="897"/>
      <c r="O7" s="897"/>
      <c r="P7" s="897"/>
      <c r="Q7" s="897"/>
      <c r="R7" s="897"/>
      <c r="S7" s="131"/>
      <c r="T7" s="2184"/>
      <c r="U7" s="2184"/>
      <c r="V7" s="1026"/>
      <c r="W7" s="2105" t="s">
        <v>2971</v>
      </c>
      <c r="X7" s="2149"/>
      <c r="Y7" s="1397"/>
      <c r="Z7" s="1714"/>
      <c r="AA7" s="1714"/>
      <c r="AB7" s="1714"/>
      <c r="AC7" s="1714"/>
      <c r="AD7" s="1714"/>
      <c r="AE7" s="1714"/>
      <c r="AF7" s="1714"/>
      <c r="AG7" s="1714"/>
    </row>
    <row r="8" spans="1:33" ht="65.25" customHeight="1" x14ac:dyDescent="0.2">
      <c r="A8" s="1666" t="s">
        <v>2915</v>
      </c>
      <c r="B8" s="1666" t="s">
        <v>2916</v>
      </c>
      <c r="C8" s="1666" t="s">
        <v>2352</v>
      </c>
      <c r="D8" s="1666" t="s">
        <v>2973</v>
      </c>
      <c r="E8" s="188"/>
      <c r="F8" s="664" t="s">
        <v>2355</v>
      </c>
      <c r="G8" s="1666" t="s">
        <v>2974</v>
      </c>
      <c r="H8" s="1191"/>
      <c r="I8" s="1666" t="s">
        <v>2920</v>
      </c>
      <c r="J8" s="1666" t="s">
        <v>2921</v>
      </c>
      <c r="K8" s="1666" t="s">
        <v>2922</v>
      </c>
      <c r="L8" s="1666" t="s">
        <v>2923</v>
      </c>
      <c r="M8" s="2187"/>
      <c r="N8" s="188"/>
      <c r="O8" s="2002" t="s">
        <v>2359</v>
      </c>
      <c r="P8" s="2149"/>
      <c r="Q8" s="2002" t="s">
        <v>2925</v>
      </c>
      <c r="R8" s="2149"/>
      <c r="S8" s="131"/>
      <c r="T8" s="1200" t="str">
        <f>$A8</f>
        <v>Fourchette de probabilité de défaut (PD)</v>
      </c>
      <c r="U8" s="1200" t="str">
        <f>$B8</f>
        <v>PD estimative (%) (M3)</v>
      </c>
      <c r="V8" s="1660" t="s">
        <v>2975</v>
      </c>
      <c r="W8" s="1666" t="s">
        <v>2927</v>
      </c>
      <c r="X8" s="1666" t="s">
        <v>2928</v>
      </c>
      <c r="Y8" s="189"/>
      <c r="Z8" s="1714"/>
      <c r="AA8" s="1714"/>
      <c r="AB8" s="1714"/>
      <c r="AC8" s="1714"/>
      <c r="AD8" s="1714"/>
      <c r="AE8" s="1714"/>
      <c r="AF8" s="1714"/>
      <c r="AG8" s="1714"/>
    </row>
    <row r="9" spans="1:33" s="876" customFormat="1" ht="15" x14ac:dyDescent="0.25">
      <c r="A9" s="1026"/>
      <c r="B9" s="1703" t="s">
        <v>244</v>
      </c>
      <c r="C9" s="1703"/>
      <c r="D9" s="1703" t="s">
        <v>245</v>
      </c>
      <c r="E9" s="1703"/>
      <c r="F9" s="1703" t="s">
        <v>246</v>
      </c>
      <c r="G9" s="1703" t="s">
        <v>2929</v>
      </c>
      <c r="H9" s="1440"/>
      <c r="I9" s="1703" t="s">
        <v>402</v>
      </c>
      <c r="J9" s="1703" t="s">
        <v>249</v>
      </c>
      <c r="K9" s="1650"/>
      <c r="L9" s="1650"/>
      <c r="M9" s="1650"/>
      <c r="N9" s="1703"/>
      <c r="O9" s="1703"/>
      <c r="P9" s="1703"/>
      <c r="Q9" s="1703"/>
      <c r="R9" s="1703"/>
      <c r="S9" s="1026"/>
      <c r="T9" s="1398"/>
      <c r="U9" s="1399" t="s">
        <v>2930</v>
      </c>
      <c r="V9" s="1703" t="s">
        <v>2988</v>
      </c>
      <c r="W9" s="131"/>
      <c r="X9" s="1703"/>
      <c r="Y9" s="1703"/>
      <c r="Z9" s="1041"/>
      <c r="AA9" s="1041"/>
      <c r="AB9" s="1041"/>
      <c r="AC9" s="1041"/>
      <c r="AD9" s="1041"/>
      <c r="AE9" s="1041"/>
      <c r="AF9" s="1041"/>
      <c r="AG9" s="1041"/>
    </row>
    <row r="10" spans="1:33" s="876" customFormat="1" ht="15" x14ac:dyDescent="0.25">
      <c r="A10" s="1026"/>
      <c r="B10" s="1703"/>
      <c r="C10" s="1703"/>
      <c r="D10" s="1703"/>
      <c r="E10" s="1703"/>
      <c r="F10" s="1703"/>
      <c r="G10" s="1703"/>
      <c r="H10" s="1440"/>
      <c r="I10" s="2243" t="s">
        <v>2998</v>
      </c>
      <c r="J10" s="2243"/>
      <c r="K10" s="1650"/>
      <c r="L10" s="1650"/>
      <c r="M10" s="1650"/>
      <c r="N10" s="1703"/>
      <c r="O10" s="1703"/>
      <c r="P10" s="1703"/>
      <c r="Q10" s="1703"/>
      <c r="R10" s="1703"/>
      <c r="S10" s="1026"/>
      <c r="T10" s="1398"/>
      <c r="U10" s="1399"/>
      <c r="V10" s="1703"/>
      <c r="W10" s="131"/>
      <c r="X10" s="1703"/>
      <c r="Y10" s="1703"/>
      <c r="Z10" s="1041"/>
      <c r="AA10" s="1041"/>
      <c r="AB10" s="1041"/>
      <c r="AC10" s="1041"/>
      <c r="AD10" s="1041"/>
      <c r="AE10" s="1041"/>
      <c r="AF10" s="1041"/>
      <c r="AG10" s="1041"/>
    </row>
    <row r="11" spans="1:33" ht="10.9" customHeight="1" x14ac:dyDescent="0.2">
      <c r="A11" s="131"/>
      <c r="B11" s="138" t="s">
        <v>1784</v>
      </c>
      <c r="C11" s="131"/>
      <c r="D11" s="669"/>
      <c r="E11" s="669"/>
      <c r="F11" s="669"/>
      <c r="G11" s="669"/>
      <c r="H11" s="669"/>
      <c r="I11" s="131"/>
      <c r="J11" s="131"/>
      <c r="K11" s="669"/>
      <c r="L11" s="669"/>
      <c r="M11" s="669"/>
      <c r="N11" s="669"/>
      <c r="O11" s="669"/>
      <c r="P11" s="669"/>
      <c r="Q11" s="131"/>
      <c r="R11" s="131"/>
      <c r="S11" s="131"/>
      <c r="T11" s="1400"/>
      <c r="U11" s="1401" t="str">
        <f>$B11</f>
        <v>Engagements utilisés (501)</v>
      </c>
      <c r="V11" s="131"/>
      <c r="W11" s="131"/>
      <c r="X11" s="131"/>
      <c r="Y11" s="131"/>
    </row>
    <row r="12" spans="1:33" ht="10.15" customHeight="1" x14ac:dyDescent="0.2">
      <c r="A12" s="1700" t="s">
        <v>2932</v>
      </c>
      <c r="B12" s="1065"/>
      <c r="C12" s="1402"/>
      <c r="D12" s="1692"/>
      <c r="E12" s="1700"/>
      <c r="F12" s="1692"/>
      <c r="G12" s="902"/>
      <c r="H12" s="1403"/>
      <c r="I12" s="1404"/>
      <c r="J12" s="1693"/>
      <c r="K12" s="1404"/>
      <c r="L12" s="1405"/>
      <c r="M12" s="1406"/>
      <c r="N12" s="1700"/>
      <c r="O12" s="2186"/>
      <c r="P12" s="2186"/>
      <c r="Q12" s="2186"/>
      <c r="R12" s="2186"/>
      <c r="S12" s="131"/>
      <c r="T12" s="1407" t="str">
        <f t="shared" ref="T12:T36" si="0">$A12</f>
        <v>1 (1401)</v>
      </c>
      <c r="U12" s="1408" t="str">
        <f t="shared" ref="U12:U36" si="1">IF($B12="","",$B12)</f>
        <v/>
      </c>
      <c r="V12" s="295"/>
      <c r="W12" s="1409"/>
      <c r="X12" s="1409"/>
      <c r="Y12" s="1665"/>
      <c r="Z12" s="1143"/>
      <c r="AA12" s="1144"/>
      <c r="AB12" s="1143"/>
      <c r="AC12" s="1144"/>
      <c r="AD12" s="1143"/>
      <c r="AE12" s="1144"/>
      <c r="AF12" s="1143"/>
      <c r="AG12" s="1144"/>
    </row>
    <row r="13" spans="1:33" x14ac:dyDescent="0.2">
      <c r="A13" s="1700" t="s">
        <v>2933</v>
      </c>
      <c r="B13" s="1065"/>
      <c r="C13" s="1402"/>
      <c r="D13" s="1692"/>
      <c r="E13" s="1700"/>
      <c r="F13" s="1692"/>
      <c r="G13" s="902"/>
      <c r="H13" s="1403"/>
      <c r="I13" s="1404"/>
      <c r="J13" s="1693"/>
      <c r="K13" s="1404"/>
      <c r="L13" s="1405"/>
      <c r="M13" s="1406"/>
      <c r="N13" s="1700"/>
      <c r="O13" s="2186"/>
      <c r="P13" s="2186"/>
      <c r="Q13" s="2186"/>
      <c r="R13" s="2186"/>
      <c r="S13" s="131"/>
      <c r="T13" s="1407" t="str">
        <f t="shared" si="0"/>
        <v>2 (1402)</v>
      </c>
      <c r="U13" s="1408" t="str">
        <f t="shared" si="1"/>
        <v/>
      </c>
      <c r="V13" s="295"/>
      <c r="W13" s="1409"/>
      <c r="X13" s="1409"/>
      <c r="Y13" s="1665"/>
      <c r="Z13" s="1143"/>
      <c r="AA13" s="1144"/>
      <c r="AB13" s="1143"/>
      <c r="AC13" s="1144"/>
      <c r="AD13" s="1143"/>
      <c r="AE13" s="1144"/>
      <c r="AF13" s="1143"/>
      <c r="AG13" s="1144"/>
    </row>
    <row r="14" spans="1:33" x14ac:dyDescent="0.2">
      <c r="A14" s="1700" t="s">
        <v>2934</v>
      </c>
      <c r="B14" s="1065"/>
      <c r="C14" s="1402"/>
      <c r="D14" s="1692"/>
      <c r="E14" s="1700"/>
      <c r="F14" s="1692"/>
      <c r="G14" s="902"/>
      <c r="H14" s="1403"/>
      <c r="I14" s="1404"/>
      <c r="J14" s="1693"/>
      <c r="K14" s="1404"/>
      <c r="L14" s="1405"/>
      <c r="M14" s="1406"/>
      <c r="N14" s="1700"/>
      <c r="O14" s="2186"/>
      <c r="P14" s="2186"/>
      <c r="Q14" s="2186"/>
      <c r="R14" s="2186"/>
      <c r="S14" s="131"/>
      <c r="T14" s="1407" t="str">
        <f t="shared" si="0"/>
        <v>3 (1403)</v>
      </c>
      <c r="U14" s="1408" t="str">
        <f t="shared" si="1"/>
        <v/>
      </c>
      <c r="V14" s="295"/>
      <c r="W14" s="1409"/>
      <c r="X14" s="1409"/>
      <c r="Y14" s="1665"/>
      <c r="Z14" s="1143"/>
      <c r="AA14" s="1144"/>
      <c r="AB14" s="1143"/>
      <c r="AC14" s="1144"/>
      <c r="AD14" s="1143"/>
      <c r="AE14" s="1144"/>
      <c r="AF14" s="1143"/>
      <c r="AG14" s="1144"/>
    </row>
    <row r="15" spans="1:33" ht="12.75" hidden="1" customHeight="1" x14ac:dyDescent="0.2">
      <c r="A15" s="1700" t="s">
        <v>2935</v>
      </c>
      <c r="B15" s="1065"/>
      <c r="C15" s="1402"/>
      <c r="D15" s="1692"/>
      <c r="E15" s="1700"/>
      <c r="F15" s="1692"/>
      <c r="G15" s="902"/>
      <c r="H15" s="1403"/>
      <c r="I15" s="1404"/>
      <c r="J15" s="1693"/>
      <c r="K15" s="1404"/>
      <c r="L15" s="1405"/>
      <c r="M15" s="1406"/>
      <c r="N15" s="1700"/>
      <c r="O15" s="2186"/>
      <c r="P15" s="2186"/>
      <c r="Q15" s="2186"/>
      <c r="R15" s="2186"/>
      <c r="S15" s="131"/>
      <c r="T15" s="1407" t="str">
        <f t="shared" si="0"/>
        <v>4 (1404)</v>
      </c>
      <c r="U15" s="1408" t="str">
        <f t="shared" si="1"/>
        <v/>
      </c>
      <c r="V15" s="295"/>
      <c r="W15" s="1409"/>
      <c r="X15" s="1409"/>
      <c r="Y15" s="1665"/>
      <c r="Z15" s="1143"/>
      <c r="AA15" s="1144"/>
      <c r="AB15" s="1143"/>
      <c r="AC15" s="1144"/>
      <c r="AD15" s="1143"/>
      <c r="AE15" s="1144"/>
      <c r="AF15" s="1143"/>
      <c r="AG15" s="1144"/>
    </row>
    <row r="16" spans="1:33" ht="12.75" hidden="1" customHeight="1" x14ac:dyDescent="0.2">
      <c r="A16" s="1700" t="s">
        <v>2936</v>
      </c>
      <c r="B16" s="1065"/>
      <c r="C16" s="1402"/>
      <c r="D16" s="1692"/>
      <c r="E16" s="1700"/>
      <c r="F16" s="1692"/>
      <c r="G16" s="902"/>
      <c r="H16" s="1403"/>
      <c r="I16" s="1404"/>
      <c r="J16" s="1693"/>
      <c r="K16" s="1404"/>
      <c r="L16" s="1405"/>
      <c r="M16" s="1406"/>
      <c r="N16" s="1700"/>
      <c r="O16" s="2186"/>
      <c r="P16" s="2186"/>
      <c r="Q16" s="2186"/>
      <c r="R16" s="2186"/>
      <c r="S16" s="131"/>
      <c r="T16" s="1407" t="str">
        <f t="shared" si="0"/>
        <v>5 (1405)</v>
      </c>
      <c r="U16" s="1408" t="str">
        <f t="shared" si="1"/>
        <v/>
      </c>
      <c r="V16" s="295"/>
      <c r="W16" s="1409"/>
      <c r="X16" s="1409"/>
      <c r="Y16" s="1665"/>
      <c r="Z16" s="1143"/>
      <c r="AA16" s="1144"/>
      <c r="AB16" s="1143"/>
      <c r="AC16" s="1144"/>
      <c r="AD16" s="1143"/>
      <c r="AE16" s="1144"/>
      <c r="AF16" s="1143"/>
      <c r="AG16" s="1144"/>
    </row>
    <row r="17" spans="1:33" ht="12.75" hidden="1" customHeight="1" x14ac:dyDescent="0.2">
      <c r="A17" s="1700" t="s">
        <v>2937</v>
      </c>
      <c r="B17" s="1065"/>
      <c r="C17" s="1402"/>
      <c r="D17" s="1692"/>
      <c r="E17" s="1700"/>
      <c r="F17" s="1692"/>
      <c r="G17" s="902"/>
      <c r="H17" s="1403"/>
      <c r="I17" s="1404"/>
      <c r="J17" s="1693"/>
      <c r="K17" s="1404"/>
      <c r="L17" s="1405"/>
      <c r="M17" s="1406"/>
      <c r="N17" s="1700"/>
      <c r="O17" s="2186"/>
      <c r="P17" s="2186"/>
      <c r="Q17" s="2186"/>
      <c r="R17" s="2186"/>
      <c r="S17" s="131"/>
      <c r="T17" s="1407" t="str">
        <f t="shared" si="0"/>
        <v>6 (1406)</v>
      </c>
      <c r="U17" s="1408" t="str">
        <f t="shared" si="1"/>
        <v/>
      </c>
      <c r="V17" s="295"/>
      <c r="W17" s="1409"/>
      <c r="X17" s="1409"/>
      <c r="Y17" s="1665"/>
      <c r="Z17" s="1143"/>
      <c r="AA17" s="1144"/>
      <c r="AB17" s="1143"/>
      <c r="AC17" s="1144"/>
      <c r="AD17" s="1143"/>
      <c r="AE17" s="1144"/>
      <c r="AF17" s="1143"/>
      <c r="AG17" s="1144"/>
    </row>
    <row r="18" spans="1:33" ht="12.75" hidden="1" customHeight="1" x14ac:dyDescent="0.2">
      <c r="A18" s="1700" t="s">
        <v>2938</v>
      </c>
      <c r="B18" s="1065"/>
      <c r="C18" s="1402"/>
      <c r="D18" s="1692"/>
      <c r="E18" s="1700"/>
      <c r="F18" s="1692"/>
      <c r="G18" s="902"/>
      <c r="H18" s="1403"/>
      <c r="I18" s="1404"/>
      <c r="J18" s="1693"/>
      <c r="K18" s="1404"/>
      <c r="L18" s="1405"/>
      <c r="M18" s="1406"/>
      <c r="N18" s="1700"/>
      <c r="O18" s="2186"/>
      <c r="P18" s="2186"/>
      <c r="Q18" s="2186"/>
      <c r="R18" s="2186"/>
      <c r="S18" s="131"/>
      <c r="T18" s="1407" t="str">
        <f t="shared" si="0"/>
        <v>7 (1407)</v>
      </c>
      <c r="U18" s="1408" t="str">
        <f t="shared" si="1"/>
        <v/>
      </c>
      <c r="V18" s="295"/>
      <c r="W18" s="1409"/>
      <c r="X18" s="1409"/>
      <c r="Y18" s="1665"/>
      <c r="Z18" s="1143"/>
      <c r="AA18" s="1144"/>
      <c r="AB18" s="1143"/>
      <c r="AC18" s="1144"/>
      <c r="AD18" s="1143"/>
      <c r="AE18" s="1144"/>
      <c r="AF18" s="1143"/>
      <c r="AG18" s="1144"/>
    </row>
    <row r="19" spans="1:33" ht="12.75" hidden="1" customHeight="1" x14ac:dyDescent="0.2">
      <c r="A19" s="1700" t="s">
        <v>2939</v>
      </c>
      <c r="B19" s="1065"/>
      <c r="C19" s="1402"/>
      <c r="D19" s="1692"/>
      <c r="E19" s="1700"/>
      <c r="F19" s="1692"/>
      <c r="G19" s="902"/>
      <c r="H19" s="1403"/>
      <c r="I19" s="1404"/>
      <c r="J19" s="1693"/>
      <c r="K19" s="1404"/>
      <c r="L19" s="1405"/>
      <c r="M19" s="1406"/>
      <c r="N19" s="1700"/>
      <c r="O19" s="2186"/>
      <c r="P19" s="2186"/>
      <c r="Q19" s="2186"/>
      <c r="R19" s="2186"/>
      <c r="S19" s="131"/>
      <c r="T19" s="1407" t="str">
        <f t="shared" si="0"/>
        <v>8 (1408)</v>
      </c>
      <c r="U19" s="1408" t="str">
        <f t="shared" si="1"/>
        <v/>
      </c>
      <c r="V19" s="295"/>
      <c r="W19" s="1409"/>
      <c r="X19" s="1409"/>
      <c r="Y19" s="1665"/>
      <c r="Z19" s="1143"/>
      <c r="AA19" s="1144"/>
      <c r="AB19" s="1143"/>
      <c r="AC19" s="1144"/>
      <c r="AD19" s="1143"/>
      <c r="AE19" s="1144"/>
      <c r="AF19" s="1143"/>
      <c r="AG19" s="1144"/>
    </row>
    <row r="20" spans="1:33" ht="12.75" hidden="1" customHeight="1" x14ac:dyDescent="0.2">
      <c r="A20" s="1700" t="s">
        <v>2940</v>
      </c>
      <c r="B20" s="1065"/>
      <c r="C20" s="1402"/>
      <c r="D20" s="1692"/>
      <c r="E20" s="1700"/>
      <c r="F20" s="1692"/>
      <c r="G20" s="902"/>
      <c r="H20" s="1403"/>
      <c r="I20" s="1404"/>
      <c r="J20" s="1693"/>
      <c r="K20" s="1404"/>
      <c r="L20" s="1405"/>
      <c r="M20" s="1406"/>
      <c r="N20" s="1700"/>
      <c r="O20" s="2186"/>
      <c r="P20" s="2186"/>
      <c r="Q20" s="2186"/>
      <c r="R20" s="2186"/>
      <c r="S20" s="131"/>
      <c r="T20" s="1407" t="str">
        <f t="shared" si="0"/>
        <v>9 (1409)</v>
      </c>
      <c r="U20" s="1408" t="str">
        <f t="shared" si="1"/>
        <v/>
      </c>
      <c r="V20" s="295"/>
      <c r="W20" s="1409"/>
      <c r="X20" s="1409"/>
      <c r="Y20" s="1665"/>
      <c r="Z20" s="1143"/>
      <c r="AA20" s="1144"/>
      <c r="AB20" s="1143"/>
      <c r="AC20" s="1144"/>
      <c r="AD20" s="1143"/>
      <c r="AE20" s="1144"/>
      <c r="AF20" s="1143"/>
      <c r="AG20" s="1144"/>
    </row>
    <row r="21" spans="1:33" ht="12.75" hidden="1" customHeight="1" x14ac:dyDescent="0.2">
      <c r="A21" s="1700" t="s">
        <v>2941</v>
      </c>
      <c r="B21" s="1065"/>
      <c r="C21" s="1402"/>
      <c r="D21" s="1692"/>
      <c r="E21" s="1700"/>
      <c r="F21" s="1692"/>
      <c r="G21" s="902"/>
      <c r="H21" s="1403"/>
      <c r="I21" s="1404"/>
      <c r="J21" s="1693"/>
      <c r="K21" s="1404"/>
      <c r="L21" s="1405"/>
      <c r="M21" s="1406"/>
      <c r="N21" s="1700"/>
      <c r="O21" s="2186"/>
      <c r="P21" s="2186"/>
      <c r="Q21" s="2186"/>
      <c r="R21" s="2186"/>
      <c r="S21" s="131"/>
      <c r="T21" s="1407" t="str">
        <f t="shared" si="0"/>
        <v>10 (1410)</v>
      </c>
      <c r="U21" s="1408" t="str">
        <f t="shared" si="1"/>
        <v/>
      </c>
      <c r="V21" s="295"/>
      <c r="W21" s="1409"/>
      <c r="X21" s="1409"/>
      <c r="Y21" s="1665"/>
      <c r="Z21" s="1143"/>
      <c r="AA21" s="1144"/>
      <c r="AB21" s="1143"/>
      <c r="AC21" s="1144"/>
      <c r="AD21" s="1143"/>
      <c r="AE21" s="1144"/>
      <c r="AF21" s="1143"/>
      <c r="AG21" s="1144"/>
    </row>
    <row r="22" spans="1:33" ht="12.75" hidden="1" customHeight="1" x14ac:dyDescent="0.2">
      <c r="A22" s="1700" t="s">
        <v>2942</v>
      </c>
      <c r="B22" s="1065"/>
      <c r="C22" s="1402"/>
      <c r="D22" s="1692"/>
      <c r="E22" s="1700"/>
      <c r="F22" s="1692"/>
      <c r="G22" s="902"/>
      <c r="H22" s="1403"/>
      <c r="I22" s="1404"/>
      <c r="J22" s="1693"/>
      <c r="K22" s="1404"/>
      <c r="L22" s="1405"/>
      <c r="M22" s="1406"/>
      <c r="N22" s="1700"/>
      <c r="O22" s="2186"/>
      <c r="P22" s="2186"/>
      <c r="Q22" s="2186"/>
      <c r="R22" s="2186"/>
      <c r="S22" s="131"/>
      <c r="T22" s="1407" t="str">
        <f t="shared" si="0"/>
        <v>11 (1411)</v>
      </c>
      <c r="U22" s="1408" t="str">
        <f t="shared" si="1"/>
        <v/>
      </c>
      <c r="V22" s="295"/>
      <c r="W22" s="1409"/>
      <c r="X22" s="1409"/>
      <c r="Y22" s="1665"/>
      <c r="Z22" s="1143"/>
      <c r="AA22" s="1144"/>
      <c r="AB22" s="1143"/>
      <c r="AC22" s="1144"/>
      <c r="AD22" s="1143"/>
      <c r="AE22" s="1144"/>
      <c r="AF22" s="1143"/>
      <c r="AG22" s="1144"/>
    </row>
    <row r="23" spans="1:33" ht="12.75" hidden="1" customHeight="1" x14ac:dyDescent="0.2">
      <c r="A23" s="1700" t="s">
        <v>2943</v>
      </c>
      <c r="B23" s="1065"/>
      <c r="C23" s="1402"/>
      <c r="D23" s="1692"/>
      <c r="E23" s="1700"/>
      <c r="F23" s="1692"/>
      <c r="G23" s="902"/>
      <c r="H23" s="1403"/>
      <c r="I23" s="1404"/>
      <c r="J23" s="1693"/>
      <c r="K23" s="1404"/>
      <c r="L23" s="1405"/>
      <c r="M23" s="1406"/>
      <c r="N23" s="1700"/>
      <c r="O23" s="2186"/>
      <c r="P23" s="2186"/>
      <c r="Q23" s="2186"/>
      <c r="R23" s="2186"/>
      <c r="S23" s="131"/>
      <c r="T23" s="1407" t="str">
        <f t="shared" si="0"/>
        <v>12 (1412)</v>
      </c>
      <c r="U23" s="1408" t="str">
        <f t="shared" si="1"/>
        <v/>
      </c>
      <c r="V23" s="295"/>
      <c r="W23" s="1409"/>
      <c r="X23" s="1409"/>
      <c r="Y23" s="1665"/>
      <c r="Z23" s="1143"/>
      <c r="AA23" s="1144"/>
      <c r="AB23" s="1143"/>
      <c r="AC23" s="1144"/>
      <c r="AD23" s="1143"/>
      <c r="AE23" s="1144"/>
      <c r="AF23" s="1143"/>
      <c r="AG23" s="1144"/>
    </row>
    <row r="24" spans="1:33" ht="12.75" hidden="1" customHeight="1" x14ac:dyDescent="0.2">
      <c r="A24" s="1700" t="s">
        <v>2944</v>
      </c>
      <c r="B24" s="1065"/>
      <c r="C24" s="1402"/>
      <c r="D24" s="1692"/>
      <c r="E24" s="1700"/>
      <c r="F24" s="1692"/>
      <c r="G24" s="902"/>
      <c r="H24" s="1403"/>
      <c r="I24" s="1404"/>
      <c r="J24" s="1693"/>
      <c r="K24" s="1404"/>
      <c r="L24" s="1405"/>
      <c r="M24" s="1406"/>
      <c r="N24" s="1700"/>
      <c r="O24" s="2186"/>
      <c r="P24" s="2186"/>
      <c r="Q24" s="2186"/>
      <c r="R24" s="2186"/>
      <c r="S24" s="131"/>
      <c r="T24" s="1407" t="str">
        <f t="shared" si="0"/>
        <v>13 (1413)</v>
      </c>
      <c r="U24" s="1408" t="str">
        <f t="shared" si="1"/>
        <v/>
      </c>
      <c r="V24" s="295"/>
      <c r="W24" s="1409"/>
      <c r="X24" s="1409"/>
      <c r="Y24" s="1665"/>
      <c r="Z24" s="1143"/>
      <c r="AA24" s="1144"/>
      <c r="AB24" s="1143"/>
      <c r="AC24" s="1144"/>
      <c r="AD24" s="1143"/>
      <c r="AE24" s="1144"/>
      <c r="AF24" s="1143"/>
      <c r="AG24" s="1144"/>
    </row>
    <row r="25" spans="1:33" ht="12.75" hidden="1" customHeight="1" x14ac:dyDescent="0.2">
      <c r="A25" s="1700" t="s">
        <v>2945</v>
      </c>
      <c r="B25" s="1065"/>
      <c r="C25" s="1402"/>
      <c r="D25" s="1692"/>
      <c r="E25" s="1700"/>
      <c r="F25" s="1692"/>
      <c r="G25" s="902"/>
      <c r="H25" s="1403"/>
      <c r="I25" s="1404"/>
      <c r="J25" s="1693"/>
      <c r="K25" s="1404"/>
      <c r="L25" s="1405"/>
      <c r="M25" s="1406"/>
      <c r="N25" s="1700"/>
      <c r="O25" s="2186"/>
      <c r="P25" s="2186"/>
      <c r="Q25" s="2186"/>
      <c r="R25" s="2186"/>
      <c r="S25" s="131"/>
      <c r="T25" s="1407" t="str">
        <f t="shared" si="0"/>
        <v>14 (1414)</v>
      </c>
      <c r="U25" s="1408" t="str">
        <f t="shared" si="1"/>
        <v/>
      </c>
      <c r="V25" s="295"/>
      <c r="W25" s="1409"/>
      <c r="X25" s="1409"/>
      <c r="Y25" s="1665"/>
      <c r="Z25" s="1143"/>
      <c r="AA25" s="1144"/>
      <c r="AB25" s="1143"/>
      <c r="AC25" s="1144"/>
      <c r="AD25" s="1143"/>
      <c r="AE25" s="1144"/>
      <c r="AF25" s="1143"/>
      <c r="AG25" s="1144"/>
    </row>
    <row r="26" spans="1:33" ht="12.75" hidden="1" customHeight="1" x14ac:dyDescent="0.2">
      <c r="A26" s="1700" t="s">
        <v>2946</v>
      </c>
      <c r="B26" s="1065"/>
      <c r="C26" s="1402"/>
      <c r="D26" s="1692"/>
      <c r="E26" s="1700"/>
      <c r="F26" s="1692"/>
      <c r="G26" s="902"/>
      <c r="H26" s="1403"/>
      <c r="I26" s="1404"/>
      <c r="J26" s="1693"/>
      <c r="K26" s="1404"/>
      <c r="L26" s="1405"/>
      <c r="M26" s="1406"/>
      <c r="N26" s="1700"/>
      <c r="O26" s="2186"/>
      <c r="P26" s="2186"/>
      <c r="Q26" s="2186"/>
      <c r="R26" s="2186"/>
      <c r="S26" s="131"/>
      <c r="T26" s="1407" t="str">
        <f t="shared" si="0"/>
        <v>15 (1415)</v>
      </c>
      <c r="U26" s="1408" t="str">
        <f t="shared" si="1"/>
        <v/>
      </c>
      <c r="V26" s="295"/>
      <c r="W26" s="1409"/>
      <c r="X26" s="1409"/>
      <c r="Y26" s="1665"/>
      <c r="Z26" s="1143"/>
      <c r="AA26" s="1144"/>
      <c r="AB26" s="1143"/>
      <c r="AC26" s="1144"/>
      <c r="AD26" s="1143"/>
      <c r="AE26" s="1144"/>
      <c r="AF26" s="1143"/>
      <c r="AG26" s="1144"/>
    </row>
    <row r="27" spans="1:33" ht="12.75" hidden="1" customHeight="1" x14ac:dyDescent="0.2">
      <c r="A27" s="1700" t="s">
        <v>2947</v>
      </c>
      <c r="B27" s="1065"/>
      <c r="C27" s="1402"/>
      <c r="D27" s="1692"/>
      <c r="E27" s="1700"/>
      <c r="F27" s="1692"/>
      <c r="G27" s="902"/>
      <c r="H27" s="1403"/>
      <c r="I27" s="1404"/>
      <c r="J27" s="1693"/>
      <c r="K27" s="1404"/>
      <c r="L27" s="1405"/>
      <c r="M27" s="1406"/>
      <c r="N27" s="1700"/>
      <c r="O27" s="2186"/>
      <c r="P27" s="2186"/>
      <c r="Q27" s="2186"/>
      <c r="R27" s="2186"/>
      <c r="S27" s="131"/>
      <c r="T27" s="1407" t="str">
        <f t="shared" si="0"/>
        <v>16 (1416)</v>
      </c>
      <c r="U27" s="1408" t="str">
        <f t="shared" si="1"/>
        <v/>
      </c>
      <c r="V27" s="295"/>
      <c r="W27" s="1409"/>
      <c r="X27" s="1409"/>
      <c r="Y27" s="1665"/>
      <c r="Z27" s="1143"/>
      <c r="AA27" s="1144"/>
      <c r="AB27" s="1143"/>
      <c r="AC27" s="1144"/>
      <c r="AD27" s="1143"/>
      <c r="AE27" s="1144"/>
      <c r="AF27" s="1143"/>
      <c r="AG27" s="1144"/>
    </row>
    <row r="28" spans="1:33" ht="12.75" hidden="1" customHeight="1" x14ac:dyDescent="0.2">
      <c r="A28" s="1700" t="s">
        <v>2948</v>
      </c>
      <c r="B28" s="1065"/>
      <c r="C28" s="1402"/>
      <c r="D28" s="1692"/>
      <c r="E28" s="1700"/>
      <c r="F28" s="1692"/>
      <c r="G28" s="902"/>
      <c r="H28" s="1403"/>
      <c r="I28" s="1404"/>
      <c r="J28" s="1693"/>
      <c r="K28" s="1404"/>
      <c r="L28" s="1405"/>
      <c r="M28" s="1406"/>
      <c r="N28" s="1700"/>
      <c r="O28" s="2186"/>
      <c r="P28" s="2186"/>
      <c r="Q28" s="2186"/>
      <c r="R28" s="2186"/>
      <c r="S28" s="131"/>
      <c r="T28" s="1407" t="str">
        <f t="shared" si="0"/>
        <v>17 (1417)</v>
      </c>
      <c r="U28" s="1408" t="str">
        <f t="shared" si="1"/>
        <v/>
      </c>
      <c r="V28" s="295"/>
      <c r="W28" s="1409"/>
      <c r="X28" s="1409"/>
      <c r="Y28" s="1665"/>
      <c r="Z28" s="1143"/>
      <c r="AA28" s="1144"/>
      <c r="AB28" s="1143"/>
      <c r="AC28" s="1144"/>
      <c r="AD28" s="1143"/>
      <c r="AE28" s="1144"/>
      <c r="AF28" s="1143"/>
      <c r="AG28" s="1144"/>
    </row>
    <row r="29" spans="1:33" ht="12.75" hidden="1" customHeight="1" x14ac:dyDescent="0.2">
      <c r="A29" s="1700" t="s">
        <v>2949</v>
      </c>
      <c r="B29" s="1065"/>
      <c r="C29" s="1402"/>
      <c r="D29" s="1692"/>
      <c r="E29" s="1700"/>
      <c r="F29" s="1692"/>
      <c r="G29" s="902"/>
      <c r="H29" s="1403"/>
      <c r="I29" s="1404"/>
      <c r="J29" s="1693"/>
      <c r="K29" s="1404"/>
      <c r="L29" s="1405"/>
      <c r="M29" s="1406"/>
      <c r="N29" s="1700"/>
      <c r="O29" s="2186"/>
      <c r="P29" s="2186"/>
      <c r="Q29" s="2186"/>
      <c r="R29" s="2186"/>
      <c r="S29" s="131"/>
      <c r="T29" s="1407" t="str">
        <f t="shared" si="0"/>
        <v>18 (1418)</v>
      </c>
      <c r="U29" s="1408" t="str">
        <f t="shared" si="1"/>
        <v/>
      </c>
      <c r="V29" s="295"/>
      <c r="W29" s="1409"/>
      <c r="X29" s="1409"/>
      <c r="Y29" s="1665"/>
      <c r="Z29" s="1143"/>
      <c r="AA29" s="1144"/>
      <c r="AB29" s="1143"/>
      <c r="AC29" s="1144"/>
      <c r="AD29" s="1143"/>
      <c r="AE29" s="1144"/>
      <c r="AF29" s="1143"/>
      <c r="AG29" s="1144"/>
    </row>
    <row r="30" spans="1:33" ht="12.75" hidden="1" customHeight="1" x14ac:dyDescent="0.2">
      <c r="A30" s="1700" t="s">
        <v>2950</v>
      </c>
      <c r="B30" s="1065"/>
      <c r="C30" s="1402"/>
      <c r="D30" s="1692"/>
      <c r="E30" s="1700"/>
      <c r="F30" s="1692"/>
      <c r="G30" s="902"/>
      <c r="H30" s="1403"/>
      <c r="I30" s="1404"/>
      <c r="J30" s="1693"/>
      <c r="K30" s="1404"/>
      <c r="L30" s="1405"/>
      <c r="M30" s="1406"/>
      <c r="N30" s="1700"/>
      <c r="O30" s="2186"/>
      <c r="P30" s="2186"/>
      <c r="Q30" s="2186"/>
      <c r="R30" s="2186"/>
      <c r="S30" s="131"/>
      <c r="T30" s="1407" t="str">
        <f t="shared" si="0"/>
        <v>19 (1419)</v>
      </c>
      <c r="U30" s="1408" t="str">
        <f t="shared" si="1"/>
        <v/>
      </c>
      <c r="V30" s="295"/>
      <c r="W30" s="1409"/>
      <c r="X30" s="1409"/>
      <c r="Y30" s="1665"/>
      <c r="Z30" s="1143"/>
      <c r="AA30" s="1144"/>
      <c r="AB30" s="1143"/>
      <c r="AC30" s="1144"/>
      <c r="AD30" s="1143"/>
      <c r="AE30" s="1144"/>
      <c r="AF30" s="1143"/>
      <c r="AG30" s="1144"/>
    </row>
    <row r="31" spans="1:33" ht="12.75" hidden="1" customHeight="1" x14ac:dyDescent="0.2">
      <c r="A31" s="1700" t="s">
        <v>2951</v>
      </c>
      <c r="B31" s="1065"/>
      <c r="C31" s="1402"/>
      <c r="D31" s="1692"/>
      <c r="E31" s="1700"/>
      <c r="F31" s="1692"/>
      <c r="G31" s="902"/>
      <c r="H31" s="1403"/>
      <c r="I31" s="1404"/>
      <c r="J31" s="1693"/>
      <c r="K31" s="1404"/>
      <c r="L31" s="1405"/>
      <c r="M31" s="1406"/>
      <c r="N31" s="1700"/>
      <c r="O31" s="2186"/>
      <c r="P31" s="2186"/>
      <c r="Q31" s="2186"/>
      <c r="R31" s="2186"/>
      <c r="S31" s="131"/>
      <c r="T31" s="1407" t="str">
        <f t="shared" si="0"/>
        <v>20 (1420)</v>
      </c>
      <c r="U31" s="1408" t="str">
        <f t="shared" si="1"/>
        <v/>
      </c>
      <c r="V31" s="295"/>
      <c r="W31" s="1409"/>
      <c r="X31" s="1409"/>
      <c r="Y31" s="1665"/>
      <c r="Z31" s="1143"/>
      <c r="AA31" s="1144"/>
      <c r="AB31" s="1143"/>
      <c r="AC31" s="1144"/>
      <c r="AD31" s="1143"/>
      <c r="AE31" s="1144"/>
      <c r="AF31" s="1143"/>
      <c r="AG31" s="1144"/>
    </row>
    <row r="32" spans="1:33" ht="12.75" hidden="1" customHeight="1" x14ac:dyDescent="0.2">
      <c r="A32" s="1700" t="s">
        <v>2952</v>
      </c>
      <c r="B32" s="1065"/>
      <c r="C32" s="1402"/>
      <c r="D32" s="1692"/>
      <c r="E32" s="1700"/>
      <c r="F32" s="1692"/>
      <c r="G32" s="902"/>
      <c r="H32" s="1403"/>
      <c r="I32" s="1404"/>
      <c r="J32" s="1693"/>
      <c r="K32" s="1404"/>
      <c r="L32" s="1405"/>
      <c r="M32" s="1406"/>
      <c r="N32" s="1700"/>
      <c r="O32" s="2186"/>
      <c r="P32" s="2186"/>
      <c r="Q32" s="2186"/>
      <c r="R32" s="2186"/>
      <c r="S32" s="131"/>
      <c r="T32" s="1407" t="str">
        <f t="shared" si="0"/>
        <v>21 (1421)</v>
      </c>
      <c r="U32" s="1408" t="str">
        <f t="shared" si="1"/>
        <v/>
      </c>
      <c r="V32" s="295"/>
      <c r="W32" s="1409"/>
      <c r="X32" s="1409"/>
      <c r="Y32" s="1665"/>
      <c r="Z32" s="1143"/>
      <c r="AA32" s="1144"/>
      <c r="AB32" s="1143"/>
      <c r="AC32" s="1144"/>
      <c r="AD32" s="1143"/>
      <c r="AE32" s="1144"/>
      <c r="AF32" s="1143"/>
      <c r="AG32" s="1144"/>
    </row>
    <row r="33" spans="1:33" ht="12.75" hidden="1" customHeight="1" x14ac:dyDescent="0.2">
      <c r="A33" s="1700" t="s">
        <v>2953</v>
      </c>
      <c r="B33" s="1065"/>
      <c r="C33" s="1402"/>
      <c r="D33" s="1692"/>
      <c r="E33" s="1700"/>
      <c r="F33" s="1692"/>
      <c r="G33" s="902"/>
      <c r="H33" s="1403"/>
      <c r="I33" s="1404"/>
      <c r="J33" s="1693"/>
      <c r="K33" s="1404"/>
      <c r="L33" s="1405"/>
      <c r="M33" s="1406"/>
      <c r="N33" s="1700"/>
      <c r="O33" s="2186"/>
      <c r="P33" s="2186"/>
      <c r="Q33" s="2186"/>
      <c r="R33" s="2186"/>
      <c r="S33" s="131"/>
      <c r="T33" s="1407" t="str">
        <f t="shared" si="0"/>
        <v>22 (1422)</v>
      </c>
      <c r="U33" s="1408" t="str">
        <f t="shared" si="1"/>
        <v/>
      </c>
      <c r="V33" s="295"/>
      <c r="W33" s="1409"/>
      <c r="X33" s="1409"/>
      <c r="Y33" s="1665"/>
      <c r="Z33" s="1143"/>
      <c r="AA33" s="1144"/>
      <c r="AB33" s="1143"/>
      <c r="AC33" s="1144"/>
      <c r="AD33" s="1143"/>
      <c r="AE33" s="1144"/>
      <c r="AF33" s="1143"/>
      <c r="AG33" s="1144"/>
    </row>
    <row r="34" spans="1:33" ht="12.75" hidden="1" customHeight="1" x14ac:dyDescent="0.2">
      <c r="A34" s="1700" t="s">
        <v>2954</v>
      </c>
      <c r="B34" s="1065"/>
      <c r="C34" s="1402"/>
      <c r="D34" s="1692"/>
      <c r="E34" s="1700"/>
      <c r="F34" s="1692"/>
      <c r="G34" s="902"/>
      <c r="H34" s="1403"/>
      <c r="I34" s="1404"/>
      <c r="J34" s="1693"/>
      <c r="K34" s="1404"/>
      <c r="L34" s="1405"/>
      <c r="M34" s="1406"/>
      <c r="N34" s="1700"/>
      <c r="O34" s="2186"/>
      <c r="P34" s="2186"/>
      <c r="Q34" s="2186"/>
      <c r="R34" s="2186"/>
      <c r="S34" s="131"/>
      <c r="T34" s="1407" t="str">
        <f t="shared" si="0"/>
        <v>23 (1423)</v>
      </c>
      <c r="U34" s="1408" t="str">
        <f t="shared" si="1"/>
        <v/>
      </c>
      <c r="V34" s="295"/>
      <c r="W34" s="1409"/>
      <c r="X34" s="1409"/>
      <c r="Y34" s="1665"/>
      <c r="Z34" s="1143"/>
      <c r="AA34" s="1144"/>
      <c r="AB34" s="1143"/>
      <c r="AC34" s="1144"/>
      <c r="AD34" s="1143"/>
      <c r="AE34" s="1144"/>
      <c r="AF34" s="1143"/>
      <c r="AG34" s="1144"/>
    </row>
    <row r="35" spans="1:33" ht="12.75" hidden="1" customHeight="1" x14ac:dyDescent="0.2">
      <c r="A35" s="1700" t="s">
        <v>2955</v>
      </c>
      <c r="B35" s="1065"/>
      <c r="C35" s="1402"/>
      <c r="D35" s="1692"/>
      <c r="E35" s="1700"/>
      <c r="F35" s="1692"/>
      <c r="G35" s="902"/>
      <c r="H35" s="1403"/>
      <c r="I35" s="1404"/>
      <c r="J35" s="1693"/>
      <c r="K35" s="1404"/>
      <c r="L35" s="1405"/>
      <c r="M35" s="1406"/>
      <c r="N35" s="1700"/>
      <c r="O35" s="2186"/>
      <c r="P35" s="2186"/>
      <c r="Q35" s="2186"/>
      <c r="R35" s="2186"/>
      <c r="S35" s="131"/>
      <c r="T35" s="1407" t="str">
        <f t="shared" si="0"/>
        <v>24 (1424)</v>
      </c>
      <c r="U35" s="1408" t="str">
        <f t="shared" si="1"/>
        <v/>
      </c>
      <c r="V35" s="295"/>
      <c r="W35" s="1409"/>
      <c r="X35" s="1409"/>
      <c r="Y35" s="1665"/>
      <c r="Z35" s="1143"/>
      <c r="AA35" s="1144"/>
      <c r="AB35" s="1143"/>
      <c r="AC35" s="1144"/>
      <c r="AD35" s="1143"/>
      <c r="AE35" s="1144"/>
      <c r="AF35" s="1143"/>
      <c r="AG35" s="1144"/>
    </row>
    <row r="36" spans="1:33" x14ac:dyDescent="0.2">
      <c r="A36" s="1700" t="s">
        <v>2956</v>
      </c>
      <c r="B36" s="1065"/>
      <c r="C36" s="1402"/>
      <c r="D36" s="1692"/>
      <c r="E36" s="1700"/>
      <c r="F36" s="1692"/>
      <c r="G36" s="902"/>
      <c r="H36" s="1403"/>
      <c r="I36" s="1404"/>
      <c r="J36" s="1693"/>
      <c r="K36" s="1404"/>
      <c r="L36" s="1405"/>
      <c r="M36" s="1406"/>
      <c r="N36" s="1700"/>
      <c r="O36" s="2186"/>
      <c r="P36" s="2186"/>
      <c r="Q36" s="2186"/>
      <c r="R36" s="2186"/>
      <c r="S36" s="131"/>
      <c r="T36" s="1407" t="str">
        <f t="shared" si="0"/>
        <v>25 (1425)</v>
      </c>
      <c r="U36" s="1408" t="str">
        <f t="shared" si="1"/>
        <v/>
      </c>
      <c r="V36" s="295"/>
      <c r="W36" s="1409"/>
      <c r="X36" s="1409"/>
      <c r="Y36" s="1665"/>
      <c r="Z36" s="1143"/>
      <c r="AA36" s="1144"/>
      <c r="AB36" s="1143"/>
      <c r="AC36" s="1144"/>
      <c r="AD36" s="1143"/>
      <c r="AE36" s="1144"/>
      <c r="AF36" s="1143"/>
      <c r="AG36" s="1144"/>
    </row>
    <row r="37" spans="1:33" x14ac:dyDescent="0.2">
      <c r="A37" s="425" t="s">
        <v>2957</v>
      </c>
      <c r="B37" s="1066">
        <v>100</v>
      </c>
      <c r="C37" s="1410"/>
      <c r="D37" s="1692"/>
      <c r="E37" s="1700"/>
      <c r="F37" s="1692"/>
      <c r="G37" s="467"/>
      <c r="H37" s="1411"/>
      <c r="I37" s="1404"/>
      <c r="J37" s="1693"/>
      <c r="K37" s="1404"/>
      <c r="L37" s="1405"/>
      <c r="M37" s="1412"/>
      <c r="N37" s="1700"/>
      <c r="O37" s="2188"/>
      <c r="P37" s="2188"/>
      <c r="Q37" s="2188"/>
      <c r="R37" s="2188"/>
      <c r="S37" s="131"/>
      <c r="T37" s="1400"/>
      <c r="U37" s="1413">
        <f>$B37</f>
        <v>100</v>
      </c>
      <c r="V37" s="295"/>
      <c r="W37" s="1409"/>
      <c r="X37" s="1409"/>
      <c r="Y37" s="1665"/>
      <c r="Z37" s="1143"/>
      <c r="AA37" s="1144"/>
      <c r="AB37" s="1143"/>
      <c r="AC37" s="1144"/>
      <c r="AD37" s="1143"/>
      <c r="AE37" s="1144"/>
      <c r="AF37" s="1143"/>
      <c r="AG37" s="1144"/>
    </row>
    <row r="38" spans="1:33" x14ac:dyDescent="0.2">
      <c r="A38" s="132" t="s">
        <v>2958</v>
      </c>
      <c r="B38" s="905" t="s">
        <v>2959</v>
      </c>
      <c r="C38" s="906"/>
      <c r="D38" s="1693"/>
      <c r="E38" s="131"/>
      <c r="F38" s="908"/>
      <c r="G38" s="1414"/>
      <c r="H38" s="1415"/>
      <c r="I38" s="1404"/>
      <c r="J38" s="1693"/>
      <c r="K38" s="1404"/>
      <c r="L38" s="1416"/>
      <c r="M38" s="1417"/>
      <c r="N38" s="131"/>
      <c r="O38" s="2189"/>
      <c r="P38" s="2189"/>
      <c r="Q38" s="2189"/>
      <c r="R38" s="2189"/>
      <c r="S38" s="131"/>
      <c r="T38" s="1400"/>
      <c r="U38" s="906" t="str">
        <f>$B38</f>
        <v>Global</v>
      </c>
      <c r="V38" s="295"/>
      <c r="W38" s="1418"/>
      <c r="X38" s="1418"/>
      <c r="Y38" s="1665"/>
      <c r="Z38" s="1145"/>
      <c r="AA38" s="1146"/>
      <c r="AB38" s="1145"/>
      <c r="AC38" s="1146"/>
      <c r="AD38" s="1145"/>
      <c r="AE38" s="1146"/>
      <c r="AF38" s="1145"/>
      <c r="AG38" s="1146"/>
    </row>
    <row r="39" spans="1:33" ht="4.9000000000000004" customHeight="1" x14ac:dyDescent="0.2">
      <c r="A39" s="131"/>
      <c r="B39" s="131"/>
      <c r="C39" s="131"/>
      <c r="D39" s="131"/>
      <c r="E39" s="131"/>
      <c r="F39" s="131"/>
      <c r="G39" s="131"/>
      <c r="H39" s="131"/>
      <c r="I39" s="131"/>
      <c r="J39" s="131"/>
      <c r="K39" s="131"/>
      <c r="L39" s="131"/>
      <c r="M39" s="131"/>
      <c r="N39" s="131"/>
      <c r="O39" s="131"/>
      <c r="P39" s="131"/>
      <c r="Q39" s="131"/>
      <c r="R39" s="131"/>
      <c r="S39" s="131"/>
      <c r="T39" s="1400"/>
      <c r="U39" s="1400"/>
      <c r="V39" s="131"/>
      <c r="W39" s="131"/>
      <c r="X39" s="131"/>
      <c r="Y39" s="1665"/>
    </row>
    <row r="40" spans="1:33" x14ac:dyDescent="0.2">
      <c r="A40" s="131"/>
      <c r="B40" s="138" t="s">
        <v>1785</v>
      </c>
      <c r="C40" s="131"/>
      <c r="D40" s="131"/>
      <c r="E40" s="131"/>
      <c r="F40" s="131"/>
      <c r="G40" s="131"/>
      <c r="H40" s="131"/>
      <c r="I40" s="131"/>
      <c r="J40" s="131"/>
      <c r="K40" s="131"/>
      <c r="L40" s="131"/>
      <c r="M40" s="131"/>
      <c r="N40" s="131"/>
      <c r="O40" s="131"/>
      <c r="P40" s="131"/>
      <c r="Q40" s="131"/>
      <c r="R40" s="131"/>
      <c r="S40" s="131"/>
      <c r="T40" s="1400"/>
      <c r="U40" s="1401" t="str">
        <f>$B40</f>
        <v>Engagements inutilisés (502)</v>
      </c>
      <c r="V40" s="131"/>
      <c r="W40" s="131"/>
      <c r="X40" s="131"/>
      <c r="Y40" s="1665"/>
    </row>
    <row r="41" spans="1:33" x14ac:dyDescent="0.2">
      <c r="A41" s="1700" t="s">
        <v>2932</v>
      </c>
      <c r="B41" s="1065"/>
      <c r="C41" s="1692"/>
      <c r="D41" s="1692"/>
      <c r="E41" s="1700"/>
      <c r="F41" s="1692"/>
      <c r="G41" s="902"/>
      <c r="H41" s="1403"/>
      <c r="I41" s="1404"/>
      <c r="J41" s="1693"/>
      <c r="K41" s="1404"/>
      <c r="L41" s="1405"/>
      <c r="M41" s="1406"/>
      <c r="N41" s="1700"/>
      <c r="O41" s="2186"/>
      <c r="P41" s="2186"/>
      <c r="Q41" s="2186"/>
      <c r="R41" s="2186"/>
      <c r="S41" s="131"/>
      <c r="T41" s="1407" t="str">
        <f t="shared" ref="T41:T65" si="2">$A41</f>
        <v>1 (1401)</v>
      </c>
      <c r="U41" s="1408" t="str">
        <f t="shared" ref="U41:U65" si="3">IF($B41="","",$B41)</f>
        <v/>
      </c>
      <c r="V41" s="295"/>
      <c r="W41" s="1409"/>
      <c r="X41" s="1409"/>
      <c r="Y41" s="1665"/>
      <c r="Z41" s="1143"/>
      <c r="AA41" s="1144"/>
      <c r="AB41" s="1143"/>
      <c r="AC41" s="1144"/>
      <c r="AD41" s="1143"/>
      <c r="AE41" s="1144"/>
      <c r="AF41" s="1143"/>
      <c r="AG41" s="1144"/>
    </row>
    <row r="42" spans="1:33" x14ac:dyDescent="0.2">
      <c r="A42" s="1700" t="s">
        <v>2933</v>
      </c>
      <c r="B42" s="1065"/>
      <c r="C42" s="1692"/>
      <c r="D42" s="1692"/>
      <c r="E42" s="1700"/>
      <c r="F42" s="1692"/>
      <c r="G42" s="902"/>
      <c r="H42" s="1403"/>
      <c r="I42" s="1404"/>
      <c r="J42" s="1693"/>
      <c r="K42" s="1404"/>
      <c r="L42" s="1405"/>
      <c r="M42" s="1406"/>
      <c r="N42" s="1700"/>
      <c r="O42" s="2186"/>
      <c r="P42" s="2186"/>
      <c r="Q42" s="2186"/>
      <c r="R42" s="2186"/>
      <c r="S42" s="131"/>
      <c r="T42" s="1407" t="str">
        <f t="shared" si="2"/>
        <v>2 (1402)</v>
      </c>
      <c r="U42" s="1408" t="str">
        <f t="shared" si="3"/>
        <v/>
      </c>
      <c r="V42" s="295"/>
      <c r="W42" s="1409"/>
      <c r="X42" s="1409"/>
      <c r="Y42" s="1665"/>
      <c r="Z42" s="1143"/>
      <c r="AA42" s="1144"/>
      <c r="AB42" s="1143"/>
      <c r="AC42" s="1144"/>
      <c r="AD42" s="1143"/>
      <c r="AE42" s="1144"/>
      <c r="AF42" s="1143"/>
      <c r="AG42" s="1144"/>
    </row>
    <row r="43" spans="1:33" x14ac:dyDescent="0.2">
      <c r="A43" s="1700" t="s">
        <v>2934</v>
      </c>
      <c r="B43" s="1065"/>
      <c r="C43" s="1692"/>
      <c r="D43" s="1692"/>
      <c r="E43" s="1700"/>
      <c r="F43" s="1692"/>
      <c r="G43" s="902"/>
      <c r="H43" s="1403"/>
      <c r="I43" s="1404"/>
      <c r="J43" s="1693"/>
      <c r="K43" s="1404"/>
      <c r="L43" s="1405"/>
      <c r="M43" s="1406"/>
      <c r="N43" s="1700"/>
      <c r="O43" s="2186"/>
      <c r="P43" s="2186"/>
      <c r="Q43" s="2186"/>
      <c r="R43" s="2186"/>
      <c r="S43" s="131"/>
      <c r="T43" s="1407" t="str">
        <f t="shared" si="2"/>
        <v>3 (1403)</v>
      </c>
      <c r="U43" s="1408" t="str">
        <f t="shared" si="3"/>
        <v/>
      </c>
      <c r="V43" s="295"/>
      <c r="W43" s="1409"/>
      <c r="X43" s="1409"/>
      <c r="Y43" s="1665"/>
      <c r="Z43" s="1143"/>
      <c r="AA43" s="1144"/>
      <c r="AB43" s="1143"/>
      <c r="AC43" s="1144"/>
      <c r="AD43" s="1143"/>
      <c r="AE43" s="1144"/>
      <c r="AF43" s="1143"/>
      <c r="AG43" s="1144"/>
    </row>
    <row r="44" spans="1:33" hidden="1" x14ac:dyDescent="0.2">
      <c r="A44" s="1700" t="s">
        <v>2935</v>
      </c>
      <c r="B44" s="1065"/>
      <c r="C44" s="1692"/>
      <c r="D44" s="1692"/>
      <c r="E44" s="1700"/>
      <c r="F44" s="1692"/>
      <c r="G44" s="902"/>
      <c r="H44" s="1403"/>
      <c r="I44" s="1404"/>
      <c r="J44" s="1693"/>
      <c r="K44" s="1404"/>
      <c r="L44" s="1405"/>
      <c r="M44" s="1406"/>
      <c r="N44" s="1700"/>
      <c r="O44" s="2186"/>
      <c r="P44" s="2186"/>
      <c r="Q44" s="2186"/>
      <c r="R44" s="2186"/>
      <c r="S44" s="131"/>
      <c r="T44" s="1407" t="str">
        <f t="shared" si="2"/>
        <v>4 (1404)</v>
      </c>
      <c r="U44" s="1408" t="str">
        <f t="shared" si="3"/>
        <v/>
      </c>
      <c r="V44" s="295"/>
      <c r="W44" s="1409"/>
      <c r="X44" s="1409"/>
      <c r="Y44" s="1665"/>
      <c r="Z44" s="1143"/>
      <c r="AA44" s="1144"/>
      <c r="AB44" s="1143"/>
      <c r="AC44" s="1144"/>
      <c r="AD44" s="1143"/>
      <c r="AE44" s="1144"/>
      <c r="AF44" s="1143"/>
      <c r="AG44" s="1144"/>
    </row>
    <row r="45" spans="1:33" hidden="1" x14ac:dyDescent="0.2">
      <c r="A45" s="1700" t="s">
        <v>2936</v>
      </c>
      <c r="B45" s="1065"/>
      <c r="C45" s="1692"/>
      <c r="D45" s="1692"/>
      <c r="E45" s="1700"/>
      <c r="F45" s="1692"/>
      <c r="G45" s="902"/>
      <c r="H45" s="1403"/>
      <c r="I45" s="1404"/>
      <c r="J45" s="1693"/>
      <c r="K45" s="1404"/>
      <c r="L45" s="1405"/>
      <c r="M45" s="1406"/>
      <c r="N45" s="1700"/>
      <c r="O45" s="2186"/>
      <c r="P45" s="2186"/>
      <c r="Q45" s="2186"/>
      <c r="R45" s="2186"/>
      <c r="S45" s="131"/>
      <c r="T45" s="1407" t="str">
        <f t="shared" si="2"/>
        <v>5 (1405)</v>
      </c>
      <c r="U45" s="1408" t="str">
        <f t="shared" si="3"/>
        <v/>
      </c>
      <c r="V45" s="295"/>
      <c r="W45" s="1409"/>
      <c r="X45" s="1409"/>
      <c r="Y45" s="1665"/>
      <c r="Z45" s="1143"/>
      <c r="AA45" s="1144"/>
      <c r="AB45" s="1143"/>
      <c r="AC45" s="1144"/>
      <c r="AD45" s="1143"/>
      <c r="AE45" s="1144"/>
      <c r="AF45" s="1143"/>
      <c r="AG45" s="1144"/>
    </row>
    <row r="46" spans="1:33" hidden="1" x14ac:dyDescent="0.2">
      <c r="A46" s="1700" t="s">
        <v>2937</v>
      </c>
      <c r="B46" s="1065"/>
      <c r="C46" s="1692"/>
      <c r="D46" s="1692"/>
      <c r="E46" s="1700"/>
      <c r="F46" s="1692"/>
      <c r="G46" s="902"/>
      <c r="H46" s="1403"/>
      <c r="I46" s="1404"/>
      <c r="J46" s="1693"/>
      <c r="K46" s="1404"/>
      <c r="L46" s="1405"/>
      <c r="M46" s="1406"/>
      <c r="N46" s="1700"/>
      <c r="O46" s="2186"/>
      <c r="P46" s="2186"/>
      <c r="Q46" s="2186"/>
      <c r="R46" s="2186"/>
      <c r="S46" s="131"/>
      <c r="T46" s="1407" t="str">
        <f t="shared" si="2"/>
        <v>6 (1406)</v>
      </c>
      <c r="U46" s="1408" t="str">
        <f t="shared" si="3"/>
        <v/>
      </c>
      <c r="V46" s="295"/>
      <c r="W46" s="1409"/>
      <c r="X46" s="1409"/>
      <c r="Y46" s="1665"/>
      <c r="Z46" s="1143"/>
      <c r="AA46" s="1144"/>
      <c r="AB46" s="1143"/>
      <c r="AC46" s="1144"/>
      <c r="AD46" s="1143"/>
      <c r="AE46" s="1144"/>
      <c r="AF46" s="1143"/>
      <c r="AG46" s="1144"/>
    </row>
    <row r="47" spans="1:33" hidden="1" x14ac:dyDescent="0.2">
      <c r="A47" s="1700" t="s">
        <v>2938</v>
      </c>
      <c r="B47" s="1065"/>
      <c r="C47" s="1692"/>
      <c r="D47" s="1692"/>
      <c r="E47" s="1700"/>
      <c r="F47" s="1692"/>
      <c r="G47" s="902"/>
      <c r="H47" s="1403"/>
      <c r="I47" s="1404"/>
      <c r="J47" s="1693"/>
      <c r="K47" s="1404"/>
      <c r="L47" s="1405"/>
      <c r="M47" s="1406"/>
      <c r="N47" s="1700"/>
      <c r="O47" s="2186"/>
      <c r="P47" s="2186"/>
      <c r="Q47" s="2186"/>
      <c r="R47" s="2186"/>
      <c r="S47" s="131"/>
      <c r="T47" s="1407" t="str">
        <f t="shared" si="2"/>
        <v>7 (1407)</v>
      </c>
      <c r="U47" s="1408" t="str">
        <f t="shared" si="3"/>
        <v/>
      </c>
      <c r="V47" s="295"/>
      <c r="W47" s="1409"/>
      <c r="X47" s="1409"/>
      <c r="Y47" s="1665"/>
      <c r="Z47" s="1143"/>
      <c r="AA47" s="1144"/>
      <c r="AB47" s="1143"/>
      <c r="AC47" s="1144"/>
      <c r="AD47" s="1143"/>
      <c r="AE47" s="1144"/>
      <c r="AF47" s="1143"/>
      <c r="AG47" s="1144"/>
    </row>
    <row r="48" spans="1:33" hidden="1" x14ac:dyDescent="0.2">
      <c r="A48" s="1700" t="s">
        <v>2939</v>
      </c>
      <c r="B48" s="1065"/>
      <c r="C48" s="1692"/>
      <c r="D48" s="1692"/>
      <c r="E48" s="1700"/>
      <c r="F48" s="1692"/>
      <c r="G48" s="902"/>
      <c r="H48" s="1403"/>
      <c r="I48" s="1404"/>
      <c r="J48" s="1693"/>
      <c r="K48" s="1404"/>
      <c r="L48" s="1405"/>
      <c r="M48" s="1406"/>
      <c r="N48" s="1700"/>
      <c r="O48" s="2186"/>
      <c r="P48" s="2186"/>
      <c r="Q48" s="2186"/>
      <c r="R48" s="2186"/>
      <c r="S48" s="131"/>
      <c r="T48" s="1407" t="str">
        <f t="shared" si="2"/>
        <v>8 (1408)</v>
      </c>
      <c r="U48" s="1408" t="str">
        <f t="shared" si="3"/>
        <v/>
      </c>
      <c r="V48" s="295"/>
      <c r="W48" s="1409"/>
      <c r="X48" s="1409"/>
      <c r="Y48" s="1665"/>
      <c r="Z48" s="1143"/>
      <c r="AA48" s="1144"/>
      <c r="AB48" s="1143"/>
      <c r="AC48" s="1144"/>
      <c r="AD48" s="1143"/>
      <c r="AE48" s="1144"/>
      <c r="AF48" s="1143"/>
      <c r="AG48" s="1144"/>
    </row>
    <row r="49" spans="1:33" hidden="1" x14ac:dyDescent="0.2">
      <c r="A49" s="1700" t="s">
        <v>2940</v>
      </c>
      <c r="B49" s="1065"/>
      <c r="C49" s="1692"/>
      <c r="D49" s="1692"/>
      <c r="E49" s="1700"/>
      <c r="F49" s="1692"/>
      <c r="G49" s="902"/>
      <c r="H49" s="1403"/>
      <c r="I49" s="1404"/>
      <c r="J49" s="1693"/>
      <c r="K49" s="1404"/>
      <c r="L49" s="1405"/>
      <c r="M49" s="1406"/>
      <c r="N49" s="1700"/>
      <c r="O49" s="2186"/>
      <c r="P49" s="2186"/>
      <c r="Q49" s="2186"/>
      <c r="R49" s="2186"/>
      <c r="S49" s="131"/>
      <c r="T49" s="1407" t="str">
        <f t="shared" si="2"/>
        <v>9 (1409)</v>
      </c>
      <c r="U49" s="1408" t="str">
        <f t="shared" si="3"/>
        <v/>
      </c>
      <c r="V49" s="295"/>
      <c r="W49" s="1409"/>
      <c r="X49" s="1409"/>
      <c r="Y49" s="1665"/>
      <c r="Z49" s="1143"/>
      <c r="AA49" s="1144"/>
      <c r="AB49" s="1143"/>
      <c r="AC49" s="1144"/>
      <c r="AD49" s="1143"/>
      <c r="AE49" s="1144"/>
      <c r="AF49" s="1143"/>
      <c r="AG49" s="1144"/>
    </row>
    <row r="50" spans="1:33" hidden="1" x14ac:dyDescent="0.2">
      <c r="A50" s="1700" t="s">
        <v>2941</v>
      </c>
      <c r="B50" s="1065"/>
      <c r="C50" s="1692"/>
      <c r="D50" s="1692"/>
      <c r="E50" s="1700"/>
      <c r="F50" s="1692"/>
      <c r="G50" s="902"/>
      <c r="H50" s="1403"/>
      <c r="I50" s="1404"/>
      <c r="J50" s="1693"/>
      <c r="K50" s="1404"/>
      <c r="L50" s="1405"/>
      <c r="M50" s="1406"/>
      <c r="N50" s="1700"/>
      <c r="O50" s="2186"/>
      <c r="P50" s="2186"/>
      <c r="Q50" s="2186"/>
      <c r="R50" s="2186"/>
      <c r="S50" s="131"/>
      <c r="T50" s="1407" t="str">
        <f t="shared" si="2"/>
        <v>10 (1410)</v>
      </c>
      <c r="U50" s="1408" t="str">
        <f t="shared" si="3"/>
        <v/>
      </c>
      <c r="V50" s="295"/>
      <c r="W50" s="1409"/>
      <c r="X50" s="1409"/>
      <c r="Y50" s="1665"/>
      <c r="Z50" s="1143"/>
      <c r="AA50" s="1144"/>
      <c r="AB50" s="1143"/>
      <c r="AC50" s="1144"/>
      <c r="AD50" s="1143"/>
      <c r="AE50" s="1144"/>
      <c r="AF50" s="1143"/>
      <c r="AG50" s="1144"/>
    </row>
    <row r="51" spans="1:33" hidden="1" x14ac:dyDescent="0.2">
      <c r="A51" s="1700" t="s">
        <v>2942</v>
      </c>
      <c r="B51" s="1065"/>
      <c r="C51" s="1692"/>
      <c r="D51" s="1692"/>
      <c r="E51" s="1700"/>
      <c r="F51" s="1692"/>
      <c r="G51" s="902"/>
      <c r="H51" s="1403"/>
      <c r="I51" s="1404"/>
      <c r="J51" s="1693"/>
      <c r="K51" s="1404"/>
      <c r="L51" s="1405"/>
      <c r="M51" s="1406"/>
      <c r="N51" s="1700"/>
      <c r="O51" s="2186"/>
      <c r="P51" s="2186"/>
      <c r="Q51" s="2186"/>
      <c r="R51" s="2186"/>
      <c r="S51" s="131"/>
      <c r="T51" s="1407" t="str">
        <f t="shared" si="2"/>
        <v>11 (1411)</v>
      </c>
      <c r="U51" s="1408" t="str">
        <f t="shared" si="3"/>
        <v/>
      </c>
      <c r="V51" s="295"/>
      <c r="W51" s="1409"/>
      <c r="X51" s="1409"/>
      <c r="Y51" s="1665"/>
      <c r="Z51" s="1143"/>
      <c r="AA51" s="1144"/>
      <c r="AB51" s="1143"/>
      <c r="AC51" s="1144"/>
      <c r="AD51" s="1143"/>
      <c r="AE51" s="1144"/>
      <c r="AF51" s="1143"/>
      <c r="AG51" s="1144"/>
    </row>
    <row r="52" spans="1:33" hidden="1" x14ac:dyDescent="0.2">
      <c r="A52" s="1700" t="s">
        <v>2943</v>
      </c>
      <c r="B52" s="1065"/>
      <c r="C52" s="1692"/>
      <c r="D52" s="1692"/>
      <c r="E52" s="1700"/>
      <c r="F52" s="1692"/>
      <c r="G52" s="902"/>
      <c r="H52" s="1403"/>
      <c r="I52" s="1404"/>
      <c r="J52" s="1693"/>
      <c r="K52" s="1404"/>
      <c r="L52" s="1405"/>
      <c r="M52" s="1406"/>
      <c r="N52" s="1700"/>
      <c r="O52" s="2186"/>
      <c r="P52" s="2186"/>
      <c r="Q52" s="2186"/>
      <c r="R52" s="2186"/>
      <c r="S52" s="131"/>
      <c r="T52" s="1407" t="str">
        <f t="shared" si="2"/>
        <v>12 (1412)</v>
      </c>
      <c r="U52" s="1408" t="str">
        <f t="shared" si="3"/>
        <v/>
      </c>
      <c r="V52" s="295"/>
      <c r="W52" s="1409"/>
      <c r="X52" s="1409"/>
      <c r="Y52" s="1665"/>
      <c r="Z52" s="1143"/>
      <c r="AA52" s="1144"/>
      <c r="AB52" s="1143"/>
      <c r="AC52" s="1144"/>
      <c r="AD52" s="1143"/>
      <c r="AE52" s="1144"/>
      <c r="AF52" s="1143"/>
      <c r="AG52" s="1144"/>
    </row>
    <row r="53" spans="1:33" hidden="1" x14ac:dyDescent="0.2">
      <c r="A53" s="1700" t="s">
        <v>2944</v>
      </c>
      <c r="B53" s="1065"/>
      <c r="C53" s="1692"/>
      <c r="D53" s="1692"/>
      <c r="E53" s="1700"/>
      <c r="F53" s="1692"/>
      <c r="G53" s="902"/>
      <c r="H53" s="1403"/>
      <c r="I53" s="1404"/>
      <c r="J53" s="1693"/>
      <c r="K53" s="1404"/>
      <c r="L53" s="1405"/>
      <c r="M53" s="1406"/>
      <c r="N53" s="1700"/>
      <c r="O53" s="2186"/>
      <c r="P53" s="2186"/>
      <c r="Q53" s="2186"/>
      <c r="R53" s="2186"/>
      <c r="S53" s="131"/>
      <c r="T53" s="1407" t="str">
        <f t="shared" si="2"/>
        <v>13 (1413)</v>
      </c>
      <c r="U53" s="1408" t="str">
        <f t="shared" si="3"/>
        <v/>
      </c>
      <c r="V53" s="295"/>
      <c r="W53" s="1409"/>
      <c r="X53" s="1409"/>
      <c r="Y53" s="1665"/>
      <c r="Z53" s="1143"/>
      <c r="AA53" s="1144"/>
      <c r="AB53" s="1143"/>
      <c r="AC53" s="1144"/>
      <c r="AD53" s="1143"/>
      <c r="AE53" s="1144"/>
      <c r="AF53" s="1143"/>
      <c r="AG53" s="1144"/>
    </row>
    <row r="54" spans="1:33" hidden="1" x14ac:dyDescent="0.2">
      <c r="A54" s="1700" t="s">
        <v>2945</v>
      </c>
      <c r="B54" s="1065"/>
      <c r="C54" s="1692"/>
      <c r="D54" s="1692"/>
      <c r="E54" s="1700"/>
      <c r="F54" s="1692"/>
      <c r="G54" s="902"/>
      <c r="H54" s="1403"/>
      <c r="I54" s="1404"/>
      <c r="J54" s="1693"/>
      <c r="K54" s="1404"/>
      <c r="L54" s="1405"/>
      <c r="M54" s="1406"/>
      <c r="N54" s="1700"/>
      <c r="O54" s="2186"/>
      <c r="P54" s="2186"/>
      <c r="Q54" s="2186"/>
      <c r="R54" s="2186"/>
      <c r="S54" s="131"/>
      <c r="T54" s="1407" t="str">
        <f t="shared" si="2"/>
        <v>14 (1414)</v>
      </c>
      <c r="U54" s="1408" t="str">
        <f t="shared" si="3"/>
        <v/>
      </c>
      <c r="V54" s="295"/>
      <c r="W54" s="1409"/>
      <c r="X54" s="1409"/>
      <c r="Y54" s="1665"/>
      <c r="Z54" s="1143"/>
      <c r="AA54" s="1144"/>
      <c r="AB54" s="1143"/>
      <c r="AC54" s="1144"/>
      <c r="AD54" s="1143"/>
      <c r="AE54" s="1144"/>
      <c r="AF54" s="1143"/>
      <c r="AG54" s="1144"/>
    </row>
    <row r="55" spans="1:33" hidden="1" x14ac:dyDescent="0.2">
      <c r="A55" s="1700" t="s">
        <v>2946</v>
      </c>
      <c r="B55" s="1065"/>
      <c r="C55" s="1692"/>
      <c r="D55" s="1692"/>
      <c r="E55" s="1700"/>
      <c r="F55" s="1692"/>
      <c r="G55" s="902"/>
      <c r="H55" s="1403"/>
      <c r="I55" s="1404"/>
      <c r="J55" s="1693"/>
      <c r="K55" s="1404"/>
      <c r="L55" s="1405"/>
      <c r="M55" s="1406"/>
      <c r="N55" s="1700"/>
      <c r="O55" s="2186"/>
      <c r="P55" s="2186"/>
      <c r="Q55" s="2186"/>
      <c r="R55" s="2186"/>
      <c r="S55" s="131"/>
      <c r="T55" s="1407" t="str">
        <f t="shared" si="2"/>
        <v>15 (1415)</v>
      </c>
      <c r="U55" s="1408" t="str">
        <f t="shared" si="3"/>
        <v/>
      </c>
      <c r="V55" s="295"/>
      <c r="W55" s="1409"/>
      <c r="X55" s="1409"/>
      <c r="Y55" s="1665"/>
      <c r="Z55" s="1143"/>
      <c r="AA55" s="1144"/>
      <c r="AB55" s="1143"/>
      <c r="AC55" s="1144"/>
      <c r="AD55" s="1143"/>
      <c r="AE55" s="1144"/>
      <c r="AF55" s="1143"/>
      <c r="AG55" s="1144"/>
    </row>
    <row r="56" spans="1:33" hidden="1" x14ac:dyDescent="0.2">
      <c r="A56" s="1700" t="s">
        <v>2947</v>
      </c>
      <c r="B56" s="1065"/>
      <c r="C56" s="1692"/>
      <c r="D56" s="1692"/>
      <c r="E56" s="1700"/>
      <c r="F56" s="1692"/>
      <c r="G56" s="902"/>
      <c r="H56" s="1403"/>
      <c r="I56" s="1404"/>
      <c r="J56" s="1693"/>
      <c r="K56" s="1404"/>
      <c r="L56" s="1405"/>
      <c r="M56" s="1406"/>
      <c r="N56" s="1700"/>
      <c r="O56" s="2186"/>
      <c r="P56" s="2186"/>
      <c r="Q56" s="2186"/>
      <c r="R56" s="2186"/>
      <c r="S56" s="131"/>
      <c r="T56" s="1407" t="str">
        <f t="shared" si="2"/>
        <v>16 (1416)</v>
      </c>
      <c r="U56" s="1408" t="str">
        <f t="shared" si="3"/>
        <v/>
      </c>
      <c r="V56" s="295"/>
      <c r="W56" s="1409"/>
      <c r="X56" s="1409"/>
      <c r="Y56" s="1665"/>
      <c r="Z56" s="1143"/>
      <c r="AA56" s="1144"/>
      <c r="AB56" s="1143"/>
      <c r="AC56" s="1144"/>
      <c r="AD56" s="1143"/>
      <c r="AE56" s="1144"/>
      <c r="AF56" s="1143"/>
      <c r="AG56" s="1144"/>
    </row>
    <row r="57" spans="1:33" hidden="1" x14ac:dyDescent="0.2">
      <c r="A57" s="1700" t="s">
        <v>2948</v>
      </c>
      <c r="B57" s="1065"/>
      <c r="C57" s="1692"/>
      <c r="D57" s="1692"/>
      <c r="E57" s="1700"/>
      <c r="F57" s="1692"/>
      <c r="G57" s="902"/>
      <c r="H57" s="1403"/>
      <c r="I57" s="1404"/>
      <c r="J57" s="1693"/>
      <c r="K57" s="1404"/>
      <c r="L57" s="1405"/>
      <c r="M57" s="1406"/>
      <c r="N57" s="1700"/>
      <c r="O57" s="2186"/>
      <c r="P57" s="2186"/>
      <c r="Q57" s="2186"/>
      <c r="R57" s="2186"/>
      <c r="S57" s="131"/>
      <c r="T57" s="1407" t="str">
        <f t="shared" si="2"/>
        <v>17 (1417)</v>
      </c>
      <c r="U57" s="1408" t="str">
        <f t="shared" si="3"/>
        <v/>
      </c>
      <c r="V57" s="295"/>
      <c r="W57" s="1409"/>
      <c r="X57" s="1409"/>
      <c r="Y57" s="1665"/>
      <c r="Z57" s="1143"/>
      <c r="AA57" s="1144"/>
      <c r="AB57" s="1143"/>
      <c r="AC57" s="1144"/>
      <c r="AD57" s="1143"/>
      <c r="AE57" s="1144"/>
      <c r="AF57" s="1143"/>
      <c r="AG57" s="1144"/>
    </row>
    <row r="58" spans="1:33" hidden="1" x14ac:dyDescent="0.2">
      <c r="A58" s="1700" t="s">
        <v>2949</v>
      </c>
      <c r="B58" s="1065"/>
      <c r="C58" s="1692"/>
      <c r="D58" s="1692"/>
      <c r="E58" s="1700"/>
      <c r="F58" s="1692"/>
      <c r="G58" s="902"/>
      <c r="H58" s="1403"/>
      <c r="I58" s="1404"/>
      <c r="J58" s="1693"/>
      <c r="K58" s="1404"/>
      <c r="L58" s="1405"/>
      <c r="M58" s="1406"/>
      <c r="N58" s="1700"/>
      <c r="O58" s="2186"/>
      <c r="P58" s="2186"/>
      <c r="Q58" s="2186"/>
      <c r="R58" s="2186"/>
      <c r="S58" s="131"/>
      <c r="T58" s="1407" t="str">
        <f t="shared" si="2"/>
        <v>18 (1418)</v>
      </c>
      <c r="U58" s="1408" t="str">
        <f t="shared" si="3"/>
        <v/>
      </c>
      <c r="V58" s="295"/>
      <c r="W58" s="1409"/>
      <c r="X58" s="1409"/>
      <c r="Y58" s="1665"/>
      <c r="Z58" s="1143"/>
      <c r="AA58" s="1144"/>
      <c r="AB58" s="1143"/>
      <c r="AC58" s="1144"/>
      <c r="AD58" s="1143"/>
      <c r="AE58" s="1144"/>
      <c r="AF58" s="1143"/>
      <c r="AG58" s="1144"/>
    </row>
    <row r="59" spans="1:33" hidden="1" x14ac:dyDescent="0.2">
      <c r="A59" s="1700" t="s">
        <v>2950</v>
      </c>
      <c r="B59" s="1065"/>
      <c r="C59" s="1692"/>
      <c r="D59" s="1692"/>
      <c r="E59" s="1700"/>
      <c r="F59" s="1692"/>
      <c r="G59" s="902"/>
      <c r="H59" s="1403"/>
      <c r="I59" s="1404"/>
      <c r="J59" s="1693"/>
      <c r="K59" s="1404"/>
      <c r="L59" s="1405"/>
      <c r="M59" s="1406"/>
      <c r="N59" s="1700"/>
      <c r="O59" s="2186"/>
      <c r="P59" s="2186"/>
      <c r="Q59" s="2186"/>
      <c r="R59" s="2186"/>
      <c r="S59" s="131"/>
      <c r="T59" s="1407" t="str">
        <f t="shared" si="2"/>
        <v>19 (1419)</v>
      </c>
      <c r="U59" s="1408" t="str">
        <f t="shared" si="3"/>
        <v/>
      </c>
      <c r="V59" s="295"/>
      <c r="W59" s="1409"/>
      <c r="X59" s="1409"/>
      <c r="Y59" s="1665"/>
      <c r="Z59" s="1143"/>
      <c r="AA59" s="1144"/>
      <c r="AB59" s="1143"/>
      <c r="AC59" s="1144"/>
      <c r="AD59" s="1143"/>
      <c r="AE59" s="1144"/>
      <c r="AF59" s="1143"/>
      <c r="AG59" s="1144"/>
    </row>
    <row r="60" spans="1:33" hidden="1" x14ac:dyDescent="0.2">
      <c r="A60" s="1700" t="s">
        <v>2951</v>
      </c>
      <c r="B60" s="1065"/>
      <c r="C60" s="1692"/>
      <c r="D60" s="1692"/>
      <c r="E60" s="1700"/>
      <c r="F60" s="1692"/>
      <c r="G60" s="902"/>
      <c r="H60" s="1403"/>
      <c r="I60" s="1404"/>
      <c r="J60" s="1693"/>
      <c r="K60" s="1404"/>
      <c r="L60" s="1405"/>
      <c r="M60" s="1406"/>
      <c r="N60" s="1700"/>
      <c r="O60" s="2186"/>
      <c r="P60" s="2186"/>
      <c r="Q60" s="2186"/>
      <c r="R60" s="2186"/>
      <c r="S60" s="131"/>
      <c r="T60" s="1407" t="str">
        <f t="shared" si="2"/>
        <v>20 (1420)</v>
      </c>
      <c r="U60" s="1408" t="str">
        <f t="shared" si="3"/>
        <v/>
      </c>
      <c r="V60" s="295"/>
      <c r="W60" s="1409"/>
      <c r="X60" s="1409"/>
      <c r="Y60" s="1665"/>
      <c r="Z60" s="1143"/>
      <c r="AA60" s="1144"/>
      <c r="AB60" s="1143"/>
      <c r="AC60" s="1144"/>
      <c r="AD60" s="1143"/>
      <c r="AE60" s="1144"/>
      <c r="AF60" s="1143"/>
      <c r="AG60" s="1144"/>
    </row>
    <row r="61" spans="1:33" hidden="1" x14ac:dyDescent="0.2">
      <c r="A61" s="1700" t="s">
        <v>2952</v>
      </c>
      <c r="B61" s="1065"/>
      <c r="C61" s="1692"/>
      <c r="D61" s="1692"/>
      <c r="E61" s="1700"/>
      <c r="F61" s="1692"/>
      <c r="G61" s="902"/>
      <c r="H61" s="1403"/>
      <c r="I61" s="1404"/>
      <c r="J61" s="1693"/>
      <c r="K61" s="1404"/>
      <c r="L61" s="1405"/>
      <c r="M61" s="1406"/>
      <c r="N61" s="1700"/>
      <c r="O61" s="2186"/>
      <c r="P61" s="2186"/>
      <c r="Q61" s="2186"/>
      <c r="R61" s="2186"/>
      <c r="S61" s="131"/>
      <c r="T61" s="1407" t="str">
        <f t="shared" si="2"/>
        <v>21 (1421)</v>
      </c>
      <c r="U61" s="1408" t="str">
        <f t="shared" si="3"/>
        <v/>
      </c>
      <c r="V61" s="295"/>
      <c r="W61" s="1409"/>
      <c r="X61" s="1409"/>
      <c r="Y61" s="1665"/>
      <c r="Z61" s="1143"/>
      <c r="AA61" s="1144"/>
      <c r="AB61" s="1143"/>
      <c r="AC61" s="1144"/>
      <c r="AD61" s="1143"/>
      <c r="AE61" s="1144"/>
      <c r="AF61" s="1143"/>
      <c r="AG61" s="1144"/>
    </row>
    <row r="62" spans="1:33" hidden="1" x14ac:dyDescent="0.2">
      <c r="A62" s="1700" t="s">
        <v>2953</v>
      </c>
      <c r="B62" s="1065"/>
      <c r="C62" s="1692"/>
      <c r="D62" s="1692"/>
      <c r="E62" s="1700"/>
      <c r="F62" s="1692"/>
      <c r="G62" s="902"/>
      <c r="H62" s="1403"/>
      <c r="I62" s="1404"/>
      <c r="J62" s="1693"/>
      <c r="K62" s="1404"/>
      <c r="L62" s="1405"/>
      <c r="M62" s="1406"/>
      <c r="N62" s="1700"/>
      <c r="O62" s="2186"/>
      <c r="P62" s="2186"/>
      <c r="Q62" s="2186"/>
      <c r="R62" s="2186"/>
      <c r="S62" s="131"/>
      <c r="T62" s="1407" t="str">
        <f t="shared" si="2"/>
        <v>22 (1422)</v>
      </c>
      <c r="U62" s="1408" t="str">
        <f t="shared" si="3"/>
        <v/>
      </c>
      <c r="V62" s="295"/>
      <c r="W62" s="1409"/>
      <c r="X62" s="1409"/>
      <c r="Y62" s="1665"/>
      <c r="Z62" s="1143"/>
      <c r="AA62" s="1144"/>
      <c r="AB62" s="1143"/>
      <c r="AC62" s="1144"/>
      <c r="AD62" s="1143"/>
      <c r="AE62" s="1144"/>
      <c r="AF62" s="1143"/>
      <c r="AG62" s="1144"/>
    </row>
    <row r="63" spans="1:33" hidden="1" x14ac:dyDescent="0.2">
      <c r="A63" s="1700" t="s">
        <v>2954</v>
      </c>
      <c r="B63" s="1065"/>
      <c r="C63" s="1692"/>
      <c r="D63" s="1692"/>
      <c r="E63" s="1700"/>
      <c r="F63" s="1692"/>
      <c r="G63" s="902"/>
      <c r="H63" s="1403"/>
      <c r="I63" s="1404"/>
      <c r="J63" s="1693"/>
      <c r="K63" s="1404"/>
      <c r="L63" s="1405"/>
      <c r="M63" s="1406"/>
      <c r="N63" s="1700"/>
      <c r="O63" s="2186"/>
      <c r="P63" s="2186"/>
      <c r="Q63" s="2186"/>
      <c r="R63" s="2186"/>
      <c r="S63" s="131"/>
      <c r="T63" s="1407" t="str">
        <f t="shared" si="2"/>
        <v>23 (1423)</v>
      </c>
      <c r="U63" s="1408" t="str">
        <f t="shared" si="3"/>
        <v/>
      </c>
      <c r="V63" s="295"/>
      <c r="W63" s="1409"/>
      <c r="X63" s="1409"/>
      <c r="Y63" s="1665"/>
      <c r="Z63" s="1143"/>
      <c r="AA63" s="1144"/>
      <c r="AB63" s="1143"/>
      <c r="AC63" s="1144"/>
      <c r="AD63" s="1143"/>
      <c r="AE63" s="1144"/>
      <c r="AF63" s="1143"/>
      <c r="AG63" s="1144"/>
    </row>
    <row r="64" spans="1:33" hidden="1" x14ac:dyDescent="0.2">
      <c r="A64" s="1700" t="s">
        <v>2955</v>
      </c>
      <c r="B64" s="1065"/>
      <c r="C64" s="1692"/>
      <c r="D64" s="1692"/>
      <c r="E64" s="1700"/>
      <c r="F64" s="1692"/>
      <c r="G64" s="902"/>
      <c r="H64" s="1403"/>
      <c r="I64" s="1404"/>
      <c r="J64" s="1693"/>
      <c r="K64" s="1404"/>
      <c r="L64" s="1405"/>
      <c r="M64" s="1406"/>
      <c r="N64" s="1700"/>
      <c r="O64" s="2186"/>
      <c r="P64" s="2186"/>
      <c r="Q64" s="2186"/>
      <c r="R64" s="2186"/>
      <c r="S64" s="131"/>
      <c r="T64" s="1407" t="str">
        <f t="shared" si="2"/>
        <v>24 (1424)</v>
      </c>
      <c r="U64" s="1408" t="str">
        <f t="shared" si="3"/>
        <v/>
      </c>
      <c r="V64" s="295"/>
      <c r="W64" s="1409"/>
      <c r="X64" s="1409"/>
      <c r="Y64" s="1665"/>
      <c r="Z64" s="1143"/>
      <c r="AA64" s="1144"/>
      <c r="AB64" s="1143"/>
      <c r="AC64" s="1144"/>
      <c r="AD64" s="1143"/>
      <c r="AE64" s="1144"/>
      <c r="AF64" s="1143"/>
      <c r="AG64" s="1144"/>
    </row>
    <row r="65" spans="1:53" x14ac:dyDescent="0.2">
      <c r="A65" s="1700" t="s">
        <v>2956</v>
      </c>
      <c r="B65" s="1065"/>
      <c r="C65" s="1692"/>
      <c r="D65" s="1692"/>
      <c r="E65" s="1700"/>
      <c r="F65" s="1692"/>
      <c r="G65" s="902"/>
      <c r="H65" s="1403"/>
      <c r="I65" s="1404"/>
      <c r="J65" s="1693"/>
      <c r="K65" s="1404"/>
      <c r="L65" s="1405"/>
      <c r="M65" s="1406"/>
      <c r="N65" s="1700"/>
      <c r="O65" s="2186"/>
      <c r="P65" s="2186"/>
      <c r="Q65" s="2186"/>
      <c r="R65" s="2186"/>
      <c r="S65" s="131"/>
      <c r="T65" s="1407" t="str">
        <f t="shared" si="2"/>
        <v>25 (1425)</v>
      </c>
      <c r="U65" s="1408" t="str">
        <f t="shared" si="3"/>
        <v/>
      </c>
      <c r="V65" s="295"/>
      <c r="W65" s="1409"/>
      <c r="X65" s="1409"/>
      <c r="Y65" s="1665"/>
      <c r="Z65" s="1143"/>
      <c r="AA65" s="1144"/>
      <c r="AB65" s="1143"/>
      <c r="AC65" s="1144"/>
      <c r="AD65" s="1143"/>
      <c r="AE65" s="1144"/>
      <c r="AF65" s="1143"/>
      <c r="AG65" s="1144"/>
    </row>
    <row r="66" spans="1:53" x14ac:dyDescent="0.2">
      <c r="A66" s="425" t="s">
        <v>2957</v>
      </c>
      <c r="B66" s="1066">
        <v>100</v>
      </c>
      <c r="C66" s="1692"/>
      <c r="D66" s="1692"/>
      <c r="E66" s="1700"/>
      <c r="F66" s="1692"/>
      <c r="G66" s="467"/>
      <c r="H66" s="1411"/>
      <c r="I66" s="1404"/>
      <c r="J66" s="1693"/>
      <c r="K66" s="1404"/>
      <c r="L66" s="1405"/>
      <c r="M66" s="1412"/>
      <c r="N66" s="1700"/>
      <c r="O66" s="2188"/>
      <c r="P66" s="2188"/>
      <c r="Q66" s="2188"/>
      <c r="R66" s="2188"/>
      <c r="S66" s="131"/>
      <c r="T66" s="1400"/>
      <c r="U66" s="1413">
        <f>$B66</f>
        <v>100</v>
      </c>
      <c r="V66" s="295"/>
      <c r="W66" s="1409"/>
      <c r="X66" s="1409"/>
      <c r="Y66" s="1665"/>
      <c r="Z66" s="1143"/>
      <c r="AA66" s="1144"/>
      <c r="AB66" s="1143"/>
      <c r="AC66" s="1144"/>
      <c r="AD66" s="1143"/>
      <c r="AE66" s="1144"/>
      <c r="AF66" s="1143"/>
      <c r="AG66" s="1144"/>
    </row>
    <row r="67" spans="1:53" ht="10.15" customHeight="1" x14ac:dyDescent="0.2">
      <c r="A67" s="132" t="s">
        <v>2958</v>
      </c>
      <c r="B67" s="905" t="s">
        <v>2959</v>
      </c>
      <c r="C67" s="1693"/>
      <c r="D67" s="1693"/>
      <c r="E67" s="131"/>
      <c r="F67" s="908"/>
      <c r="G67" s="1414"/>
      <c r="H67" s="1415"/>
      <c r="I67" s="1404"/>
      <c r="J67" s="1693"/>
      <c r="K67" s="1404"/>
      <c r="L67" s="1416"/>
      <c r="M67" s="1417"/>
      <c r="N67" s="131"/>
      <c r="O67" s="2189"/>
      <c r="P67" s="2189"/>
      <c r="Q67" s="2189"/>
      <c r="R67" s="2189"/>
      <c r="S67" s="131"/>
      <c r="T67" s="1400"/>
      <c r="U67" s="906" t="str">
        <f>$B67</f>
        <v>Global</v>
      </c>
      <c r="V67" s="295"/>
      <c r="W67" s="1418"/>
      <c r="X67" s="1418"/>
      <c r="Y67" s="1665"/>
      <c r="Z67" s="1145"/>
      <c r="AA67" s="1146"/>
      <c r="AB67" s="1145"/>
      <c r="AC67" s="1146"/>
      <c r="AD67" s="1145"/>
      <c r="AE67" s="1146"/>
      <c r="AF67" s="1145"/>
      <c r="AG67" s="1146"/>
    </row>
    <row r="68" spans="1:53" ht="4.9000000000000004" customHeight="1" x14ac:dyDescent="0.2">
      <c r="A68" s="131"/>
      <c r="B68" s="131"/>
      <c r="C68" s="131"/>
      <c r="D68" s="131"/>
      <c r="E68" s="131"/>
      <c r="F68" s="131"/>
      <c r="G68" s="131"/>
      <c r="H68" s="131"/>
      <c r="I68" s="131"/>
      <c r="J68" s="131"/>
      <c r="K68" s="131"/>
      <c r="L68" s="131"/>
      <c r="M68" s="131"/>
      <c r="N68" s="131"/>
      <c r="O68" s="131"/>
      <c r="P68" s="131"/>
      <c r="Q68" s="131"/>
      <c r="R68" s="131"/>
      <c r="S68" s="131"/>
      <c r="T68" s="1400"/>
      <c r="U68" s="1400"/>
      <c r="V68" s="131"/>
      <c r="W68" s="131"/>
      <c r="X68" s="131"/>
      <c r="Y68" s="1665"/>
    </row>
    <row r="69" spans="1:53" x14ac:dyDescent="0.2">
      <c r="A69" s="131"/>
      <c r="B69" s="138" t="s">
        <v>1788</v>
      </c>
      <c r="C69" s="131"/>
      <c r="D69" s="131"/>
      <c r="E69" s="131"/>
      <c r="F69" s="131"/>
      <c r="G69" s="131"/>
      <c r="H69" s="131"/>
      <c r="I69" s="131"/>
      <c r="J69" s="131"/>
      <c r="K69" s="131"/>
      <c r="L69" s="131"/>
      <c r="M69" s="131"/>
      <c r="N69" s="131"/>
      <c r="O69" s="131"/>
      <c r="P69" s="131"/>
      <c r="Q69" s="131"/>
      <c r="R69" s="131"/>
      <c r="S69" s="131"/>
      <c r="T69" s="1400"/>
      <c r="U69" s="1401" t="str">
        <f>$B69</f>
        <v>Autres éléments hors bilan (505)</v>
      </c>
      <c r="V69" s="131"/>
      <c r="W69" s="131"/>
      <c r="X69" s="131"/>
      <c r="Y69" s="553"/>
      <c r="Z69" s="1083"/>
      <c r="AA69" s="769"/>
      <c r="AB69" s="769"/>
      <c r="AC69" s="769"/>
      <c r="AD69" s="769"/>
      <c r="AE69" s="769"/>
      <c r="AF69" s="769"/>
      <c r="AG69" s="769"/>
      <c r="AH69" s="769"/>
      <c r="AJ69" s="1118"/>
      <c r="AK69" s="1118"/>
      <c r="AL69" s="1085"/>
      <c r="AM69" s="1085"/>
      <c r="AN69" s="1085"/>
      <c r="AO69" s="1085"/>
      <c r="AP69" s="1086"/>
      <c r="AQ69" s="1085"/>
      <c r="AR69" s="1085"/>
      <c r="AS69" s="1085"/>
      <c r="AT69" s="1085"/>
      <c r="AU69" s="1085"/>
      <c r="AV69" s="1085"/>
      <c r="AW69" s="1118"/>
      <c r="AX69" s="1118"/>
      <c r="AY69" s="1085"/>
      <c r="AZ69" s="1085"/>
      <c r="BA69" s="1085"/>
    </row>
    <row r="70" spans="1:53" x14ac:dyDescent="0.2">
      <c r="A70" s="1700" t="s">
        <v>2932</v>
      </c>
      <c r="B70" s="1065"/>
      <c r="C70" s="1692"/>
      <c r="D70" s="1692"/>
      <c r="E70" s="1700"/>
      <c r="F70" s="1692"/>
      <c r="G70" s="902"/>
      <c r="H70" s="1403"/>
      <c r="I70" s="1404"/>
      <c r="J70" s="1693"/>
      <c r="K70" s="1404"/>
      <c r="L70" s="1405"/>
      <c r="M70" s="1406"/>
      <c r="N70" s="1700"/>
      <c r="O70" s="2186"/>
      <c r="P70" s="2186"/>
      <c r="Q70" s="2186"/>
      <c r="R70" s="2186"/>
      <c r="S70" s="131"/>
      <c r="T70" s="1407" t="str">
        <f t="shared" ref="T70:T94" si="4">$A70</f>
        <v>1 (1401)</v>
      </c>
      <c r="U70" s="1408" t="str">
        <f t="shared" ref="U70:U94" si="5">IF($B70="","",$B70)</f>
        <v/>
      </c>
      <c r="V70" s="295"/>
      <c r="W70" s="1409"/>
      <c r="X70" s="1409"/>
      <c r="Y70" s="553"/>
      <c r="Z70" s="1083"/>
      <c r="AA70" s="769"/>
      <c r="AB70" s="769"/>
      <c r="AC70" s="769"/>
      <c r="AD70" s="769"/>
      <c r="AE70" s="769"/>
      <c r="AF70" s="769"/>
      <c r="AG70" s="769"/>
      <c r="AH70" s="769"/>
      <c r="AJ70" s="1118"/>
      <c r="AK70" s="1118"/>
      <c r="AL70" s="1085"/>
      <c r="AM70" s="1085"/>
      <c r="AN70" s="1085"/>
      <c r="AO70" s="1085"/>
      <c r="AP70" s="1086"/>
      <c r="AQ70" s="1085"/>
      <c r="AR70" s="1085"/>
      <c r="AS70" s="1085"/>
      <c r="AT70" s="1085"/>
      <c r="AU70" s="1085"/>
      <c r="AV70" s="1085"/>
      <c r="AW70" s="1118"/>
      <c r="AX70" s="1118"/>
      <c r="AY70" s="1085"/>
      <c r="AZ70" s="1085"/>
      <c r="BA70" s="1085"/>
    </row>
    <row r="71" spans="1:53" x14ac:dyDescent="0.2">
      <c r="A71" s="1700" t="s">
        <v>2933</v>
      </c>
      <c r="B71" s="1065"/>
      <c r="C71" s="1692"/>
      <c r="D71" s="1692"/>
      <c r="E71" s="1700"/>
      <c r="F71" s="1692"/>
      <c r="G71" s="902"/>
      <c r="H71" s="1403"/>
      <c r="I71" s="1404"/>
      <c r="J71" s="1693"/>
      <c r="K71" s="1404"/>
      <c r="L71" s="1405"/>
      <c r="M71" s="1406"/>
      <c r="N71" s="1700"/>
      <c r="O71" s="2186"/>
      <c r="P71" s="2186"/>
      <c r="Q71" s="2186"/>
      <c r="R71" s="2186"/>
      <c r="S71" s="131"/>
      <c r="T71" s="1407" t="str">
        <f t="shared" si="4"/>
        <v>2 (1402)</v>
      </c>
      <c r="U71" s="1408" t="str">
        <f t="shared" si="5"/>
        <v/>
      </c>
      <c r="V71" s="295"/>
      <c r="W71" s="1409"/>
      <c r="X71" s="1409"/>
      <c r="Y71" s="553"/>
      <c r="Z71" s="1083"/>
      <c r="AA71" s="769"/>
      <c r="AB71" s="769"/>
      <c r="AC71" s="769"/>
      <c r="AD71" s="769"/>
      <c r="AE71" s="769"/>
      <c r="AF71" s="769"/>
      <c r="AG71" s="769"/>
      <c r="AH71" s="769"/>
      <c r="AJ71" s="1118"/>
      <c r="AK71" s="1118"/>
      <c r="AL71" s="1085"/>
      <c r="AM71" s="1085"/>
      <c r="AN71" s="1085"/>
      <c r="AO71" s="1085"/>
      <c r="AP71" s="1086"/>
      <c r="AQ71" s="1085"/>
      <c r="AR71" s="1085"/>
      <c r="AS71" s="1085"/>
      <c r="AT71" s="1085"/>
      <c r="AU71" s="1085"/>
      <c r="AV71" s="1085"/>
      <c r="AW71" s="1118"/>
      <c r="AX71" s="1118"/>
      <c r="AY71" s="1085"/>
      <c r="AZ71" s="1085"/>
      <c r="BA71" s="1085"/>
    </row>
    <row r="72" spans="1:53" x14ac:dyDescent="0.2">
      <c r="A72" s="1700" t="s">
        <v>2934</v>
      </c>
      <c r="B72" s="1065"/>
      <c r="C72" s="1692"/>
      <c r="D72" s="1692"/>
      <c r="E72" s="1700"/>
      <c r="F72" s="1692"/>
      <c r="G72" s="902"/>
      <c r="H72" s="1403"/>
      <c r="I72" s="1404"/>
      <c r="J72" s="1693"/>
      <c r="K72" s="1404"/>
      <c r="L72" s="1405"/>
      <c r="M72" s="1406"/>
      <c r="N72" s="1700"/>
      <c r="O72" s="2186"/>
      <c r="P72" s="2186"/>
      <c r="Q72" s="2186"/>
      <c r="R72" s="2186"/>
      <c r="S72" s="131"/>
      <c r="T72" s="1407" t="str">
        <f t="shared" si="4"/>
        <v>3 (1403)</v>
      </c>
      <c r="U72" s="1408" t="str">
        <f t="shared" si="5"/>
        <v/>
      </c>
      <c r="V72" s="295"/>
      <c r="W72" s="1409"/>
      <c r="X72" s="1409"/>
      <c r="Y72" s="1437"/>
      <c r="Z72" s="1145"/>
      <c r="AA72" s="1121"/>
      <c r="AB72" s="1145"/>
      <c r="AC72" s="1121"/>
      <c r="AD72" s="1145"/>
      <c r="AE72" s="1121"/>
      <c r="AF72" s="1145"/>
      <c r="AG72" s="1121"/>
    </row>
    <row r="73" spans="1:53" hidden="1" x14ac:dyDescent="0.2">
      <c r="A73" s="1700" t="s">
        <v>2935</v>
      </c>
      <c r="B73" s="1065"/>
      <c r="C73" s="1692"/>
      <c r="D73" s="1692"/>
      <c r="E73" s="1700"/>
      <c r="F73" s="1692"/>
      <c r="G73" s="902"/>
      <c r="H73" s="1403"/>
      <c r="I73" s="1404"/>
      <c r="J73" s="1693"/>
      <c r="K73" s="1404"/>
      <c r="L73" s="1405"/>
      <c r="M73" s="1406"/>
      <c r="N73" s="1700"/>
      <c r="O73" s="2186"/>
      <c r="P73" s="2186"/>
      <c r="Q73" s="2186"/>
      <c r="R73" s="2186"/>
      <c r="S73" s="131"/>
      <c r="T73" s="1407" t="str">
        <f t="shared" si="4"/>
        <v>4 (1404)</v>
      </c>
      <c r="U73" s="1408" t="str">
        <f t="shared" si="5"/>
        <v/>
      </c>
      <c r="V73" s="295"/>
      <c r="W73" s="1409"/>
      <c r="X73" s="1409"/>
      <c r="Y73" s="1665"/>
      <c r="Z73" s="1143"/>
      <c r="AA73" s="1144"/>
      <c r="AB73" s="1143"/>
      <c r="AC73" s="1144"/>
      <c r="AD73" s="1143"/>
      <c r="AE73" s="1144"/>
      <c r="AF73" s="1143"/>
      <c r="AG73" s="1144"/>
    </row>
    <row r="74" spans="1:53" s="25" customFormat="1" ht="33.75" hidden="1" customHeight="1" x14ac:dyDescent="0.2">
      <c r="A74" s="1700" t="s">
        <v>2936</v>
      </c>
      <c r="B74" s="1065"/>
      <c r="C74" s="1692"/>
      <c r="D74" s="1692"/>
      <c r="E74" s="1700"/>
      <c r="F74" s="1692"/>
      <c r="G74" s="902"/>
      <c r="H74" s="1403"/>
      <c r="I74" s="1404"/>
      <c r="J74" s="1693"/>
      <c r="K74" s="1404"/>
      <c r="L74" s="1405"/>
      <c r="M74" s="1406"/>
      <c r="N74" s="1700"/>
      <c r="O74" s="2186"/>
      <c r="P74" s="2186"/>
      <c r="Q74" s="2186"/>
      <c r="R74" s="2186"/>
      <c r="S74" s="131"/>
      <c r="T74" s="1407" t="str">
        <f t="shared" si="4"/>
        <v>5 (1405)</v>
      </c>
      <c r="U74" s="1408" t="str">
        <f t="shared" si="5"/>
        <v/>
      </c>
      <c r="V74" s="295"/>
      <c r="W74" s="1409"/>
      <c r="X74" s="1409"/>
      <c r="Y74" s="1509"/>
      <c r="Z74" s="1143"/>
      <c r="AA74" s="1144"/>
      <c r="AB74" s="1143"/>
      <c r="AC74" s="1144"/>
      <c r="AD74" s="1143"/>
      <c r="AE74" s="1144"/>
      <c r="AF74" s="1143"/>
      <c r="AG74" s="1144"/>
    </row>
    <row r="75" spans="1:53" s="25" customFormat="1" ht="42" hidden="1" customHeight="1" x14ac:dyDescent="0.2">
      <c r="A75" s="1700" t="s">
        <v>2937</v>
      </c>
      <c r="B75" s="1065"/>
      <c r="C75" s="1692"/>
      <c r="D75" s="1692"/>
      <c r="E75" s="1700"/>
      <c r="F75" s="1692"/>
      <c r="G75" s="902"/>
      <c r="H75" s="1403"/>
      <c r="I75" s="1404"/>
      <c r="J75" s="1693"/>
      <c r="K75" s="1404"/>
      <c r="L75" s="1405"/>
      <c r="M75" s="1406"/>
      <c r="N75" s="1700"/>
      <c r="O75" s="2186"/>
      <c r="P75" s="2186"/>
      <c r="Q75" s="2186"/>
      <c r="R75" s="2186"/>
      <c r="S75" s="131"/>
      <c r="T75" s="1407" t="str">
        <f t="shared" si="4"/>
        <v>6 (1406)</v>
      </c>
      <c r="U75" s="1408" t="str">
        <f t="shared" si="5"/>
        <v/>
      </c>
      <c r="V75" s="295"/>
      <c r="W75" s="1409"/>
      <c r="X75" s="1409"/>
      <c r="Y75" s="1509"/>
      <c r="Z75" s="1143"/>
      <c r="AA75" s="1144"/>
      <c r="AB75" s="1143"/>
      <c r="AC75" s="1144"/>
      <c r="AD75" s="1143"/>
      <c r="AE75" s="1144"/>
      <c r="AF75" s="1143"/>
      <c r="AG75" s="1144"/>
    </row>
    <row r="76" spans="1:53" s="25" customFormat="1" ht="42.6" hidden="1" customHeight="1" x14ac:dyDescent="0.2">
      <c r="A76" s="1700" t="s">
        <v>2938</v>
      </c>
      <c r="B76" s="1065"/>
      <c r="C76" s="1692"/>
      <c r="D76" s="1692"/>
      <c r="E76" s="1700"/>
      <c r="F76" s="1692"/>
      <c r="G76" s="902"/>
      <c r="H76" s="1403"/>
      <c r="I76" s="1404"/>
      <c r="J76" s="1693"/>
      <c r="K76" s="1404"/>
      <c r="L76" s="1405"/>
      <c r="M76" s="1406"/>
      <c r="N76" s="1700"/>
      <c r="O76" s="2186"/>
      <c r="P76" s="2186"/>
      <c r="Q76" s="2186"/>
      <c r="R76" s="2186"/>
      <c r="S76" s="131"/>
      <c r="T76" s="1407" t="str">
        <f t="shared" si="4"/>
        <v>7 (1407)</v>
      </c>
      <c r="U76" s="1408" t="str">
        <f t="shared" si="5"/>
        <v/>
      </c>
      <c r="V76" s="295"/>
      <c r="W76" s="1409"/>
      <c r="X76" s="1409"/>
      <c r="Y76" s="1509"/>
      <c r="Z76" s="1143"/>
      <c r="AA76" s="1144"/>
      <c r="AB76" s="1143"/>
      <c r="AC76" s="1144"/>
      <c r="AD76" s="1143"/>
      <c r="AE76" s="1144"/>
      <c r="AF76" s="1143"/>
      <c r="AG76" s="1144"/>
    </row>
    <row r="77" spans="1:53" hidden="1" x14ac:dyDescent="0.2">
      <c r="A77" s="1700" t="s">
        <v>2939</v>
      </c>
      <c r="B77" s="1065"/>
      <c r="C77" s="1692"/>
      <c r="D77" s="1692"/>
      <c r="E77" s="1700"/>
      <c r="F77" s="1692"/>
      <c r="G77" s="902"/>
      <c r="H77" s="1403"/>
      <c r="I77" s="1404"/>
      <c r="J77" s="1693"/>
      <c r="K77" s="1404"/>
      <c r="L77" s="1405"/>
      <c r="M77" s="1406"/>
      <c r="N77" s="1700"/>
      <c r="O77" s="2186"/>
      <c r="P77" s="2186"/>
      <c r="Q77" s="2186"/>
      <c r="R77" s="2186"/>
      <c r="S77" s="131"/>
      <c r="T77" s="1407" t="str">
        <f t="shared" si="4"/>
        <v>8 (1408)</v>
      </c>
      <c r="U77" s="1408" t="str">
        <f t="shared" si="5"/>
        <v/>
      </c>
      <c r="V77" s="295"/>
      <c r="W77" s="1409"/>
      <c r="X77" s="1409"/>
      <c r="Y77" s="1665"/>
      <c r="Z77" s="1143"/>
      <c r="AA77" s="1144"/>
      <c r="AB77" s="1143"/>
      <c r="AC77" s="1144"/>
      <c r="AD77" s="1143"/>
      <c r="AE77" s="1144"/>
      <c r="AF77" s="1143"/>
      <c r="AG77" s="1144"/>
    </row>
    <row r="78" spans="1:53" ht="33.75" hidden="1" customHeight="1" x14ac:dyDescent="0.2">
      <c r="A78" s="1700" t="s">
        <v>2940</v>
      </c>
      <c r="B78" s="1065"/>
      <c r="C78" s="1692"/>
      <c r="D78" s="1692"/>
      <c r="E78" s="1700"/>
      <c r="F78" s="1692"/>
      <c r="G78" s="902"/>
      <c r="H78" s="1403"/>
      <c r="I78" s="1404"/>
      <c r="J78" s="1693"/>
      <c r="K78" s="1404"/>
      <c r="L78" s="1405"/>
      <c r="M78" s="1406"/>
      <c r="N78" s="1700"/>
      <c r="O78" s="2186"/>
      <c r="P78" s="2186"/>
      <c r="Q78" s="2186"/>
      <c r="R78" s="2186"/>
      <c r="S78" s="131"/>
      <c r="T78" s="1407" t="str">
        <f t="shared" si="4"/>
        <v>9 (1409)</v>
      </c>
      <c r="U78" s="1408" t="str">
        <f t="shared" si="5"/>
        <v/>
      </c>
      <c r="V78" s="295"/>
      <c r="W78" s="1409"/>
      <c r="X78" s="1409"/>
      <c r="Y78" s="1665"/>
      <c r="Z78" s="1143"/>
      <c r="AA78" s="1144"/>
      <c r="AB78" s="1143"/>
      <c r="AC78" s="1144"/>
      <c r="AD78" s="1143"/>
      <c r="AE78" s="1144"/>
      <c r="AF78" s="1143"/>
      <c r="AG78" s="1144"/>
    </row>
    <row r="79" spans="1:53" ht="46.5" hidden="1" customHeight="1" x14ac:dyDescent="0.2">
      <c r="A79" s="1700" t="s">
        <v>2941</v>
      </c>
      <c r="B79" s="1065"/>
      <c r="C79" s="1692"/>
      <c r="D79" s="1692"/>
      <c r="E79" s="1700"/>
      <c r="F79" s="1692"/>
      <c r="G79" s="902"/>
      <c r="H79" s="1403"/>
      <c r="I79" s="1404"/>
      <c r="J79" s="1693"/>
      <c r="K79" s="1404"/>
      <c r="L79" s="1405"/>
      <c r="M79" s="1406"/>
      <c r="N79" s="1700"/>
      <c r="O79" s="2186"/>
      <c r="P79" s="2186"/>
      <c r="Q79" s="2186"/>
      <c r="R79" s="2186"/>
      <c r="S79" s="131"/>
      <c r="T79" s="1407" t="str">
        <f t="shared" si="4"/>
        <v>10 (1410)</v>
      </c>
      <c r="U79" s="1408" t="str">
        <f t="shared" si="5"/>
        <v/>
      </c>
      <c r="V79" s="295"/>
      <c r="W79" s="1409"/>
      <c r="X79" s="1409"/>
      <c r="Y79" s="1665"/>
      <c r="Z79" s="1143"/>
      <c r="AA79" s="1144"/>
      <c r="AB79" s="1143"/>
      <c r="AC79" s="1144"/>
      <c r="AD79" s="1143"/>
      <c r="AE79" s="1144"/>
      <c r="AF79" s="1143"/>
      <c r="AG79" s="1144"/>
    </row>
    <row r="80" spans="1:53" ht="26.45" hidden="1" customHeight="1" x14ac:dyDescent="0.2">
      <c r="A80" s="1700" t="s">
        <v>2942</v>
      </c>
      <c r="B80" s="1065"/>
      <c r="C80" s="1692"/>
      <c r="D80" s="1692"/>
      <c r="E80" s="1700"/>
      <c r="F80" s="1692"/>
      <c r="G80" s="902"/>
      <c r="H80" s="1403"/>
      <c r="I80" s="1404"/>
      <c r="J80" s="1693"/>
      <c r="K80" s="1404"/>
      <c r="L80" s="1405"/>
      <c r="M80" s="1406"/>
      <c r="N80" s="1700"/>
      <c r="O80" s="2186"/>
      <c r="P80" s="2186"/>
      <c r="Q80" s="2186"/>
      <c r="R80" s="2186"/>
      <c r="S80" s="131"/>
      <c r="T80" s="1407" t="str">
        <f t="shared" si="4"/>
        <v>11 (1411)</v>
      </c>
      <c r="U80" s="1408" t="str">
        <f t="shared" si="5"/>
        <v/>
      </c>
      <c r="V80" s="295"/>
      <c r="W80" s="1409"/>
      <c r="X80" s="1409"/>
      <c r="Y80" s="1665"/>
      <c r="Z80" s="1143"/>
      <c r="AA80" s="1144"/>
      <c r="AB80" s="1143"/>
      <c r="AC80" s="1144"/>
      <c r="AD80" s="1143"/>
      <c r="AE80" s="1144"/>
      <c r="AF80" s="1143"/>
      <c r="AG80" s="1144"/>
    </row>
    <row r="81" spans="1:33" ht="11.25" hidden="1" customHeight="1" x14ac:dyDescent="0.2">
      <c r="A81" s="1700" t="s">
        <v>2943</v>
      </c>
      <c r="B81" s="1065"/>
      <c r="C81" s="1692"/>
      <c r="D81" s="1692"/>
      <c r="E81" s="1700"/>
      <c r="F81" s="1692"/>
      <c r="G81" s="902"/>
      <c r="H81" s="1403"/>
      <c r="I81" s="1404"/>
      <c r="J81" s="1693"/>
      <c r="K81" s="1404"/>
      <c r="L81" s="1405"/>
      <c r="M81" s="1406"/>
      <c r="N81" s="1700"/>
      <c r="O81" s="2186"/>
      <c r="P81" s="2186"/>
      <c r="Q81" s="2186"/>
      <c r="R81" s="2186"/>
      <c r="S81" s="131"/>
      <c r="T81" s="1407" t="str">
        <f t="shared" si="4"/>
        <v>12 (1412)</v>
      </c>
      <c r="U81" s="1408" t="str">
        <f t="shared" si="5"/>
        <v/>
      </c>
      <c r="V81" s="295"/>
      <c r="W81" s="1409"/>
      <c r="X81" s="1409"/>
      <c r="Y81" s="1665"/>
      <c r="Z81" s="1143"/>
      <c r="AA81" s="1144"/>
      <c r="AB81" s="1143"/>
      <c r="AC81" s="1144"/>
      <c r="AD81" s="1143"/>
      <c r="AE81" s="1144"/>
      <c r="AF81" s="1143"/>
      <c r="AG81" s="1144"/>
    </row>
    <row r="82" spans="1:33" ht="11.25" hidden="1" customHeight="1" x14ac:dyDescent="0.2">
      <c r="A82" s="1700" t="s">
        <v>2944</v>
      </c>
      <c r="B82" s="1065"/>
      <c r="C82" s="1692"/>
      <c r="D82" s="1692"/>
      <c r="E82" s="1700"/>
      <c r="F82" s="1692"/>
      <c r="G82" s="902"/>
      <c r="H82" s="1403"/>
      <c r="I82" s="1404"/>
      <c r="J82" s="1693"/>
      <c r="K82" s="1404"/>
      <c r="L82" s="1405"/>
      <c r="M82" s="1406"/>
      <c r="N82" s="1700"/>
      <c r="O82" s="2186"/>
      <c r="P82" s="2186"/>
      <c r="Q82" s="2186"/>
      <c r="R82" s="2186"/>
      <c r="S82" s="131"/>
      <c r="T82" s="1407" t="str">
        <f t="shared" si="4"/>
        <v>13 (1413)</v>
      </c>
      <c r="U82" s="1408" t="str">
        <f t="shared" si="5"/>
        <v/>
      </c>
      <c r="V82" s="295"/>
      <c r="W82" s="1409"/>
      <c r="X82" s="1409"/>
      <c r="Y82" s="1665"/>
      <c r="Z82" s="1143"/>
      <c r="AA82" s="1144"/>
      <c r="AB82" s="1143"/>
      <c r="AC82" s="1144"/>
      <c r="AD82" s="1143"/>
      <c r="AE82" s="1144"/>
      <c r="AF82" s="1143"/>
      <c r="AG82" s="1144"/>
    </row>
    <row r="83" spans="1:33" ht="11.25" hidden="1" customHeight="1" x14ac:dyDescent="0.2">
      <c r="A83" s="1700" t="s">
        <v>2945</v>
      </c>
      <c r="B83" s="1065"/>
      <c r="C83" s="1692"/>
      <c r="D83" s="1692"/>
      <c r="E83" s="1700"/>
      <c r="F83" s="1692"/>
      <c r="G83" s="902"/>
      <c r="H83" s="1403"/>
      <c r="I83" s="1404"/>
      <c r="J83" s="1693"/>
      <c r="K83" s="1404"/>
      <c r="L83" s="1405"/>
      <c r="M83" s="1406"/>
      <c r="N83" s="1700"/>
      <c r="O83" s="2186"/>
      <c r="P83" s="2186"/>
      <c r="Q83" s="2186"/>
      <c r="R83" s="2186"/>
      <c r="S83" s="131"/>
      <c r="T83" s="1407" t="str">
        <f t="shared" si="4"/>
        <v>14 (1414)</v>
      </c>
      <c r="U83" s="1408" t="str">
        <f t="shared" si="5"/>
        <v/>
      </c>
      <c r="V83" s="295"/>
      <c r="W83" s="1409"/>
      <c r="X83" s="1409"/>
      <c r="Y83" s="1665"/>
      <c r="Z83" s="1143"/>
      <c r="AA83" s="1144"/>
      <c r="AB83" s="1143"/>
      <c r="AC83" s="1144"/>
      <c r="AD83" s="1143"/>
      <c r="AE83" s="1144"/>
      <c r="AF83" s="1143"/>
      <c r="AG83" s="1144"/>
    </row>
    <row r="84" spans="1:33" hidden="1" x14ac:dyDescent="0.2">
      <c r="A84" s="1700" t="s">
        <v>2946</v>
      </c>
      <c r="B84" s="1065"/>
      <c r="C84" s="1692"/>
      <c r="D84" s="1692"/>
      <c r="E84" s="1700"/>
      <c r="F84" s="1692"/>
      <c r="G84" s="902"/>
      <c r="H84" s="1403"/>
      <c r="I84" s="1404"/>
      <c r="J84" s="1693"/>
      <c r="K84" s="1404"/>
      <c r="L84" s="1405"/>
      <c r="M84" s="1406"/>
      <c r="N84" s="1700"/>
      <c r="O84" s="2186"/>
      <c r="P84" s="2186"/>
      <c r="Q84" s="2186"/>
      <c r="R84" s="2186"/>
      <c r="S84" s="131"/>
      <c r="T84" s="1407" t="str">
        <f t="shared" si="4"/>
        <v>15 (1415)</v>
      </c>
      <c r="U84" s="1408" t="str">
        <f t="shared" si="5"/>
        <v/>
      </c>
      <c r="V84" s="295"/>
      <c r="W84" s="1409"/>
      <c r="X84" s="1409"/>
      <c r="Y84" s="1665"/>
      <c r="Z84" s="1143"/>
      <c r="AA84" s="1144"/>
      <c r="AB84" s="1143"/>
      <c r="AC84" s="1144"/>
      <c r="AD84" s="1143"/>
      <c r="AE84" s="1144"/>
      <c r="AF84" s="1143"/>
      <c r="AG84" s="1144"/>
    </row>
    <row r="85" spans="1:33" hidden="1" x14ac:dyDescent="0.2">
      <c r="A85" s="1700" t="s">
        <v>2947</v>
      </c>
      <c r="B85" s="1065"/>
      <c r="C85" s="1692"/>
      <c r="D85" s="1692"/>
      <c r="E85" s="1700"/>
      <c r="F85" s="1692"/>
      <c r="G85" s="902"/>
      <c r="H85" s="1403"/>
      <c r="I85" s="1404"/>
      <c r="J85" s="1693"/>
      <c r="K85" s="1404"/>
      <c r="L85" s="1405"/>
      <c r="M85" s="1406"/>
      <c r="N85" s="1700"/>
      <c r="O85" s="2186"/>
      <c r="P85" s="2186"/>
      <c r="Q85" s="2186"/>
      <c r="R85" s="2186"/>
      <c r="S85" s="131"/>
      <c r="T85" s="1407" t="str">
        <f t="shared" si="4"/>
        <v>16 (1416)</v>
      </c>
      <c r="U85" s="1408" t="str">
        <f t="shared" si="5"/>
        <v/>
      </c>
      <c r="V85" s="295"/>
      <c r="W85" s="1409"/>
      <c r="X85" s="1409"/>
      <c r="Y85" s="1665"/>
      <c r="Z85" s="1143"/>
      <c r="AA85" s="1144"/>
      <c r="AB85" s="1143"/>
      <c r="AC85" s="1144"/>
      <c r="AD85" s="1143"/>
      <c r="AE85" s="1144"/>
      <c r="AF85" s="1143"/>
      <c r="AG85" s="1144"/>
    </row>
    <row r="86" spans="1:33" hidden="1" x14ac:dyDescent="0.2">
      <c r="A86" s="1700" t="s">
        <v>2948</v>
      </c>
      <c r="B86" s="1065"/>
      <c r="C86" s="1692"/>
      <c r="D86" s="1692"/>
      <c r="E86" s="1700"/>
      <c r="F86" s="1692"/>
      <c r="G86" s="902"/>
      <c r="H86" s="1403"/>
      <c r="I86" s="1404"/>
      <c r="J86" s="1693"/>
      <c r="K86" s="1404"/>
      <c r="L86" s="1405"/>
      <c r="M86" s="1406"/>
      <c r="N86" s="1700"/>
      <c r="O86" s="2186"/>
      <c r="P86" s="2186"/>
      <c r="Q86" s="2186"/>
      <c r="R86" s="2186"/>
      <c r="S86" s="131"/>
      <c r="T86" s="1407" t="str">
        <f t="shared" si="4"/>
        <v>17 (1417)</v>
      </c>
      <c r="U86" s="1408" t="str">
        <f t="shared" si="5"/>
        <v/>
      </c>
      <c r="V86" s="295"/>
      <c r="W86" s="1409"/>
      <c r="X86" s="1409"/>
      <c r="Y86" s="1665"/>
      <c r="Z86" s="1143"/>
      <c r="AA86" s="1144"/>
      <c r="AB86" s="1143"/>
      <c r="AC86" s="1144"/>
      <c r="AD86" s="1143"/>
      <c r="AE86" s="1144"/>
      <c r="AF86" s="1143"/>
      <c r="AG86" s="1144"/>
    </row>
    <row r="87" spans="1:33" hidden="1" x14ac:dyDescent="0.2">
      <c r="A87" s="1700" t="s">
        <v>2949</v>
      </c>
      <c r="B87" s="1065"/>
      <c r="C87" s="1692"/>
      <c r="D87" s="1692"/>
      <c r="E87" s="1700"/>
      <c r="F87" s="1692"/>
      <c r="G87" s="902"/>
      <c r="H87" s="1403"/>
      <c r="I87" s="1404"/>
      <c r="J87" s="1693"/>
      <c r="K87" s="1404"/>
      <c r="L87" s="1405"/>
      <c r="M87" s="1406"/>
      <c r="N87" s="1700"/>
      <c r="O87" s="2186"/>
      <c r="P87" s="2186"/>
      <c r="Q87" s="2186"/>
      <c r="R87" s="2186"/>
      <c r="S87" s="131"/>
      <c r="T87" s="1407" t="str">
        <f t="shared" si="4"/>
        <v>18 (1418)</v>
      </c>
      <c r="U87" s="1408" t="str">
        <f t="shared" si="5"/>
        <v/>
      </c>
      <c r="V87" s="295"/>
      <c r="W87" s="1409"/>
      <c r="X87" s="1409"/>
      <c r="Y87" s="1665"/>
      <c r="Z87" s="1143"/>
      <c r="AA87" s="1144"/>
      <c r="AB87" s="1143"/>
      <c r="AC87" s="1144"/>
      <c r="AD87" s="1143"/>
      <c r="AE87" s="1144"/>
      <c r="AF87" s="1143"/>
      <c r="AG87" s="1144"/>
    </row>
    <row r="88" spans="1:33" hidden="1" x14ac:dyDescent="0.2">
      <c r="A88" s="1700" t="s">
        <v>2950</v>
      </c>
      <c r="B88" s="1065"/>
      <c r="C88" s="1692"/>
      <c r="D88" s="1692"/>
      <c r="E88" s="1700"/>
      <c r="F88" s="1692"/>
      <c r="G88" s="902"/>
      <c r="H88" s="1403"/>
      <c r="I88" s="1404"/>
      <c r="J88" s="1693"/>
      <c r="K88" s="1404"/>
      <c r="L88" s="1405"/>
      <c r="M88" s="1406"/>
      <c r="N88" s="1700"/>
      <c r="O88" s="2186"/>
      <c r="P88" s="2186"/>
      <c r="Q88" s="2186"/>
      <c r="R88" s="2186"/>
      <c r="S88" s="131"/>
      <c r="T88" s="1407" t="str">
        <f t="shared" si="4"/>
        <v>19 (1419)</v>
      </c>
      <c r="U88" s="1408" t="str">
        <f t="shared" si="5"/>
        <v/>
      </c>
      <c r="V88" s="295"/>
      <c r="W88" s="1409"/>
      <c r="X88" s="1409"/>
      <c r="Y88" s="1665"/>
      <c r="Z88" s="1143"/>
      <c r="AA88" s="1144"/>
      <c r="AB88" s="1143"/>
      <c r="AC88" s="1144"/>
      <c r="AD88" s="1143"/>
      <c r="AE88" s="1144"/>
      <c r="AF88" s="1143"/>
      <c r="AG88" s="1144"/>
    </row>
    <row r="89" spans="1:33" hidden="1" x14ac:dyDescent="0.2">
      <c r="A89" s="1700" t="s">
        <v>2951</v>
      </c>
      <c r="B89" s="1065"/>
      <c r="C89" s="1692"/>
      <c r="D89" s="1692"/>
      <c r="E89" s="1700"/>
      <c r="F89" s="1692"/>
      <c r="G89" s="902"/>
      <c r="H89" s="1403"/>
      <c r="I89" s="1404"/>
      <c r="J89" s="1693"/>
      <c r="K89" s="1404"/>
      <c r="L89" s="1405"/>
      <c r="M89" s="1406"/>
      <c r="N89" s="1700"/>
      <c r="O89" s="2186"/>
      <c r="P89" s="2186"/>
      <c r="Q89" s="2186"/>
      <c r="R89" s="2186"/>
      <c r="S89" s="131"/>
      <c r="T89" s="1407" t="str">
        <f t="shared" si="4"/>
        <v>20 (1420)</v>
      </c>
      <c r="U89" s="1408" t="str">
        <f t="shared" si="5"/>
        <v/>
      </c>
      <c r="V89" s="295"/>
      <c r="W89" s="1409"/>
      <c r="X89" s="1409"/>
      <c r="Y89" s="1665"/>
      <c r="Z89" s="1143"/>
      <c r="AA89" s="1144"/>
      <c r="AB89" s="1143"/>
      <c r="AC89" s="1144"/>
      <c r="AD89" s="1143"/>
      <c r="AE89" s="1144"/>
      <c r="AF89" s="1143"/>
      <c r="AG89" s="1144"/>
    </row>
    <row r="90" spans="1:33" hidden="1" x14ac:dyDescent="0.2">
      <c r="A90" s="1700" t="s">
        <v>2952</v>
      </c>
      <c r="B90" s="1065"/>
      <c r="C90" s="1692"/>
      <c r="D90" s="1692"/>
      <c r="E90" s="1700"/>
      <c r="F90" s="1692"/>
      <c r="G90" s="902"/>
      <c r="H90" s="1403"/>
      <c r="I90" s="1404"/>
      <c r="J90" s="1693"/>
      <c r="K90" s="1404"/>
      <c r="L90" s="1405"/>
      <c r="M90" s="1406"/>
      <c r="N90" s="1700"/>
      <c r="O90" s="2186"/>
      <c r="P90" s="2186"/>
      <c r="Q90" s="2186"/>
      <c r="R90" s="2186"/>
      <c r="S90" s="131"/>
      <c r="T90" s="1407" t="str">
        <f t="shared" si="4"/>
        <v>21 (1421)</v>
      </c>
      <c r="U90" s="1408" t="str">
        <f t="shared" si="5"/>
        <v/>
      </c>
      <c r="V90" s="295"/>
      <c r="W90" s="1409"/>
      <c r="X90" s="1409"/>
      <c r="Y90" s="1665"/>
      <c r="Z90" s="1143"/>
      <c r="AA90" s="1144"/>
      <c r="AB90" s="1143"/>
      <c r="AC90" s="1144"/>
      <c r="AD90" s="1143"/>
      <c r="AE90" s="1144"/>
      <c r="AF90" s="1143"/>
      <c r="AG90" s="1144"/>
    </row>
    <row r="91" spans="1:33" hidden="1" x14ac:dyDescent="0.2">
      <c r="A91" s="1700" t="s">
        <v>2953</v>
      </c>
      <c r="B91" s="1065"/>
      <c r="C91" s="1692"/>
      <c r="D91" s="1692"/>
      <c r="E91" s="1700"/>
      <c r="F91" s="1692"/>
      <c r="G91" s="902"/>
      <c r="H91" s="1403"/>
      <c r="I91" s="1404"/>
      <c r="J91" s="1693"/>
      <c r="K91" s="1404"/>
      <c r="L91" s="1405"/>
      <c r="M91" s="1406"/>
      <c r="N91" s="1700"/>
      <c r="O91" s="2186"/>
      <c r="P91" s="2186"/>
      <c r="Q91" s="2186"/>
      <c r="R91" s="2186"/>
      <c r="S91" s="131"/>
      <c r="T91" s="1407" t="str">
        <f t="shared" si="4"/>
        <v>22 (1422)</v>
      </c>
      <c r="U91" s="1408" t="str">
        <f t="shared" si="5"/>
        <v/>
      </c>
      <c r="V91" s="295"/>
      <c r="W91" s="1409"/>
      <c r="X91" s="1409"/>
      <c r="Y91" s="1665"/>
      <c r="Z91" s="1143"/>
      <c r="AA91" s="1144"/>
      <c r="AB91" s="1143"/>
      <c r="AC91" s="1144"/>
      <c r="AD91" s="1143"/>
      <c r="AE91" s="1144"/>
      <c r="AF91" s="1143"/>
      <c r="AG91" s="1144"/>
    </row>
    <row r="92" spans="1:33" hidden="1" x14ac:dyDescent="0.2">
      <c r="A92" s="1700" t="s">
        <v>2954</v>
      </c>
      <c r="B92" s="1065"/>
      <c r="C92" s="1692"/>
      <c r="D92" s="1692"/>
      <c r="E92" s="1700"/>
      <c r="F92" s="1692"/>
      <c r="G92" s="902"/>
      <c r="H92" s="1403"/>
      <c r="I92" s="1404"/>
      <c r="J92" s="1693"/>
      <c r="K92" s="1404"/>
      <c r="L92" s="1405"/>
      <c r="M92" s="1406"/>
      <c r="N92" s="1700"/>
      <c r="O92" s="2186"/>
      <c r="P92" s="2186"/>
      <c r="Q92" s="2186"/>
      <c r="R92" s="2186"/>
      <c r="S92" s="131"/>
      <c r="T92" s="1407" t="str">
        <f t="shared" si="4"/>
        <v>23 (1423)</v>
      </c>
      <c r="U92" s="1408" t="str">
        <f t="shared" si="5"/>
        <v/>
      </c>
      <c r="V92" s="295"/>
      <c r="W92" s="1409"/>
      <c r="X92" s="1409"/>
      <c r="Y92" s="1665"/>
      <c r="Z92" s="1143"/>
      <c r="AA92" s="1144"/>
      <c r="AB92" s="1143"/>
      <c r="AC92" s="1144"/>
      <c r="AD92" s="1143"/>
      <c r="AE92" s="1144"/>
      <c r="AF92" s="1143"/>
      <c r="AG92" s="1144"/>
    </row>
    <row r="93" spans="1:33" hidden="1" x14ac:dyDescent="0.2">
      <c r="A93" s="1700" t="s">
        <v>2955</v>
      </c>
      <c r="B93" s="1065"/>
      <c r="C93" s="1692"/>
      <c r="D93" s="1692"/>
      <c r="E93" s="1700"/>
      <c r="F93" s="1692"/>
      <c r="G93" s="902"/>
      <c r="H93" s="1403"/>
      <c r="I93" s="1404"/>
      <c r="J93" s="1693"/>
      <c r="K93" s="1404"/>
      <c r="L93" s="1405"/>
      <c r="M93" s="1406"/>
      <c r="N93" s="1700"/>
      <c r="O93" s="2186"/>
      <c r="P93" s="2186"/>
      <c r="Q93" s="2186"/>
      <c r="R93" s="2186"/>
      <c r="S93" s="131"/>
      <c r="T93" s="1407" t="str">
        <f t="shared" si="4"/>
        <v>24 (1424)</v>
      </c>
      <c r="U93" s="1408" t="str">
        <f t="shared" si="5"/>
        <v/>
      </c>
      <c r="V93" s="295"/>
      <c r="W93" s="1409"/>
      <c r="X93" s="1409"/>
      <c r="Y93" s="1665"/>
      <c r="Z93" s="1143"/>
      <c r="AA93" s="1144"/>
      <c r="AB93" s="1143"/>
      <c r="AC93" s="1144"/>
      <c r="AD93" s="1143"/>
      <c r="AE93" s="1144"/>
      <c r="AF93" s="1143"/>
      <c r="AG93" s="1144"/>
    </row>
    <row r="94" spans="1:33" x14ac:dyDescent="0.2">
      <c r="A94" s="1700" t="s">
        <v>2956</v>
      </c>
      <c r="B94" s="1065"/>
      <c r="C94" s="1692"/>
      <c r="D94" s="1692"/>
      <c r="E94" s="1700"/>
      <c r="F94" s="1692"/>
      <c r="G94" s="902"/>
      <c r="H94" s="1403"/>
      <c r="I94" s="1404"/>
      <c r="J94" s="1693"/>
      <c r="K94" s="1404"/>
      <c r="L94" s="1405"/>
      <c r="M94" s="1406"/>
      <c r="N94" s="1700"/>
      <c r="O94" s="2186"/>
      <c r="P94" s="2186"/>
      <c r="Q94" s="2186"/>
      <c r="R94" s="2186"/>
      <c r="S94" s="131"/>
      <c r="T94" s="1407" t="str">
        <f t="shared" si="4"/>
        <v>25 (1425)</v>
      </c>
      <c r="U94" s="1408" t="str">
        <f t="shared" si="5"/>
        <v/>
      </c>
      <c r="V94" s="295"/>
      <c r="W94" s="1409"/>
      <c r="X94" s="1409"/>
      <c r="Y94" s="1665"/>
      <c r="Z94" s="1143"/>
      <c r="AA94" s="1144"/>
      <c r="AB94" s="1143"/>
      <c r="AC94" s="1144"/>
      <c r="AD94" s="1143"/>
      <c r="AE94" s="1144"/>
      <c r="AF94" s="1143"/>
      <c r="AG94" s="1144"/>
    </row>
    <row r="95" spans="1:33" x14ac:dyDescent="0.2">
      <c r="A95" s="425" t="s">
        <v>2957</v>
      </c>
      <c r="B95" s="1066">
        <v>100</v>
      </c>
      <c r="C95" s="1692"/>
      <c r="D95" s="1692"/>
      <c r="E95" s="1700"/>
      <c r="F95" s="1692"/>
      <c r="G95" s="467"/>
      <c r="H95" s="1411"/>
      <c r="I95" s="1404"/>
      <c r="J95" s="1693"/>
      <c r="K95" s="1404"/>
      <c r="L95" s="1405"/>
      <c r="M95" s="1412"/>
      <c r="N95" s="1700"/>
      <c r="O95" s="2188"/>
      <c r="P95" s="2188"/>
      <c r="Q95" s="2188"/>
      <c r="R95" s="2188"/>
      <c r="S95" s="131"/>
      <c r="T95" s="1400"/>
      <c r="U95" s="1413">
        <f>$B95</f>
        <v>100</v>
      </c>
      <c r="V95" s="295"/>
      <c r="W95" s="1409"/>
      <c r="X95" s="1409"/>
      <c r="Y95" s="1665"/>
      <c r="Z95" s="1143"/>
      <c r="AA95" s="1144"/>
      <c r="AB95" s="1143"/>
      <c r="AC95" s="1144"/>
      <c r="AD95" s="1143"/>
      <c r="AE95" s="1144"/>
      <c r="AF95" s="1143"/>
      <c r="AG95" s="1144"/>
    </row>
    <row r="96" spans="1:33" x14ac:dyDescent="0.2">
      <c r="A96" s="132" t="s">
        <v>2958</v>
      </c>
      <c r="B96" s="905" t="s">
        <v>2959</v>
      </c>
      <c r="C96" s="1693"/>
      <c r="D96" s="1693"/>
      <c r="E96" s="131"/>
      <c r="F96" s="1510"/>
      <c r="G96" s="1414"/>
      <c r="H96" s="1415"/>
      <c r="I96" s="1404"/>
      <c r="J96" s="1693"/>
      <c r="K96" s="1404"/>
      <c r="L96" s="1416"/>
      <c r="M96" s="1417"/>
      <c r="N96" s="131"/>
      <c r="O96" s="2189"/>
      <c r="P96" s="2189"/>
      <c r="Q96" s="2189"/>
      <c r="R96" s="2189"/>
      <c r="S96" s="131"/>
      <c r="T96" s="1400"/>
      <c r="U96" s="906" t="str">
        <f>$B96</f>
        <v>Global</v>
      </c>
      <c r="V96" s="295"/>
      <c r="W96" s="1418"/>
      <c r="X96" s="1418"/>
      <c r="Y96" s="1665"/>
      <c r="Z96" s="1143"/>
      <c r="AA96" s="1144"/>
      <c r="AB96" s="1143"/>
      <c r="AC96" s="1144"/>
      <c r="AD96" s="1143"/>
      <c r="AE96" s="1144"/>
      <c r="AF96" s="1143"/>
      <c r="AG96" s="1144"/>
    </row>
    <row r="97" spans="1:33" x14ac:dyDescent="0.2">
      <c r="A97" s="131"/>
      <c r="B97" s="92"/>
      <c r="C97" s="1424"/>
      <c r="D97" s="1424"/>
      <c r="E97" s="131"/>
      <c r="F97" s="1425"/>
      <c r="G97" s="1358"/>
      <c r="H97" s="1358"/>
      <c r="I97" s="1424"/>
      <c r="J97" s="1424"/>
      <c r="K97" s="1424"/>
      <c r="L97" s="1424"/>
      <c r="M97" s="1426"/>
      <c r="N97" s="131"/>
      <c r="O97" s="914"/>
      <c r="P97" s="914"/>
      <c r="Q97" s="914"/>
      <c r="R97" s="914"/>
      <c r="S97" s="131"/>
      <c r="T97" s="1427"/>
      <c r="U97" s="1427"/>
      <c r="V97" s="914"/>
      <c r="W97" s="914"/>
      <c r="X97" s="914"/>
      <c r="Y97" s="1665"/>
      <c r="Z97" s="1143"/>
      <c r="AA97" s="1144"/>
      <c r="AB97" s="1143"/>
      <c r="AC97" s="1144"/>
      <c r="AD97" s="1143"/>
      <c r="AE97" s="1144"/>
      <c r="AF97" s="1143"/>
      <c r="AG97" s="1144"/>
    </row>
    <row r="98" spans="1:33" x14ac:dyDescent="0.2">
      <c r="A98" s="131"/>
      <c r="B98" s="1356" t="s">
        <v>2960</v>
      </c>
      <c r="C98" s="1357"/>
      <c r="D98" s="1357"/>
      <c r="E98" s="131"/>
      <c r="F98" s="979"/>
      <c r="G98" s="1358"/>
      <c r="H98" s="1358"/>
      <c r="I98" s="1357"/>
      <c r="J98" s="1357"/>
      <c r="K98" s="1357"/>
      <c r="L98" s="1357"/>
      <c r="M98" s="1428"/>
      <c r="N98" s="553"/>
      <c r="O98" s="553"/>
      <c r="P98" s="553"/>
      <c r="Q98" s="553"/>
      <c r="R98" s="131"/>
      <c r="S98" s="553"/>
      <c r="T98" s="1429"/>
      <c r="U98" s="1439"/>
      <c r="V98" s="553"/>
      <c r="W98" s="553"/>
      <c r="X98" s="553"/>
      <c r="Y98" s="1665"/>
      <c r="Z98" s="1143"/>
      <c r="AA98" s="1144"/>
      <c r="AB98" s="1143"/>
      <c r="AC98" s="1144"/>
      <c r="AD98" s="1143"/>
      <c r="AE98" s="1144"/>
      <c r="AF98" s="1143"/>
      <c r="AG98" s="1144"/>
    </row>
    <row r="99" spans="1:33" x14ac:dyDescent="0.2">
      <c r="A99" s="132" t="s">
        <v>2958</v>
      </c>
      <c r="B99" s="1359" t="s">
        <v>2959</v>
      </c>
      <c r="C99" s="1360"/>
      <c r="D99" s="1360"/>
      <c r="E99" s="1361"/>
      <c r="F99" s="1360"/>
      <c r="G99" s="1430"/>
      <c r="H99" s="1431"/>
      <c r="I99" s="1432"/>
      <c r="J99" s="1432"/>
      <c r="K99" s="1432"/>
      <c r="L99" s="1432"/>
      <c r="M99" s="1708"/>
      <c r="N99" s="1488"/>
      <c r="O99" s="2189"/>
      <c r="P99" s="2189"/>
      <c r="Q99" s="2239"/>
      <c r="R99" s="2239"/>
      <c r="S99" s="553"/>
      <c r="T99" s="1429"/>
      <c r="U99" s="1439"/>
      <c r="V99" s="553"/>
      <c r="W99" s="553"/>
      <c r="X99" s="553"/>
      <c r="Y99" s="1665"/>
      <c r="Z99" s="1147"/>
      <c r="AA99" s="1148"/>
      <c r="AB99" s="1147"/>
      <c r="AC99" s="1148"/>
      <c r="AD99" s="1147"/>
      <c r="AE99" s="1148"/>
      <c r="AF99" s="1147"/>
      <c r="AG99" s="1148"/>
    </row>
    <row r="100" spans="1:33" x14ac:dyDescent="0.2">
      <c r="A100" s="132"/>
      <c r="B100" s="1433"/>
      <c r="C100" s="1361"/>
      <c r="D100" s="1361"/>
      <c r="E100" s="1361"/>
      <c r="F100" s="1361"/>
      <c r="G100" s="1434"/>
      <c r="H100" s="1434"/>
      <c r="I100" s="1435"/>
      <c r="J100" s="1435"/>
      <c r="K100" s="1435"/>
      <c r="L100" s="1435"/>
      <c r="M100" s="1435"/>
      <c r="N100" s="1717"/>
      <c r="O100" s="553"/>
      <c r="P100" s="553"/>
      <c r="Q100" s="553"/>
      <c r="R100" s="553"/>
      <c r="S100" s="553"/>
      <c r="T100" s="1439"/>
      <c r="U100" s="1439"/>
      <c r="V100" s="553"/>
      <c r="W100" s="553"/>
      <c r="X100" s="553"/>
      <c r="Y100" s="914"/>
      <c r="Z100" s="1134"/>
      <c r="AA100" s="1134"/>
      <c r="AB100" s="1134"/>
      <c r="AC100" s="1134"/>
      <c r="AD100" s="1134"/>
      <c r="AE100" s="1134"/>
      <c r="AF100" s="1134"/>
      <c r="AG100" s="1134"/>
    </row>
    <row r="101" spans="1:33" x14ac:dyDescent="0.2">
      <c r="A101" s="131"/>
      <c r="B101" s="138" t="s">
        <v>746</v>
      </c>
      <c r="C101" s="1424"/>
      <c r="D101" s="1693"/>
      <c r="E101" s="131"/>
      <c r="F101" s="1425"/>
      <c r="G101" s="1358"/>
      <c r="H101" s="1358"/>
      <c r="I101" s="1424"/>
      <c r="J101" s="1424"/>
      <c r="K101" s="1424"/>
      <c r="L101" s="1424"/>
      <c r="M101" s="1426"/>
      <c r="N101" s="131"/>
      <c r="O101" s="2189"/>
      <c r="P101" s="2189"/>
      <c r="Q101" s="2189"/>
      <c r="R101" s="2189"/>
      <c r="S101" s="131"/>
      <c r="T101" s="1436"/>
      <c r="U101" s="1401" t="str">
        <f>$B101</f>
        <v>Total (500)</v>
      </c>
      <c r="V101" s="295"/>
      <c r="W101" s="131"/>
      <c r="X101" s="1437"/>
      <c r="Y101" s="1437"/>
      <c r="Z101" s="1147"/>
      <c r="AA101" s="1121"/>
      <c r="AB101" s="1147"/>
      <c r="AC101" s="1121"/>
      <c r="AD101" s="1147"/>
      <c r="AE101" s="1121"/>
      <c r="AF101" s="1147"/>
      <c r="AG101" s="1121"/>
    </row>
    <row r="102" spans="1:33" x14ac:dyDescent="0.2">
      <c r="A102" s="131"/>
      <c r="B102" s="92"/>
      <c r="C102" s="92"/>
      <c r="D102" s="1444"/>
      <c r="E102" s="131"/>
      <c r="F102" s="1425"/>
      <c r="G102" s="1425"/>
      <c r="H102" s="1425"/>
      <c r="I102" s="1444"/>
      <c r="J102" s="1444"/>
      <c r="K102" s="1444"/>
      <c r="L102" s="1445"/>
      <c r="M102" s="1700"/>
      <c r="N102" s="131"/>
      <c r="O102" s="1444"/>
      <c r="P102" s="1444"/>
      <c r="Q102" s="1444"/>
      <c r="R102" s="1444"/>
      <c r="S102" s="131"/>
      <c r="T102" s="131"/>
      <c r="U102" s="131"/>
      <c r="V102" s="131"/>
      <c r="W102" s="131"/>
      <c r="X102" s="131"/>
      <c r="Y102" s="131"/>
    </row>
    <row r="103" spans="1:33" ht="45" x14ac:dyDescent="0.2">
      <c r="A103" s="1481"/>
      <c r="B103" s="1474" t="s">
        <v>3014</v>
      </c>
      <c r="C103" s="131"/>
      <c r="D103" s="131"/>
      <c r="E103" s="131"/>
      <c r="F103" s="131"/>
      <c r="G103" s="131"/>
      <c r="H103" s="131"/>
      <c r="I103" s="131"/>
      <c r="J103" s="131"/>
      <c r="K103" s="131"/>
      <c r="L103" s="131"/>
      <c r="M103" s="131"/>
      <c r="N103" s="131"/>
      <c r="O103" s="139" t="s">
        <v>3015</v>
      </c>
      <c r="P103" s="139" t="s">
        <v>3016</v>
      </c>
      <c r="Q103" s="139" t="s">
        <v>3015</v>
      </c>
      <c r="R103" s="139" t="s">
        <v>3016</v>
      </c>
      <c r="S103" s="1481"/>
      <c r="T103" s="1481"/>
      <c r="U103" s="1481"/>
      <c r="V103" s="1481"/>
      <c r="W103" s="1481"/>
      <c r="X103" s="1481"/>
      <c r="Y103" s="131"/>
    </row>
    <row r="104" spans="1:33" ht="22.5" x14ac:dyDescent="0.2">
      <c r="A104" s="1487"/>
      <c r="B104" s="1475" t="s">
        <v>1784</v>
      </c>
      <c r="C104" s="660"/>
      <c r="D104" s="1692"/>
      <c r="E104" s="131"/>
      <c r="F104" s="660"/>
      <c r="G104" s="660"/>
      <c r="H104" s="1476"/>
      <c r="I104" s="1477"/>
      <c r="J104" s="1693"/>
      <c r="K104" s="1477"/>
      <c r="L104" s="1405"/>
      <c r="M104" s="1406"/>
      <c r="N104" s="131"/>
      <c r="O104" s="1692"/>
      <c r="P104" s="1692"/>
      <c r="Q104" s="1692"/>
      <c r="R104" s="1692"/>
      <c r="S104" s="1481"/>
      <c r="T104" s="1481"/>
      <c r="U104" s="1481"/>
      <c r="V104" s="1481"/>
      <c r="W104" s="1481"/>
      <c r="X104" s="1482"/>
      <c r="Y104" s="1437"/>
      <c r="Z104" s="1121"/>
      <c r="AA104" s="1121"/>
      <c r="AB104" s="1121"/>
      <c r="AC104" s="1121"/>
      <c r="AD104" s="1121"/>
      <c r="AE104" s="1121"/>
      <c r="AF104" s="1121"/>
      <c r="AG104" s="1121"/>
    </row>
    <row r="105" spans="1:33" ht="33.75" x14ac:dyDescent="0.2">
      <c r="A105" s="1487"/>
      <c r="B105" s="1478" t="s">
        <v>1785</v>
      </c>
      <c r="C105" s="1692"/>
      <c r="D105" s="1692"/>
      <c r="E105" s="131"/>
      <c r="F105" s="660"/>
      <c r="G105" s="660"/>
      <c r="H105" s="1476"/>
      <c r="I105" s="1477"/>
      <c r="J105" s="1693"/>
      <c r="K105" s="1477"/>
      <c r="L105" s="1405"/>
      <c r="M105" s="1406"/>
      <c r="N105" s="131"/>
      <c r="O105" s="1692"/>
      <c r="P105" s="1692"/>
      <c r="Q105" s="1692"/>
      <c r="R105" s="1692"/>
      <c r="S105" s="1481"/>
      <c r="T105" s="1481"/>
      <c r="U105" s="1481"/>
      <c r="V105" s="1481"/>
      <c r="W105" s="1481"/>
      <c r="X105" s="1481"/>
      <c r="Y105" s="131"/>
    </row>
    <row r="106" spans="1:33"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row>
    <row r="107" spans="1:33" ht="25.5" customHeight="1" x14ac:dyDescent="0.2">
      <c r="A107" s="1178">
        <v>1</v>
      </c>
      <c r="B107" s="2001" t="s">
        <v>2961</v>
      </c>
      <c r="C107" s="2080"/>
      <c r="D107" s="2080"/>
      <c r="E107" s="2080"/>
      <c r="F107" s="2080"/>
      <c r="G107" s="2080"/>
      <c r="H107" s="131"/>
      <c r="I107" s="1095">
        <v>4</v>
      </c>
      <c r="J107" s="2001" t="s">
        <v>2962</v>
      </c>
      <c r="K107" s="2176"/>
      <c r="L107" s="2176"/>
      <c r="M107" s="2176"/>
      <c r="N107" s="2176"/>
      <c r="O107" s="2176"/>
      <c r="P107" s="2176"/>
      <c r="Q107" s="2176"/>
      <c r="R107" s="2176"/>
      <c r="S107" s="131"/>
      <c r="T107" s="131"/>
      <c r="U107" s="131"/>
      <c r="V107" s="131"/>
      <c r="W107" s="131"/>
      <c r="X107" s="131"/>
      <c r="Y107" s="131"/>
    </row>
    <row r="108" spans="1:33" ht="35.25" customHeight="1" x14ac:dyDescent="0.2">
      <c r="A108" s="1178">
        <v>2</v>
      </c>
      <c r="B108" s="2001" t="s">
        <v>2990</v>
      </c>
      <c r="C108" s="2080"/>
      <c r="D108" s="2080"/>
      <c r="E108" s="2080"/>
      <c r="F108" s="2080"/>
      <c r="G108" s="2080"/>
      <c r="H108" s="131"/>
      <c r="I108" s="1095">
        <v>5</v>
      </c>
      <c r="J108" s="2001" t="s">
        <v>2964</v>
      </c>
      <c r="K108" s="2080"/>
      <c r="L108" s="2080"/>
      <c r="M108" s="2080"/>
      <c r="N108" s="2080"/>
      <c r="O108" s="2080"/>
      <c r="P108" s="2080"/>
      <c r="Q108" s="2080"/>
      <c r="R108" s="2080"/>
      <c r="S108" s="131"/>
      <c r="T108" s="131"/>
      <c r="U108" s="131"/>
      <c r="V108" s="131"/>
      <c r="W108" s="131"/>
      <c r="X108" s="131"/>
      <c r="Y108" s="131"/>
    </row>
    <row r="109" spans="1:33" ht="37.9" customHeight="1" x14ac:dyDescent="0.2">
      <c r="A109" s="1178">
        <v>3</v>
      </c>
      <c r="B109" s="2001" t="s">
        <v>2965</v>
      </c>
      <c r="C109" s="2080"/>
      <c r="D109" s="2080"/>
      <c r="E109" s="2080"/>
      <c r="F109" s="2080"/>
      <c r="G109" s="2080"/>
      <c r="H109" s="131"/>
      <c r="I109" s="1095">
        <v>6</v>
      </c>
      <c r="J109" s="2001" t="s">
        <v>2966</v>
      </c>
      <c r="K109" s="2080"/>
      <c r="L109" s="2080"/>
      <c r="M109" s="2080"/>
      <c r="N109" s="2080"/>
      <c r="O109" s="2080"/>
      <c r="P109" s="2080"/>
      <c r="Q109" s="2080"/>
      <c r="R109" s="2080"/>
    </row>
    <row r="111" spans="1:33" ht="14.25" x14ac:dyDescent="0.2">
      <c r="A111" s="1098"/>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hyperlinks>
    <hyperlink ref="B2:E2" location="'Liste tableaux'!A1" display="Retour à la liste des tableaux" xr:uid="{09783656-C324-45F2-BFE1-3293B28AD8F9}"/>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1" sqref="B1"/>
    </sheetView>
  </sheetViews>
  <sheetFormatPr defaultColWidth="9.140625" defaultRowHeight="12.75" x14ac:dyDescent="0.2"/>
  <cols>
    <col min="1" max="1" width="7.140625" style="1" customWidth="1"/>
    <col min="2" max="2" width="11.42578125" style="1" customWidth="1"/>
    <col min="3" max="3" width="10" style="1" bestFit="1" customWidth="1"/>
    <col min="4" max="4" width="9.140625" style="1"/>
    <col min="5" max="5" width="0.8554687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0.85546875" style="1" customWidth="1"/>
    <col min="15" max="18" width="6.140625" style="1" customWidth="1"/>
    <col min="19" max="19" width="2.140625" style="1" customWidth="1"/>
    <col min="20" max="20" width="6.5703125" style="1" customWidth="1"/>
    <col min="21" max="21" width="9" style="1" customWidth="1"/>
    <col min="22" max="22" width="14.140625" style="1" customWidth="1"/>
    <col min="23" max="24" width="9.42578125" style="1" customWidth="1"/>
    <col min="25" max="25" width="0.85546875" style="1" customWidth="1"/>
    <col min="26" max="33" width="8.5703125" style="25"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5.75" x14ac:dyDescent="0.25">
      <c r="B1" s="378" t="s">
        <v>3030</v>
      </c>
      <c r="C1" s="33"/>
      <c r="D1" s="33"/>
      <c r="T1" s="378" t="str">
        <f>$B1</f>
        <v>Tableau 50.120 - Approche fondée sur les notations internes - Actifs pondérés en fonction du risque de crédit</v>
      </c>
      <c r="U1" s="131"/>
      <c r="V1" s="131"/>
      <c r="W1" s="131"/>
      <c r="X1" s="131"/>
    </row>
    <row r="2" spans="1:33" ht="15.75" x14ac:dyDescent="0.25">
      <c r="A2" s="35">
        <v>25</v>
      </c>
      <c r="B2" s="2144" t="s">
        <v>94</v>
      </c>
      <c r="C2" s="2145"/>
      <c r="D2" s="2145"/>
      <c r="E2" s="2146"/>
      <c r="F2" s="70"/>
      <c r="U2" s="1438"/>
      <c r="V2" s="1438"/>
      <c r="W2" s="1438"/>
      <c r="X2" s="1438"/>
      <c r="Y2" s="1676"/>
      <c r="Z2" s="1676"/>
      <c r="AA2" s="1676"/>
      <c r="AB2" s="1676"/>
      <c r="AC2" s="1676"/>
      <c r="AD2" s="1676"/>
      <c r="AE2" s="1676"/>
      <c r="AF2" s="1676"/>
      <c r="AG2" s="1676"/>
    </row>
    <row r="3" spans="1:33" ht="15" x14ac:dyDescent="0.2">
      <c r="A3" s="35"/>
      <c r="B3" s="1018"/>
      <c r="C3" s="320"/>
      <c r="D3" s="320"/>
      <c r="E3" s="320"/>
      <c r="F3" s="70"/>
      <c r="T3" s="1438" t="s">
        <v>3005</v>
      </c>
      <c r="U3" s="1491"/>
      <c r="V3" s="1491"/>
      <c r="W3" s="1491"/>
      <c r="X3" s="1491"/>
      <c r="Y3" s="1678"/>
      <c r="Z3" s="1678"/>
      <c r="AA3" s="1678"/>
      <c r="AB3" s="1678"/>
      <c r="AC3" s="1678"/>
      <c r="AD3" s="1678"/>
      <c r="AE3" s="1678"/>
      <c r="AF3" s="1678"/>
      <c r="AG3" s="1678"/>
    </row>
    <row r="4" spans="1:33" ht="15" customHeight="1" x14ac:dyDescent="0.2">
      <c r="A4" s="131"/>
      <c r="B4" s="661" t="s">
        <v>3031</v>
      </c>
      <c r="C4" s="661"/>
      <c r="D4" s="131"/>
      <c r="E4" s="131"/>
      <c r="F4" s="131"/>
      <c r="G4" s="131"/>
      <c r="H4" s="131"/>
      <c r="I4" s="131"/>
      <c r="J4" s="131"/>
      <c r="K4" s="131"/>
      <c r="L4" s="131"/>
      <c r="M4" s="131"/>
      <c r="N4" s="131"/>
      <c r="O4" s="131"/>
      <c r="P4" s="131"/>
      <c r="Q4" s="131"/>
      <c r="R4" s="131"/>
      <c r="T4" s="1438" t="str">
        <f>$B4</f>
        <v>Pour le portefeuille bancaire – Expositions sur le financement spécialisé - Financement d'objets (146)</v>
      </c>
      <c r="U4" s="1438"/>
      <c r="V4" s="1438"/>
      <c r="W4" s="1438"/>
      <c r="X4" s="1438"/>
      <c r="Y4" s="1676"/>
      <c r="Z4" s="1676"/>
      <c r="AA4" s="1676"/>
      <c r="AB4" s="1676"/>
      <c r="AC4" s="1676"/>
      <c r="AD4" s="1676"/>
      <c r="AE4" s="1676"/>
      <c r="AF4" s="1676"/>
      <c r="AG4" s="1676"/>
    </row>
    <row r="5" spans="1:33" ht="15" x14ac:dyDescent="0.2">
      <c r="A5" s="131"/>
      <c r="B5" s="261" t="s">
        <v>2910</v>
      </c>
      <c r="C5" s="661"/>
      <c r="D5" s="131"/>
      <c r="E5" s="131"/>
      <c r="F5" s="131"/>
      <c r="G5" s="131"/>
      <c r="H5" s="131"/>
      <c r="I5" s="131"/>
      <c r="J5" s="131"/>
      <c r="K5" s="131"/>
      <c r="L5" s="131"/>
      <c r="M5" s="131"/>
      <c r="N5" s="131"/>
      <c r="O5" s="131"/>
      <c r="P5" s="131"/>
      <c r="Q5" s="131"/>
      <c r="R5" s="131"/>
      <c r="T5" s="261" t="str">
        <f>$B5</f>
        <v>Dollars, en milliers, Type d’enregistrement 010</v>
      </c>
      <c r="U5" s="1395"/>
      <c r="V5" s="896"/>
      <c r="W5" s="896"/>
      <c r="X5" s="896"/>
      <c r="Y5" s="663"/>
      <c r="Z5" s="1127"/>
      <c r="AA5" s="1127"/>
      <c r="AB5" s="1127"/>
      <c r="AC5" s="1127"/>
      <c r="AD5" s="1127"/>
      <c r="AE5" s="1127"/>
      <c r="AF5" s="1127"/>
      <c r="AG5" s="1127"/>
    </row>
    <row r="6" spans="1:33" ht="22.5" customHeight="1" x14ac:dyDescent="0.2">
      <c r="A6" s="131"/>
      <c r="B6" s="2179" t="s">
        <v>2349</v>
      </c>
      <c r="C6" s="2180"/>
      <c r="D6" s="2181"/>
      <c r="E6" s="897"/>
      <c r="F6" s="2180" t="s">
        <v>2350</v>
      </c>
      <c r="G6" s="2182"/>
      <c r="H6" s="896"/>
      <c r="I6" s="2069" t="s">
        <v>2800</v>
      </c>
      <c r="J6" s="2003"/>
      <c r="K6" s="2003"/>
      <c r="L6" s="2003"/>
      <c r="M6" s="2004"/>
      <c r="N6" s="897"/>
      <c r="O6" s="897"/>
      <c r="P6" s="897"/>
      <c r="Q6" s="897"/>
      <c r="R6" s="897"/>
      <c r="T6" s="2183" t="s">
        <v>2911</v>
      </c>
      <c r="U6" s="2183"/>
      <c r="V6" s="1026"/>
      <c r="W6" s="1396"/>
      <c r="X6" s="1396"/>
      <c r="Y6" s="1027"/>
      <c r="Z6" s="1714"/>
      <c r="AA6" s="1714"/>
      <c r="AB6" s="1714"/>
      <c r="AC6" s="1714"/>
      <c r="AD6" s="1714"/>
      <c r="AE6" s="1714"/>
      <c r="AF6" s="1714"/>
      <c r="AG6" s="1714"/>
    </row>
    <row r="7" spans="1:33" ht="22.5" customHeight="1" x14ac:dyDescent="0.2">
      <c r="A7" s="131"/>
      <c r="B7" s="1116"/>
      <c r="C7" s="1117"/>
      <c r="D7" s="1704"/>
      <c r="E7" s="897"/>
      <c r="F7" s="1117"/>
      <c r="G7" s="1704"/>
      <c r="H7" s="896"/>
      <c r="I7" s="2105" t="s">
        <v>2912</v>
      </c>
      <c r="J7" s="2185"/>
      <c r="K7" s="2105" t="s">
        <v>2913</v>
      </c>
      <c r="L7" s="2185"/>
      <c r="M7" s="2005" t="s">
        <v>2914</v>
      </c>
      <c r="N7" s="897"/>
      <c r="O7" s="897"/>
      <c r="P7" s="897"/>
      <c r="Q7" s="897"/>
      <c r="R7" s="897"/>
      <c r="T7" s="2184"/>
      <c r="U7" s="2184"/>
      <c r="V7" s="1026"/>
      <c r="W7" s="2105" t="s">
        <v>2971</v>
      </c>
      <c r="X7" s="2149"/>
      <c r="Y7" s="1027"/>
      <c r="Z7" s="1714"/>
      <c r="AA7" s="1714"/>
      <c r="AB7" s="1714"/>
      <c r="AC7" s="1714"/>
      <c r="AD7" s="1714"/>
      <c r="AE7" s="1714"/>
      <c r="AF7" s="1714"/>
      <c r="AG7" s="1714"/>
    </row>
    <row r="8" spans="1:33" ht="74.25" customHeight="1" x14ac:dyDescent="0.2">
      <c r="A8" s="1666" t="s">
        <v>2915</v>
      </c>
      <c r="B8" s="1666" t="s">
        <v>2916</v>
      </c>
      <c r="C8" s="1666" t="s">
        <v>2352</v>
      </c>
      <c r="D8" s="1666" t="s">
        <v>2973</v>
      </c>
      <c r="E8" s="188"/>
      <c r="F8" s="664" t="s">
        <v>2355</v>
      </c>
      <c r="G8" s="1666" t="s">
        <v>2974</v>
      </c>
      <c r="H8" s="1191"/>
      <c r="I8" s="1666" t="s">
        <v>2920</v>
      </c>
      <c r="J8" s="1666" t="s">
        <v>2921</v>
      </c>
      <c r="K8" s="1666" t="s">
        <v>2922</v>
      </c>
      <c r="L8" s="1666" t="s">
        <v>2923</v>
      </c>
      <c r="M8" s="2187"/>
      <c r="N8" s="188"/>
      <c r="O8" s="2002" t="s">
        <v>2359</v>
      </c>
      <c r="P8" s="2149"/>
      <c r="Q8" s="2002" t="s">
        <v>2925</v>
      </c>
      <c r="R8" s="2149"/>
      <c r="T8" s="1200" t="str">
        <f>$A8</f>
        <v>Fourchette de probabilité de défaut (PD)</v>
      </c>
      <c r="U8" s="1200" t="str">
        <f>$B8</f>
        <v>PD estimative (%) (M3)</v>
      </c>
      <c r="V8" s="1660" t="s">
        <v>2975</v>
      </c>
      <c r="W8" s="1666" t="s">
        <v>2927</v>
      </c>
      <c r="X8" s="1666" t="s">
        <v>2928</v>
      </c>
      <c r="Y8" s="1028"/>
      <c r="Z8" s="1714"/>
      <c r="AA8" s="1714"/>
      <c r="AB8" s="1714"/>
      <c r="AC8" s="1714"/>
      <c r="AD8" s="1714"/>
      <c r="AE8" s="1714"/>
      <c r="AF8" s="1714"/>
      <c r="AG8" s="1714"/>
    </row>
    <row r="9" spans="1:33" s="876" customFormat="1" ht="15" x14ac:dyDescent="0.25">
      <c r="A9" s="1026"/>
      <c r="B9" s="1703" t="s">
        <v>244</v>
      </c>
      <c r="C9" s="1703"/>
      <c r="D9" s="1703" t="s">
        <v>245</v>
      </c>
      <c r="E9" s="1703"/>
      <c r="F9" s="1703" t="s">
        <v>246</v>
      </c>
      <c r="G9" s="1703" t="s">
        <v>2929</v>
      </c>
      <c r="H9" s="1440"/>
      <c r="I9" s="1703" t="s">
        <v>402</v>
      </c>
      <c r="J9" s="1703" t="s">
        <v>249</v>
      </c>
      <c r="K9" s="1650"/>
      <c r="L9" s="1650"/>
      <c r="M9" s="1650"/>
      <c r="N9" s="1703"/>
      <c r="O9" s="1703"/>
      <c r="P9" s="1703"/>
      <c r="Q9" s="1703"/>
      <c r="R9" s="1703"/>
      <c r="T9" s="1398"/>
      <c r="U9" s="1399" t="s">
        <v>2930</v>
      </c>
      <c r="V9" s="1703" t="s">
        <v>2988</v>
      </c>
      <c r="W9" s="131"/>
      <c r="X9" s="1703"/>
      <c r="Y9" s="224"/>
      <c r="Z9" s="1041"/>
      <c r="AA9" s="1041"/>
      <c r="AB9" s="1041"/>
      <c r="AC9" s="1041"/>
      <c r="AD9" s="1041"/>
      <c r="AE9" s="1041"/>
      <c r="AF9" s="1041"/>
      <c r="AG9" s="1041"/>
    </row>
    <row r="10" spans="1:33" ht="12.75" customHeight="1" x14ac:dyDescent="0.2">
      <c r="A10" s="131"/>
      <c r="B10" s="138" t="s">
        <v>1784</v>
      </c>
      <c r="C10" s="131"/>
      <c r="D10" s="669"/>
      <c r="E10" s="669"/>
      <c r="F10" s="669"/>
      <c r="G10" s="669"/>
      <c r="H10" s="669"/>
      <c r="I10" s="2250" t="s">
        <v>3027</v>
      </c>
      <c r="J10" s="2250"/>
      <c r="K10" s="669"/>
      <c r="L10" s="669"/>
      <c r="M10" s="669"/>
      <c r="N10" s="669"/>
      <c r="O10" s="669"/>
      <c r="P10" s="669"/>
      <c r="Q10" s="131"/>
      <c r="R10" s="131"/>
      <c r="T10" s="1400"/>
      <c r="U10" s="1401" t="str">
        <f>$B10</f>
        <v>Engagements utilisés (501)</v>
      </c>
      <c r="V10" s="131"/>
      <c r="W10" s="131"/>
      <c r="X10" s="131"/>
      <c r="Y10" s="320"/>
      <c r="Z10" s="1143"/>
      <c r="AA10" s="1144"/>
      <c r="AB10" s="1143"/>
      <c r="AC10" s="1144"/>
      <c r="AD10" s="1143"/>
      <c r="AE10" s="1144"/>
      <c r="AF10" s="1143"/>
      <c r="AG10" s="1144"/>
    </row>
    <row r="11" spans="1:33" x14ac:dyDescent="0.2">
      <c r="A11" s="1700" t="s">
        <v>2932</v>
      </c>
      <c r="B11" s="1065"/>
      <c r="C11" s="1402"/>
      <c r="D11" s="1692"/>
      <c r="E11" s="1700"/>
      <c r="F11" s="1692"/>
      <c r="G11" s="902"/>
      <c r="H11" s="1403"/>
      <c r="I11" s="1404"/>
      <c r="J11" s="1693"/>
      <c r="K11" s="1404"/>
      <c r="L11" s="1405"/>
      <c r="M11" s="1406"/>
      <c r="N11" s="1700"/>
      <c r="O11" s="2186"/>
      <c r="P11" s="2186"/>
      <c r="Q11" s="2186"/>
      <c r="R11" s="2186"/>
      <c r="S11" s="24"/>
      <c r="T11" s="1407" t="str">
        <f t="shared" ref="T11:T35" si="0">$A11</f>
        <v>1 (1401)</v>
      </c>
      <c r="U11" s="1408" t="str">
        <f t="shared" ref="U11:U35" si="1">IF($B11="","",$B11)</f>
        <v/>
      </c>
      <c r="V11" s="295"/>
      <c r="W11" s="1409"/>
      <c r="X11" s="1409"/>
      <c r="Y11" s="320"/>
      <c r="Z11" s="1143"/>
      <c r="AA11" s="1144"/>
      <c r="AB11" s="1143"/>
      <c r="AC11" s="1144"/>
      <c r="AD11" s="1143"/>
      <c r="AE11" s="1144"/>
      <c r="AF11" s="1143"/>
      <c r="AG11" s="1144"/>
    </row>
    <row r="12" spans="1:33" x14ac:dyDescent="0.2">
      <c r="A12" s="1700" t="s">
        <v>2933</v>
      </c>
      <c r="B12" s="1065"/>
      <c r="C12" s="1402"/>
      <c r="D12" s="1692"/>
      <c r="E12" s="1700"/>
      <c r="F12" s="1692"/>
      <c r="G12" s="902"/>
      <c r="H12" s="1403"/>
      <c r="I12" s="1404"/>
      <c r="J12" s="1693"/>
      <c r="K12" s="1404"/>
      <c r="L12" s="1405"/>
      <c r="M12" s="1406"/>
      <c r="N12" s="1700"/>
      <c r="O12" s="2186"/>
      <c r="P12" s="2186"/>
      <c r="Q12" s="2186"/>
      <c r="R12" s="2186"/>
      <c r="S12" s="24"/>
      <c r="T12" s="1407" t="str">
        <f t="shared" si="0"/>
        <v>2 (1402)</v>
      </c>
      <c r="U12" s="1408" t="str">
        <f t="shared" si="1"/>
        <v/>
      </c>
      <c r="V12" s="295"/>
      <c r="W12" s="1409"/>
      <c r="X12" s="1409"/>
      <c r="Y12" s="320"/>
      <c r="Z12" s="1143"/>
      <c r="AA12" s="1144"/>
      <c r="AB12" s="1143"/>
      <c r="AC12" s="1144"/>
      <c r="AD12" s="1143"/>
      <c r="AE12" s="1144"/>
      <c r="AF12" s="1143"/>
      <c r="AG12" s="1144"/>
    </row>
    <row r="13" spans="1:33" ht="12.75" customHeight="1" x14ac:dyDescent="0.2">
      <c r="A13" s="1700" t="s">
        <v>2934</v>
      </c>
      <c r="B13" s="1065"/>
      <c r="C13" s="1402"/>
      <c r="D13" s="1692"/>
      <c r="E13" s="1700"/>
      <c r="F13" s="1692"/>
      <c r="G13" s="902"/>
      <c r="H13" s="1403"/>
      <c r="I13" s="1404"/>
      <c r="J13" s="1693"/>
      <c r="K13" s="1404"/>
      <c r="L13" s="1405"/>
      <c r="M13" s="1406"/>
      <c r="N13" s="1700"/>
      <c r="O13" s="2186"/>
      <c r="P13" s="2186"/>
      <c r="Q13" s="2186"/>
      <c r="R13" s="2186"/>
      <c r="S13" s="24"/>
      <c r="T13" s="1407" t="str">
        <f t="shared" si="0"/>
        <v>3 (1403)</v>
      </c>
      <c r="U13" s="1408" t="str">
        <f t="shared" si="1"/>
        <v/>
      </c>
      <c r="V13" s="295"/>
      <c r="W13" s="1409"/>
      <c r="X13" s="1409"/>
      <c r="Y13" s="320"/>
      <c r="Z13" s="1143"/>
      <c r="AA13" s="1144"/>
      <c r="AB13" s="1143"/>
      <c r="AC13" s="1144"/>
      <c r="AD13" s="1143"/>
      <c r="AE13" s="1144"/>
      <c r="AF13" s="1143"/>
      <c r="AG13" s="1144"/>
    </row>
    <row r="14" spans="1:33" ht="12.75" hidden="1" customHeight="1" x14ac:dyDescent="0.2">
      <c r="A14" s="1700" t="s">
        <v>2935</v>
      </c>
      <c r="B14" s="1065"/>
      <c r="C14" s="1402"/>
      <c r="D14" s="1692"/>
      <c r="E14" s="1700"/>
      <c r="F14" s="1692"/>
      <c r="G14" s="902"/>
      <c r="H14" s="1403"/>
      <c r="I14" s="1404"/>
      <c r="J14" s="1693"/>
      <c r="K14" s="1404"/>
      <c r="L14" s="1405"/>
      <c r="M14" s="1406"/>
      <c r="N14" s="1700"/>
      <c r="O14" s="2186"/>
      <c r="P14" s="2186"/>
      <c r="Q14" s="2186"/>
      <c r="R14" s="2186"/>
      <c r="S14" s="24"/>
      <c r="T14" s="1407" t="str">
        <f t="shared" si="0"/>
        <v>4 (1404)</v>
      </c>
      <c r="U14" s="1408" t="str">
        <f t="shared" si="1"/>
        <v/>
      </c>
      <c r="V14" s="295"/>
      <c r="W14" s="1409"/>
      <c r="X14" s="1409"/>
      <c r="Y14" s="320"/>
      <c r="Z14" s="1143"/>
      <c r="AA14" s="1144"/>
      <c r="AB14" s="1143"/>
      <c r="AC14" s="1144"/>
      <c r="AD14" s="1143"/>
      <c r="AE14" s="1144"/>
      <c r="AF14" s="1143"/>
      <c r="AG14" s="1144"/>
    </row>
    <row r="15" spans="1:33" ht="12.75" hidden="1" customHeight="1" x14ac:dyDescent="0.2">
      <c r="A15" s="1700" t="s">
        <v>2936</v>
      </c>
      <c r="B15" s="1065"/>
      <c r="C15" s="1402"/>
      <c r="D15" s="1692"/>
      <c r="E15" s="1700"/>
      <c r="F15" s="1692"/>
      <c r="G15" s="902"/>
      <c r="H15" s="1403"/>
      <c r="I15" s="1404"/>
      <c r="J15" s="1693"/>
      <c r="K15" s="1404"/>
      <c r="L15" s="1405"/>
      <c r="M15" s="1406"/>
      <c r="N15" s="1700"/>
      <c r="O15" s="2186"/>
      <c r="P15" s="2186"/>
      <c r="Q15" s="2186"/>
      <c r="R15" s="2186"/>
      <c r="S15" s="24"/>
      <c r="T15" s="1407" t="str">
        <f t="shared" si="0"/>
        <v>5 (1405)</v>
      </c>
      <c r="U15" s="1408" t="str">
        <f t="shared" si="1"/>
        <v/>
      </c>
      <c r="V15" s="295"/>
      <c r="W15" s="1409"/>
      <c r="X15" s="1409"/>
      <c r="Y15" s="320"/>
      <c r="Z15" s="1143"/>
      <c r="AA15" s="1144"/>
      <c r="AB15" s="1143"/>
      <c r="AC15" s="1144"/>
      <c r="AD15" s="1143"/>
      <c r="AE15" s="1144"/>
      <c r="AF15" s="1143"/>
      <c r="AG15" s="1144"/>
    </row>
    <row r="16" spans="1:33" ht="12.75" hidden="1" customHeight="1" x14ac:dyDescent="0.2">
      <c r="A16" s="1700" t="s">
        <v>2937</v>
      </c>
      <c r="B16" s="1065"/>
      <c r="C16" s="1402"/>
      <c r="D16" s="1692"/>
      <c r="E16" s="1700"/>
      <c r="F16" s="1692"/>
      <c r="G16" s="902"/>
      <c r="H16" s="1403"/>
      <c r="I16" s="1404"/>
      <c r="J16" s="1693"/>
      <c r="K16" s="1404"/>
      <c r="L16" s="1405"/>
      <c r="M16" s="1406"/>
      <c r="N16" s="1700"/>
      <c r="O16" s="2186"/>
      <c r="P16" s="2186"/>
      <c r="Q16" s="2186"/>
      <c r="R16" s="2186"/>
      <c r="S16" s="24"/>
      <c r="T16" s="1407" t="str">
        <f t="shared" si="0"/>
        <v>6 (1406)</v>
      </c>
      <c r="U16" s="1408" t="str">
        <f t="shared" si="1"/>
        <v/>
      </c>
      <c r="V16" s="295"/>
      <c r="W16" s="1409"/>
      <c r="X16" s="1409"/>
      <c r="Y16" s="320"/>
      <c r="Z16" s="1143"/>
      <c r="AA16" s="1144"/>
      <c r="AB16" s="1143"/>
      <c r="AC16" s="1144"/>
      <c r="AD16" s="1143"/>
      <c r="AE16" s="1144"/>
      <c r="AF16" s="1143"/>
      <c r="AG16" s="1144"/>
    </row>
    <row r="17" spans="1:33" ht="12.75" hidden="1" customHeight="1" x14ac:dyDescent="0.2">
      <c r="A17" s="1700" t="s">
        <v>2938</v>
      </c>
      <c r="B17" s="1065"/>
      <c r="C17" s="1402"/>
      <c r="D17" s="1692"/>
      <c r="E17" s="1700"/>
      <c r="F17" s="1692"/>
      <c r="G17" s="902"/>
      <c r="H17" s="1403"/>
      <c r="I17" s="1404"/>
      <c r="J17" s="1693"/>
      <c r="K17" s="1404"/>
      <c r="L17" s="1405"/>
      <c r="M17" s="1406"/>
      <c r="N17" s="1700"/>
      <c r="O17" s="2186"/>
      <c r="P17" s="2186"/>
      <c r="Q17" s="2186"/>
      <c r="R17" s="2186"/>
      <c r="S17" s="24"/>
      <c r="T17" s="1407" t="str">
        <f t="shared" si="0"/>
        <v>7 (1407)</v>
      </c>
      <c r="U17" s="1408" t="str">
        <f t="shared" si="1"/>
        <v/>
      </c>
      <c r="V17" s="295"/>
      <c r="W17" s="1409"/>
      <c r="X17" s="1409"/>
      <c r="Y17" s="320"/>
      <c r="Z17" s="1143"/>
      <c r="AA17" s="1144"/>
      <c r="AB17" s="1143"/>
      <c r="AC17" s="1144"/>
      <c r="AD17" s="1143"/>
      <c r="AE17" s="1144"/>
      <c r="AF17" s="1143"/>
      <c r="AG17" s="1144"/>
    </row>
    <row r="18" spans="1:33" ht="12.75" hidden="1" customHeight="1" x14ac:dyDescent="0.2">
      <c r="A18" s="1700" t="s">
        <v>2939</v>
      </c>
      <c r="B18" s="1065"/>
      <c r="C18" s="1402"/>
      <c r="D18" s="1692"/>
      <c r="E18" s="1700"/>
      <c r="F18" s="1692"/>
      <c r="G18" s="902"/>
      <c r="H18" s="1403"/>
      <c r="I18" s="1404"/>
      <c r="J18" s="1693"/>
      <c r="K18" s="1404"/>
      <c r="L18" s="1405"/>
      <c r="M18" s="1406"/>
      <c r="N18" s="1700"/>
      <c r="O18" s="2186"/>
      <c r="P18" s="2186"/>
      <c r="Q18" s="2186"/>
      <c r="R18" s="2186"/>
      <c r="S18" s="24"/>
      <c r="T18" s="1407" t="str">
        <f t="shared" si="0"/>
        <v>8 (1408)</v>
      </c>
      <c r="U18" s="1408" t="str">
        <f t="shared" si="1"/>
        <v/>
      </c>
      <c r="V18" s="295"/>
      <c r="W18" s="1409"/>
      <c r="X18" s="1409"/>
      <c r="Y18" s="320"/>
      <c r="Z18" s="1143"/>
      <c r="AA18" s="1144"/>
      <c r="AB18" s="1143"/>
      <c r="AC18" s="1144"/>
      <c r="AD18" s="1143"/>
      <c r="AE18" s="1144"/>
      <c r="AF18" s="1143"/>
      <c r="AG18" s="1144"/>
    </row>
    <row r="19" spans="1:33" ht="12.75" hidden="1" customHeight="1" x14ac:dyDescent="0.2">
      <c r="A19" s="1700" t="s">
        <v>2940</v>
      </c>
      <c r="B19" s="1065"/>
      <c r="C19" s="1402"/>
      <c r="D19" s="1692"/>
      <c r="E19" s="1700"/>
      <c r="F19" s="1692"/>
      <c r="G19" s="902"/>
      <c r="H19" s="1403"/>
      <c r="I19" s="1404"/>
      <c r="J19" s="1693"/>
      <c r="K19" s="1404"/>
      <c r="L19" s="1405"/>
      <c r="M19" s="1406"/>
      <c r="N19" s="1700"/>
      <c r="O19" s="2186"/>
      <c r="P19" s="2186"/>
      <c r="Q19" s="2186"/>
      <c r="R19" s="2186"/>
      <c r="S19" s="24"/>
      <c r="T19" s="1407" t="str">
        <f t="shared" si="0"/>
        <v>9 (1409)</v>
      </c>
      <c r="U19" s="1408" t="str">
        <f t="shared" si="1"/>
        <v/>
      </c>
      <c r="V19" s="295"/>
      <c r="W19" s="1409"/>
      <c r="X19" s="1409"/>
      <c r="Y19" s="320"/>
      <c r="Z19" s="1143"/>
      <c r="AA19" s="1144"/>
      <c r="AB19" s="1143"/>
      <c r="AC19" s="1144"/>
      <c r="AD19" s="1143"/>
      <c r="AE19" s="1144"/>
      <c r="AF19" s="1143"/>
      <c r="AG19" s="1144"/>
    </row>
    <row r="20" spans="1:33" ht="12.75" hidden="1" customHeight="1" x14ac:dyDescent="0.2">
      <c r="A20" s="1700" t="s">
        <v>2941</v>
      </c>
      <c r="B20" s="1065"/>
      <c r="C20" s="1402"/>
      <c r="D20" s="1692"/>
      <c r="E20" s="1700"/>
      <c r="F20" s="1692"/>
      <c r="G20" s="902"/>
      <c r="H20" s="1403"/>
      <c r="I20" s="1404"/>
      <c r="J20" s="1693"/>
      <c r="K20" s="1404"/>
      <c r="L20" s="1405"/>
      <c r="M20" s="1406"/>
      <c r="N20" s="1700"/>
      <c r="O20" s="2186"/>
      <c r="P20" s="2186"/>
      <c r="Q20" s="2186"/>
      <c r="R20" s="2186"/>
      <c r="S20" s="24"/>
      <c r="T20" s="1407" t="str">
        <f t="shared" si="0"/>
        <v>10 (1410)</v>
      </c>
      <c r="U20" s="1408" t="str">
        <f t="shared" si="1"/>
        <v/>
      </c>
      <c r="V20" s="295"/>
      <c r="W20" s="1409"/>
      <c r="X20" s="1409"/>
      <c r="Y20" s="320"/>
      <c r="Z20" s="1143"/>
      <c r="AA20" s="1144"/>
      <c r="AB20" s="1143"/>
      <c r="AC20" s="1144"/>
      <c r="AD20" s="1143"/>
      <c r="AE20" s="1144"/>
      <c r="AF20" s="1143"/>
      <c r="AG20" s="1144"/>
    </row>
    <row r="21" spans="1:33" ht="12.75" hidden="1" customHeight="1" x14ac:dyDescent="0.2">
      <c r="A21" s="1700" t="s">
        <v>2942</v>
      </c>
      <c r="B21" s="1065"/>
      <c r="C21" s="1402"/>
      <c r="D21" s="1692"/>
      <c r="E21" s="1700"/>
      <c r="F21" s="1692"/>
      <c r="G21" s="902"/>
      <c r="H21" s="1403"/>
      <c r="I21" s="1404"/>
      <c r="J21" s="1693"/>
      <c r="K21" s="1404"/>
      <c r="L21" s="1405"/>
      <c r="M21" s="1406"/>
      <c r="N21" s="1700"/>
      <c r="O21" s="2186"/>
      <c r="P21" s="2186"/>
      <c r="Q21" s="2186"/>
      <c r="R21" s="2186"/>
      <c r="S21" s="24"/>
      <c r="T21" s="1407" t="str">
        <f t="shared" si="0"/>
        <v>11 (1411)</v>
      </c>
      <c r="U21" s="1408" t="str">
        <f t="shared" si="1"/>
        <v/>
      </c>
      <c r="V21" s="295"/>
      <c r="W21" s="1409"/>
      <c r="X21" s="1409"/>
      <c r="Y21" s="320"/>
      <c r="Z21" s="1143"/>
      <c r="AA21" s="1144"/>
      <c r="AB21" s="1143"/>
      <c r="AC21" s="1144"/>
      <c r="AD21" s="1143"/>
      <c r="AE21" s="1144"/>
      <c r="AF21" s="1143"/>
      <c r="AG21" s="1144"/>
    </row>
    <row r="22" spans="1:33" ht="12.75" hidden="1" customHeight="1" x14ac:dyDescent="0.2">
      <c r="A22" s="1700" t="s">
        <v>2943</v>
      </c>
      <c r="B22" s="1065"/>
      <c r="C22" s="1402"/>
      <c r="D22" s="1692"/>
      <c r="E22" s="1700"/>
      <c r="F22" s="1692"/>
      <c r="G22" s="902"/>
      <c r="H22" s="1403"/>
      <c r="I22" s="1404"/>
      <c r="J22" s="1693"/>
      <c r="K22" s="1404"/>
      <c r="L22" s="1405"/>
      <c r="M22" s="1406"/>
      <c r="N22" s="1700"/>
      <c r="O22" s="2186"/>
      <c r="P22" s="2186"/>
      <c r="Q22" s="2186"/>
      <c r="R22" s="2186"/>
      <c r="S22" s="24"/>
      <c r="T22" s="1407" t="str">
        <f t="shared" si="0"/>
        <v>12 (1412)</v>
      </c>
      <c r="U22" s="1408" t="str">
        <f t="shared" si="1"/>
        <v/>
      </c>
      <c r="V22" s="295"/>
      <c r="W22" s="1409"/>
      <c r="X22" s="1409"/>
      <c r="Y22" s="320"/>
      <c r="Z22" s="1143"/>
      <c r="AA22" s="1144"/>
      <c r="AB22" s="1143"/>
      <c r="AC22" s="1144"/>
      <c r="AD22" s="1143"/>
      <c r="AE22" s="1144"/>
      <c r="AF22" s="1143"/>
      <c r="AG22" s="1144"/>
    </row>
    <row r="23" spans="1:33" ht="12.75" hidden="1" customHeight="1" x14ac:dyDescent="0.2">
      <c r="A23" s="1700" t="s">
        <v>2944</v>
      </c>
      <c r="B23" s="1065"/>
      <c r="C23" s="1402"/>
      <c r="D23" s="1692"/>
      <c r="E23" s="1700"/>
      <c r="F23" s="1692"/>
      <c r="G23" s="902"/>
      <c r="H23" s="1403"/>
      <c r="I23" s="1404"/>
      <c r="J23" s="1693"/>
      <c r="K23" s="1404"/>
      <c r="L23" s="1405"/>
      <c r="M23" s="1406"/>
      <c r="N23" s="1700"/>
      <c r="O23" s="2186"/>
      <c r="P23" s="2186"/>
      <c r="Q23" s="2186"/>
      <c r="R23" s="2186"/>
      <c r="S23" s="24"/>
      <c r="T23" s="1407" t="str">
        <f t="shared" si="0"/>
        <v>13 (1413)</v>
      </c>
      <c r="U23" s="1408" t="str">
        <f t="shared" si="1"/>
        <v/>
      </c>
      <c r="V23" s="295"/>
      <c r="W23" s="1409"/>
      <c r="X23" s="1409"/>
      <c r="Y23" s="320"/>
      <c r="Z23" s="1143"/>
      <c r="AA23" s="1144"/>
      <c r="AB23" s="1143"/>
      <c r="AC23" s="1144"/>
      <c r="AD23" s="1143"/>
      <c r="AE23" s="1144"/>
      <c r="AF23" s="1143"/>
      <c r="AG23" s="1144"/>
    </row>
    <row r="24" spans="1:33" ht="12.75" hidden="1" customHeight="1" x14ac:dyDescent="0.2">
      <c r="A24" s="1700" t="s">
        <v>2945</v>
      </c>
      <c r="B24" s="1065"/>
      <c r="C24" s="1402"/>
      <c r="D24" s="1692"/>
      <c r="E24" s="1700"/>
      <c r="F24" s="1692"/>
      <c r="G24" s="902"/>
      <c r="H24" s="1403"/>
      <c r="I24" s="1404"/>
      <c r="J24" s="1693"/>
      <c r="K24" s="1404"/>
      <c r="L24" s="1405"/>
      <c r="M24" s="1406"/>
      <c r="N24" s="1700"/>
      <c r="O24" s="2186"/>
      <c r="P24" s="2186"/>
      <c r="Q24" s="2186"/>
      <c r="R24" s="2186"/>
      <c r="S24" s="24"/>
      <c r="T24" s="1407" t="str">
        <f t="shared" si="0"/>
        <v>14 (1414)</v>
      </c>
      <c r="U24" s="1408" t="str">
        <f t="shared" si="1"/>
        <v/>
      </c>
      <c r="V24" s="295"/>
      <c r="W24" s="1409"/>
      <c r="X24" s="1409"/>
      <c r="Y24" s="320"/>
      <c r="Z24" s="1143"/>
      <c r="AA24" s="1144"/>
      <c r="AB24" s="1143"/>
      <c r="AC24" s="1144"/>
      <c r="AD24" s="1143"/>
      <c r="AE24" s="1144"/>
      <c r="AF24" s="1143"/>
      <c r="AG24" s="1144"/>
    </row>
    <row r="25" spans="1:33" ht="12.75" hidden="1" customHeight="1" x14ac:dyDescent="0.2">
      <c r="A25" s="1700" t="s">
        <v>2946</v>
      </c>
      <c r="B25" s="1065"/>
      <c r="C25" s="1402"/>
      <c r="D25" s="1692"/>
      <c r="E25" s="1700"/>
      <c r="F25" s="1692"/>
      <c r="G25" s="902"/>
      <c r="H25" s="1403"/>
      <c r="I25" s="1404"/>
      <c r="J25" s="1693"/>
      <c r="K25" s="1404"/>
      <c r="L25" s="1405"/>
      <c r="M25" s="1406"/>
      <c r="N25" s="1700"/>
      <c r="O25" s="2186"/>
      <c r="P25" s="2186"/>
      <c r="Q25" s="2186"/>
      <c r="R25" s="2186"/>
      <c r="S25" s="24"/>
      <c r="T25" s="1407" t="str">
        <f t="shared" si="0"/>
        <v>15 (1415)</v>
      </c>
      <c r="U25" s="1408" t="str">
        <f t="shared" si="1"/>
        <v/>
      </c>
      <c r="V25" s="295"/>
      <c r="W25" s="1409"/>
      <c r="X25" s="1409"/>
      <c r="Y25" s="320"/>
      <c r="Z25" s="1143"/>
      <c r="AA25" s="1144"/>
      <c r="AB25" s="1143"/>
      <c r="AC25" s="1144"/>
      <c r="AD25" s="1143"/>
      <c r="AE25" s="1144"/>
      <c r="AF25" s="1143"/>
      <c r="AG25" s="1144"/>
    </row>
    <row r="26" spans="1:33" ht="12.75" hidden="1" customHeight="1" x14ac:dyDescent="0.2">
      <c r="A26" s="1700" t="s">
        <v>2947</v>
      </c>
      <c r="B26" s="1065"/>
      <c r="C26" s="1402"/>
      <c r="D26" s="1692"/>
      <c r="E26" s="1700"/>
      <c r="F26" s="1692"/>
      <c r="G26" s="902"/>
      <c r="H26" s="1403"/>
      <c r="I26" s="1404"/>
      <c r="J26" s="1693"/>
      <c r="K26" s="1404"/>
      <c r="L26" s="1405"/>
      <c r="M26" s="1406"/>
      <c r="N26" s="1700"/>
      <c r="O26" s="2186"/>
      <c r="P26" s="2186"/>
      <c r="Q26" s="2186"/>
      <c r="R26" s="2186"/>
      <c r="S26" s="24"/>
      <c r="T26" s="1407" t="str">
        <f t="shared" si="0"/>
        <v>16 (1416)</v>
      </c>
      <c r="U26" s="1408" t="str">
        <f t="shared" si="1"/>
        <v/>
      </c>
      <c r="V26" s="295"/>
      <c r="W26" s="1409"/>
      <c r="X26" s="1409"/>
      <c r="Y26" s="320"/>
      <c r="Z26" s="1143"/>
      <c r="AA26" s="1144"/>
      <c r="AB26" s="1143"/>
      <c r="AC26" s="1144"/>
      <c r="AD26" s="1143"/>
      <c r="AE26" s="1144"/>
      <c r="AF26" s="1143"/>
      <c r="AG26" s="1144"/>
    </row>
    <row r="27" spans="1:33" ht="12.75" hidden="1" customHeight="1" x14ac:dyDescent="0.2">
      <c r="A27" s="1700" t="s">
        <v>2948</v>
      </c>
      <c r="B27" s="1065"/>
      <c r="C27" s="1402"/>
      <c r="D27" s="1692"/>
      <c r="E27" s="1700"/>
      <c r="F27" s="1692"/>
      <c r="G27" s="902"/>
      <c r="H27" s="1403"/>
      <c r="I27" s="1404"/>
      <c r="J27" s="1693"/>
      <c r="K27" s="1404"/>
      <c r="L27" s="1405"/>
      <c r="M27" s="1406"/>
      <c r="N27" s="1700"/>
      <c r="O27" s="2186"/>
      <c r="P27" s="2186"/>
      <c r="Q27" s="2186"/>
      <c r="R27" s="2186"/>
      <c r="S27" s="24"/>
      <c r="T27" s="1407" t="str">
        <f t="shared" si="0"/>
        <v>17 (1417)</v>
      </c>
      <c r="U27" s="1408" t="str">
        <f t="shared" si="1"/>
        <v/>
      </c>
      <c r="V27" s="295"/>
      <c r="W27" s="1409"/>
      <c r="X27" s="1409"/>
      <c r="Y27" s="320"/>
      <c r="Z27" s="1143"/>
      <c r="AA27" s="1144"/>
      <c r="AB27" s="1143"/>
      <c r="AC27" s="1144"/>
      <c r="AD27" s="1143"/>
      <c r="AE27" s="1144"/>
      <c r="AF27" s="1143"/>
      <c r="AG27" s="1144"/>
    </row>
    <row r="28" spans="1:33" ht="12.75" hidden="1" customHeight="1" x14ac:dyDescent="0.2">
      <c r="A28" s="1700" t="s">
        <v>2949</v>
      </c>
      <c r="B28" s="1065"/>
      <c r="C28" s="1402"/>
      <c r="D28" s="1692"/>
      <c r="E28" s="1700"/>
      <c r="F28" s="1692"/>
      <c r="G28" s="902"/>
      <c r="H28" s="1403"/>
      <c r="I28" s="1404"/>
      <c r="J28" s="1693"/>
      <c r="K28" s="1404"/>
      <c r="L28" s="1405"/>
      <c r="M28" s="1406"/>
      <c r="N28" s="1700"/>
      <c r="O28" s="2186"/>
      <c r="P28" s="2186"/>
      <c r="Q28" s="2186"/>
      <c r="R28" s="2186"/>
      <c r="S28" s="24"/>
      <c r="T28" s="1407" t="str">
        <f t="shared" si="0"/>
        <v>18 (1418)</v>
      </c>
      <c r="U28" s="1408" t="str">
        <f t="shared" si="1"/>
        <v/>
      </c>
      <c r="V28" s="295"/>
      <c r="W28" s="1409"/>
      <c r="X28" s="1409"/>
      <c r="Y28" s="320"/>
      <c r="Z28" s="1143"/>
      <c r="AA28" s="1144"/>
      <c r="AB28" s="1143"/>
      <c r="AC28" s="1144"/>
      <c r="AD28" s="1143"/>
      <c r="AE28" s="1144"/>
      <c r="AF28" s="1143"/>
      <c r="AG28" s="1144"/>
    </row>
    <row r="29" spans="1:33" ht="12.75" hidden="1" customHeight="1" x14ac:dyDescent="0.2">
      <c r="A29" s="1700" t="s">
        <v>2950</v>
      </c>
      <c r="B29" s="1065"/>
      <c r="C29" s="1402"/>
      <c r="D29" s="1692"/>
      <c r="E29" s="1700"/>
      <c r="F29" s="1692"/>
      <c r="G29" s="902"/>
      <c r="H29" s="1403"/>
      <c r="I29" s="1404"/>
      <c r="J29" s="1693"/>
      <c r="K29" s="1404"/>
      <c r="L29" s="1405"/>
      <c r="M29" s="1406"/>
      <c r="N29" s="1700"/>
      <c r="O29" s="2186"/>
      <c r="P29" s="2186"/>
      <c r="Q29" s="2186"/>
      <c r="R29" s="2186"/>
      <c r="S29" s="24"/>
      <c r="T29" s="1407" t="str">
        <f t="shared" si="0"/>
        <v>19 (1419)</v>
      </c>
      <c r="U29" s="1408" t="str">
        <f t="shared" si="1"/>
        <v/>
      </c>
      <c r="V29" s="295"/>
      <c r="W29" s="1409"/>
      <c r="X29" s="1409"/>
      <c r="Y29" s="320"/>
      <c r="Z29" s="1143"/>
      <c r="AA29" s="1144"/>
      <c r="AB29" s="1143"/>
      <c r="AC29" s="1144"/>
      <c r="AD29" s="1143"/>
      <c r="AE29" s="1144"/>
      <c r="AF29" s="1143"/>
      <c r="AG29" s="1144"/>
    </row>
    <row r="30" spans="1:33" ht="12.75" hidden="1" customHeight="1" x14ac:dyDescent="0.2">
      <c r="A30" s="1700" t="s">
        <v>2951</v>
      </c>
      <c r="B30" s="1065"/>
      <c r="C30" s="1402"/>
      <c r="D30" s="1692"/>
      <c r="E30" s="1700"/>
      <c r="F30" s="1692"/>
      <c r="G30" s="902"/>
      <c r="H30" s="1403"/>
      <c r="I30" s="1404"/>
      <c r="J30" s="1693"/>
      <c r="K30" s="1404"/>
      <c r="L30" s="1405"/>
      <c r="M30" s="1406"/>
      <c r="N30" s="1700"/>
      <c r="O30" s="2186"/>
      <c r="P30" s="2186"/>
      <c r="Q30" s="2186"/>
      <c r="R30" s="2186"/>
      <c r="S30" s="24"/>
      <c r="T30" s="1407" t="str">
        <f t="shared" si="0"/>
        <v>20 (1420)</v>
      </c>
      <c r="U30" s="1408" t="str">
        <f t="shared" si="1"/>
        <v/>
      </c>
      <c r="V30" s="295"/>
      <c r="W30" s="1409"/>
      <c r="X30" s="1409"/>
      <c r="Y30" s="320"/>
      <c r="Z30" s="1143"/>
      <c r="AA30" s="1144"/>
      <c r="AB30" s="1143"/>
      <c r="AC30" s="1144"/>
      <c r="AD30" s="1143"/>
      <c r="AE30" s="1144"/>
      <c r="AF30" s="1143"/>
      <c r="AG30" s="1144"/>
    </row>
    <row r="31" spans="1:33" ht="12.75" hidden="1" customHeight="1" x14ac:dyDescent="0.2">
      <c r="A31" s="1700" t="s">
        <v>2952</v>
      </c>
      <c r="B31" s="1065"/>
      <c r="C31" s="1402"/>
      <c r="D31" s="1692"/>
      <c r="E31" s="1700"/>
      <c r="F31" s="1692"/>
      <c r="G31" s="902"/>
      <c r="H31" s="1403"/>
      <c r="I31" s="1404"/>
      <c r="J31" s="1693"/>
      <c r="K31" s="1404"/>
      <c r="L31" s="1405"/>
      <c r="M31" s="1406"/>
      <c r="N31" s="1700"/>
      <c r="O31" s="2186"/>
      <c r="P31" s="2186"/>
      <c r="Q31" s="2186"/>
      <c r="R31" s="2186"/>
      <c r="S31" s="24"/>
      <c r="T31" s="1407" t="str">
        <f t="shared" si="0"/>
        <v>21 (1421)</v>
      </c>
      <c r="U31" s="1408" t="str">
        <f t="shared" si="1"/>
        <v/>
      </c>
      <c r="V31" s="295"/>
      <c r="W31" s="1409"/>
      <c r="X31" s="1409"/>
      <c r="Y31" s="320"/>
      <c r="Z31" s="1143"/>
      <c r="AA31" s="1144"/>
      <c r="AB31" s="1143"/>
      <c r="AC31" s="1144"/>
      <c r="AD31" s="1143"/>
      <c r="AE31" s="1144"/>
      <c r="AF31" s="1143"/>
      <c r="AG31" s="1144"/>
    </row>
    <row r="32" spans="1:33" ht="12.75" hidden="1" customHeight="1" x14ac:dyDescent="0.2">
      <c r="A32" s="1700" t="s">
        <v>2953</v>
      </c>
      <c r="B32" s="1065"/>
      <c r="C32" s="1402"/>
      <c r="D32" s="1692"/>
      <c r="E32" s="1700"/>
      <c r="F32" s="1692"/>
      <c r="G32" s="902"/>
      <c r="H32" s="1403"/>
      <c r="I32" s="1404"/>
      <c r="J32" s="1693"/>
      <c r="K32" s="1404"/>
      <c r="L32" s="1405"/>
      <c r="M32" s="1406"/>
      <c r="N32" s="1700"/>
      <c r="O32" s="2186"/>
      <c r="P32" s="2186"/>
      <c r="Q32" s="2186"/>
      <c r="R32" s="2186"/>
      <c r="S32" s="24"/>
      <c r="T32" s="1407" t="str">
        <f t="shared" si="0"/>
        <v>22 (1422)</v>
      </c>
      <c r="U32" s="1408" t="str">
        <f t="shared" si="1"/>
        <v/>
      </c>
      <c r="V32" s="295"/>
      <c r="W32" s="1409"/>
      <c r="X32" s="1409"/>
      <c r="Y32" s="320"/>
      <c r="Z32" s="1143"/>
      <c r="AA32" s="1144"/>
      <c r="AB32" s="1143"/>
      <c r="AC32" s="1144"/>
      <c r="AD32" s="1143"/>
      <c r="AE32" s="1144"/>
      <c r="AF32" s="1143"/>
      <c r="AG32" s="1144"/>
    </row>
    <row r="33" spans="1:33" ht="12.75" hidden="1" customHeight="1" x14ac:dyDescent="0.2">
      <c r="A33" s="1700" t="s">
        <v>2954</v>
      </c>
      <c r="B33" s="1065"/>
      <c r="C33" s="1402"/>
      <c r="D33" s="1692"/>
      <c r="E33" s="1700"/>
      <c r="F33" s="1692"/>
      <c r="G33" s="902"/>
      <c r="H33" s="1403"/>
      <c r="I33" s="1404"/>
      <c r="J33" s="1693"/>
      <c r="K33" s="1404"/>
      <c r="L33" s="1405"/>
      <c r="M33" s="1406"/>
      <c r="N33" s="1700"/>
      <c r="O33" s="2186"/>
      <c r="P33" s="2186"/>
      <c r="Q33" s="2186"/>
      <c r="R33" s="2186"/>
      <c r="S33" s="24"/>
      <c r="T33" s="1407" t="str">
        <f t="shared" si="0"/>
        <v>23 (1423)</v>
      </c>
      <c r="U33" s="1408" t="str">
        <f t="shared" si="1"/>
        <v/>
      </c>
      <c r="V33" s="295"/>
      <c r="W33" s="1409"/>
      <c r="X33" s="1409"/>
      <c r="Y33" s="320"/>
      <c r="Z33" s="1143"/>
      <c r="AA33" s="1144"/>
      <c r="AB33" s="1143"/>
      <c r="AC33" s="1144"/>
      <c r="AD33" s="1143"/>
      <c r="AE33" s="1144"/>
      <c r="AF33" s="1143"/>
      <c r="AG33" s="1144"/>
    </row>
    <row r="34" spans="1:33" hidden="1" x14ac:dyDescent="0.2">
      <c r="A34" s="1700" t="s">
        <v>2955</v>
      </c>
      <c r="B34" s="1065"/>
      <c r="C34" s="1402"/>
      <c r="D34" s="1692"/>
      <c r="E34" s="1700"/>
      <c r="F34" s="1692"/>
      <c r="G34" s="902"/>
      <c r="H34" s="1403"/>
      <c r="I34" s="1404"/>
      <c r="J34" s="1693"/>
      <c r="K34" s="1404"/>
      <c r="L34" s="1405"/>
      <c r="M34" s="1406"/>
      <c r="N34" s="1700"/>
      <c r="O34" s="2186"/>
      <c r="P34" s="2186"/>
      <c r="Q34" s="2186"/>
      <c r="R34" s="2186"/>
      <c r="S34" s="24"/>
      <c r="T34" s="1407" t="str">
        <f t="shared" si="0"/>
        <v>24 (1424)</v>
      </c>
      <c r="U34" s="1408" t="str">
        <f t="shared" si="1"/>
        <v/>
      </c>
      <c r="V34" s="295"/>
      <c r="W34" s="1409"/>
      <c r="X34" s="1409"/>
      <c r="Y34" s="320"/>
      <c r="Z34" s="1143"/>
      <c r="AA34" s="1144"/>
      <c r="AB34" s="1143"/>
      <c r="AC34" s="1144"/>
      <c r="AD34" s="1143"/>
      <c r="AE34" s="1144"/>
      <c r="AF34" s="1143"/>
      <c r="AG34" s="1144"/>
    </row>
    <row r="35" spans="1:33" x14ac:dyDescent="0.2">
      <c r="A35" s="1700" t="s">
        <v>2956</v>
      </c>
      <c r="B35" s="1065"/>
      <c r="C35" s="1402"/>
      <c r="D35" s="1692"/>
      <c r="E35" s="1700"/>
      <c r="F35" s="1692"/>
      <c r="G35" s="902"/>
      <c r="H35" s="1403"/>
      <c r="I35" s="1404"/>
      <c r="J35" s="1693"/>
      <c r="K35" s="1404"/>
      <c r="L35" s="1405"/>
      <c r="M35" s="1406"/>
      <c r="N35" s="1700"/>
      <c r="O35" s="2186"/>
      <c r="P35" s="2186"/>
      <c r="Q35" s="2186"/>
      <c r="R35" s="2186"/>
      <c r="S35" s="24"/>
      <c r="T35" s="1407" t="str">
        <f t="shared" si="0"/>
        <v>25 (1425)</v>
      </c>
      <c r="U35" s="1408" t="str">
        <f t="shared" si="1"/>
        <v/>
      </c>
      <c r="V35" s="295"/>
      <c r="W35" s="1409"/>
      <c r="X35" s="1409"/>
      <c r="Y35" s="320"/>
      <c r="Z35" s="1143"/>
      <c r="AA35" s="1144"/>
      <c r="AB35" s="1143"/>
      <c r="AC35" s="1144"/>
      <c r="AD35" s="1143"/>
      <c r="AE35" s="1144"/>
      <c r="AF35" s="1143"/>
      <c r="AG35" s="1144"/>
    </row>
    <row r="36" spans="1:33" x14ac:dyDescent="0.2">
      <c r="A36" s="425" t="s">
        <v>2957</v>
      </c>
      <c r="B36" s="1066">
        <v>100</v>
      </c>
      <c r="C36" s="1410"/>
      <c r="D36" s="1692"/>
      <c r="E36" s="1700"/>
      <c r="F36" s="1692"/>
      <c r="G36" s="467"/>
      <c r="H36" s="1411"/>
      <c r="I36" s="1404"/>
      <c r="J36" s="1693"/>
      <c r="K36" s="1404"/>
      <c r="L36" s="1405"/>
      <c r="M36" s="1412"/>
      <c r="N36" s="1700"/>
      <c r="O36" s="2188"/>
      <c r="P36" s="2188"/>
      <c r="Q36" s="2188"/>
      <c r="R36" s="2188"/>
      <c r="S36" s="24"/>
      <c r="T36" s="1400"/>
      <c r="U36" s="1413">
        <f>$B36</f>
        <v>100</v>
      </c>
      <c r="V36" s="295"/>
      <c r="W36" s="1409"/>
      <c r="X36" s="1409"/>
      <c r="Y36" s="320"/>
      <c r="Z36" s="1145"/>
      <c r="AA36" s="1146"/>
      <c r="AB36" s="1145"/>
      <c r="AC36" s="1146"/>
      <c r="AD36" s="1145"/>
      <c r="AE36" s="1146"/>
      <c r="AF36" s="1145"/>
      <c r="AG36" s="1146"/>
    </row>
    <row r="37" spans="1:33" ht="16.5" customHeight="1" x14ac:dyDescent="0.2">
      <c r="A37" s="132" t="s">
        <v>2958</v>
      </c>
      <c r="B37" s="905" t="s">
        <v>2959</v>
      </c>
      <c r="C37" s="906"/>
      <c r="D37" s="1693"/>
      <c r="E37" s="131"/>
      <c r="F37" s="908"/>
      <c r="G37" s="1414"/>
      <c r="H37" s="1415"/>
      <c r="I37" s="1404"/>
      <c r="J37" s="1693"/>
      <c r="K37" s="1404"/>
      <c r="L37" s="1416"/>
      <c r="M37" s="1417"/>
      <c r="N37" s="131"/>
      <c r="O37" s="2189"/>
      <c r="P37" s="2189"/>
      <c r="Q37" s="2189"/>
      <c r="R37" s="2189"/>
      <c r="S37" s="24"/>
      <c r="T37" s="1400"/>
      <c r="U37" s="906" t="str">
        <f>$B37</f>
        <v>Global</v>
      </c>
      <c r="V37" s="295"/>
      <c r="W37" s="1418"/>
      <c r="X37" s="1418"/>
      <c r="Y37" s="320"/>
    </row>
    <row r="38" spans="1:33" x14ac:dyDescent="0.2">
      <c r="A38" s="131"/>
      <c r="B38" s="131"/>
      <c r="C38" s="131"/>
      <c r="D38" s="131"/>
      <c r="E38" s="131"/>
      <c r="F38" s="131"/>
      <c r="G38" s="131"/>
      <c r="H38" s="131"/>
      <c r="I38" s="131"/>
      <c r="J38" s="131"/>
      <c r="K38" s="131"/>
      <c r="L38" s="131"/>
      <c r="M38" s="131"/>
      <c r="N38" s="131"/>
      <c r="O38" s="131"/>
      <c r="P38" s="131"/>
      <c r="Q38" s="131"/>
      <c r="R38" s="131"/>
      <c r="T38" s="1400"/>
      <c r="U38" s="1400"/>
      <c r="V38" s="131"/>
      <c r="W38" s="131"/>
      <c r="X38" s="131"/>
      <c r="Y38" s="320"/>
    </row>
    <row r="39" spans="1:33" x14ac:dyDescent="0.2">
      <c r="A39" s="131"/>
      <c r="B39" s="138" t="s">
        <v>1785</v>
      </c>
      <c r="C39" s="131"/>
      <c r="D39" s="131"/>
      <c r="E39" s="131"/>
      <c r="F39" s="131"/>
      <c r="G39" s="131"/>
      <c r="H39" s="131"/>
      <c r="I39" s="131"/>
      <c r="J39" s="131"/>
      <c r="K39" s="131"/>
      <c r="L39" s="131"/>
      <c r="M39" s="131"/>
      <c r="N39" s="131"/>
      <c r="O39" s="131"/>
      <c r="P39" s="131"/>
      <c r="Q39" s="131"/>
      <c r="R39" s="131"/>
      <c r="T39" s="1400"/>
      <c r="U39" s="1401" t="str">
        <f>$B39</f>
        <v>Engagements inutilisés (502)</v>
      </c>
      <c r="V39" s="131"/>
      <c r="W39" s="131"/>
      <c r="X39" s="131"/>
      <c r="Y39" s="320"/>
      <c r="Z39" s="1143"/>
      <c r="AA39" s="1144"/>
      <c r="AB39" s="1143"/>
      <c r="AC39" s="1144"/>
      <c r="AD39" s="1143"/>
      <c r="AE39" s="1144"/>
      <c r="AF39" s="1143"/>
      <c r="AG39" s="1144"/>
    </row>
    <row r="40" spans="1:33" x14ac:dyDescent="0.2">
      <c r="A40" s="1700" t="s">
        <v>2932</v>
      </c>
      <c r="B40" s="1065"/>
      <c r="C40" s="1692"/>
      <c r="D40" s="1692"/>
      <c r="E40" s="1700"/>
      <c r="F40" s="1692"/>
      <c r="G40" s="902"/>
      <c r="H40" s="1403"/>
      <c r="I40" s="1404"/>
      <c r="J40" s="1693"/>
      <c r="K40" s="1404"/>
      <c r="L40" s="1405"/>
      <c r="M40" s="1406"/>
      <c r="N40" s="1700"/>
      <c r="O40" s="2186"/>
      <c r="P40" s="2186"/>
      <c r="Q40" s="2186"/>
      <c r="R40" s="2186"/>
      <c r="S40" s="24"/>
      <c r="T40" s="1407" t="str">
        <f t="shared" ref="T40:T64" si="2">$A40</f>
        <v>1 (1401)</v>
      </c>
      <c r="U40" s="1408" t="str">
        <f t="shared" ref="U40:U64" si="3">IF($B40="","",$B40)</f>
        <v/>
      </c>
      <c r="V40" s="295"/>
      <c r="W40" s="1409"/>
      <c r="X40" s="1409"/>
      <c r="Y40" s="320"/>
      <c r="Z40" s="1143"/>
      <c r="AA40" s="1144"/>
      <c r="AB40" s="1143"/>
      <c r="AC40" s="1144"/>
      <c r="AD40" s="1143"/>
      <c r="AE40" s="1144"/>
      <c r="AF40" s="1143"/>
      <c r="AG40" s="1144"/>
    </row>
    <row r="41" spans="1:33" x14ac:dyDescent="0.2">
      <c r="A41" s="1700" t="s">
        <v>2933</v>
      </c>
      <c r="B41" s="1065"/>
      <c r="C41" s="1692"/>
      <c r="D41" s="1692"/>
      <c r="E41" s="1700"/>
      <c r="F41" s="1692"/>
      <c r="G41" s="902"/>
      <c r="H41" s="1403"/>
      <c r="I41" s="1404"/>
      <c r="J41" s="1693"/>
      <c r="K41" s="1404"/>
      <c r="L41" s="1405"/>
      <c r="M41" s="1406"/>
      <c r="N41" s="1700"/>
      <c r="O41" s="2186"/>
      <c r="P41" s="2186"/>
      <c r="Q41" s="2186"/>
      <c r="R41" s="2186"/>
      <c r="S41" s="24"/>
      <c r="T41" s="1407" t="str">
        <f t="shared" si="2"/>
        <v>2 (1402)</v>
      </c>
      <c r="U41" s="1408" t="str">
        <f t="shared" si="3"/>
        <v/>
      </c>
      <c r="V41" s="295"/>
      <c r="W41" s="1409"/>
      <c r="X41" s="1409"/>
      <c r="Y41" s="320"/>
      <c r="Z41" s="1143"/>
      <c r="AA41" s="1144"/>
      <c r="AB41" s="1143"/>
      <c r="AC41" s="1144"/>
      <c r="AD41" s="1143"/>
      <c r="AE41" s="1144"/>
      <c r="AF41" s="1143"/>
      <c r="AG41" s="1144"/>
    </row>
    <row r="42" spans="1:33" ht="12.75" customHeight="1" x14ac:dyDescent="0.2">
      <c r="A42" s="1700" t="s">
        <v>2934</v>
      </c>
      <c r="B42" s="1065"/>
      <c r="C42" s="1692"/>
      <c r="D42" s="1692"/>
      <c r="E42" s="1700"/>
      <c r="F42" s="1692"/>
      <c r="G42" s="902"/>
      <c r="H42" s="1403"/>
      <c r="I42" s="1404"/>
      <c r="J42" s="1693"/>
      <c r="K42" s="1404"/>
      <c r="L42" s="1405"/>
      <c r="M42" s="1406"/>
      <c r="N42" s="1700"/>
      <c r="O42" s="2186"/>
      <c r="P42" s="2186"/>
      <c r="Q42" s="2186"/>
      <c r="R42" s="2186"/>
      <c r="S42" s="24"/>
      <c r="T42" s="1407" t="str">
        <f t="shared" si="2"/>
        <v>3 (1403)</v>
      </c>
      <c r="U42" s="1408" t="str">
        <f t="shared" si="3"/>
        <v/>
      </c>
      <c r="V42" s="295"/>
      <c r="W42" s="1409"/>
      <c r="X42" s="1409"/>
      <c r="Y42" s="320"/>
      <c r="Z42" s="1143"/>
      <c r="AA42" s="1144"/>
      <c r="AB42" s="1143"/>
      <c r="AC42" s="1144"/>
      <c r="AD42" s="1143"/>
      <c r="AE42" s="1144"/>
      <c r="AF42" s="1143"/>
      <c r="AG42" s="1144"/>
    </row>
    <row r="43" spans="1:33" ht="12.75" hidden="1" customHeight="1" x14ac:dyDescent="0.2">
      <c r="A43" s="1700" t="s">
        <v>2935</v>
      </c>
      <c r="B43" s="1065"/>
      <c r="C43" s="1692"/>
      <c r="D43" s="1692"/>
      <c r="E43" s="1700"/>
      <c r="F43" s="1692"/>
      <c r="G43" s="902"/>
      <c r="H43" s="1403"/>
      <c r="I43" s="1404"/>
      <c r="J43" s="1693"/>
      <c r="K43" s="1404"/>
      <c r="L43" s="1405"/>
      <c r="M43" s="1406"/>
      <c r="N43" s="1700"/>
      <c r="O43" s="2186"/>
      <c r="P43" s="2186"/>
      <c r="Q43" s="2186"/>
      <c r="R43" s="2186"/>
      <c r="S43" s="24"/>
      <c r="T43" s="1407" t="str">
        <f t="shared" si="2"/>
        <v>4 (1404)</v>
      </c>
      <c r="U43" s="1408" t="str">
        <f t="shared" si="3"/>
        <v/>
      </c>
      <c r="V43" s="295"/>
      <c r="W43" s="1409"/>
      <c r="X43" s="1409"/>
      <c r="Y43" s="320"/>
      <c r="Z43" s="1143"/>
      <c r="AA43" s="1144"/>
      <c r="AB43" s="1143"/>
      <c r="AC43" s="1144"/>
      <c r="AD43" s="1143"/>
      <c r="AE43" s="1144"/>
      <c r="AF43" s="1143"/>
      <c r="AG43" s="1144"/>
    </row>
    <row r="44" spans="1:33" ht="12.75" hidden="1" customHeight="1" x14ac:dyDescent="0.2">
      <c r="A44" s="1700" t="s">
        <v>2936</v>
      </c>
      <c r="B44" s="1065"/>
      <c r="C44" s="1692"/>
      <c r="D44" s="1692"/>
      <c r="E44" s="1700"/>
      <c r="F44" s="1692"/>
      <c r="G44" s="902"/>
      <c r="H44" s="1403"/>
      <c r="I44" s="1404"/>
      <c r="J44" s="1693"/>
      <c r="K44" s="1404"/>
      <c r="L44" s="1405"/>
      <c r="M44" s="1406"/>
      <c r="N44" s="1700"/>
      <c r="O44" s="2186"/>
      <c r="P44" s="2186"/>
      <c r="Q44" s="2186"/>
      <c r="R44" s="2186"/>
      <c r="S44" s="24"/>
      <c r="T44" s="1407" t="str">
        <f t="shared" si="2"/>
        <v>5 (1405)</v>
      </c>
      <c r="U44" s="1408" t="str">
        <f t="shared" si="3"/>
        <v/>
      </c>
      <c r="V44" s="295"/>
      <c r="W44" s="1409"/>
      <c r="X44" s="1409"/>
      <c r="Y44" s="320"/>
      <c r="Z44" s="1143"/>
      <c r="AA44" s="1144"/>
      <c r="AB44" s="1143"/>
      <c r="AC44" s="1144"/>
      <c r="AD44" s="1143"/>
      <c r="AE44" s="1144"/>
      <c r="AF44" s="1143"/>
      <c r="AG44" s="1144"/>
    </row>
    <row r="45" spans="1:33" ht="12.75" hidden="1" customHeight="1" x14ac:dyDescent="0.2">
      <c r="A45" s="1700" t="s">
        <v>2937</v>
      </c>
      <c r="B45" s="1065"/>
      <c r="C45" s="1692"/>
      <c r="D45" s="1692"/>
      <c r="E45" s="1700"/>
      <c r="F45" s="1692"/>
      <c r="G45" s="902"/>
      <c r="H45" s="1403"/>
      <c r="I45" s="1404"/>
      <c r="J45" s="1693"/>
      <c r="K45" s="1404"/>
      <c r="L45" s="1405"/>
      <c r="M45" s="1406"/>
      <c r="N45" s="1700"/>
      <c r="O45" s="2186"/>
      <c r="P45" s="2186"/>
      <c r="Q45" s="2186"/>
      <c r="R45" s="2186"/>
      <c r="S45" s="24"/>
      <c r="T45" s="1407" t="str">
        <f t="shared" si="2"/>
        <v>6 (1406)</v>
      </c>
      <c r="U45" s="1408" t="str">
        <f t="shared" si="3"/>
        <v/>
      </c>
      <c r="V45" s="295"/>
      <c r="W45" s="1409"/>
      <c r="X45" s="1409"/>
      <c r="Y45" s="320"/>
      <c r="Z45" s="1143"/>
      <c r="AA45" s="1144"/>
      <c r="AB45" s="1143"/>
      <c r="AC45" s="1144"/>
      <c r="AD45" s="1143"/>
      <c r="AE45" s="1144"/>
      <c r="AF45" s="1143"/>
      <c r="AG45" s="1144"/>
    </row>
    <row r="46" spans="1:33" ht="12.75" hidden="1" customHeight="1" x14ac:dyDescent="0.2">
      <c r="A46" s="1700" t="s">
        <v>2938</v>
      </c>
      <c r="B46" s="1065"/>
      <c r="C46" s="1692"/>
      <c r="D46" s="1692"/>
      <c r="E46" s="1700"/>
      <c r="F46" s="1692"/>
      <c r="G46" s="902"/>
      <c r="H46" s="1403"/>
      <c r="I46" s="1404"/>
      <c r="J46" s="1693"/>
      <c r="K46" s="1404"/>
      <c r="L46" s="1405"/>
      <c r="M46" s="1406"/>
      <c r="N46" s="1700"/>
      <c r="O46" s="2186"/>
      <c r="P46" s="2186"/>
      <c r="Q46" s="2186"/>
      <c r="R46" s="2186"/>
      <c r="S46" s="24"/>
      <c r="T46" s="1407" t="str">
        <f t="shared" si="2"/>
        <v>7 (1407)</v>
      </c>
      <c r="U46" s="1408" t="str">
        <f t="shared" si="3"/>
        <v/>
      </c>
      <c r="V46" s="295"/>
      <c r="W46" s="1409"/>
      <c r="X46" s="1409"/>
      <c r="Y46" s="320"/>
      <c r="Z46" s="1143"/>
      <c r="AA46" s="1144"/>
      <c r="AB46" s="1143"/>
      <c r="AC46" s="1144"/>
      <c r="AD46" s="1143"/>
      <c r="AE46" s="1144"/>
      <c r="AF46" s="1143"/>
      <c r="AG46" s="1144"/>
    </row>
    <row r="47" spans="1:33" ht="12.75" hidden="1" customHeight="1" x14ac:dyDescent="0.2">
      <c r="A47" s="1700" t="s">
        <v>2939</v>
      </c>
      <c r="B47" s="1065"/>
      <c r="C47" s="1692"/>
      <c r="D47" s="1692"/>
      <c r="E47" s="1700"/>
      <c r="F47" s="1692"/>
      <c r="G47" s="902"/>
      <c r="H47" s="1403"/>
      <c r="I47" s="1404"/>
      <c r="J47" s="1693"/>
      <c r="K47" s="1404"/>
      <c r="L47" s="1405"/>
      <c r="M47" s="1406"/>
      <c r="N47" s="1700"/>
      <c r="O47" s="2186"/>
      <c r="P47" s="2186"/>
      <c r="Q47" s="2186"/>
      <c r="R47" s="2186"/>
      <c r="S47" s="24"/>
      <c r="T47" s="1407" t="str">
        <f t="shared" si="2"/>
        <v>8 (1408)</v>
      </c>
      <c r="U47" s="1408" t="str">
        <f t="shared" si="3"/>
        <v/>
      </c>
      <c r="V47" s="295"/>
      <c r="W47" s="1409"/>
      <c r="X47" s="1409"/>
      <c r="Y47" s="320"/>
      <c r="Z47" s="1143"/>
      <c r="AA47" s="1144"/>
      <c r="AB47" s="1143"/>
      <c r="AC47" s="1144"/>
      <c r="AD47" s="1143"/>
      <c r="AE47" s="1144"/>
      <c r="AF47" s="1143"/>
      <c r="AG47" s="1144"/>
    </row>
    <row r="48" spans="1:33" ht="12.75" hidden="1" customHeight="1" x14ac:dyDescent="0.2">
      <c r="A48" s="1700" t="s">
        <v>2940</v>
      </c>
      <c r="B48" s="1065"/>
      <c r="C48" s="1692"/>
      <c r="D48" s="1692"/>
      <c r="E48" s="1700"/>
      <c r="F48" s="1692"/>
      <c r="G48" s="902"/>
      <c r="H48" s="1403"/>
      <c r="I48" s="1404"/>
      <c r="J48" s="1693"/>
      <c r="K48" s="1404"/>
      <c r="L48" s="1405"/>
      <c r="M48" s="1406"/>
      <c r="N48" s="1700"/>
      <c r="O48" s="2186"/>
      <c r="P48" s="2186"/>
      <c r="Q48" s="2186"/>
      <c r="R48" s="2186"/>
      <c r="S48" s="24"/>
      <c r="T48" s="1407" t="str">
        <f t="shared" si="2"/>
        <v>9 (1409)</v>
      </c>
      <c r="U48" s="1408" t="str">
        <f t="shared" si="3"/>
        <v/>
      </c>
      <c r="V48" s="295"/>
      <c r="W48" s="1409"/>
      <c r="X48" s="1409"/>
      <c r="Y48" s="320"/>
      <c r="Z48" s="1143"/>
      <c r="AA48" s="1144"/>
      <c r="AB48" s="1143"/>
      <c r="AC48" s="1144"/>
      <c r="AD48" s="1143"/>
      <c r="AE48" s="1144"/>
      <c r="AF48" s="1143"/>
      <c r="AG48" s="1144"/>
    </row>
    <row r="49" spans="1:33" ht="12.75" hidden="1" customHeight="1" x14ac:dyDescent="0.2">
      <c r="A49" s="1700" t="s">
        <v>2941</v>
      </c>
      <c r="B49" s="1065"/>
      <c r="C49" s="1692"/>
      <c r="D49" s="1692"/>
      <c r="E49" s="1700"/>
      <c r="F49" s="1692"/>
      <c r="G49" s="902"/>
      <c r="H49" s="1403"/>
      <c r="I49" s="1404"/>
      <c r="J49" s="1693"/>
      <c r="K49" s="1404"/>
      <c r="L49" s="1405"/>
      <c r="M49" s="1406"/>
      <c r="N49" s="1700"/>
      <c r="O49" s="2186"/>
      <c r="P49" s="2186"/>
      <c r="Q49" s="2186"/>
      <c r="R49" s="2186"/>
      <c r="S49" s="24"/>
      <c r="T49" s="1407" t="str">
        <f t="shared" si="2"/>
        <v>10 (1410)</v>
      </c>
      <c r="U49" s="1408" t="str">
        <f t="shared" si="3"/>
        <v/>
      </c>
      <c r="V49" s="295"/>
      <c r="W49" s="1409"/>
      <c r="X49" s="1409"/>
      <c r="Y49" s="320"/>
      <c r="Z49" s="1143"/>
      <c r="AA49" s="1144"/>
      <c r="AB49" s="1143"/>
      <c r="AC49" s="1144"/>
      <c r="AD49" s="1143"/>
      <c r="AE49" s="1144"/>
      <c r="AF49" s="1143"/>
      <c r="AG49" s="1144"/>
    </row>
    <row r="50" spans="1:33" ht="12.75" hidden="1" customHeight="1" x14ac:dyDescent="0.2">
      <c r="A50" s="1700" t="s">
        <v>2942</v>
      </c>
      <c r="B50" s="1065"/>
      <c r="C50" s="1692"/>
      <c r="D50" s="1692"/>
      <c r="E50" s="1700"/>
      <c r="F50" s="1692"/>
      <c r="G50" s="902"/>
      <c r="H50" s="1403"/>
      <c r="I50" s="1404"/>
      <c r="J50" s="1693"/>
      <c r="K50" s="1404"/>
      <c r="L50" s="1405"/>
      <c r="M50" s="1406"/>
      <c r="N50" s="1700"/>
      <c r="O50" s="2186"/>
      <c r="P50" s="2186"/>
      <c r="Q50" s="2186"/>
      <c r="R50" s="2186"/>
      <c r="S50" s="24"/>
      <c r="T50" s="1407" t="str">
        <f t="shared" si="2"/>
        <v>11 (1411)</v>
      </c>
      <c r="U50" s="1408" t="str">
        <f t="shared" si="3"/>
        <v/>
      </c>
      <c r="V50" s="295"/>
      <c r="W50" s="1409"/>
      <c r="X50" s="1409"/>
      <c r="Y50" s="320"/>
      <c r="Z50" s="1143"/>
      <c r="AA50" s="1144"/>
      <c r="AB50" s="1143"/>
      <c r="AC50" s="1144"/>
      <c r="AD50" s="1143"/>
      <c r="AE50" s="1144"/>
      <c r="AF50" s="1143"/>
      <c r="AG50" s="1144"/>
    </row>
    <row r="51" spans="1:33" ht="12.75" hidden="1" customHeight="1" x14ac:dyDescent="0.2">
      <c r="A51" s="1700" t="s">
        <v>2943</v>
      </c>
      <c r="B51" s="1065"/>
      <c r="C51" s="1692"/>
      <c r="D51" s="1692"/>
      <c r="E51" s="1700"/>
      <c r="F51" s="1692"/>
      <c r="G51" s="902"/>
      <c r="H51" s="1403"/>
      <c r="I51" s="1404"/>
      <c r="J51" s="1693"/>
      <c r="K51" s="1404"/>
      <c r="L51" s="1405"/>
      <c r="M51" s="1406"/>
      <c r="N51" s="1700"/>
      <c r="O51" s="2186"/>
      <c r="P51" s="2186"/>
      <c r="Q51" s="2186"/>
      <c r="R51" s="2186"/>
      <c r="S51" s="24"/>
      <c r="T51" s="1407" t="str">
        <f t="shared" si="2"/>
        <v>12 (1412)</v>
      </c>
      <c r="U51" s="1408" t="str">
        <f t="shared" si="3"/>
        <v/>
      </c>
      <c r="V51" s="295"/>
      <c r="W51" s="1409"/>
      <c r="X51" s="1409"/>
      <c r="Y51" s="320"/>
      <c r="Z51" s="1143"/>
      <c r="AA51" s="1144"/>
      <c r="AB51" s="1143"/>
      <c r="AC51" s="1144"/>
      <c r="AD51" s="1143"/>
      <c r="AE51" s="1144"/>
      <c r="AF51" s="1143"/>
      <c r="AG51" s="1144"/>
    </row>
    <row r="52" spans="1:33" ht="12.75" hidden="1" customHeight="1" x14ac:dyDescent="0.2">
      <c r="A52" s="1700" t="s">
        <v>2944</v>
      </c>
      <c r="B52" s="1065"/>
      <c r="C52" s="1692"/>
      <c r="D52" s="1692"/>
      <c r="E52" s="1700"/>
      <c r="F52" s="1692"/>
      <c r="G52" s="902"/>
      <c r="H52" s="1403"/>
      <c r="I52" s="1404"/>
      <c r="J52" s="1693"/>
      <c r="K52" s="1404"/>
      <c r="L52" s="1405"/>
      <c r="M52" s="1406"/>
      <c r="N52" s="1700"/>
      <c r="O52" s="2186"/>
      <c r="P52" s="2186"/>
      <c r="Q52" s="2186"/>
      <c r="R52" s="2186"/>
      <c r="S52" s="24"/>
      <c r="T52" s="1407" t="str">
        <f t="shared" si="2"/>
        <v>13 (1413)</v>
      </c>
      <c r="U52" s="1408" t="str">
        <f t="shared" si="3"/>
        <v/>
      </c>
      <c r="V52" s="295"/>
      <c r="W52" s="1409"/>
      <c r="X52" s="1409"/>
      <c r="Y52" s="320"/>
      <c r="Z52" s="1143"/>
      <c r="AA52" s="1144"/>
      <c r="AB52" s="1143"/>
      <c r="AC52" s="1144"/>
      <c r="AD52" s="1143"/>
      <c r="AE52" s="1144"/>
      <c r="AF52" s="1143"/>
      <c r="AG52" s="1144"/>
    </row>
    <row r="53" spans="1:33" ht="12.75" hidden="1" customHeight="1" x14ac:dyDescent="0.2">
      <c r="A53" s="1700" t="s">
        <v>2945</v>
      </c>
      <c r="B53" s="1065"/>
      <c r="C53" s="1692"/>
      <c r="D53" s="1692"/>
      <c r="E53" s="1700"/>
      <c r="F53" s="1692"/>
      <c r="G53" s="902"/>
      <c r="H53" s="1403"/>
      <c r="I53" s="1404"/>
      <c r="J53" s="1693"/>
      <c r="K53" s="1404"/>
      <c r="L53" s="1405"/>
      <c r="M53" s="1406"/>
      <c r="N53" s="1700"/>
      <c r="O53" s="2186"/>
      <c r="P53" s="2186"/>
      <c r="Q53" s="2186"/>
      <c r="R53" s="2186"/>
      <c r="S53" s="24"/>
      <c r="T53" s="1407" t="str">
        <f t="shared" si="2"/>
        <v>14 (1414)</v>
      </c>
      <c r="U53" s="1408" t="str">
        <f t="shared" si="3"/>
        <v/>
      </c>
      <c r="V53" s="295"/>
      <c r="W53" s="1409"/>
      <c r="X53" s="1409"/>
      <c r="Y53" s="320"/>
      <c r="Z53" s="1143"/>
      <c r="AA53" s="1144"/>
      <c r="AB53" s="1143"/>
      <c r="AC53" s="1144"/>
      <c r="AD53" s="1143"/>
      <c r="AE53" s="1144"/>
      <c r="AF53" s="1143"/>
      <c r="AG53" s="1144"/>
    </row>
    <row r="54" spans="1:33" ht="12.75" hidden="1" customHeight="1" x14ac:dyDescent="0.2">
      <c r="A54" s="1700" t="s">
        <v>2946</v>
      </c>
      <c r="B54" s="1065"/>
      <c r="C54" s="1692"/>
      <c r="D54" s="1692"/>
      <c r="E54" s="1700"/>
      <c r="F54" s="1692"/>
      <c r="G54" s="902"/>
      <c r="H54" s="1403"/>
      <c r="I54" s="1404"/>
      <c r="J54" s="1693"/>
      <c r="K54" s="1404"/>
      <c r="L54" s="1405"/>
      <c r="M54" s="1406"/>
      <c r="N54" s="1700"/>
      <c r="O54" s="2186"/>
      <c r="P54" s="2186"/>
      <c r="Q54" s="2186"/>
      <c r="R54" s="2186"/>
      <c r="S54" s="24"/>
      <c r="T54" s="1407" t="str">
        <f t="shared" si="2"/>
        <v>15 (1415)</v>
      </c>
      <c r="U54" s="1408" t="str">
        <f t="shared" si="3"/>
        <v/>
      </c>
      <c r="V54" s="295"/>
      <c r="W54" s="1409"/>
      <c r="X54" s="1409"/>
      <c r="Y54" s="320"/>
      <c r="Z54" s="1143"/>
      <c r="AA54" s="1144"/>
      <c r="AB54" s="1143"/>
      <c r="AC54" s="1144"/>
      <c r="AD54" s="1143"/>
      <c r="AE54" s="1144"/>
      <c r="AF54" s="1143"/>
      <c r="AG54" s="1144"/>
    </row>
    <row r="55" spans="1:33" ht="12.75" hidden="1" customHeight="1" x14ac:dyDescent="0.2">
      <c r="A55" s="1700" t="s">
        <v>2947</v>
      </c>
      <c r="B55" s="1065"/>
      <c r="C55" s="1692"/>
      <c r="D55" s="1692"/>
      <c r="E55" s="1700"/>
      <c r="F55" s="1692"/>
      <c r="G55" s="902"/>
      <c r="H55" s="1403"/>
      <c r="I55" s="1404"/>
      <c r="J55" s="1693"/>
      <c r="K55" s="1404"/>
      <c r="L55" s="1405"/>
      <c r="M55" s="1406"/>
      <c r="N55" s="1700"/>
      <c r="O55" s="2186"/>
      <c r="P55" s="2186"/>
      <c r="Q55" s="2186"/>
      <c r="R55" s="2186"/>
      <c r="S55" s="24"/>
      <c r="T55" s="1407" t="str">
        <f t="shared" si="2"/>
        <v>16 (1416)</v>
      </c>
      <c r="U55" s="1408" t="str">
        <f t="shared" si="3"/>
        <v/>
      </c>
      <c r="V55" s="295"/>
      <c r="W55" s="1409"/>
      <c r="X55" s="1409"/>
      <c r="Y55" s="320"/>
      <c r="Z55" s="1143"/>
      <c r="AA55" s="1144"/>
      <c r="AB55" s="1143"/>
      <c r="AC55" s="1144"/>
      <c r="AD55" s="1143"/>
      <c r="AE55" s="1144"/>
      <c r="AF55" s="1143"/>
      <c r="AG55" s="1144"/>
    </row>
    <row r="56" spans="1:33" ht="12.75" hidden="1" customHeight="1" x14ac:dyDescent="0.2">
      <c r="A56" s="1700" t="s">
        <v>2948</v>
      </c>
      <c r="B56" s="1065"/>
      <c r="C56" s="1692"/>
      <c r="D56" s="1692"/>
      <c r="E56" s="1700"/>
      <c r="F56" s="1692"/>
      <c r="G56" s="902"/>
      <c r="H56" s="1403"/>
      <c r="I56" s="1404"/>
      <c r="J56" s="1693"/>
      <c r="K56" s="1404"/>
      <c r="L56" s="1405"/>
      <c r="M56" s="1406"/>
      <c r="N56" s="1700"/>
      <c r="O56" s="2186"/>
      <c r="P56" s="2186"/>
      <c r="Q56" s="2186"/>
      <c r="R56" s="2186"/>
      <c r="S56" s="24"/>
      <c r="T56" s="1407" t="str">
        <f t="shared" si="2"/>
        <v>17 (1417)</v>
      </c>
      <c r="U56" s="1408" t="str">
        <f t="shared" si="3"/>
        <v/>
      </c>
      <c r="V56" s="295"/>
      <c r="W56" s="1409"/>
      <c r="X56" s="1409"/>
      <c r="Y56" s="320"/>
      <c r="Z56" s="1143"/>
      <c r="AA56" s="1144"/>
      <c r="AB56" s="1143"/>
      <c r="AC56" s="1144"/>
      <c r="AD56" s="1143"/>
      <c r="AE56" s="1144"/>
      <c r="AF56" s="1143"/>
      <c r="AG56" s="1144"/>
    </row>
    <row r="57" spans="1:33" ht="12.75" hidden="1" customHeight="1" x14ac:dyDescent="0.2">
      <c r="A57" s="1700" t="s">
        <v>2949</v>
      </c>
      <c r="B57" s="1065"/>
      <c r="C57" s="1692"/>
      <c r="D57" s="1692"/>
      <c r="E57" s="1700"/>
      <c r="F57" s="1692"/>
      <c r="G57" s="902"/>
      <c r="H57" s="1403"/>
      <c r="I57" s="1404"/>
      <c r="J57" s="1693"/>
      <c r="K57" s="1404"/>
      <c r="L57" s="1405"/>
      <c r="M57" s="1406"/>
      <c r="N57" s="1700"/>
      <c r="O57" s="2186"/>
      <c r="P57" s="2186"/>
      <c r="Q57" s="2186"/>
      <c r="R57" s="2186"/>
      <c r="S57" s="24"/>
      <c r="T57" s="1407" t="str">
        <f t="shared" si="2"/>
        <v>18 (1418)</v>
      </c>
      <c r="U57" s="1408" t="str">
        <f t="shared" si="3"/>
        <v/>
      </c>
      <c r="V57" s="295"/>
      <c r="W57" s="1409"/>
      <c r="X57" s="1409"/>
      <c r="Y57" s="320"/>
      <c r="Z57" s="1143"/>
      <c r="AA57" s="1144"/>
      <c r="AB57" s="1143"/>
      <c r="AC57" s="1144"/>
      <c r="AD57" s="1143"/>
      <c r="AE57" s="1144"/>
      <c r="AF57" s="1143"/>
      <c r="AG57" s="1144"/>
    </row>
    <row r="58" spans="1:33" ht="12.75" hidden="1" customHeight="1" x14ac:dyDescent="0.2">
      <c r="A58" s="1700" t="s">
        <v>2950</v>
      </c>
      <c r="B58" s="1065"/>
      <c r="C58" s="1692"/>
      <c r="D58" s="1692"/>
      <c r="E58" s="1700"/>
      <c r="F58" s="1692"/>
      <c r="G58" s="902"/>
      <c r="H58" s="1403"/>
      <c r="I58" s="1404"/>
      <c r="J58" s="1693"/>
      <c r="K58" s="1404"/>
      <c r="L58" s="1405"/>
      <c r="M58" s="1406"/>
      <c r="N58" s="1700"/>
      <c r="O58" s="2186"/>
      <c r="P58" s="2186"/>
      <c r="Q58" s="2186"/>
      <c r="R58" s="2186"/>
      <c r="S58" s="24"/>
      <c r="T58" s="1407" t="str">
        <f t="shared" si="2"/>
        <v>19 (1419)</v>
      </c>
      <c r="U58" s="1408" t="str">
        <f t="shared" si="3"/>
        <v/>
      </c>
      <c r="V58" s="295"/>
      <c r="W58" s="1409"/>
      <c r="X58" s="1409"/>
      <c r="Y58" s="320"/>
      <c r="Z58" s="1143"/>
      <c r="AA58" s="1144"/>
      <c r="AB58" s="1143"/>
      <c r="AC58" s="1144"/>
      <c r="AD58" s="1143"/>
      <c r="AE58" s="1144"/>
      <c r="AF58" s="1143"/>
      <c r="AG58" s="1144"/>
    </row>
    <row r="59" spans="1:33" ht="12.75" hidden="1" customHeight="1" x14ac:dyDescent="0.2">
      <c r="A59" s="1700" t="s">
        <v>2951</v>
      </c>
      <c r="B59" s="1065"/>
      <c r="C59" s="1692"/>
      <c r="D59" s="1692"/>
      <c r="E59" s="1700"/>
      <c r="F59" s="1692"/>
      <c r="G59" s="902"/>
      <c r="H59" s="1403"/>
      <c r="I59" s="1404"/>
      <c r="J59" s="1693"/>
      <c r="K59" s="1404"/>
      <c r="L59" s="1405"/>
      <c r="M59" s="1406"/>
      <c r="N59" s="1700"/>
      <c r="O59" s="2186"/>
      <c r="P59" s="2186"/>
      <c r="Q59" s="2186"/>
      <c r="R59" s="2186"/>
      <c r="S59" s="24"/>
      <c r="T59" s="1407" t="str">
        <f t="shared" si="2"/>
        <v>20 (1420)</v>
      </c>
      <c r="U59" s="1408" t="str">
        <f t="shared" si="3"/>
        <v/>
      </c>
      <c r="V59" s="295"/>
      <c r="W59" s="1409"/>
      <c r="X59" s="1409"/>
      <c r="Y59" s="320"/>
      <c r="Z59" s="1143"/>
      <c r="AA59" s="1144"/>
      <c r="AB59" s="1143"/>
      <c r="AC59" s="1144"/>
      <c r="AD59" s="1143"/>
      <c r="AE59" s="1144"/>
      <c r="AF59" s="1143"/>
      <c r="AG59" s="1144"/>
    </row>
    <row r="60" spans="1:33" ht="12.75" hidden="1" customHeight="1" x14ac:dyDescent="0.2">
      <c r="A60" s="1700" t="s">
        <v>2952</v>
      </c>
      <c r="B60" s="1065"/>
      <c r="C60" s="1692"/>
      <c r="D60" s="1692"/>
      <c r="E60" s="1700"/>
      <c r="F60" s="1692"/>
      <c r="G60" s="902"/>
      <c r="H60" s="1403"/>
      <c r="I60" s="1404"/>
      <c r="J60" s="1693"/>
      <c r="K60" s="1404"/>
      <c r="L60" s="1405"/>
      <c r="M60" s="1406"/>
      <c r="N60" s="1700"/>
      <c r="O60" s="2186"/>
      <c r="P60" s="2186"/>
      <c r="Q60" s="2186"/>
      <c r="R60" s="2186"/>
      <c r="S60" s="24"/>
      <c r="T60" s="1407" t="str">
        <f t="shared" si="2"/>
        <v>21 (1421)</v>
      </c>
      <c r="U60" s="1408" t="str">
        <f t="shared" si="3"/>
        <v/>
      </c>
      <c r="V60" s="295"/>
      <c r="W60" s="1409"/>
      <c r="X60" s="1409"/>
      <c r="Y60" s="320"/>
      <c r="Z60" s="1143"/>
      <c r="AA60" s="1144"/>
      <c r="AB60" s="1143"/>
      <c r="AC60" s="1144"/>
      <c r="AD60" s="1143"/>
      <c r="AE60" s="1144"/>
      <c r="AF60" s="1143"/>
      <c r="AG60" s="1144"/>
    </row>
    <row r="61" spans="1:33" ht="12.75" hidden="1" customHeight="1" x14ac:dyDescent="0.2">
      <c r="A61" s="1700" t="s">
        <v>2953</v>
      </c>
      <c r="B61" s="1065"/>
      <c r="C61" s="1692"/>
      <c r="D61" s="1692"/>
      <c r="E61" s="1700"/>
      <c r="F61" s="1692"/>
      <c r="G61" s="902"/>
      <c r="H61" s="1403"/>
      <c r="I61" s="1404"/>
      <c r="J61" s="1693"/>
      <c r="K61" s="1404"/>
      <c r="L61" s="1405"/>
      <c r="M61" s="1406"/>
      <c r="N61" s="1700"/>
      <c r="O61" s="2186"/>
      <c r="P61" s="2186"/>
      <c r="Q61" s="2186"/>
      <c r="R61" s="2186"/>
      <c r="S61" s="24"/>
      <c r="T61" s="1407" t="str">
        <f t="shared" si="2"/>
        <v>22 (1422)</v>
      </c>
      <c r="U61" s="1408" t="str">
        <f t="shared" si="3"/>
        <v/>
      </c>
      <c r="V61" s="295"/>
      <c r="W61" s="1409"/>
      <c r="X61" s="1409"/>
      <c r="Y61" s="320"/>
      <c r="Z61" s="1143"/>
      <c r="AA61" s="1144"/>
      <c r="AB61" s="1143"/>
      <c r="AC61" s="1144"/>
      <c r="AD61" s="1143"/>
      <c r="AE61" s="1144"/>
      <c r="AF61" s="1143"/>
      <c r="AG61" s="1144"/>
    </row>
    <row r="62" spans="1:33" ht="12.75" hidden="1" customHeight="1" x14ac:dyDescent="0.2">
      <c r="A62" s="1700" t="s">
        <v>2954</v>
      </c>
      <c r="B62" s="1065"/>
      <c r="C62" s="1692"/>
      <c r="D62" s="1692"/>
      <c r="E62" s="1700"/>
      <c r="F62" s="1692"/>
      <c r="G62" s="902"/>
      <c r="H62" s="1403"/>
      <c r="I62" s="1404"/>
      <c r="J62" s="1693"/>
      <c r="K62" s="1404"/>
      <c r="L62" s="1405"/>
      <c r="M62" s="1406"/>
      <c r="N62" s="1700"/>
      <c r="O62" s="2186"/>
      <c r="P62" s="2186"/>
      <c r="Q62" s="2186"/>
      <c r="R62" s="2186"/>
      <c r="S62" s="24"/>
      <c r="T62" s="1407" t="str">
        <f t="shared" si="2"/>
        <v>23 (1423)</v>
      </c>
      <c r="U62" s="1408" t="str">
        <f t="shared" si="3"/>
        <v/>
      </c>
      <c r="V62" s="295"/>
      <c r="W62" s="1409"/>
      <c r="X62" s="1409"/>
      <c r="Y62" s="320"/>
      <c r="Z62" s="1143"/>
      <c r="AA62" s="1144"/>
      <c r="AB62" s="1143"/>
      <c r="AC62" s="1144"/>
      <c r="AD62" s="1143"/>
      <c r="AE62" s="1144"/>
      <c r="AF62" s="1143"/>
      <c r="AG62" s="1144"/>
    </row>
    <row r="63" spans="1:33" hidden="1" x14ac:dyDescent="0.2">
      <c r="A63" s="1700" t="s">
        <v>2955</v>
      </c>
      <c r="B63" s="1065"/>
      <c r="C63" s="1692"/>
      <c r="D63" s="1692"/>
      <c r="E63" s="1700"/>
      <c r="F63" s="1692"/>
      <c r="G63" s="902"/>
      <c r="H63" s="1403"/>
      <c r="I63" s="1404"/>
      <c r="J63" s="1693"/>
      <c r="K63" s="1404"/>
      <c r="L63" s="1405"/>
      <c r="M63" s="1406"/>
      <c r="N63" s="1700"/>
      <c r="O63" s="2186"/>
      <c r="P63" s="2186"/>
      <c r="Q63" s="2186"/>
      <c r="R63" s="2186"/>
      <c r="S63" s="24"/>
      <c r="T63" s="1407" t="str">
        <f t="shared" si="2"/>
        <v>24 (1424)</v>
      </c>
      <c r="U63" s="1408" t="str">
        <f t="shared" si="3"/>
        <v/>
      </c>
      <c r="V63" s="295"/>
      <c r="W63" s="1409"/>
      <c r="X63" s="1409"/>
      <c r="Y63" s="320"/>
      <c r="Z63" s="1143"/>
      <c r="AA63" s="1144"/>
      <c r="AB63" s="1143"/>
      <c r="AC63" s="1144"/>
      <c r="AD63" s="1143"/>
      <c r="AE63" s="1144"/>
      <c r="AF63" s="1143"/>
      <c r="AG63" s="1144"/>
    </row>
    <row r="64" spans="1:33" x14ac:dyDescent="0.2">
      <c r="A64" s="1700" t="s">
        <v>2956</v>
      </c>
      <c r="B64" s="1065"/>
      <c r="C64" s="1692"/>
      <c r="D64" s="1692"/>
      <c r="E64" s="1700"/>
      <c r="F64" s="1692"/>
      <c r="G64" s="902"/>
      <c r="H64" s="1403"/>
      <c r="I64" s="1404"/>
      <c r="J64" s="1693"/>
      <c r="K64" s="1404"/>
      <c r="L64" s="1405"/>
      <c r="M64" s="1406"/>
      <c r="N64" s="1700"/>
      <c r="O64" s="2186"/>
      <c r="P64" s="2186"/>
      <c r="Q64" s="2186"/>
      <c r="R64" s="2186"/>
      <c r="S64" s="24"/>
      <c r="T64" s="1407" t="str">
        <f t="shared" si="2"/>
        <v>25 (1425)</v>
      </c>
      <c r="U64" s="1408" t="str">
        <f t="shared" si="3"/>
        <v/>
      </c>
      <c r="V64" s="295"/>
      <c r="W64" s="1409"/>
      <c r="X64" s="1409"/>
      <c r="Y64" s="320"/>
      <c r="Z64" s="1143"/>
      <c r="AA64" s="1144"/>
      <c r="AB64" s="1143"/>
      <c r="AC64" s="1144"/>
      <c r="AD64" s="1143"/>
      <c r="AE64" s="1144"/>
      <c r="AF64" s="1143"/>
      <c r="AG64" s="1144"/>
    </row>
    <row r="65" spans="1:33" ht="12.75" customHeight="1" x14ac:dyDescent="0.2">
      <c r="A65" s="425" t="s">
        <v>2957</v>
      </c>
      <c r="B65" s="1066">
        <v>100</v>
      </c>
      <c r="C65" s="1692"/>
      <c r="D65" s="1692"/>
      <c r="E65" s="1700"/>
      <c r="F65" s="1692"/>
      <c r="G65" s="467"/>
      <c r="H65" s="1411"/>
      <c r="I65" s="1404"/>
      <c r="J65" s="1693"/>
      <c r="K65" s="1404"/>
      <c r="L65" s="1405"/>
      <c r="M65" s="1412"/>
      <c r="N65" s="1700"/>
      <c r="O65" s="2188"/>
      <c r="P65" s="2188"/>
      <c r="Q65" s="2188"/>
      <c r="R65" s="2188"/>
      <c r="S65" s="24"/>
      <c r="T65" s="1400"/>
      <c r="U65" s="1413">
        <f>$B65</f>
        <v>100</v>
      </c>
      <c r="V65" s="295"/>
      <c r="W65" s="1409"/>
      <c r="X65" s="1409"/>
      <c r="Y65" s="320"/>
      <c r="Z65" s="1145"/>
      <c r="AA65" s="1146"/>
      <c r="AB65" s="1145"/>
      <c r="AC65" s="1146"/>
      <c r="AD65" s="1145"/>
      <c r="AE65" s="1146"/>
      <c r="AF65" s="1145"/>
      <c r="AG65" s="1146"/>
    </row>
    <row r="66" spans="1:33" ht="16.5" customHeight="1" x14ac:dyDescent="0.2">
      <c r="A66" s="132" t="s">
        <v>2958</v>
      </c>
      <c r="B66" s="905" t="s">
        <v>2959</v>
      </c>
      <c r="C66" s="1693"/>
      <c r="D66" s="1693"/>
      <c r="E66" s="131"/>
      <c r="F66" s="908"/>
      <c r="G66" s="1414"/>
      <c r="H66" s="1415"/>
      <c r="I66" s="1404"/>
      <c r="J66" s="1693"/>
      <c r="K66" s="1404"/>
      <c r="L66" s="1416"/>
      <c r="M66" s="1417"/>
      <c r="N66" s="131"/>
      <c r="O66" s="2189"/>
      <c r="P66" s="2189"/>
      <c r="Q66" s="2189"/>
      <c r="R66" s="2189"/>
      <c r="S66" s="24"/>
      <c r="T66" s="1400"/>
      <c r="U66" s="906" t="str">
        <f>$B66</f>
        <v>Global</v>
      </c>
      <c r="V66" s="295"/>
      <c r="W66" s="1418"/>
      <c r="X66" s="1418"/>
      <c r="Y66" s="320"/>
    </row>
    <row r="67" spans="1:33" s="25" customFormat="1" x14ac:dyDescent="0.2">
      <c r="A67" s="131"/>
      <c r="B67" s="131"/>
      <c r="C67" s="131"/>
      <c r="D67" s="131"/>
      <c r="E67" s="131"/>
      <c r="F67" s="131"/>
      <c r="G67" s="131"/>
      <c r="H67" s="131"/>
      <c r="I67" s="131"/>
      <c r="J67" s="131"/>
      <c r="K67" s="131"/>
      <c r="L67" s="131"/>
      <c r="M67" s="131"/>
      <c r="N67" s="131"/>
      <c r="O67" s="131"/>
      <c r="P67" s="131"/>
      <c r="Q67" s="131"/>
      <c r="R67" s="131"/>
      <c r="S67" s="24"/>
      <c r="T67" s="1400"/>
      <c r="U67" s="1400"/>
      <c r="V67" s="131"/>
      <c r="W67" s="131"/>
      <c r="X67" s="131"/>
      <c r="Y67" s="174"/>
    </row>
    <row r="68" spans="1:33" s="25" customFormat="1" x14ac:dyDescent="0.2">
      <c r="A68" s="131"/>
      <c r="B68" s="138" t="s">
        <v>1788</v>
      </c>
      <c r="C68" s="131"/>
      <c r="D68" s="131"/>
      <c r="E68" s="131"/>
      <c r="F68" s="131"/>
      <c r="G68" s="131"/>
      <c r="H68" s="131"/>
      <c r="I68" s="131"/>
      <c r="J68" s="131"/>
      <c r="K68" s="131"/>
      <c r="L68" s="131"/>
      <c r="M68" s="131"/>
      <c r="N68" s="131"/>
      <c r="O68" s="131"/>
      <c r="P68" s="131"/>
      <c r="Q68" s="131"/>
      <c r="R68" s="131"/>
      <c r="S68" s="24"/>
      <c r="T68" s="1400"/>
      <c r="U68" s="1401" t="str">
        <f>$B68</f>
        <v>Autres éléments hors bilan (505)</v>
      </c>
      <c r="V68" s="131"/>
      <c r="W68" s="131"/>
      <c r="X68" s="131"/>
      <c r="Y68" s="174"/>
      <c r="Z68" s="1143"/>
      <c r="AA68" s="1144"/>
      <c r="AB68" s="1143"/>
      <c r="AC68" s="1144"/>
      <c r="AD68" s="1143"/>
      <c r="AE68" s="1144"/>
      <c r="AF68" s="1143"/>
      <c r="AG68" s="1144"/>
    </row>
    <row r="69" spans="1:33" s="25" customFormat="1" x14ac:dyDescent="0.2">
      <c r="A69" s="1700" t="s">
        <v>2932</v>
      </c>
      <c r="B69" s="1065"/>
      <c r="C69" s="1692"/>
      <c r="D69" s="1692"/>
      <c r="E69" s="1700"/>
      <c r="F69" s="1692"/>
      <c r="G69" s="902"/>
      <c r="H69" s="1403"/>
      <c r="I69" s="1404"/>
      <c r="J69" s="1693"/>
      <c r="K69" s="1404"/>
      <c r="L69" s="1405"/>
      <c r="M69" s="1406"/>
      <c r="N69" s="1700"/>
      <c r="O69" s="2186"/>
      <c r="P69" s="2186"/>
      <c r="Q69" s="2186"/>
      <c r="R69" s="2186"/>
      <c r="S69" s="24"/>
      <c r="T69" s="1407" t="str">
        <f t="shared" ref="T69:T93" si="4">$A69</f>
        <v>1 (1401)</v>
      </c>
      <c r="U69" s="1408" t="str">
        <f t="shared" ref="U69:U93" si="5">IF($B69="","",$B69)</f>
        <v/>
      </c>
      <c r="V69" s="295"/>
      <c r="W69" s="1409"/>
      <c r="X69" s="1409"/>
      <c r="Y69" s="174"/>
      <c r="Z69" s="1143"/>
      <c r="AA69" s="1144"/>
      <c r="AB69" s="1143"/>
      <c r="AC69" s="1144"/>
      <c r="AD69" s="1143"/>
      <c r="AE69" s="1144"/>
      <c r="AF69" s="1143"/>
      <c r="AG69" s="1144"/>
    </row>
    <row r="70" spans="1:33" s="25" customFormat="1" x14ac:dyDescent="0.2">
      <c r="A70" s="1700" t="s">
        <v>2933</v>
      </c>
      <c r="B70" s="1065"/>
      <c r="C70" s="1692"/>
      <c r="D70" s="1692"/>
      <c r="E70" s="1700"/>
      <c r="F70" s="1692"/>
      <c r="G70" s="902"/>
      <c r="H70" s="1403"/>
      <c r="I70" s="1404"/>
      <c r="J70" s="1693"/>
      <c r="K70" s="1404"/>
      <c r="L70" s="1405"/>
      <c r="M70" s="1406"/>
      <c r="N70" s="1700"/>
      <c r="O70" s="2186"/>
      <c r="P70" s="2186"/>
      <c r="Q70" s="2186"/>
      <c r="R70" s="2186"/>
      <c r="S70" s="24"/>
      <c r="T70" s="1407" t="str">
        <f t="shared" si="4"/>
        <v>2 (1402)</v>
      </c>
      <c r="U70" s="1408" t="str">
        <f t="shared" si="5"/>
        <v/>
      </c>
      <c r="V70" s="295"/>
      <c r="W70" s="1409"/>
      <c r="X70" s="1409"/>
      <c r="Y70" s="174"/>
      <c r="Z70" s="1143"/>
      <c r="AA70" s="1144"/>
      <c r="AB70" s="1143"/>
      <c r="AC70" s="1144"/>
      <c r="AD70" s="1143"/>
      <c r="AE70" s="1144"/>
      <c r="AF70" s="1143"/>
      <c r="AG70" s="1144"/>
    </row>
    <row r="71" spans="1:33" s="25" customFormat="1" ht="12.75" customHeight="1" x14ac:dyDescent="0.2">
      <c r="A71" s="1700" t="s">
        <v>2934</v>
      </c>
      <c r="B71" s="1065"/>
      <c r="C71" s="1692"/>
      <c r="D71" s="1692"/>
      <c r="E71" s="1700"/>
      <c r="F71" s="1692"/>
      <c r="G71" s="902"/>
      <c r="H71" s="1403"/>
      <c r="I71" s="1404"/>
      <c r="J71" s="1693"/>
      <c r="K71" s="1404"/>
      <c r="L71" s="1405"/>
      <c r="M71" s="1406"/>
      <c r="N71" s="1700"/>
      <c r="O71" s="2186"/>
      <c r="P71" s="2186"/>
      <c r="Q71" s="2186"/>
      <c r="R71" s="2186"/>
      <c r="S71" s="24"/>
      <c r="T71" s="1407" t="str">
        <f t="shared" si="4"/>
        <v>3 (1403)</v>
      </c>
      <c r="U71" s="1408" t="str">
        <f t="shared" si="5"/>
        <v/>
      </c>
      <c r="V71" s="295"/>
      <c r="W71" s="1409"/>
      <c r="X71" s="1409"/>
      <c r="Y71" s="174"/>
      <c r="Z71" s="1143"/>
      <c r="AA71" s="1144"/>
      <c r="AB71" s="1143"/>
      <c r="AC71" s="1144"/>
      <c r="AD71" s="1143"/>
      <c r="AE71" s="1144"/>
      <c r="AF71" s="1143"/>
      <c r="AG71" s="1144"/>
    </row>
    <row r="72" spans="1:33" s="25" customFormat="1" ht="12.75" hidden="1" customHeight="1" x14ac:dyDescent="0.2">
      <c r="A72" s="1700" t="s">
        <v>2935</v>
      </c>
      <c r="B72" s="1065"/>
      <c r="C72" s="1692"/>
      <c r="D72" s="1692"/>
      <c r="E72" s="1700"/>
      <c r="F72" s="1692"/>
      <c r="G72" s="902"/>
      <c r="H72" s="1403"/>
      <c r="I72" s="1404"/>
      <c r="J72" s="1693"/>
      <c r="K72" s="1404"/>
      <c r="L72" s="1405"/>
      <c r="M72" s="1406"/>
      <c r="N72" s="1700"/>
      <c r="O72" s="2186"/>
      <c r="P72" s="2186"/>
      <c r="Q72" s="2186"/>
      <c r="R72" s="2186"/>
      <c r="S72" s="24"/>
      <c r="T72" s="1407" t="str">
        <f t="shared" si="4"/>
        <v>4 (1404)</v>
      </c>
      <c r="U72" s="1408" t="str">
        <f t="shared" si="5"/>
        <v/>
      </c>
      <c r="V72" s="295"/>
      <c r="W72" s="1409"/>
      <c r="X72" s="1409"/>
      <c r="Y72" s="174"/>
      <c r="Z72" s="1143"/>
      <c r="AA72" s="1144"/>
      <c r="AB72" s="1143"/>
      <c r="AC72" s="1144"/>
      <c r="AD72" s="1143"/>
      <c r="AE72" s="1144"/>
      <c r="AF72" s="1143"/>
      <c r="AG72" s="1144"/>
    </row>
    <row r="73" spans="1:33" s="25" customFormat="1" ht="12.75" hidden="1" customHeight="1" x14ac:dyDescent="0.2">
      <c r="A73" s="1700" t="s">
        <v>2936</v>
      </c>
      <c r="B73" s="1065"/>
      <c r="C73" s="1692"/>
      <c r="D73" s="1692"/>
      <c r="E73" s="1700"/>
      <c r="F73" s="1692"/>
      <c r="G73" s="902"/>
      <c r="H73" s="1403"/>
      <c r="I73" s="1404"/>
      <c r="J73" s="1693"/>
      <c r="K73" s="1404"/>
      <c r="L73" s="1405"/>
      <c r="M73" s="1406"/>
      <c r="N73" s="1700"/>
      <c r="O73" s="2186"/>
      <c r="P73" s="2186"/>
      <c r="Q73" s="2186"/>
      <c r="R73" s="2186"/>
      <c r="S73" s="24"/>
      <c r="T73" s="1407" t="str">
        <f t="shared" si="4"/>
        <v>5 (1405)</v>
      </c>
      <c r="U73" s="1408" t="str">
        <f t="shared" si="5"/>
        <v/>
      </c>
      <c r="V73" s="295"/>
      <c r="W73" s="1409"/>
      <c r="X73" s="1409"/>
      <c r="Y73" s="174"/>
      <c r="Z73" s="1143"/>
      <c r="AA73" s="1144"/>
      <c r="AB73" s="1143"/>
      <c r="AC73" s="1144"/>
      <c r="AD73" s="1143"/>
      <c r="AE73" s="1144"/>
      <c r="AF73" s="1143"/>
      <c r="AG73" s="1144"/>
    </row>
    <row r="74" spans="1:33" s="25" customFormat="1" ht="12.75" hidden="1" customHeight="1" x14ac:dyDescent="0.2">
      <c r="A74" s="1700" t="s">
        <v>2937</v>
      </c>
      <c r="B74" s="1065"/>
      <c r="C74" s="1692"/>
      <c r="D74" s="1692"/>
      <c r="E74" s="1700"/>
      <c r="F74" s="1692"/>
      <c r="G74" s="902"/>
      <c r="H74" s="1403"/>
      <c r="I74" s="1404"/>
      <c r="J74" s="1693"/>
      <c r="K74" s="1404"/>
      <c r="L74" s="1405"/>
      <c r="M74" s="1406"/>
      <c r="N74" s="1700"/>
      <c r="O74" s="2186"/>
      <c r="P74" s="2186"/>
      <c r="Q74" s="2186"/>
      <c r="R74" s="2186"/>
      <c r="S74" s="24"/>
      <c r="T74" s="1407" t="str">
        <f t="shared" si="4"/>
        <v>6 (1406)</v>
      </c>
      <c r="U74" s="1408" t="str">
        <f t="shared" si="5"/>
        <v/>
      </c>
      <c r="V74" s="295"/>
      <c r="W74" s="1409"/>
      <c r="X74" s="1409"/>
      <c r="Y74" s="174"/>
      <c r="Z74" s="1143"/>
      <c r="AA74" s="1144"/>
      <c r="AB74" s="1143"/>
      <c r="AC74" s="1144"/>
      <c r="AD74" s="1143"/>
      <c r="AE74" s="1144"/>
      <c r="AF74" s="1143"/>
      <c r="AG74" s="1144"/>
    </row>
    <row r="75" spans="1:33" s="25" customFormat="1" ht="12.75" hidden="1" customHeight="1" x14ac:dyDescent="0.2">
      <c r="A75" s="1700" t="s">
        <v>2938</v>
      </c>
      <c r="B75" s="1065"/>
      <c r="C75" s="1692"/>
      <c r="D75" s="1692"/>
      <c r="E75" s="1700"/>
      <c r="F75" s="1692"/>
      <c r="G75" s="902"/>
      <c r="H75" s="1403"/>
      <c r="I75" s="1404"/>
      <c r="J75" s="1693"/>
      <c r="K75" s="1404"/>
      <c r="L75" s="1405"/>
      <c r="M75" s="1406"/>
      <c r="N75" s="1700"/>
      <c r="O75" s="2186"/>
      <c r="P75" s="2186"/>
      <c r="Q75" s="2186"/>
      <c r="R75" s="2186"/>
      <c r="S75" s="24"/>
      <c r="T75" s="1407" t="str">
        <f t="shared" si="4"/>
        <v>7 (1407)</v>
      </c>
      <c r="U75" s="1408" t="str">
        <f t="shared" si="5"/>
        <v/>
      </c>
      <c r="V75" s="295"/>
      <c r="W75" s="1409"/>
      <c r="X75" s="1409"/>
      <c r="Y75" s="174"/>
      <c r="Z75" s="1143"/>
      <c r="AA75" s="1144"/>
      <c r="AB75" s="1143"/>
      <c r="AC75" s="1144"/>
      <c r="AD75" s="1143"/>
      <c r="AE75" s="1144"/>
      <c r="AF75" s="1143"/>
      <c r="AG75" s="1144"/>
    </row>
    <row r="76" spans="1:33" s="25" customFormat="1" ht="12.75" hidden="1" customHeight="1" x14ac:dyDescent="0.2">
      <c r="A76" s="1700" t="s">
        <v>2939</v>
      </c>
      <c r="B76" s="1065"/>
      <c r="C76" s="1692"/>
      <c r="D76" s="1692"/>
      <c r="E76" s="1700"/>
      <c r="F76" s="1692"/>
      <c r="G76" s="902"/>
      <c r="H76" s="1403"/>
      <c r="I76" s="1404"/>
      <c r="J76" s="1693"/>
      <c r="K76" s="1404"/>
      <c r="L76" s="1405"/>
      <c r="M76" s="1406"/>
      <c r="N76" s="1700"/>
      <c r="O76" s="2186"/>
      <c r="P76" s="2186"/>
      <c r="Q76" s="2186"/>
      <c r="R76" s="2186"/>
      <c r="S76" s="24"/>
      <c r="T76" s="1407" t="str">
        <f t="shared" si="4"/>
        <v>8 (1408)</v>
      </c>
      <c r="U76" s="1408" t="str">
        <f t="shared" si="5"/>
        <v/>
      </c>
      <c r="V76" s="295"/>
      <c r="W76" s="1409"/>
      <c r="X76" s="1409"/>
      <c r="Y76" s="174"/>
      <c r="Z76" s="1143"/>
      <c r="AA76" s="1144"/>
      <c r="AB76" s="1143"/>
      <c r="AC76" s="1144"/>
      <c r="AD76" s="1143"/>
      <c r="AE76" s="1144"/>
      <c r="AF76" s="1143"/>
      <c r="AG76" s="1144"/>
    </row>
    <row r="77" spans="1:33" s="25" customFormat="1" ht="12.75" hidden="1" customHeight="1" x14ac:dyDescent="0.2">
      <c r="A77" s="1700" t="s">
        <v>2940</v>
      </c>
      <c r="B77" s="1065"/>
      <c r="C77" s="1692"/>
      <c r="D77" s="1692"/>
      <c r="E77" s="1700"/>
      <c r="F77" s="1692"/>
      <c r="G77" s="902"/>
      <c r="H77" s="1403"/>
      <c r="I77" s="1404"/>
      <c r="J77" s="1693"/>
      <c r="K77" s="1404"/>
      <c r="L77" s="1405"/>
      <c r="M77" s="1406"/>
      <c r="N77" s="1700"/>
      <c r="O77" s="2186"/>
      <c r="P77" s="2186"/>
      <c r="Q77" s="2186"/>
      <c r="R77" s="2186"/>
      <c r="S77" s="24"/>
      <c r="T77" s="1407" t="str">
        <f t="shared" si="4"/>
        <v>9 (1409)</v>
      </c>
      <c r="U77" s="1408" t="str">
        <f t="shared" si="5"/>
        <v/>
      </c>
      <c r="V77" s="295"/>
      <c r="W77" s="1409"/>
      <c r="X77" s="1409"/>
      <c r="Y77" s="174"/>
      <c r="Z77" s="1143"/>
      <c r="AA77" s="1144"/>
      <c r="AB77" s="1143"/>
      <c r="AC77" s="1144"/>
      <c r="AD77" s="1143"/>
      <c r="AE77" s="1144"/>
      <c r="AF77" s="1143"/>
      <c r="AG77" s="1144"/>
    </row>
    <row r="78" spans="1:33" s="25" customFormat="1" ht="12.75" hidden="1" customHeight="1" x14ac:dyDescent="0.2">
      <c r="A78" s="1700" t="s">
        <v>2941</v>
      </c>
      <c r="B78" s="1065"/>
      <c r="C78" s="1692"/>
      <c r="D78" s="1692"/>
      <c r="E78" s="1700"/>
      <c r="F78" s="1692"/>
      <c r="G78" s="902"/>
      <c r="H78" s="1403"/>
      <c r="I78" s="1404"/>
      <c r="J78" s="1693"/>
      <c r="K78" s="1404"/>
      <c r="L78" s="1405"/>
      <c r="M78" s="1406"/>
      <c r="N78" s="1700"/>
      <c r="O78" s="2186"/>
      <c r="P78" s="2186"/>
      <c r="Q78" s="2186"/>
      <c r="R78" s="2186"/>
      <c r="S78" s="24"/>
      <c r="T78" s="1407" t="str">
        <f t="shared" si="4"/>
        <v>10 (1410)</v>
      </c>
      <c r="U78" s="1408" t="str">
        <f t="shared" si="5"/>
        <v/>
      </c>
      <c r="V78" s="295"/>
      <c r="W78" s="1409"/>
      <c r="X78" s="1409"/>
      <c r="Y78" s="174"/>
      <c r="Z78" s="1143"/>
      <c r="AA78" s="1144"/>
      <c r="AB78" s="1143"/>
      <c r="AC78" s="1144"/>
      <c r="AD78" s="1143"/>
      <c r="AE78" s="1144"/>
      <c r="AF78" s="1143"/>
      <c r="AG78" s="1144"/>
    </row>
    <row r="79" spans="1:33" s="25" customFormat="1" ht="12.75" hidden="1" customHeight="1" x14ac:dyDescent="0.2">
      <c r="A79" s="1700" t="s">
        <v>2942</v>
      </c>
      <c r="B79" s="1065"/>
      <c r="C79" s="1692"/>
      <c r="D79" s="1692"/>
      <c r="E79" s="1700"/>
      <c r="F79" s="1692"/>
      <c r="G79" s="902"/>
      <c r="H79" s="1403"/>
      <c r="I79" s="1404"/>
      <c r="J79" s="1693"/>
      <c r="K79" s="1404"/>
      <c r="L79" s="1405"/>
      <c r="M79" s="1406"/>
      <c r="N79" s="1700"/>
      <c r="O79" s="2186"/>
      <c r="P79" s="2186"/>
      <c r="Q79" s="2186"/>
      <c r="R79" s="2186"/>
      <c r="S79" s="24"/>
      <c r="T79" s="1407" t="str">
        <f t="shared" si="4"/>
        <v>11 (1411)</v>
      </c>
      <c r="U79" s="1408" t="str">
        <f t="shared" si="5"/>
        <v/>
      </c>
      <c r="V79" s="295"/>
      <c r="W79" s="1409"/>
      <c r="X79" s="1409"/>
      <c r="Y79" s="174"/>
      <c r="Z79" s="1143"/>
      <c r="AA79" s="1144"/>
      <c r="AB79" s="1143"/>
      <c r="AC79" s="1144"/>
      <c r="AD79" s="1143"/>
      <c r="AE79" s="1144"/>
      <c r="AF79" s="1143"/>
      <c r="AG79" s="1144"/>
    </row>
    <row r="80" spans="1:33" s="25" customFormat="1" ht="12.75" hidden="1" customHeight="1" x14ac:dyDescent="0.2">
      <c r="A80" s="1700" t="s">
        <v>2943</v>
      </c>
      <c r="B80" s="1065"/>
      <c r="C80" s="1692"/>
      <c r="D80" s="1692"/>
      <c r="E80" s="1700"/>
      <c r="F80" s="1692"/>
      <c r="G80" s="902"/>
      <c r="H80" s="1403"/>
      <c r="I80" s="1404"/>
      <c r="J80" s="1693"/>
      <c r="K80" s="1404"/>
      <c r="L80" s="1405"/>
      <c r="M80" s="1406"/>
      <c r="N80" s="1700"/>
      <c r="O80" s="2186"/>
      <c r="P80" s="2186"/>
      <c r="Q80" s="2186"/>
      <c r="R80" s="2186"/>
      <c r="S80" s="24"/>
      <c r="T80" s="1407" t="str">
        <f t="shared" si="4"/>
        <v>12 (1412)</v>
      </c>
      <c r="U80" s="1408" t="str">
        <f t="shared" si="5"/>
        <v/>
      </c>
      <c r="V80" s="295"/>
      <c r="W80" s="1409"/>
      <c r="X80" s="1409"/>
      <c r="Y80" s="174"/>
      <c r="Z80" s="1143"/>
      <c r="AA80" s="1144"/>
      <c r="AB80" s="1143"/>
      <c r="AC80" s="1144"/>
      <c r="AD80" s="1143"/>
      <c r="AE80" s="1144"/>
      <c r="AF80" s="1143"/>
      <c r="AG80" s="1144"/>
    </row>
    <row r="81" spans="1:33" s="25" customFormat="1" ht="12.75" hidden="1" customHeight="1" x14ac:dyDescent="0.2">
      <c r="A81" s="1700" t="s">
        <v>2944</v>
      </c>
      <c r="B81" s="1065"/>
      <c r="C81" s="1692"/>
      <c r="D81" s="1692"/>
      <c r="E81" s="1700"/>
      <c r="F81" s="1692"/>
      <c r="G81" s="902"/>
      <c r="H81" s="1403"/>
      <c r="I81" s="1404"/>
      <c r="J81" s="1693"/>
      <c r="K81" s="1404"/>
      <c r="L81" s="1405"/>
      <c r="M81" s="1406"/>
      <c r="N81" s="1700"/>
      <c r="O81" s="2186"/>
      <c r="P81" s="2186"/>
      <c r="Q81" s="2186"/>
      <c r="R81" s="2186"/>
      <c r="S81" s="24"/>
      <c r="T81" s="1407" t="str">
        <f t="shared" si="4"/>
        <v>13 (1413)</v>
      </c>
      <c r="U81" s="1408" t="str">
        <f t="shared" si="5"/>
        <v/>
      </c>
      <c r="V81" s="295"/>
      <c r="W81" s="1409"/>
      <c r="X81" s="1409"/>
      <c r="Y81" s="174"/>
      <c r="Z81" s="1143"/>
      <c r="AA81" s="1144"/>
      <c r="AB81" s="1143"/>
      <c r="AC81" s="1144"/>
      <c r="AD81" s="1143"/>
      <c r="AE81" s="1144"/>
      <c r="AF81" s="1143"/>
      <c r="AG81" s="1144"/>
    </row>
    <row r="82" spans="1:33" s="25" customFormat="1" ht="12.75" hidden="1" customHeight="1" x14ac:dyDescent="0.2">
      <c r="A82" s="1700" t="s">
        <v>2945</v>
      </c>
      <c r="B82" s="1065"/>
      <c r="C82" s="1692"/>
      <c r="D82" s="1692"/>
      <c r="E82" s="1700"/>
      <c r="F82" s="1692"/>
      <c r="G82" s="902"/>
      <c r="H82" s="1403"/>
      <c r="I82" s="1404"/>
      <c r="J82" s="1693"/>
      <c r="K82" s="1404"/>
      <c r="L82" s="1405"/>
      <c r="M82" s="1406"/>
      <c r="N82" s="1700"/>
      <c r="O82" s="2186"/>
      <c r="P82" s="2186"/>
      <c r="Q82" s="2186"/>
      <c r="R82" s="2186"/>
      <c r="S82" s="24"/>
      <c r="T82" s="1407" t="str">
        <f t="shared" si="4"/>
        <v>14 (1414)</v>
      </c>
      <c r="U82" s="1408" t="str">
        <f t="shared" si="5"/>
        <v/>
      </c>
      <c r="V82" s="295"/>
      <c r="W82" s="1409"/>
      <c r="X82" s="1409"/>
      <c r="Y82" s="174"/>
      <c r="Z82" s="1143"/>
      <c r="AA82" s="1144"/>
      <c r="AB82" s="1143"/>
      <c r="AC82" s="1144"/>
      <c r="AD82" s="1143"/>
      <c r="AE82" s="1144"/>
      <c r="AF82" s="1143"/>
      <c r="AG82" s="1144"/>
    </row>
    <row r="83" spans="1:33" s="25" customFormat="1" ht="12.75" hidden="1" customHeight="1" x14ac:dyDescent="0.2">
      <c r="A83" s="1700" t="s">
        <v>2946</v>
      </c>
      <c r="B83" s="1065"/>
      <c r="C83" s="1692"/>
      <c r="D83" s="1692"/>
      <c r="E83" s="1700"/>
      <c r="F83" s="1692"/>
      <c r="G83" s="902"/>
      <c r="H83" s="1403"/>
      <c r="I83" s="1404"/>
      <c r="J83" s="1693"/>
      <c r="K83" s="1404"/>
      <c r="L83" s="1405"/>
      <c r="M83" s="1406"/>
      <c r="N83" s="1700"/>
      <c r="O83" s="2186"/>
      <c r="P83" s="2186"/>
      <c r="Q83" s="2186"/>
      <c r="R83" s="2186"/>
      <c r="S83" s="24"/>
      <c r="T83" s="1407" t="str">
        <f t="shared" si="4"/>
        <v>15 (1415)</v>
      </c>
      <c r="U83" s="1408" t="str">
        <f t="shared" si="5"/>
        <v/>
      </c>
      <c r="V83" s="295"/>
      <c r="W83" s="1409"/>
      <c r="X83" s="1409"/>
      <c r="Y83" s="174"/>
      <c r="Z83" s="1143"/>
      <c r="AA83" s="1144"/>
      <c r="AB83" s="1143"/>
      <c r="AC83" s="1144"/>
      <c r="AD83" s="1143"/>
      <c r="AE83" s="1144"/>
      <c r="AF83" s="1143"/>
      <c r="AG83" s="1144"/>
    </row>
    <row r="84" spans="1:33" s="25" customFormat="1" ht="12.75" hidden="1" customHeight="1" x14ac:dyDescent="0.2">
      <c r="A84" s="1700" t="s">
        <v>2947</v>
      </c>
      <c r="B84" s="1065"/>
      <c r="C84" s="1692"/>
      <c r="D84" s="1692"/>
      <c r="E84" s="1700"/>
      <c r="F84" s="1692"/>
      <c r="G84" s="902"/>
      <c r="H84" s="1403"/>
      <c r="I84" s="1404"/>
      <c r="J84" s="1693"/>
      <c r="K84" s="1404"/>
      <c r="L84" s="1405"/>
      <c r="M84" s="1406"/>
      <c r="N84" s="1700"/>
      <c r="O84" s="2186"/>
      <c r="P84" s="2186"/>
      <c r="Q84" s="2186"/>
      <c r="R84" s="2186"/>
      <c r="S84" s="24"/>
      <c r="T84" s="1407" t="str">
        <f t="shared" si="4"/>
        <v>16 (1416)</v>
      </c>
      <c r="U84" s="1408" t="str">
        <f t="shared" si="5"/>
        <v/>
      </c>
      <c r="V84" s="295"/>
      <c r="W84" s="1409"/>
      <c r="X84" s="1409"/>
      <c r="Y84" s="174"/>
      <c r="Z84" s="1143"/>
      <c r="AA84" s="1144"/>
      <c r="AB84" s="1143"/>
      <c r="AC84" s="1144"/>
      <c r="AD84" s="1143"/>
      <c r="AE84" s="1144"/>
      <c r="AF84" s="1143"/>
      <c r="AG84" s="1144"/>
    </row>
    <row r="85" spans="1:33" s="25" customFormat="1" ht="12.75" hidden="1" customHeight="1" x14ac:dyDescent="0.2">
      <c r="A85" s="1700" t="s">
        <v>2948</v>
      </c>
      <c r="B85" s="1065"/>
      <c r="C85" s="1692"/>
      <c r="D85" s="1692"/>
      <c r="E85" s="1700"/>
      <c r="F85" s="1692"/>
      <c r="G85" s="902"/>
      <c r="H85" s="1403"/>
      <c r="I85" s="1404"/>
      <c r="J85" s="1693"/>
      <c r="K85" s="1404"/>
      <c r="L85" s="1405"/>
      <c r="M85" s="1406"/>
      <c r="N85" s="1700"/>
      <c r="O85" s="2186"/>
      <c r="P85" s="2186"/>
      <c r="Q85" s="2186"/>
      <c r="R85" s="2186"/>
      <c r="S85" s="24"/>
      <c r="T85" s="1407" t="str">
        <f t="shared" si="4"/>
        <v>17 (1417)</v>
      </c>
      <c r="U85" s="1408" t="str">
        <f t="shared" si="5"/>
        <v/>
      </c>
      <c r="V85" s="295"/>
      <c r="W85" s="1409"/>
      <c r="X85" s="1409"/>
      <c r="Y85" s="174"/>
      <c r="Z85" s="1143"/>
      <c r="AA85" s="1144"/>
      <c r="AB85" s="1143"/>
      <c r="AC85" s="1144"/>
      <c r="AD85" s="1143"/>
      <c r="AE85" s="1144"/>
      <c r="AF85" s="1143"/>
      <c r="AG85" s="1144"/>
    </row>
    <row r="86" spans="1:33" s="25" customFormat="1" ht="12.75" hidden="1" customHeight="1" x14ac:dyDescent="0.2">
      <c r="A86" s="1700" t="s">
        <v>2949</v>
      </c>
      <c r="B86" s="1065"/>
      <c r="C86" s="1692"/>
      <c r="D86" s="1692"/>
      <c r="E86" s="1700"/>
      <c r="F86" s="1692"/>
      <c r="G86" s="902"/>
      <c r="H86" s="1403"/>
      <c r="I86" s="1404"/>
      <c r="J86" s="1693"/>
      <c r="K86" s="1404"/>
      <c r="L86" s="1405"/>
      <c r="M86" s="1406"/>
      <c r="N86" s="1700"/>
      <c r="O86" s="2186"/>
      <c r="P86" s="2186"/>
      <c r="Q86" s="2186"/>
      <c r="R86" s="2186"/>
      <c r="S86" s="24"/>
      <c r="T86" s="1407" t="str">
        <f t="shared" si="4"/>
        <v>18 (1418)</v>
      </c>
      <c r="U86" s="1408" t="str">
        <f t="shared" si="5"/>
        <v/>
      </c>
      <c r="V86" s="295"/>
      <c r="W86" s="1409"/>
      <c r="X86" s="1409"/>
      <c r="Y86" s="174"/>
      <c r="Z86" s="1143"/>
      <c r="AA86" s="1144"/>
      <c r="AB86" s="1143"/>
      <c r="AC86" s="1144"/>
      <c r="AD86" s="1143"/>
      <c r="AE86" s="1144"/>
      <c r="AF86" s="1143"/>
      <c r="AG86" s="1144"/>
    </row>
    <row r="87" spans="1:33" s="25" customFormat="1" ht="12.75" hidden="1" customHeight="1" x14ac:dyDescent="0.2">
      <c r="A87" s="1700" t="s">
        <v>2950</v>
      </c>
      <c r="B87" s="1065"/>
      <c r="C87" s="1692"/>
      <c r="D87" s="1692"/>
      <c r="E87" s="1700"/>
      <c r="F87" s="1692"/>
      <c r="G87" s="902"/>
      <c r="H87" s="1403"/>
      <c r="I87" s="1404"/>
      <c r="J87" s="1693"/>
      <c r="K87" s="1404"/>
      <c r="L87" s="1405"/>
      <c r="M87" s="1406"/>
      <c r="N87" s="1700"/>
      <c r="O87" s="2186"/>
      <c r="P87" s="2186"/>
      <c r="Q87" s="2186"/>
      <c r="R87" s="2186"/>
      <c r="S87" s="24"/>
      <c r="T87" s="1407" t="str">
        <f t="shared" si="4"/>
        <v>19 (1419)</v>
      </c>
      <c r="U87" s="1408" t="str">
        <f t="shared" si="5"/>
        <v/>
      </c>
      <c r="V87" s="295"/>
      <c r="W87" s="1409"/>
      <c r="X87" s="1409"/>
      <c r="Y87" s="174"/>
      <c r="Z87" s="1143"/>
      <c r="AA87" s="1144"/>
      <c r="AB87" s="1143"/>
      <c r="AC87" s="1144"/>
      <c r="AD87" s="1143"/>
      <c r="AE87" s="1144"/>
      <c r="AF87" s="1143"/>
      <c r="AG87" s="1144"/>
    </row>
    <row r="88" spans="1:33" s="25" customFormat="1" ht="12.75" hidden="1" customHeight="1" x14ac:dyDescent="0.2">
      <c r="A88" s="1700" t="s">
        <v>2951</v>
      </c>
      <c r="B88" s="1065"/>
      <c r="C88" s="1692"/>
      <c r="D88" s="1692"/>
      <c r="E88" s="1700"/>
      <c r="F88" s="1692"/>
      <c r="G88" s="902"/>
      <c r="H88" s="1403"/>
      <c r="I88" s="1404"/>
      <c r="J88" s="1693"/>
      <c r="K88" s="1404"/>
      <c r="L88" s="1405"/>
      <c r="M88" s="1406"/>
      <c r="N88" s="1700"/>
      <c r="O88" s="2186"/>
      <c r="P88" s="2186"/>
      <c r="Q88" s="2186"/>
      <c r="R88" s="2186"/>
      <c r="S88" s="24"/>
      <c r="T88" s="1407" t="str">
        <f t="shared" si="4"/>
        <v>20 (1420)</v>
      </c>
      <c r="U88" s="1408" t="str">
        <f t="shared" si="5"/>
        <v/>
      </c>
      <c r="V88" s="295"/>
      <c r="W88" s="1409"/>
      <c r="X88" s="1409"/>
      <c r="Y88" s="174"/>
      <c r="Z88" s="1143"/>
      <c r="AA88" s="1144"/>
      <c r="AB88" s="1143"/>
      <c r="AC88" s="1144"/>
      <c r="AD88" s="1143"/>
      <c r="AE88" s="1144"/>
      <c r="AF88" s="1143"/>
      <c r="AG88" s="1144"/>
    </row>
    <row r="89" spans="1:33" s="25" customFormat="1" ht="12.75" hidden="1" customHeight="1" x14ac:dyDescent="0.2">
      <c r="A89" s="1700" t="s">
        <v>2952</v>
      </c>
      <c r="B89" s="1065"/>
      <c r="C89" s="1692"/>
      <c r="D89" s="1692"/>
      <c r="E89" s="1700"/>
      <c r="F89" s="1692"/>
      <c r="G89" s="902"/>
      <c r="H89" s="1403"/>
      <c r="I89" s="1404"/>
      <c r="J89" s="1693"/>
      <c r="K89" s="1404"/>
      <c r="L89" s="1405"/>
      <c r="M89" s="1406"/>
      <c r="N89" s="1700"/>
      <c r="O89" s="2186"/>
      <c r="P89" s="2186"/>
      <c r="Q89" s="2186"/>
      <c r="R89" s="2186"/>
      <c r="S89" s="24"/>
      <c r="T89" s="1407" t="str">
        <f t="shared" si="4"/>
        <v>21 (1421)</v>
      </c>
      <c r="U89" s="1408" t="str">
        <f t="shared" si="5"/>
        <v/>
      </c>
      <c r="V89" s="295"/>
      <c r="W89" s="1409"/>
      <c r="X89" s="1409"/>
      <c r="Y89" s="174"/>
      <c r="Z89" s="1143"/>
      <c r="AA89" s="1144"/>
      <c r="AB89" s="1143"/>
      <c r="AC89" s="1144"/>
      <c r="AD89" s="1143"/>
      <c r="AE89" s="1144"/>
      <c r="AF89" s="1143"/>
      <c r="AG89" s="1144"/>
    </row>
    <row r="90" spans="1:33" s="25" customFormat="1" ht="12.75" hidden="1" customHeight="1" x14ac:dyDescent="0.2">
      <c r="A90" s="1700" t="s">
        <v>2953</v>
      </c>
      <c r="B90" s="1065"/>
      <c r="C90" s="1692"/>
      <c r="D90" s="1692"/>
      <c r="E90" s="1700"/>
      <c r="F90" s="1692"/>
      <c r="G90" s="902"/>
      <c r="H90" s="1403"/>
      <c r="I90" s="1404"/>
      <c r="J90" s="1693"/>
      <c r="K90" s="1404"/>
      <c r="L90" s="1405"/>
      <c r="M90" s="1406"/>
      <c r="N90" s="1700"/>
      <c r="O90" s="2186"/>
      <c r="P90" s="2186"/>
      <c r="Q90" s="2186"/>
      <c r="R90" s="2186"/>
      <c r="S90" s="24"/>
      <c r="T90" s="1407" t="str">
        <f t="shared" si="4"/>
        <v>22 (1422)</v>
      </c>
      <c r="U90" s="1408" t="str">
        <f t="shared" si="5"/>
        <v/>
      </c>
      <c r="V90" s="295"/>
      <c r="W90" s="1409"/>
      <c r="X90" s="1409"/>
      <c r="Y90" s="174"/>
      <c r="Z90" s="1143"/>
      <c r="AA90" s="1144"/>
      <c r="AB90" s="1143"/>
      <c r="AC90" s="1144"/>
      <c r="AD90" s="1143"/>
      <c r="AE90" s="1144"/>
      <c r="AF90" s="1143"/>
      <c r="AG90" s="1144"/>
    </row>
    <row r="91" spans="1:33" s="25" customFormat="1" ht="12.75" hidden="1" customHeight="1" x14ac:dyDescent="0.2">
      <c r="A91" s="1700" t="s">
        <v>2954</v>
      </c>
      <c r="B91" s="1065"/>
      <c r="C91" s="1692"/>
      <c r="D91" s="1692"/>
      <c r="E91" s="1700"/>
      <c r="F91" s="1692"/>
      <c r="G91" s="902"/>
      <c r="H91" s="1403"/>
      <c r="I91" s="1404"/>
      <c r="J91" s="1693"/>
      <c r="K91" s="1404"/>
      <c r="L91" s="1405"/>
      <c r="M91" s="1406"/>
      <c r="N91" s="1700"/>
      <c r="O91" s="2186"/>
      <c r="P91" s="2186"/>
      <c r="Q91" s="2186"/>
      <c r="R91" s="2186"/>
      <c r="S91" s="24"/>
      <c r="T91" s="1407" t="str">
        <f t="shared" si="4"/>
        <v>23 (1423)</v>
      </c>
      <c r="U91" s="1408" t="str">
        <f t="shared" si="5"/>
        <v/>
      </c>
      <c r="V91" s="295"/>
      <c r="W91" s="1409"/>
      <c r="X91" s="1409"/>
      <c r="Y91" s="174"/>
      <c r="Z91" s="1143"/>
      <c r="AA91" s="1144"/>
      <c r="AB91" s="1143"/>
      <c r="AC91" s="1144"/>
      <c r="AD91" s="1143"/>
      <c r="AE91" s="1144"/>
      <c r="AF91" s="1143"/>
      <c r="AG91" s="1144"/>
    </row>
    <row r="92" spans="1:33" s="25" customFormat="1" hidden="1" x14ac:dyDescent="0.2">
      <c r="A92" s="1700" t="s">
        <v>2955</v>
      </c>
      <c r="B92" s="1065"/>
      <c r="C92" s="1692"/>
      <c r="D92" s="1692"/>
      <c r="E92" s="1700"/>
      <c r="F92" s="1692"/>
      <c r="G92" s="902"/>
      <c r="H92" s="1403"/>
      <c r="I92" s="1404"/>
      <c r="J92" s="1693"/>
      <c r="K92" s="1404"/>
      <c r="L92" s="1405"/>
      <c r="M92" s="1406"/>
      <c r="N92" s="1700"/>
      <c r="O92" s="2186"/>
      <c r="P92" s="2186"/>
      <c r="Q92" s="2186"/>
      <c r="R92" s="2186"/>
      <c r="S92" s="24"/>
      <c r="T92" s="1407" t="str">
        <f t="shared" si="4"/>
        <v>24 (1424)</v>
      </c>
      <c r="U92" s="1408" t="str">
        <f t="shared" si="5"/>
        <v/>
      </c>
      <c r="V92" s="295"/>
      <c r="W92" s="1409"/>
      <c r="X92" s="1409"/>
      <c r="Y92" s="174"/>
      <c r="Z92" s="1143"/>
      <c r="AA92" s="1144"/>
      <c r="AB92" s="1143"/>
      <c r="AC92" s="1144"/>
      <c r="AD92" s="1143"/>
      <c r="AE92" s="1144"/>
      <c r="AF92" s="1143"/>
      <c r="AG92" s="1144"/>
    </row>
    <row r="93" spans="1:33" s="25" customFormat="1" x14ac:dyDescent="0.2">
      <c r="A93" s="1700" t="s">
        <v>2956</v>
      </c>
      <c r="B93" s="1065"/>
      <c r="C93" s="1692"/>
      <c r="D93" s="1692"/>
      <c r="E93" s="1700"/>
      <c r="F93" s="1692"/>
      <c r="G93" s="902"/>
      <c r="H93" s="1403"/>
      <c r="I93" s="1404"/>
      <c r="J93" s="1693"/>
      <c r="K93" s="1404"/>
      <c r="L93" s="1405"/>
      <c r="M93" s="1406"/>
      <c r="N93" s="1700"/>
      <c r="O93" s="2186"/>
      <c r="P93" s="2186"/>
      <c r="Q93" s="2186"/>
      <c r="R93" s="2186"/>
      <c r="S93" s="24"/>
      <c r="T93" s="1407" t="str">
        <f t="shared" si="4"/>
        <v>25 (1425)</v>
      </c>
      <c r="U93" s="1408" t="str">
        <f t="shared" si="5"/>
        <v/>
      </c>
      <c r="V93" s="295"/>
      <c r="W93" s="1409"/>
      <c r="X93" s="1409"/>
      <c r="Y93" s="174"/>
      <c r="Z93" s="1143"/>
      <c r="AA93" s="1144"/>
      <c r="AB93" s="1143"/>
      <c r="AC93" s="1144"/>
      <c r="AD93" s="1143"/>
      <c r="AE93" s="1144"/>
      <c r="AF93" s="1143"/>
      <c r="AG93" s="1144"/>
    </row>
    <row r="94" spans="1:33" s="25" customFormat="1" x14ac:dyDescent="0.2">
      <c r="A94" s="425" t="s">
        <v>2957</v>
      </c>
      <c r="B94" s="1066">
        <v>100</v>
      </c>
      <c r="C94" s="1692"/>
      <c r="D94" s="1692"/>
      <c r="E94" s="1700"/>
      <c r="F94" s="1692"/>
      <c r="G94" s="467"/>
      <c r="H94" s="1411"/>
      <c r="I94" s="1404"/>
      <c r="J94" s="1693"/>
      <c r="K94" s="1404"/>
      <c r="L94" s="1405"/>
      <c r="M94" s="1412"/>
      <c r="N94" s="1700"/>
      <c r="O94" s="2188"/>
      <c r="P94" s="2188"/>
      <c r="Q94" s="2188"/>
      <c r="R94" s="2188"/>
      <c r="S94" s="24"/>
      <c r="T94" s="1400"/>
      <c r="U94" s="1413">
        <f>$B94</f>
        <v>100</v>
      </c>
      <c r="V94" s="295"/>
      <c r="W94" s="1409"/>
      <c r="X94" s="1409"/>
      <c r="Y94" s="174"/>
      <c r="Z94" s="1145"/>
      <c r="AA94" s="1146"/>
      <c r="AB94" s="1145"/>
      <c r="AC94" s="1146"/>
      <c r="AD94" s="1145"/>
      <c r="AE94" s="1146"/>
      <c r="AF94" s="1145"/>
      <c r="AG94" s="1146"/>
    </row>
    <row r="95" spans="1:33" s="25" customFormat="1" ht="17.25" customHeight="1" x14ac:dyDescent="0.2">
      <c r="A95" s="132" t="s">
        <v>2958</v>
      </c>
      <c r="B95" s="905" t="s">
        <v>2959</v>
      </c>
      <c r="C95" s="1693"/>
      <c r="D95" s="1693"/>
      <c r="E95" s="131"/>
      <c r="F95" s="1510"/>
      <c r="G95" s="1414"/>
      <c r="H95" s="1415"/>
      <c r="I95" s="1404"/>
      <c r="J95" s="1693"/>
      <c r="K95" s="1404"/>
      <c r="L95" s="1416"/>
      <c r="M95" s="1417"/>
      <c r="N95" s="131"/>
      <c r="O95" s="2189"/>
      <c r="P95" s="2189"/>
      <c r="Q95" s="2189"/>
      <c r="R95" s="2189"/>
      <c r="S95" s="24"/>
      <c r="T95" s="1400"/>
      <c r="U95" s="906" t="str">
        <f>$B95</f>
        <v>Global</v>
      </c>
      <c r="V95" s="295"/>
      <c r="W95" s="1418"/>
      <c r="X95" s="1418"/>
      <c r="Y95" s="174"/>
    </row>
    <row r="96" spans="1:33" x14ac:dyDescent="0.2">
      <c r="A96" s="131"/>
      <c r="B96" s="92"/>
      <c r="C96" s="1424"/>
      <c r="D96" s="1424"/>
      <c r="E96" s="131"/>
      <c r="F96" s="1425"/>
      <c r="G96" s="1358"/>
      <c r="H96" s="1358"/>
      <c r="I96" s="1424"/>
      <c r="J96" s="1424"/>
      <c r="K96" s="1424"/>
      <c r="L96" s="1424"/>
      <c r="M96" s="1426"/>
      <c r="N96" s="131"/>
      <c r="O96" s="914"/>
      <c r="P96" s="914"/>
      <c r="Q96" s="914"/>
      <c r="R96" s="914"/>
      <c r="T96" s="1427"/>
      <c r="U96" s="1427"/>
      <c r="V96" s="914"/>
      <c r="W96" s="914"/>
      <c r="X96" s="914"/>
      <c r="Y96" s="320"/>
    </row>
    <row r="97" spans="1:33" x14ac:dyDescent="0.2">
      <c r="A97" s="131"/>
      <c r="B97" s="1356" t="s">
        <v>2960</v>
      </c>
      <c r="C97" s="1357"/>
      <c r="D97" s="1357"/>
      <c r="E97" s="131"/>
      <c r="F97" s="979"/>
      <c r="G97" s="1358"/>
      <c r="H97" s="1358"/>
      <c r="I97" s="1357"/>
      <c r="J97" s="1357"/>
      <c r="K97" s="1357"/>
      <c r="L97" s="1357"/>
      <c r="M97" s="1428"/>
      <c r="N97" s="553"/>
      <c r="O97" s="553"/>
      <c r="P97" s="553"/>
      <c r="Q97" s="553"/>
      <c r="R97" s="131"/>
      <c r="S97" s="1083"/>
      <c r="T97" s="1429"/>
      <c r="U97" s="1439"/>
      <c r="V97" s="553"/>
      <c r="W97" s="553"/>
      <c r="X97" s="553"/>
      <c r="Y97" s="320"/>
      <c r="Z97" s="1143"/>
      <c r="AA97" s="1144"/>
      <c r="AB97" s="1143"/>
      <c r="AC97" s="1144"/>
      <c r="AD97" s="1143"/>
      <c r="AE97" s="1144"/>
      <c r="AF97" s="1143"/>
      <c r="AG97" s="1144"/>
    </row>
    <row r="98" spans="1:33" x14ac:dyDescent="0.2">
      <c r="A98" s="132" t="s">
        <v>2958</v>
      </c>
      <c r="B98" s="1359" t="s">
        <v>2959</v>
      </c>
      <c r="C98" s="1360"/>
      <c r="D98" s="1360"/>
      <c r="E98" s="1361"/>
      <c r="F98" s="1360"/>
      <c r="G98" s="1430"/>
      <c r="H98" s="1431"/>
      <c r="I98" s="1432"/>
      <c r="J98" s="1432"/>
      <c r="K98" s="1432"/>
      <c r="L98" s="1432"/>
      <c r="M98" s="1708"/>
      <c r="N98" s="1488"/>
      <c r="O98" s="2189"/>
      <c r="P98" s="2189"/>
      <c r="Q98" s="2239"/>
      <c r="R98" s="2239"/>
      <c r="S98" s="1083"/>
      <c r="T98" s="1429"/>
      <c r="U98" s="1439"/>
      <c r="V98" s="553"/>
      <c r="W98" s="553"/>
      <c r="X98" s="553"/>
      <c r="Y98" s="320"/>
      <c r="Z98" s="1143"/>
      <c r="AA98" s="1144"/>
      <c r="AB98" s="1143"/>
      <c r="AC98" s="1144"/>
      <c r="AD98" s="1143"/>
      <c r="AE98" s="1144"/>
      <c r="AF98" s="1143"/>
      <c r="AG98" s="1144"/>
    </row>
    <row r="99" spans="1:33" x14ac:dyDescent="0.2">
      <c r="A99" s="132"/>
      <c r="B99" s="1433"/>
      <c r="C99" s="1361"/>
      <c r="D99" s="1361"/>
      <c r="E99" s="1361"/>
      <c r="F99" s="1361"/>
      <c r="G99" s="1434"/>
      <c r="H99" s="1434"/>
      <c r="I99" s="1435"/>
      <c r="J99" s="1435"/>
      <c r="K99" s="1435"/>
      <c r="L99" s="1435"/>
      <c r="M99" s="1435"/>
      <c r="N99" s="1717"/>
      <c r="O99" s="553"/>
      <c r="P99" s="553"/>
      <c r="Q99" s="553"/>
      <c r="R99" s="553"/>
      <c r="S99" s="1083"/>
      <c r="T99" s="1439"/>
      <c r="U99" s="1439"/>
      <c r="V99" s="553"/>
      <c r="W99" s="553"/>
      <c r="X99" s="553"/>
      <c r="Y99" s="320"/>
      <c r="Z99" s="1143"/>
      <c r="AA99" s="1144"/>
      <c r="AB99" s="1143"/>
      <c r="AC99" s="1144"/>
      <c r="AD99" s="1143"/>
      <c r="AE99" s="1144"/>
      <c r="AF99" s="1143"/>
      <c r="AG99" s="1144"/>
    </row>
    <row r="100" spans="1:33" ht="12.75" customHeight="1" x14ac:dyDescent="0.2">
      <c r="A100" s="131"/>
      <c r="B100" s="138" t="s">
        <v>746</v>
      </c>
      <c r="C100" s="1424"/>
      <c r="D100" s="1693"/>
      <c r="E100" s="131"/>
      <c r="F100" s="1425"/>
      <c r="G100" s="1358"/>
      <c r="H100" s="1358"/>
      <c r="I100" s="1424"/>
      <c r="J100" s="1424"/>
      <c r="K100" s="1424"/>
      <c r="L100" s="1424"/>
      <c r="M100" s="1426"/>
      <c r="N100" s="131"/>
      <c r="O100" s="2189"/>
      <c r="P100" s="2189"/>
      <c r="Q100" s="2189"/>
      <c r="R100" s="2189"/>
      <c r="T100" s="1436"/>
      <c r="U100" s="1401" t="str">
        <f>$B100</f>
        <v>Total (500)</v>
      </c>
      <c r="V100" s="295"/>
      <c r="W100" s="131"/>
      <c r="X100" s="1437"/>
      <c r="Y100" s="320"/>
      <c r="Z100" s="1143"/>
      <c r="AA100" s="1144"/>
      <c r="AB100" s="1143"/>
      <c r="AC100" s="1144"/>
      <c r="AD100" s="1143"/>
      <c r="AE100" s="1144"/>
      <c r="AF100" s="1143"/>
      <c r="AG100" s="1144"/>
    </row>
    <row r="101" spans="1:33" ht="12.75" customHeight="1" x14ac:dyDescent="0.2">
      <c r="A101" s="131"/>
      <c r="B101" s="92"/>
      <c r="C101" s="92"/>
      <c r="D101" s="1444"/>
      <c r="E101" s="131"/>
      <c r="F101" s="1425"/>
      <c r="G101" s="1425"/>
      <c r="H101" s="1425"/>
      <c r="I101" s="1444"/>
      <c r="J101" s="1444"/>
      <c r="K101" s="1444"/>
      <c r="L101" s="1445"/>
      <c r="M101" s="1700"/>
      <c r="N101" s="131"/>
      <c r="O101" s="1444"/>
      <c r="P101" s="1444"/>
      <c r="Q101" s="1444"/>
      <c r="R101" s="1444"/>
      <c r="T101" s="131"/>
      <c r="U101" s="131"/>
      <c r="V101" s="131"/>
      <c r="W101" s="131"/>
      <c r="X101" s="131"/>
      <c r="Y101" s="320"/>
      <c r="Z101" s="1143"/>
      <c r="AA101" s="1144"/>
      <c r="AB101" s="1143"/>
      <c r="AC101" s="1144"/>
      <c r="AD101" s="1143"/>
      <c r="AE101" s="1144"/>
      <c r="AF101" s="1143"/>
      <c r="AG101" s="1144"/>
    </row>
    <row r="102" spans="1:33" ht="43.5" customHeight="1" x14ac:dyDescent="0.2">
      <c r="A102" s="1481"/>
      <c r="B102" s="1474" t="s">
        <v>3014</v>
      </c>
      <c r="C102" s="131"/>
      <c r="D102" s="131"/>
      <c r="E102" s="131"/>
      <c r="F102" s="131"/>
      <c r="G102" s="131"/>
      <c r="H102" s="131"/>
      <c r="I102" s="131"/>
      <c r="J102" s="131"/>
      <c r="K102" s="131"/>
      <c r="L102" s="131"/>
      <c r="M102" s="131"/>
      <c r="N102" s="131"/>
      <c r="O102" s="139" t="s">
        <v>3015</v>
      </c>
      <c r="P102" s="139" t="s">
        <v>3016</v>
      </c>
      <c r="Q102" s="139" t="s">
        <v>3015</v>
      </c>
      <c r="R102" s="139" t="s">
        <v>3016</v>
      </c>
      <c r="S102" s="25"/>
      <c r="T102" s="1481"/>
      <c r="U102" s="1481"/>
      <c r="V102" s="1481"/>
      <c r="W102" s="1481"/>
      <c r="X102" s="1481"/>
      <c r="Y102" s="320"/>
      <c r="Z102" s="1143"/>
      <c r="AA102" s="1144"/>
      <c r="AB102" s="1143"/>
      <c r="AC102" s="1144"/>
      <c r="AD102" s="1143"/>
      <c r="AE102" s="1144"/>
      <c r="AF102" s="1143"/>
      <c r="AG102" s="1144"/>
    </row>
    <row r="103" spans="1:33" ht="21.75" customHeight="1" x14ac:dyDescent="0.2">
      <c r="A103" s="1487"/>
      <c r="B103" s="1475" t="s">
        <v>1784</v>
      </c>
      <c r="C103" s="660"/>
      <c r="D103" s="1692"/>
      <c r="E103" s="131"/>
      <c r="F103" s="660"/>
      <c r="G103" s="660"/>
      <c r="H103" s="1476"/>
      <c r="I103" s="1477"/>
      <c r="J103" s="1693"/>
      <c r="K103" s="1477"/>
      <c r="L103" s="1405"/>
      <c r="M103" s="1406"/>
      <c r="N103" s="131"/>
      <c r="O103" s="1692"/>
      <c r="P103" s="1692"/>
      <c r="Q103" s="1692"/>
      <c r="R103" s="1692"/>
      <c r="S103" s="25"/>
      <c r="T103" s="1481"/>
      <c r="U103" s="1481"/>
      <c r="V103" s="1481"/>
      <c r="W103" s="1481"/>
      <c r="X103" s="1482"/>
      <c r="Y103" s="320"/>
      <c r="Z103" s="1143"/>
      <c r="AA103" s="1144"/>
      <c r="AB103" s="1143"/>
      <c r="AC103" s="1144"/>
      <c r="AD103" s="1143"/>
      <c r="AE103" s="1144"/>
      <c r="AF103" s="1143"/>
      <c r="AG103" s="1144"/>
    </row>
    <row r="104" spans="1:33" ht="21" customHeight="1" x14ac:dyDescent="0.2">
      <c r="A104" s="1487"/>
      <c r="B104" s="1478" t="s">
        <v>1785</v>
      </c>
      <c r="C104" s="1692"/>
      <c r="D104" s="1692"/>
      <c r="E104" s="131"/>
      <c r="F104" s="660"/>
      <c r="G104" s="660"/>
      <c r="H104" s="1476"/>
      <c r="I104" s="1477"/>
      <c r="J104" s="1693"/>
      <c r="K104" s="1477"/>
      <c r="L104" s="1405"/>
      <c r="M104" s="1406"/>
      <c r="N104" s="131"/>
      <c r="O104" s="1692"/>
      <c r="P104" s="1692"/>
      <c r="Q104" s="1692"/>
      <c r="R104" s="1692"/>
      <c r="S104" s="25"/>
      <c r="T104" s="1481"/>
      <c r="U104" s="1481"/>
      <c r="V104" s="1481"/>
      <c r="W104" s="1481"/>
      <c r="X104" s="1481"/>
      <c r="Y104" s="320"/>
      <c r="Z104" s="1143"/>
      <c r="AA104" s="1144"/>
      <c r="AB104" s="1143"/>
      <c r="AC104" s="1144"/>
      <c r="AD104" s="1143"/>
      <c r="AE104" s="1144"/>
      <c r="AF104" s="1143"/>
      <c r="AG104" s="1144"/>
    </row>
    <row r="105" spans="1:33" ht="12.75" customHeight="1" x14ac:dyDescent="0.2">
      <c r="A105" s="131"/>
      <c r="B105" s="131"/>
      <c r="C105" s="131"/>
      <c r="D105" s="131"/>
      <c r="E105" s="131"/>
      <c r="F105" s="131"/>
      <c r="G105" s="131"/>
      <c r="H105" s="131"/>
      <c r="I105" s="131"/>
      <c r="J105" s="131"/>
      <c r="K105" s="131"/>
      <c r="L105" s="131"/>
      <c r="M105" s="131"/>
      <c r="N105" s="131"/>
      <c r="O105" s="131"/>
      <c r="P105" s="131"/>
      <c r="Q105" s="131"/>
      <c r="R105" s="131"/>
      <c r="T105" s="131"/>
      <c r="U105" s="131"/>
      <c r="V105" s="131"/>
      <c r="W105" s="131"/>
      <c r="X105" s="131"/>
      <c r="Y105" s="320"/>
      <c r="Z105" s="1143"/>
      <c r="AA105" s="1144"/>
      <c r="AB105" s="1143"/>
      <c r="AC105" s="1144"/>
      <c r="AD105" s="1143"/>
      <c r="AE105" s="1144"/>
      <c r="AF105" s="1143"/>
      <c r="AG105" s="1144"/>
    </row>
    <row r="106" spans="1:33" ht="12.75" customHeight="1" x14ac:dyDescent="0.2">
      <c r="A106" s="1178">
        <v>1</v>
      </c>
      <c r="B106" s="2001" t="s">
        <v>2961</v>
      </c>
      <c r="C106" s="2080"/>
      <c r="D106" s="2080"/>
      <c r="E106" s="2080"/>
      <c r="F106" s="2080"/>
      <c r="G106" s="2080"/>
      <c r="H106" s="131"/>
      <c r="I106" s="1095">
        <v>4</v>
      </c>
      <c r="J106" s="2001" t="s">
        <v>2962</v>
      </c>
      <c r="K106" s="2176"/>
      <c r="L106" s="2176"/>
      <c r="M106" s="2176"/>
      <c r="N106" s="2176"/>
      <c r="O106" s="2176"/>
      <c r="P106" s="2176"/>
      <c r="Q106" s="2176"/>
      <c r="R106" s="2176"/>
      <c r="T106" s="131"/>
      <c r="U106" s="131"/>
      <c r="V106" s="131"/>
      <c r="W106" s="131"/>
      <c r="X106" s="131"/>
      <c r="Y106" s="320"/>
      <c r="Z106" s="1143"/>
      <c r="AA106" s="1144"/>
      <c r="AB106" s="1143"/>
      <c r="AC106" s="1144"/>
      <c r="AD106" s="1143"/>
      <c r="AE106" s="1144"/>
      <c r="AF106" s="1143"/>
      <c r="AG106" s="1144"/>
    </row>
    <row r="107" spans="1:33" ht="12.75" customHeight="1" x14ac:dyDescent="0.2">
      <c r="A107" s="1178">
        <v>2</v>
      </c>
      <c r="B107" s="2001" t="s">
        <v>2990</v>
      </c>
      <c r="C107" s="2080"/>
      <c r="D107" s="2080"/>
      <c r="E107" s="2080"/>
      <c r="F107" s="2080"/>
      <c r="G107" s="2080"/>
      <c r="H107" s="131"/>
      <c r="I107" s="1095">
        <v>5</v>
      </c>
      <c r="J107" s="2001" t="s">
        <v>2964</v>
      </c>
      <c r="K107" s="2080"/>
      <c r="L107" s="2080"/>
      <c r="M107" s="2080"/>
      <c r="N107" s="2080"/>
      <c r="O107" s="2080"/>
      <c r="P107" s="2080"/>
      <c r="Q107" s="2080"/>
      <c r="R107" s="2080"/>
      <c r="T107" s="131"/>
      <c r="U107" s="131"/>
      <c r="V107" s="131"/>
      <c r="W107" s="131"/>
      <c r="X107" s="131"/>
      <c r="Y107" s="320"/>
      <c r="Z107" s="1143"/>
      <c r="AA107" s="1144"/>
      <c r="AB107" s="1143"/>
      <c r="AC107" s="1144"/>
      <c r="AD107" s="1143"/>
      <c r="AE107" s="1144"/>
      <c r="AF107" s="1143"/>
      <c r="AG107" s="1144"/>
    </row>
    <row r="108" spans="1:33" ht="12.75" customHeight="1" x14ac:dyDescent="0.2">
      <c r="A108" s="1178">
        <v>3</v>
      </c>
      <c r="B108" s="2001" t="s">
        <v>2965</v>
      </c>
      <c r="C108" s="2080"/>
      <c r="D108" s="2080"/>
      <c r="E108" s="2080"/>
      <c r="F108" s="2080"/>
      <c r="G108" s="2080"/>
      <c r="H108" s="131"/>
      <c r="I108" s="1095">
        <v>6</v>
      </c>
      <c r="J108" s="2001" t="s">
        <v>2966</v>
      </c>
      <c r="K108" s="2080"/>
      <c r="L108" s="2080"/>
      <c r="M108" s="2080"/>
      <c r="N108" s="2080"/>
      <c r="O108" s="2080"/>
      <c r="P108" s="2080"/>
      <c r="Q108" s="2080"/>
      <c r="R108" s="2080"/>
      <c r="T108" s="131"/>
      <c r="U108" s="131"/>
      <c r="V108" s="131"/>
      <c r="W108" s="131"/>
      <c r="X108" s="131"/>
      <c r="Y108" s="320"/>
      <c r="Z108" s="1143"/>
      <c r="AA108" s="1144"/>
      <c r="AB108" s="1143"/>
      <c r="AC108" s="1144"/>
      <c r="AD108" s="1143"/>
      <c r="AE108" s="1144"/>
      <c r="AF108" s="1143"/>
      <c r="AG108" s="1144"/>
    </row>
    <row r="109" spans="1:33" ht="12.75" customHeight="1" x14ac:dyDescent="0.2">
      <c r="A109" s="1634"/>
      <c r="B109" s="1149"/>
      <c r="C109" s="810"/>
      <c r="D109" s="810"/>
      <c r="E109" s="1634"/>
      <c r="F109" s="810"/>
      <c r="G109" s="810"/>
      <c r="H109" s="690"/>
      <c r="I109" s="1071"/>
      <c r="J109" s="805"/>
      <c r="K109" s="1071"/>
      <c r="L109" s="1045"/>
      <c r="M109" s="1150"/>
      <c r="N109" s="1634"/>
      <c r="O109" s="1251"/>
      <c r="P109" s="1251"/>
      <c r="Q109" s="1251"/>
      <c r="R109" s="1251"/>
      <c r="T109" s="1700"/>
      <c r="U109" s="1511"/>
      <c r="V109" s="1512"/>
      <c r="W109" s="1513"/>
      <c r="X109" s="1513"/>
      <c r="Y109" s="320"/>
      <c r="Z109" s="1143"/>
      <c r="AA109" s="1144"/>
      <c r="AB109" s="1143"/>
      <c r="AC109" s="1144"/>
      <c r="AD109" s="1143"/>
      <c r="AE109" s="1144"/>
      <c r="AF109" s="1143"/>
      <c r="AG109" s="1144"/>
    </row>
    <row r="110" spans="1:33" ht="12.75" customHeight="1" x14ac:dyDescent="0.2">
      <c r="A110" s="1634"/>
      <c r="B110" s="1149"/>
      <c r="C110" s="810"/>
      <c r="D110" s="810"/>
      <c r="E110" s="1634"/>
      <c r="F110" s="810"/>
      <c r="G110" s="810"/>
      <c r="H110" s="690"/>
      <c r="I110" s="1071"/>
      <c r="J110" s="805"/>
      <c r="K110" s="1071"/>
      <c r="L110" s="1045"/>
      <c r="M110" s="1150"/>
      <c r="N110" s="1634"/>
      <c r="O110" s="1251"/>
      <c r="P110" s="1251"/>
      <c r="Q110" s="1251"/>
      <c r="R110" s="1251"/>
      <c r="T110" s="1700"/>
      <c r="U110" s="1511"/>
      <c r="V110" s="1512"/>
      <c r="W110" s="1513"/>
      <c r="X110" s="1513"/>
      <c r="Y110" s="320"/>
      <c r="Z110" s="1143"/>
      <c r="AA110" s="1144"/>
      <c r="AB110" s="1143"/>
      <c r="AC110" s="1144"/>
      <c r="AD110" s="1143"/>
      <c r="AE110" s="1144"/>
      <c r="AF110" s="1143"/>
      <c r="AG110" s="1144"/>
    </row>
    <row r="111" spans="1:33" ht="12.75" customHeight="1" x14ac:dyDescent="0.2">
      <c r="A111" s="1634"/>
      <c r="B111" s="1149"/>
      <c r="C111" s="810"/>
      <c r="D111" s="810"/>
      <c r="E111" s="1634"/>
      <c r="F111" s="810"/>
      <c r="G111" s="810"/>
      <c r="H111" s="690"/>
      <c r="I111" s="1071"/>
      <c r="J111" s="805"/>
      <c r="K111" s="1071"/>
      <c r="L111" s="1045"/>
      <c r="M111" s="1150"/>
      <c r="N111" s="1634"/>
      <c r="O111" s="1251"/>
      <c r="P111" s="1251"/>
      <c r="Q111" s="1251"/>
      <c r="R111" s="1251"/>
      <c r="T111" s="1700"/>
      <c r="U111" s="1511"/>
      <c r="V111" s="1512"/>
      <c r="W111" s="1513"/>
      <c r="X111" s="1513"/>
      <c r="Y111" s="320"/>
      <c r="Z111" s="1143"/>
      <c r="AA111" s="1144"/>
      <c r="AB111" s="1143"/>
      <c r="AC111" s="1144"/>
      <c r="AD111" s="1143"/>
      <c r="AE111" s="1144"/>
      <c r="AF111" s="1143"/>
      <c r="AG111" s="1144"/>
    </row>
    <row r="112" spans="1:33" ht="12.75" customHeight="1" x14ac:dyDescent="0.2">
      <c r="A112" s="1634"/>
      <c r="B112" s="1149"/>
      <c r="C112" s="810"/>
      <c r="D112" s="810"/>
      <c r="E112" s="1634"/>
      <c r="F112" s="810"/>
      <c r="G112" s="810"/>
      <c r="H112" s="690"/>
      <c r="I112" s="1071"/>
      <c r="J112" s="805"/>
      <c r="K112" s="1071"/>
      <c r="L112" s="1045"/>
      <c r="M112" s="1150"/>
      <c r="N112" s="1634"/>
      <c r="O112" s="1251"/>
      <c r="P112" s="1251"/>
      <c r="Q112" s="1251"/>
      <c r="R112" s="1251"/>
      <c r="T112" s="1700"/>
      <c r="U112" s="1511"/>
      <c r="V112" s="1512"/>
      <c r="W112" s="1513"/>
      <c r="X112" s="1513"/>
      <c r="Y112" s="320"/>
      <c r="Z112" s="1143"/>
      <c r="AA112" s="1144"/>
      <c r="AB112" s="1143"/>
      <c r="AC112" s="1144"/>
      <c r="AD112" s="1143"/>
      <c r="AE112" s="1144"/>
      <c r="AF112" s="1143"/>
      <c r="AG112" s="1144"/>
    </row>
    <row r="113" spans="1:53" ht="12.75" customHeight="1" x14ac:dyDescent="0.2">
      <c r="A113" s="1634"/>
      <c r="B113" s="1149"/>
      <c r="C113" s="810"/>
      <c r="D113" s="810"/>
      <c r="E113" s="1634"/>
      <c r="F113" s="810"/>
      <c r="G113" s="810"/>
      <c r="H113" s="690"/>
      <c r="I113" s="1071"/>
      <c r="J113" s="805"/>
      <c r="K113" s="1071"/>
      <c r="L113" s="1045"/>
      <c r="M113" s="1150"/>
      <c r="N113" s="1634"/>
      <c r="O113" s="1251"/>
      <c r="P113" s="1251"/>
      <c r="Q113" s="1251"/>
      <c r="R113" s="1251"/>
      <c r="T113" s="1700"/>
      <c r="U113" s="1511"/>
      <c r="V113" s="1512"/>
      <c r="W113" s="1513"/>
      <c r="X113" s="1513"/>
      <c r="Y113" s="320"/>
      <c r="Z113" s="1143"/>
      <c r="AA113" s="1144"/>
      <c r="AB113" s="1143"/>
      <c r="AC113" s="1144"/>
      <c r="AD113" s="1143"/>
      <c r="AE113" s="1144"/>
      <c r="AF113" s="1143"/>
      <c r="AG113" s="1144"/>
    </row>
    <row r="114" spans="1:53" ht="12.75" customHeight="1" x14ac:dyDescent="0.2">
      <c r="A114" s="1634"/>
      <c r="B114" s="1149"/>
      <c r="C114" s="810"/>
      <c r="D114" s="810"/>
      <c r="E114" s="1634"/>
      <c r="F114" s="810"/>
      <c r="G114" s="810"/>
      <c r="H114" s="690"/>
      <c r="I114" s="1071"/>
      <c r="J114" s="805"/>
      <c r="K114" s="1071"/>
      <c r="L114" s="1045"/>
      <c r="M114" s="1150"/>
      <c r="N114" s="1634"/>
      <c r="O114" s="1251"/>
      <c r="P114" s="1251"/>
      <c r="Q114" s="1251"/>
      <c r="R114" s="1251"/>
      <c r="T114" s="1700"/>
      <c r="U114" s="1511"/>
      <c r="V114" s="1512"/>
      <c r="W114" s="1513"/>
      <c r="X114" s="1513"/>
      <c r="Y114" s="320"/>
      <c r="Z114" s="1143"/>
      <c r="AA114" s="1144"/>
      <c r="AB114" s="1143"/>
      <c r="AC114" s="1144"/>
      <c r="AD114" s="1143"/>
      <c r="AE114" s="1144"/>
      <c r="AF114" s="1143"/>
      <c r="AG114" s="1144"/>
    </row>
    <row r="115" spans="1:53" ht="12.75" customHeight="1" x14ac:dyDescent="0.2">
      <c r="A115" s="1634"/>
      <c r="B115" s="1149"/>
      <c r="C115" s="810"/>
      <c r="D115" s="810"/>
      <c r="E115" s="1634"/>
      <c r="F115" s="810"/>
      <c r="G115" s="810"/>
      <c r="H115" s="690"/>
      <c r="I115" s="1071"/>
      <c r="J115" s="805"/>
      <c r="K115" s="1071"/>
      <c r="L115" s="1045"/>
      <c r="M115" s="1150"/>
      <c r="N115" s="1634"/>
      <c r="O115" s="1251"/>
      <c r="P115" s="1251"/>
      <c r="Q115" s="1251"/>
      <c r="R115" s="1251"/>
      <c r="T115" s="1700"/>
      <c r="U115" s="1511"/>
      <c r="V115" s="1512"/>
      <c r="W115" s="1513"/>
      <c r="X115" s="1513"/>
      <c r="Y115" s="320"/>
      <c r="Z115" s="1143"/>
      <c r="AA115" s="1144"/>
      <c r="AB115" s="1143"/>
      <c r="AC115" s="1144"/>
      <c r="AD115" s="1143"/>
      <c r="AE115" s="1144"/>
      <c r="AF115" s="1143"/>
      <c r="AG115" s="1144"/>
    </row>
    <row r="116" spans="1:53" ht="12.75" customHeight="1" x14ac:dyDescent="0.2">
      <c r="A116" s="1634"/>
      <c r="B116" s="1149"/>
      <c r="C116" s="810"/>
      <c r="D116" s="810"/>
      <c r="E116" s="1634"/>
      <c r="F116" s="810"/>
      <c r="G116" s="810"/>
      <c r="H116" s="690"/>
      <c r="I116" s="1071"/>
      <c r="J116" s="805"/>
      <c r="K116" s="1071"/>
      <c r="L116" s="1045"/>
      <c r="M116" s="1150"/>
      <c r="N116" s="1634"/>
      <c r="O116" s="1251"/>
      <c r="P116" s="1251"/>
      <c r="Q116" s="1251"/>
      <c r="R116" s="1251"/>
      <c r="T116" s="1700"/>
      <c r="U116" s="1511"/>
      <c r="V116" s="1512"/>
      <c r="W116" s="1513"/>
      <c r="X116" s="1513"/>
      <c r="Y116" s="320"/>
      <c r="Z116" s="1143"/>
      <c r="AA116" s="1144"/>
      <c r="AB116" s="1143"/>
      <c r="AC116" s="1144"/>
      <c r="AD116" s="1143"/>
      <c r="AE116" s="1144"/>
      <c r="AF116" s="1143"/>
      <c r="AG116" s="1144"/>
    </row>
    <row r="117" spans="1:53" ht="12.75" customHeight="1" x14ac:dyDescent="0.2">
      <c r="A117" s="1634"/>
      <c r="B117" s="1149"/>
      <c r="C117" s="810"/>
      <c r="D117" s="810"/>
      <c r="E117" s="1634"/>
      <c r="F117" s="810"/>
      <c r="G117" s="810"/>
      <c r="H117" s="690"/>
      <c r="I117" s="1071"/>
      <c r="J117" s="805"/>
      <c r="K117" s="1071"/>
      <c r="L117" s="1045"/>
      <c r="M117" s="1150"/>
      <c r="N117" s="1634"/>
      <c r="O117" s="1251"/>
      <c r="P117" s="1251"/>
      <c r="Q117" s="1251"/>
      <c r="R117" s="1251"/>
      <c r="T117" s="1700"/>
      <c r="U117" s="1511"/>
      <c r="V117" s="1512"/>
      <c r="W117" s="1513"/>
      <c r="X117" s="1513"/>
      <c r="Y117" s="320"/>
      <c r="Z117" s="1143"/>
      <c r="AA117" s="1144"/>
      <c r="AB117" s="1143"/>
      <c r="AC117" s="1144"/>
      <c r="AD117" s="1143"/>
      <c r="AE117" s="1144"/>
      <c r="AF117" s="1143"/>
      <c r="AG117" s="1144"/>
    </row>
    <row r="118" spans="1:53" ht="12.75" customHeight="1" x14ac:dyDescent="0.2">
      <c r="A118" s="1634"/>
      <c r="B118" s="1149"/>
      <c r="C118" s="810"/>
      <c r="D118" s="810"/>
      <c r="E118" s="1634"/>
      <c r="F118" s="810"/>
      <c r="G118" s="810"/>
      <c r="H118" s="690"/>
      <c r="I118" s="1071"/>
      <c r="J118" s="805"/>
      <c r="K118" s="1071"/>
      <c r="L118" s="1045"/>
      <c r="M118" s="1150"/>
      <c r="N118" s="1634"/>
      <c r="O118" s="1251"/>
      <c r="P118" s="1251"/>
      <c r="Q118" s="1251"/>
      <c r="R118" s="1251"/>
      <c r="T118" s="1700"/>
      <c r="U118" s="1511"/>
      <c r="V118" s="1512"/>
      <c r="W118" s="1513"/>
      <c r="X118" s="1513"/>
      <c r="Y118" s="320"/>
      <c r="Z118" s="1143"/>
      <c r="AA118" s="1144"/>
      <c r="AB118" s="1143"/>
      <c r="AC118" s="1144"/>
      <c r="AD118" s="1143"/>
      <c r="AE118" s="1144"/>
      <c r="AF118" s="1143"/>
      <c r="AG118" s="1144"/>
    </row>
    <row r="119" spans="1:53" ht="12.75" customHeight="1" x14ac:dyDescent="0.2">
      <c r="A119" s="1634"/>
      <c r="B119" s="1149"/>
      <c r="C119" s="810"/>
      <c r="D119" s="810"/>
      <c r="E119" s="1634"/>
      <c r="F119" s="810"/>
      <c r="G119" s="810"/>
      <c r="H119" s="690"/>
      <c r="I119" s="1071"/>
      <c r="J119" s="805"/>
      <c r="K119" s="1071"/>
      <c r="L119" s="1045"/>
      <c r="M119" s="1150"/>
      <c r="N119" s="1634"/>
      <c r="O119" s="1251"/>
      <c r="P119" s="1251"/>
      <c r="Q119" s="1251"/>
      <c r="R119" s="1251"/>
      <c r="T119" s="1700"/>
      <c r="U119" s="1511"/>
      <c r="V119" s="1512"/>
      <c r="W119" s="1513"/>
      <c r="X119" s="1513"/>
      <c r="Y119" s="320"/>
      <c r="Z119" s="1143"/>
      <c r="AA119" s="1144"/>
      <c r="AB119" s="1143"/>
      <c r="AC119" s="1144"/>
      <c r="AD119" s="1143"/>
      <c r="AE119" s="1144"/>
      <c r="AF119" s="1143"/>
      <c r="AG119" s="1144"/>
    </row>
    <row r="120" spans="1:53" ht="12.75" customHeight="1" x14ac:dyDescent="0.2">
      <c r="A120" s="1634"/>
      <c r="B120" s="1149"/>
      <c r="C120" s="810"/>
      <c r="D120" s="810"/>
      <c r="E120" s="1634"/>
      <c r="F120" s="810"/>
      <c r="G120" s="810"/>
      <c r="H120" s="690"/>
      <c r="I120" s="1071"/>
      <c r="J120" s="805"/>
      <c r="K120" s="1071"/>
      <c r="L120" s="1045"/>
      <c r="M120" s="1150"/>
      <c r="N120" s="1634"/>
      <c r="O120" s="1251"/>
      <c r="P120" s="1251"/>
      <c r="Q120" s="1251"/>
      <c r="R120" s="1251"/>
      <c r="T120" s="1700"/>
      <c r="U120" s="1511"/>
      <c r="V120" s="1512"/>
      <c r="W120" s="1513"/>
      <c r="X120" s="1513"/>
      <c r="Y120" s="320"/>
      <c r="Z120" s="1143"/>
      <c r="AA120" s="1144"/>
      <c r="AB120" s="1143"/>
      <c r="AC120" s="1144"/>
      <c r="AD120" s="1143"/>
      <c r="AE120" s="1144"/>
      <c r="AF120" s="1143"/>
      <c r="AG120" s="1144"/>
    </row>
    <row r="121" spans="1:53" x14ac:dyDescent="0.2">
      <c r="A121" s="1634"/>
      <c r="B121" s="1149"/>
      <c r="C121" s="810"/>
      <c r="D121" s="810"/>
      <c r="E121" s="1634"/>
      <c r="F121" s="810"/>
      <c r="G121" s="810"/>
      <c r="H121" s="690"/>
      <c r="I121" s="1071"/>
      <c r="J121" s="805"/>
      <c r="K121" s="1071"/>
      <c r="L121" s="1045"/>
      <c r="M121" s="1150"/>
      <c r="N121" s="1634"/>
      <c r="O121" s="1251"/>
      <c r="P121" s="1251"/>
      <c r="Q121" s="1251"/>
      <c r="R121" s="1251"/>
      <c r="T121" s="1700"/>
      <c r="U121" s="1511"/>
      <c r="V121" s="1512"/>
      <c r="W121" s="1513"/>
      <c r="X121" s="1513"/>
      <c r="Y121" s="320"/>
      <c r="Z121" s="1143"/>
      <c r="AA121" s="1144"/>
      <c r="AB121" s="1143"/>
      <c r="AC121" s="1144"/>
      <c r="AD121" s="1143"/>
      <c r="AE121" s="1144"/>
      <c r="AF121" s="1143"/>
      <c r="AG121" s="1144"/>
    </row>
    <row r="122" spans="1:53" x14ac:dyDescent="0.2">
      <c r="A122" s="86"/>
      <c r="B122" s="1154"/>
      <c r="C122" s="810"/>
      <c r="D122" s="810"/>
      <c r="E122" s="1634"/>
      <c r="F122" s="810"/>
      <c r="G122" s="810"/>
      <c r="H122" s="1634"/>
      <c r="I122" s="1071"/>
      <c r="J122" s="805"/>
      <c r="K122" s="1071"/>
      <c r="L122" s="1045"/>
      <c r="M122" s="1634"/>
      <c r="N122" s="1634"/>
      <c r="O122" s="810"/>
      <c r="P122" s="810"/>
      <c r="Q122" s="810"/>
      <c r="R122" s="810"/>
      <c r="T122" s="132"/>
      <c r="U122" s="1514"/>
      <c r="V122" s="1512"/>
      <c r="W122" s="1513"/>
      <c r="X122" s="1513"/>
      <c r="Y122" s="320"/>
      <c r="Z122" s="1143"/>
      <c r="AA122" s="1144"/>
      <c r="AB122" s="1143"/>
      <c r="AC122" s="1144"/>
      <c r="AD122" s="1143"/>
      <c r="AE122" s="1144"/>
      <c r="AF122" s="1143"/>
      <c r="AG122" s="1144"/>
    </row>
    <row r="123" spans="1:53" x14ac:dyDescent="0.2">
      <c r="A123" s="39"/>
      <c r="B123" s="5"/>
      <c r="C123" s="805"/>
      <c r="D123" s="805"/>
      <c r="F123" s="806"/>
      <c r="G123" s="806"/>
      <c r="H123" s="1072"/>
      <c r="I123" s="1071"/>
      <c r="J123" s="805"/>
      <c r="K123" s="1071"/>
      <c r="L123" s="1155"/>
      <c r="M123" s="1156"/>
      <c r="O123" s="805"/>
      <c r="P123" s="805"/>
      <c r="Q123" s="805"/>
      <c r="R123" s="805"/>
      <c r="T123" s="132"/>
      <c r="U123" s="92"/>
      <c r="V123" s="1512"/>
      <c r="W123" s="1515"/>
      <c r="X123" s="1515"/>
      <c r="Y123" s="320"/>
      <c r="Z123" s="1145"/>
      <c r="AA123" s="1146"/>
      <c r="AB123" s="1145"/>
      <c r="AC123" s="1146"/>
      <c r="AD123" s="1145"/>
      <c r="AE123" s="1146"/>
      <c r="AF123" s="1145"/>
      <c r="AG123" s="1146"/>
    </row>
    <row r="124" spans="1:53" x14ac:dyDescent="0.2">
      <c r="B124" s="5"/>
      <c r="C124" s="5"/>
      <c r="D124" s="1119"/>
      <c r="F124" s="776"/>
      <c r="G124" s="776"/>
      <c r="H124" s="776"/>
      <c r="I124" s="1119"/>
      <c r="J124" s="1119"/>
      <c r="K124" s="1119"/>
      <c r="L124" s="1158"/>
      <c r="M124" s="1634"/>
      <c r="O124" s="1119"/>
      <c r="P124" s="1119"/>
      <c r="Q124" s="1119"/>
      <c r="R124" s="1119"/>
      <c r="T124" s="131"/>
      <c r="U124" s="131"/>
      <c r="V124" s="131"/>
      <c r="W124" s="131"/>
      <c r="X124" s="131"/>
      <c r="Y124" s="320"/>
    </row>
    <row r="125" spans="1:53" x14ac:dyDescent="0.2">
      <c r="A125" s="24"/>
      <c r="B125" s="1107"/>
      <c r="C125" s="1108"/>
      <c r="D125" s="1108"/>
      <c r="F125" s="1109"/>
      <c r="G125" s="789"/>
      <c r="H125" s="1072"/>
      <c r="I125" s="1072"/>
      <c r="J125" s="1109"/>
      <c r="K125" s="1109"/>
      <c r="L125" s="1109"/>
      <c r="M125" s="1109"/>
      <c r="N125" s="1076"/>
      <c r="P125" s="1083"/>
      <c r="Q125" s="1083"/>
      <c r="R125" s="1083"/>
      <c r="S125" s="1083"/>
      <c r="T125" s="131"/>
      <c r="U125" s="553"/>
      <c r="V125" s="553"/>
      <c r="W125" s="553"/>
      <c r="X125" s="553"/>
      <c r="Y125" s="1083"/>
      <c r="Z125" s="1083"/>
      <c r="AA125" s="769"/>
      <c r="AB125" s="769"/>
      <c r="AC125" s="769"/>
      <c r="AD125" s="769"/>
      <c r="AE125" s="769"/>
      <c r="AF125" s="769"/>
      <c r="AG125" s="769"/>
      <c r="AH125" s="769"/>
      <c r="AJ125" s="1084"/>
      <c r="AK125" s="1084"/>
      <c r="AL125" s="1085"/>
      <c r="AM125" s="1085"/>
      <c r="AN125" s="1085"/>
      <c r="AO125" s="1085"/>
      <c r="AP125" s="1086"/>
      <c r="AQ125" s="1085"/>
      <c r="AR125" s="1085"/>
      <c r="AS125" s="1085"/>
      <c r="AT125" s="1085"/>
      <c r="AU125" s="1085"/>
      <c r="AV125" s="1085"/>
      <c r="AW125" s="1084"/>
      <c r="AX125" s="1084"/>
      <c r="AY125" s="1085"/>
      <c r="AZ125" s="1085"/>
      <c r="BA125" s="1085"/>
    </row>
    <row r="126" spans="1:53" x14ac:dyDescent="0.2">
      <c r="A126" s="54"/>
      <c r="B126" s="1110"/>
      <c r="C126" s="1088"/>
      <c r="D126" s="1088"/>
      <c r="E126" s="1088"/>
      <c r="F126" s="1088"/>
      <c r="G126" s="1088"/>
      <c r="H126" s="1111"/>
      <c r="I126" s="1111"/>
      <c r="J126" s="1112"/>
      <c r="K126" s="1112"/>
      <c r="L126" s="1112"/>
      <c r="M126" s="1112"/>
      <c r="N126" s="1112"/>
      <c r="O126" s="1634"/>
      <c r="P126" s="1251"/>
      <c r="Q126" s="1251"/>
      <c r="R126" s="1251"/>
      <c r="S126" s="1251"/>
      <c r="T126" s="131"/>
      <c r="U126" s="553"/>
      <c r="V126" s="553"/>
      <c r="W126" s="553"/>
      <c r="X126" s="553"/>
      <c r="Y126" s="1083"/>
      <c r="Z126" s="1083"/>
      <c r="AA126" s="769"/>
      <c r="AB126" s="769"/>
      <c r="AC126" s="769"/>
      <c r="AD126" s="769"/>
      <c r="AE126" s="769"/>
      <c r="AF126" s="769"/>
      <c r="AG126" s="769"/>
      <c r="AH126" s="769"/>
      <c r="AJ126" s="1084"/>
      <c r="AK126" s="1084"/>
      <c r="AL126" s="1085"/>
      <c r="AM126" s="1085"/>
      <c r="AN126" s="1085"/>
      <c r="AO126" s="1085"/>
      <c r="AP126" s="1086"/>
      <c r="AQ126" s="1085"/>
      <c r="AR126" s="1085"/>
      <c r="AS126" s="1085"/>
      <c r="AT126" s="1085"/>
      <c r="AU126" s="1085"/>
      <c r="AV126" s="1085"/>
      <c r="AW126" s="1084"/>
      <c r="AX126" s="1084"/>
      <c r="AY126" s="1085"/>
      <c r="AZ126" s="1085"/>
      <c r="BA126" s="1085"/>
    </row>
    <row r="127" spans="1:53" x14ac:dyDescent="0.2">
      <c r="A127" s="54"/>
      <c r="B127" s="1110"/>
      <c r="C127" s="1088"/>
      <c r="D127" s="1088"/>
      <c r="E127" s="1088"/>
      <c r="F127" s="1088"/>
      <c r="G127" s="1088"/>
      <c r="H127" s="1111"/>
      <c r="I127" s="1111"/>
      <c r="J127" s="1112"/>
      <c r="K127" s="1112"/>
      <c r="L127" s="1112"/>
      <c r="M127" s="1112"/>
      <c r="N127" s="1112"/>
      <c r="O127" s="1634"/>
      <c r="P127" s="1251"/>
      <c r="Q127" s="1251"/>
      <c r="R127" s="1251"/>
      <c r="S127" s="1251"/>
      <c r="T127" s="131"/>
      <c r="U127" s="553"/>
      <c r="V127" s="553"/>
      <c r="W127" s="553"/>
      <c r="X127" s="553"/>
      <c r="Y127" s="1083"/>
      <c r="Z127" s="1083"/>
      <c r="AA127" s="769"/>
      <c r="AB127" s="769"/>
      <c r="AC127" s="769"/>
      <c r="AD127" s="769"/>
      <c r="AE127" s="769"/>
      <c r="AF127" s="769"/>
      <c r="AG127" s="769"/>
      <c r="AH127" s="769"/>
      <c r="AJ127" s="1118"/>
      <c r="AK127" s="1118"/>
      <c r="AL127" s="1085"/>
      <c r="AM127" s="1085"/>
      <c r="AN127" s="1085"/>
      <c r="AO127" s="1085"/>
      <c r="AP127" s="1086"/>
      <c r="AQ127" s="1085"/>
      <c r="AR127" s="1085"/>
      <c r="AS127" s="1085"/>
      <c r="AT127" s="1085"/>
      <c r="AU127" s="1085"/>
      <c r="AV127" s="1085"/>
      <c r="AW127" s="1118"/>
      <c r="AX127" s="1118"/>
      <c r="AY127" s="1085"/>
      <c r="AZ127" s="1085"/>
      <c r="BA127" s="1085"/>
    </row>
    <row r="128" spans="1:53" x14ac:dyDescent="0.2">
      <c r="B128" s="695"/>
      <c r="C128" s="5"/>
      <c r="D128" s="805"/>
      <c r="H128" s="776"/>
      <c r="I128" s="1119"/>
      <c r="J128" s="1119"/>
      <c r="K128" s="1119"/>
      <c r="L128" s="1158"/>
      <c r="M128" s="1634"/>
      <c r="O128" s="805"/>
      <c r="P128" s="805"/>
      <c r="Q128" s="805"/>
      <c r="R128" s="805"/>
      <c r="T128" s="1516"/>
      <c r="U128" s="138"/>
      <c r="V128" s="1512"/>
      <c r="W128" s="131"/>
      <c r="X128" s="1437"/>
      <c r="Y128" s="283"/>
      <c r="Z128" s="1145"/>
      <c r="AA128" s="1121"/>
      <c r="AB128" s="1145"/>
      <c r="AC128" s="1121"/>
      <c r="AD128" s="1145"/>
      <c r="AE128" s="1121"/>
      <c r="AF128" s="1145"/>
      <c r="AG128" s="1121"/>
    </row>
    <row r="129" spans="1:33" x14ac:dyDescent="0.2">
      <c r="A129" s="1634"/>
      <c r="B129" s="5"/>
      <c r="C129" s="5"/>
      <c r="D129" s="1119"/>
      <c r="F129" s="776"/>
      <c r="G129" s="776"/>
      <c r="H129" s="776"/>
      <c r="I129" s="1119"/>
      <c r="J129" s="1119"/>
      <c r="K129" s="1119"/>
      <c r="L129" s="1158"/>
      <c r="M129" s="1634"/>
      <c r="O129" s="1119"/>
      <c r="P129" s="1119"/>
      <c r="Q129" s="1119"/>
      <c r="R129" s="1119"/>
      <c r="T129" s="1700"/>
      <c r="U129" s="1517"/>
      <c r="V129" s="299"/>
      <c r="W129" s="1513"/>
      <c r="X129" s="1513"/>
      <c r="Y129" s="320"/>
      <c r="Z129" s="1143"/>
      <c r="AA129" s="1144"/>
      <c r="AB129" s="1143"/>
      <c r="AC129" s="1144"/>
      <c r="AD129" s="1143"/>
      <c r="AE129" s="1144"/>
      <c r="AF129" s="1143"/>
      <c r="AG129" s="1144"/>
    </row>
    <row r="130" spans="1:33" s="25" customFormat="1" ht="33.75" customHeight="1" x14ac:dyDescent="0.2">
      <c r="A130" s="19"/>
      <c r="B130" s="1161"/>
      <c r="C130" s="826"/>
      <c r="D130" s="826"/>
      <c r="E130" s="826"/>
      <c r="F130" s="826"/>
      <c r="G130" s="826"/>
      <c r="H130" s="826"/>
      <c r="I130" s="826"/>
      <c r="J130" s="826"/>
      <c r="K130" s="826"/>
      <c r="L130" s="826"/>
      <c r="M130" s="826"/>
      <c r="N130" s="826"/>
      <c r="O130" s="1162"/>
      <c r="P130" s="1162"/>
      <c r="Q130" s="1162"/>
      <c r="R130" s="1162"/>
      <c r="T130" s="932"/>
      <c r="U130" s="1518"/>
      <c r="V130" s="1519"/>
      <c r="W130" s="1520"/>
      <c r="X130" s="1520"/>
      <c r="Y130" s="174"/>
      <c r="Z130" s="1143"/>
      <c r="AA130" s="1144"/>
      <c r="AB130" s="1143"/>
      <c r="AC130" s="1144"/>
      <c r="AD130" s="1143"/>
      <c r="AE130" s="1144"/>
      <c r="AF130" s="1143"/>
      <c r="AG130" s="1144"/>
    </row>
    <row r="131" spans="1:33" s="25" customFormat="1" ht="42" customHeight="1" x14ac:dyDescent="0.2">
      <c r="A131" s="19"/>
      <c r="B131" s="1165"/>
      <c r="C131" s="826"/>
      <c r="D131" s="1166"/>
      <c r="E131" s="826"/>
      <c r="F131" s="826"/>
      <c r="G131" s="826"/>
      <c r="H131" s="826"/>
      <c r="I131" s="1167"/>
      <c r="J131" s="1168"/>
      <c r="K131" s="1167"/>
      <c r="L131" s="1169"/>
      <c r="M131" s="1170"/>
      <c r="N131" s="826"/>
      <c r="O131" s="1166"/>
      <c r="P131" s="1166"/>
      <c r="Q131" s="1166"/>
      <c r="R131" s="1166"/>
      <c r="T131" s="932"/>
      <c r="U131" s="1518"/>
      <c r="V131" s="1519"/>
      <c r="W131" s="1520"/>
      <c r="X131" s="1520"/>
      <c r="Y131" s="174"/>
      <c r="Z131" s="1143"/>
      <c r="AA131" s="1144"/>
      <c r="AB131" s="1143"/>
      <c r="AC131" s="1144"/>
      <c r="AD131" s="1143"/>
      <c r="AE131" s="1144"/>
      <c r="AF131" s="1143"/>
      <c r="AG131" s="1144"/>
    </row>
    <row r="132" spans="1:33" s="25" customFormat="1" ht="42.6" customHeight="1" x14ac:dyDescent="0.2">
      <c r="A132" s="19"/>
      <c r="B132" s="1171"/>
      <c r="C132" s="1166"/>
      <c r="D132" s="1166"/>
      <c r="E132" s="826"/>
      <c r="F132" s="826"/>
      <c r="G132" s="826"/>
      <c r="H132" s="826"/>
      <c r="I132" s="1167"/>
      <c r="J132" s="1168"/>
      <c r="K132" s="1167"/>
      <c r="L132" s="1169"/>
      <c r="M132" s="1170"/>
      <c r="N132" s="826"/>
      <c r="O132" s="1166"/>
      <c r="P132" s="1166"/>
      <c r="Q132" s="1166"/>
      <c r="R132" s="1166"/>
      <c r="T132" s="19"/>
      <c r="U132" s="1163"/>
      <c r="V132" s="1147"/>
      <c r="W132" s="1164"/>
      <c r="X132" s="1164"/>
      <c r="Y132" s="174"/>
      <c r="Z132" s="1143"/>
      <c r="AA132" s="1144"/>
      <c r="AB132" s="1143"/>
      <c r="AC132" s="1144"/>
      <c r="AD132" s="1143"/>
      <c r="AE132" s="1144"/>
      <c r="AF132" s="1143"/>
      <c r="AG132" s="1144"/>
    </row>
    <row r="133" spans="1:33" x14ac:dyDescent="0.2">
      <c r="A133" s="1634"/>
      <c r="B133" s="5"/>
      <c r="C133" s="5"/>
      <c r="D133" s="1119"/>
      <c r="F133" s="776"/>
      <c r="G133" s="776"/>
      <c r="H133" s="776"/>
      <c r="I133" s="776"/>
      <c r="J133" s="1119"/>
      <c r="K133" s="1119"/>
      <c r="L133" s="1158"/>
      <c r="M133" s="1634"/>
      <c r="P133" s="1119"/>
      <c r="Q133" s="1119"/>
      <c r="R133" s="1119"/>
      <c r="T133" s="1634"/>
      <c r="U133" s="1160"/>
      <c r="V133" s="291"/>
      <c r="W133" s="1153"/>
      <c r="X133" s="1153"/>
      <c r="Y133" s="320"/>
      <c r="Z133" s="1143"/>
      <c r="AA133" s="1144"/>
      <c r="AB133" s="1143"/>
      <c r="AC133" s="1144"/>
      <c r="AD133" s="1143"/>
      <c r="AE133" s="1144"/>
      <c r="AF133" s="1143"/>
      <c r="AG133" s="1144"/>
    </row>
    <row r="134" spans="1:33" ht="33.75" customHeight="1" x14ac:dyDescent="0.2">
      <c r="A134" s="1094"/>
      <c r="B134" s="1672"/>
      <c r="C134" s="1672"/>
      <c r="D134" s="1672"/>
      <c r="E134" s="1672"/>
      <c r="F134" s="1672"/>
      <c r="G134" s="1672"/>
      <c r="H134" s="1672"/>
      <c r="I134" s="1672"/>
      <c r="J134" s="1113"/>
      <c r="K134" s="1672"/>
      <c r="L134" s="1672"/>
      <c r="M134" s="1672"/>
      <c r="N134" s="1672"/>
      <c r="O134" s="1672"/>
      <c r="P134" s="1672"/>
      <c r="Q134" s="1672"/>
      <c r="R134" s="1672"/>
      <c r="T134" s="1634"/>
      <c r="U134" s="1160"/>
      <c r="V134" s="291"/>
      <c r="W134" s="1153"/>
      <c r="X134" s="1153"/>
      <c r="Y134" s="320"/>
      <c r="Z134" s="1143"/>
      <c r="AA134" s="1144"/>
      <c r="AB134" s="1143"/>
      <c r="AC134" s="1144"/>
      <c r="AD134" s="1143"/>
      <c r="AE134" s="1144"/>
      <c r="AF134" s="1143"/>
      <c r="AG134" s="1144"/>
    </row>
    <row r="135" spans="1:33" ht="45.95" customHeight="1" x14ac:dyDescent="0.2">
      <c r="A135" s="1094"/>
      <c r="B135" s="268"/>
      <c r="C135" s="268"/>
      <c r="D135" s="268"/>
      <c r="E135" s="268"/>
      <c r="F135" s="268"/>
      <c r="G135" s="268"/>
      <c r="H135" s="268"/>
      <c r="I135" s="268"/>
      <c r="J135" s="1113"/>
      <c r="K135" s="1672"/>
      <c r="L135" s="1672"/>
      <c r="M135" s="1672"/>
      <c r="N135" s="1672"/>
      <c r="O135" s="1672"/>
      <c r="P135" s="1672"/>
      <c r="Q135" s="1672"/>
      <c r="R135" s="1672"/>
      <c r="T135" s="1634"/>
      <c r="U135" s="1160"/>
      <c r="V135" s="291"/>
      <c r="W135" s="1153"/>
      <c r="X135" s="1153"/>
      <c r="Y135" s="320"/>
      <c r="Z135" s="1143"/>
      <c r="AA135" s="1144"/>
      <c r="AB135" s="1143"/>
      <c r="AC135" s="1144"/>
      <c r="AD135" s="1143"/>
      <c r="AE135" s="1144"/>
      <c r="AF135" s="1143"/>
      <c r="AG135" s="1144"/>
    </row>
    <row r="136" spans="1:33" ht="42.6" customHeight="1" x14ac:dyDescent="0.2">
      <c r="A136" s="1094"/>
      <c r="B136" s="268"/>
      <c r="C136" s="268"/>
      <c r="D136" s="268"/>
      <c r="E136" s="268"/>
      <c r="F136" s="268"/>
      <c r="G136" s="268"/>
      <c r="H136" s="268"/>
      <c r="I136" s="268"/>
      <c r="J136" s="1172"/>
      <c r="K136" s="858"/>
      <c r="L136" s="858"/>
      <c r="M136" s="858"/>
      <c r="N136" s="858"/>
      <c r="O136" s="858"/>
      <c r="P136" s="858"/>
      <c r="Q136" s="858"/>
      <c r="R136" s="858"/>
      <c r="T136" s="1634"/>
      <c r="U136" s="1160"/>
      <c r="V136" s="291"/>
      <c r="W136" s="1153"/>
      <c r="X136" s="1153"/>
      <c r="Y136" s="320"/>
      <c r="Z136" s="1143"/>
      <c r="AA136" s="1144"/>
      <c r="AB136" s="1143"/>
      <c r="AC136" s="1144"/>
      <c r="AD136" s="1143"/>
      <c r="AE136" s="1144"/>
      <c r="AF136" s="1143"/>
      <c r="AG136" s="1144"/>
    </row>
    <row r="137" spans="1:33" ht="11.25" customHeight="1" x14ac:dyDescent="0.2">
      <c r="A137" s="1634"/>
      <c r="B137" s="1715"/>
      <c r="C137" s="1715"/>
      <c r="D137" s="1715"/>
      <c r="E137" s="1715"/>
      <c r="F137" s="1715"/>
      <c r="G137" s="1715"/>
      <c r="H137" s="1715"/>
      <c r="I137" s="1715"/>
      <c r="J137" s="1096"/>
      <c r="K137" s="1672"/>
      <c r="L137" s="1715"/>
      <c r="M137" s="1715"/>
      <c r="N137" s="1715"/>
      <c r="O137" s="1715"/>
      <c r="P137" s="1715"/>
      <c r="Q137" s="1715"/>
      <c r="R137" s="1715"/>
      <c r="T137" s="1634"/>
      <c r="U137" s="1160"/>
      <c r="V137" s="291"/>
      <c r="W137" s="1153"/>
      <c r="X137" s="1153"/>
      <c r="Y137" s="320"/>
      <c r="Z137" s="1143"/>
      <c r="AA137" s="1144"/>
      <c r="AB137" s="1143"/>
      <c r="AC137" s="1144"/>
      <c r="AD137" s="1143"/>
      <c r="AE137" s="1144"/>
      <c r="AF137" s="1143"/>
      <c r="AG137" s="1144"/>
    </row>
    <row r="138" spans="1:33" ht="11.25" customHeight="1" x14ac:dyDescent="0.2">
      <c r="A138" s="1634"/>
      <c r="B138" s="25"/>
      <c r="C138" s="1678"/>
      <c r="D138" s="1678"/>
      <c r="E138" s="1678"/>
      <c r="F138" s="1678"/>
      <c r="G138" s="1678"/>
      <c r="H138" s="1678"/>
      <c r="I138" s="1678"/>
      <c r="J138" s="1096"/>
      <c r="K138" s="1715"/>
      <c r="L138" s="1715"/>
      <c r="M138" s="1715"/>
      <c r="N138" s="1715"/>
      <c r="O138" s="1715"/>
      <c r="P138" s="1715"/>
      <c r="Q138" s="1715"/>
      <c r="R138" s="1715"/>
      <c r="T138" s="1634"/>
      <c r="U138" s="1160"/>
      <c r="V138" s="291"/>
      <c r="W138" s="1153"/>
      <c r="X138" s="1153"/>
      <c r="Y138" s="320"/>
      <c r="Z138" s="1143"/>
      <c r="AA138" s="1144"/>
      <c r="AB138" s="1143"/>
      <c r="AC138" s="1144"/>
      <c r="AD138" s="1143"/>
      <c r="AE138" s="1144"/>
      <c r="AF138" s="1143"/>
      <c r="AG138" s="1144"/>
    </row>
    <row r="139" spans="1:33" ht="11.25" customHeight="1" x14ac:dyDescent="0.2">
      <c r="A139" s="1634"/>
      <c r="J139" s="1096"/>
      <c r="K139" s="2034"/>
      <c r="L139" s="2148"/>
      <c r="M139" s="2148"/>
      <c r="N139" s="2148"/>
      <c r="O139" s="2148"/>
      <c r="P139" s="2148"/>
      <c r="Q139" s="2148"/>
      <c r="R139" s="2148"/>
      <c r="T139" s="1634"/>
      <c r="U139" s="1160"/>
      <c r="V139" s="291"/>
      <c r="W139" s="1153"/>
      <c r="X139" s="1153"/>
      <c r="Y139" s="320"/>
      <c r="Z139" s="1143"/>
      <c r="AA139" s="1144"/>
      <c r="AB139" s="1143"/>
      <c r="AC139" s="1144"/>
      <c r="AD139" s="1143"/>
      <c r="AE139" s="1144"/>
      <c r="AF139" s="1143"/>
      <c r="AG139" s="1144"/>
    </row>
    <row r="140" spans="1:33" x14ac:dyDescent="0.2">
      <c r="A140" s="1634"/>
      <c r="T140" s="1634"/>
      <c r="U140" s="1160"/>
      <c r="V140" s="291"/>
      <c r="W140" s="1153"/>
      <c r="X140" s="1153"/>
      <c r="Y140" s="320"/>
      <c r="Z140" s="1143"/>
      <c r="AA140" s="1144"/>
      <c r="AB140" s="1143"/>
      <c r="AC140" s="1144"/>
      <c r="AD140" s="1143"/>
      <c r="AE140" s="1144"/>
      <c r="AF140" s="1143"/>
      <c r="AG140" s="1144"/>
    </row>
    <row r="141" spans="1:33" x14ac:dyDescent="0.2">
      <c r="A141" s="1634"/>
      <c r="T141" s="1634"/>
      <c r="U141" s="1160"/>
      <c r="V141" s="291"/>
      <c r="W141" s="1153"/>
      <c r="X141" s="1153"/>
      <c r="Y141" s="320"/>
      <c r="Z141" s="1143"/>
      <c r="AA141" s="1144"/>
      <c r="AB141" s="1143"/>
      <c r="AC141" s="1144"/>
      <c r="AD141" s="1143"/>
      <c r="AE141" s="1144"/>
      <c r="AF141" s="1143"/>
      <c r="AG141" s="1144"/>
    </row>
    <row r="142" spans="1:33" x14ac:dyDescent="0.2">
      <c r="A142" s="1634"/>
      <c r="T142" s="1634"/>
      <c r="U142" s="1160"/>
      <c r="V142" s="291"/>
      <c r="W142" s="1153"/>
      <c r="X142" s="1153"/>
      <c r="Y142" s="320"/>
      <c r="Z142" s="1143"/>
      <c r="AA142" s="1144"/>
      <c r="AB142" s="1143"/>
      <c r="AC142" s="1144"/>
      <c r="AD142" s="1143"/>
      <c r="AE142" s="1144"/>
      <c r="AF142" s="1143"/>
      <c r="AG142" s="1144"/>
    </row>
    <row r="143" spans="1:33" x14ac:dyDescent="0.2">
      <c r="A143" s="1634"/>
      <c r="T143" s="1634"/>
      <c r="U143" s="1160"/>
      <c r="V143" s="291"/>
      <c r="W143" s="1153"/>
      <c r="X143" s="1153"/>
      <c r="Y143" s="320"/>
      <c r="Z143" s="1143"/>
      <c r="AA143" s="1144"/>
      <c r="AB143" s="1143"/>
      <c r="AC143" s="1144"/>
      <c r="AD143" s="1143"/>
      <c r="AE143" s="1144"/>
      <c r="AF143" s="1143"/>
      <c r="AG143" s="1144"/>
    </row>
    <row r="144" spans="1:33" x14ac:dyDescent="0.2">
      <c r="A144" s="1634"/>
      <c r="T144" s="1634"/>
      <c r="U144" s="1160"/>
      <c r="V144" s="291"/>
      <c r="W144" s="1153"/>
      <c r="X144" s="1153"/>
      <c r="Y144" s="320"/>
      <c r="Z144" s="1143"/>
      <c r="AA144" s="1144"/>
      <c r="AB144" s="1143"/>
      <c r="AC144" s="1144"/>
      <c r="AD144" s="1143"/>
      <c r="AE144" s="1144"/>
      <c r="AF144" s="1143"/>
      <c r="AG144" s="1144"/>
    </row>
    <row r="145" spans="1:33" x14ac:dyDescent="0.2">
      <c r="A145" s="1634"/>
      <c r="T145" s="1634"/>
      <c r="U145" s="1160"/>
      <c r="V145" s="291"/>
      <c r="W145" s="1153"/>
      <c r="X145" s="1153"/>
      <c r="Y145" s="320"/>
      <c r="Z145" s="1143"/>
      <c r="AA145" s="1144"/>
      <c r="AB145" s="1143"/>
      <c r="AC145" s="1144"/>
      <c r="AD145" s="1143"/>
      <c r="AE145" s="1144"/>
      <c r="AF145" s="1143"/>
      <c r="AG145" s="1144"/>
    </row>
    <row r="146" spans="1:33" x14ac:dyDescent="0.2">
      <c r="A146" s="1634"/>
      <c r="T146" s="1634"/>
      <c r="U146" s="1160"/>
      <c r="V146" s="291"/>
      <c r="W146" s="1153"/>
      <c r="X146" s="1153"/>
      <c r="Y146" s="320"/>
      <c r="Z146" s="1143"/>
      <c r="AA146" s="1144"/>
      <c r="AB146" s="1143"/>
      <c r="AC146" s="1144"/>
      <c r="AD146" s="1143"/>
      <c r="AE146" s="1144"/>
      <c r="AF146" s="1143"/>
      <c r="AG146" s="1144"/>
    </row>
    <row r="147" spans="1:33" x14ac:dyDescent="0.2">
      <c r="A147" s="1634"/>
      <c r="T147" s="1634"/>
      <c r="U147" s="1160"/>
      <c r="V147" s="291"/>
      <c r="W147" s="1153"/>
      <c r="X147" s="1153"/>
      <c r="Y147" s="320"/>
      <c r="Z147" s="1143"/>
      <c r="AA147" s="1144"/>
      <c r="AB147" s="1143"/>
      <c r="AC147" s="1144"/>
      <c r="AD147" s="1143"/>
      <c r="AE147" s="1144"/>
      <c r="AF147" s="1143"/>
      <c r="AG147" s="1144"/>
    </row>
    <row r="148" spans="1:33" x14ac:dyDescent="0.2">
      <c r="A148" s="1634"/>
      <c r="T148" s="1634"/>
      <c r="U148" s="1160"/>
      <c r="V148" s="291"/>
      <c r="W148" s="1153"/>
      <c r="X148" s="1153"/>
      <c r="Y148" s="320"/>
      <c r="Z148" s="1143"/>
      <c r="AA148" s="1144"/>
      <c r="AB148" s="1143"/>
      <c r="AC148" s="1144"/>
      <c r="AD148" s="1143"/>
      <c r="AE148" s="1144"/>
      <c r="AF148" s="1143"/>
      <c r="AG148" s="1144"/>
    </row>
    <row r="149" spans="1:33" x14ac:dyDescent="0.2">
      <c r="A149" s="1634"/>
      <c r="T149" s="1634"/>
      <c r="U149" s="1160"/>
      <c r="V149" s="291"/>
      <c r="W149" s="1153"/>
      <c r="X149" s="1153"/>
      <c r="Y149" s="320"/>
      <c r="Z149" s="1143"/>
      <c r="AA149" s="1144"/>
      <c r="AB149" s="1143"/>
      <c r="AC149" s="1144"/>
      <c r="AD149" s="1143"/>
      <c r="AE149" s="1144"/>
      <c r="AF149" s="1143"/>
      <c r="AG149" s="1144"/>
    </row>
    <row r="150" spans="1:33" x14ac:dyDescent="0.2">
      <c r="A150" s="1634"/>
      <c r="T150" s="1634"/>
      <c r="U150" s="1160"/>
      <c r="V150" s="291"/>
      <c r="W150" s="1153"/>
      <c r="X150" s="1153"/>
      <c r="Y150" s="320"/>
      <c r="Z150" s="1143"/>
      <c r="AA150" s="1144"/>
      <c r="AB150" s="1143"/>
      <c r="AC150" s="1144"/>
      <c r="AD150" s="1143"/>
      <c r="AE150" s="1144"/>
      <c r="AF150" s="1143"/>
      <c r="AG150" s="1144"/>
    </row>
    <row r="151" spans="1:33" x14ac:dyDescent="0.2">
      <c r="A151" s="1634"/>
      <c r="T151" s="1634"/>
      <c r="U151" s="1160"/>
      <c r="V151" s="291"/>
      <c r="W151" s="1153"/>
      <c r="X151" s="1153"/>
      <c r="Y151" s="320"/>
      <c r="Z151" s="1143"/>
      <c r="AA151" s="1144"/>
      <c r="AB151" s="1143"/>
      <c r="AC151" s="1144"/>
      <c r="AD151" s="1143"/>
      <c r="AE151" s="1144"/>
      <c r="AF151" s="1143"/>
      <c r="AG151" s="1144"/>
    </row>
    <row r="152" spans="1:33" x14ac:dyDescent="0.2">
      <c r="A152" s="1634"/>
      <c r="T152" s="1634"/>
      <c r="U152" s="1160"/>
      <c r="V152" s="291"/>
      <c r="W152" s="1153"/>
      <c r="X152" s="1153"/>
      <c r="Y152" s="320"/>
      <c r="Z152" s="1143"/>
      <c r="AA152" s="1144"/>
      <c r="AB152" s="1143"/>
      <c r="AC152" s="1144"/>
      <c r="AD152" s="1143"/>
      <c r="AE152" s="1144"/>
      <c r="AF152" s="1143"/>
      <c r="AG152" s="1144"/>
    </row>
    <row r="153" spans="1:33" x14ac:dyDescent="0.2">
      <c r="A153" s="1634"/>
      <c r="T153" s="1634"/>
      <c r="U153" s="1160"/>
      <c r="V153" s="291"/>
      <c r="W153" s="1153"/>
      <c r="X153" s="1153"/>
      <c r="Y153" s="320"/>
      <c r="Z153" s="1143"/>
      <c r="AA153" s="1144"/>
      <c r="AB153" s="1143"/>
      <c r="AC153" s="1144"/>
      <c r="AD153" s="1143"/>
      <c r="AE153" s="1144"/>
      <c r="AF153" s="1143"/>
      <c r="AG153" s="1144"/>
    </row>
    <row r="154" spans="1:33" x14ac:dyDescent="0.2">
      <c r="A154" s="86"/>
      <c r="U154" s="1154"/>
      <c r="V154" s="291"/>
      <c r="W154" s="1153"/>
      <c r="X154" s="1153"/>
      <c r="Y154" s="320"/>
      <c r="Z154" s="1143"/>
      <c r="AA154" s="1144"/>
      <c r="AB154" s="1143"/>
      <c r="AC154" s="1144"/>
      <c r="AD154" s="1143"/>
      <c r="AE154" s="1144"/>
      <c r="AF154" s="1143"/>
      <c r="AG154" s="1144"/>
    </row>
    <row r="155" spans="1:33" x14ac:dyDescent="0.2">
      <c r="A155" s="39"/>
      <c r="U155" s="5"/>
      <c r="V155" s="291"/>
      <c r="W155" s="1173"/>
      <c r="X155" s="1173"/>
      <c r="Y155" s="320"/>
      <c r="Z155" s="1147"/>
      <c r="AA155" s="1148"/>
      <c r="AB155" s="1147"/>
      <c r="AC155" s="1148"/>
      <c r="AD155" s="1147"/>
      <c r="AE155" s="1148"/>
      <c r="AF155" s="1147"/>
      <c r="AG155" s="1148"/>
    </row>
    <row r="156" spans="1:33" x14ac:dyDescent="0.2">
      <c r="T156" s="693"/>
      <c r="U156" s="693"/>
      <c r="V156" s="693"/>
      <c r="W156" s="693"/>
      <c r="X156" s="693"/>
      <c r="Y156" s="693"/>
      <c r="Z156" s="1134"/>
      <c r="AA156" s="1134"/>
      <c r="AB156" s="1134"/>
      <c r="AC156" s="1134"/>
      <c r="AD156" s="1134"/>
      <c r="AE156" s="1134"/>
      <c r="AF156" s="1134"/>
      <c r="AG156" s="1134"/>
    </row>
    <row r="157" spans="1:33" x14ac:dyDescent="0.2">
      <c r="T157" s="283"/>
      <c r="U157" s="38"/>
      <c r="V157" s="291"/>
      <c r="X157" s="283"/>
      <c r="Y157" s="283"/>
      <c r="Z157" s="1147"/>
      <c r="AA157" s="1121"/>
      <c r="AB157" s="1147"/>
      <c r="AC157" s="1121"/>
      <c r="AD157" s="1147"/>
      <c r="AE157" s="1121"/>
      <c r="AF157" s="1147"/>
      <c r="AG157" s="1121"/>
    </row>
    <row r="160" spans="1:33" x14ac:dyDescent="0.2">
      <c r="A160" s="1142"/>
      <c r="X160" s="283"/>
      <c r="Y160" s="283"/>
      <c r="Z160" s="1121"/>
      <c r="AA160" s="1121"/>
      <c r="AB160" s="1121"/>
      <c r="AC160" s="1121"/>
      <c r="AD160" s="1121"/>
      <c r="AE160" s="1121"/>
      <c r="AF160" s="1121"/>
      <c r="AG160" s="1121"/>
    </row>
    <row r="161" spans="1:1" x14ac:dyDescent="0.2">
      <c r="A161" s="1142"/>
    </row>
    <row r="167" spans="1:1" ht="14.25" x14ac:dyDescent="0.2">
      <c r="A167" s="1098"/>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hyperlinks>
    <hyperlink ref="B2:E2" location="'Liste tableaux'!A1" display="Retour à la liste des tableaux" xr:uid="{07FF87C6-2BD8-4795-9FF6-9A85168BD224}"/>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1" sqref="B1"/>
    </sheetView>
  </sheetViews>
  <sheetFormatPr defaultColWidth="9.140625" defaultRowHeight="12.75" x14ac:dyDescent="0.2"/>
  <cols>
    <col min="1" max="1" width="7.140625" style="1" customWidth="1"/>
    <col min="2" max="2" width="13.28515625" style="1" customWidth="1"/>
    <col min="3" max="3" width="10" style="1" bestFit="1" customWidth="1"/>
    <col min="4" max="4" width="9.140625" style="1"/>
    <col min="5" max="5" width="0.8554687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0.85546875" style="1" customWidth="1"/>
    <col min="15" max="18" width="6.140625" style="1" customWidth="1"/>
    <col min="19" max="19" width="2.140625" style="1" customWidth="1"/>
    <col min="20" max="20" width="6.5703125" style="1" customWidth="1"/>
    <col min="21" max="21" width="9" style="1" customWidth="1"/>
    <col min="22" max="22" width="13.85546875" style="1" customWidth="1"/>
    <col min="23" max="24" width="9.42578125" style="1" customWidth="1"/>
    <col min="25" max="25" width="0.85546875" style="1" customWidth="1"/>
    <col min="26" max="33" width="8.5703125" style="25"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5.75" x14ac:dyDescent="0.25">
      <c r="B1" s="378" t="s">
        <v>3032</v>
      </c>
      <c r="C1" s="33"/>
      <c r="D1" s="33"/>
      <c r="T1" s="378" t="str">
        <f>$B1</f>
        <v>Tableau 50.130 - Approche fondée sur les notations internes - Actifs pondérés en fonction du risque de crédit</v>
      </c>
    </row>
    <row r="2" spans="1:33" ht="15" customHeight="1" x14ac:dyDescent="0.25">
      <c r="A2" s="35">
        <v>25</v>
      </c>
      <c r="B2" s="2144" t="s">
        <v>94</v>
      </c>
      <c r="C2" s="2145"/>
      <c r="D2" s="2145"/>
      <c r="E2" s="2146"/>
      <c r="F2" s="70"/>
      <c r="T2" s="131"/>
      <c r="U2" s="1392"/>
      <c r="V2" s="1392"/>
      <c r="W2" s="1392"/>
      <c r="X2" s="1392"/>
      <c r="Y2" s="1676"/>
      <c r="Z2" s="1676"/>
      <c r="AA2" s="1676"/>
      <c r="AB2" s="1676"/>
      <c r="AC2" s="1676"/>
      <c r="AD2" s="1676"/>
      <c r="AE2" s="1676"/>
      <c r="AF2" s="1676"/>
      <c r="AG2" s="1676"/>
    </row>
    <row r="3" spans="1:33" ht="15" x14ac:dyDescent="0.2">
      <c r="A3" s="35"/>
      <c r="B3" s="1018"/>
      <c r="C3" s="320"/>
      <c r="D3" s="320"/>
      <c r="E3" s="320"/>
      <c r="F3" s="70"/>
      <c r="T3" s="1438" t="s">
        <v>3005</v>
      </c>
      <c r="U3" s="1479"/>
      <c r="V3" s="1479"/>
      <c r="W3" s="1479"/>
      <c r="X3" s="1479"/>
      <c r="Y3" s="1678"/>
      <c r="Z3" s="1678"/>
      <c r="AA3" s="1678"/>
      <c r="AB3" s="1678"/>
      <c r="AC3" s="1678"/>
      <c r="AD3" s="1678"/>
      <c r="AE3" s="1678"/>
      <c r="AF3" s="1678"/>
      <c r="AG3" s="1678"/>
    </row>
    <row r="4" spans="1:33" ht="15" customHeight="1" x14ac:dyDescent="0.2">
      <c r="B4" s="661" t="s">
        <v>3033</v>
      </c>
      <c r="C4" s="661"/>
      <c r="D4" s="131"/>
      <c r="E4" s="131"/>
      <c r="F4" s="131"/>
      <c r="G4" s="131"/>
      <c r="H4" s="131"/>
      <c r="I4" s="131"/>
      <c r="J4" s="131"/>
      <c r="K4" s="131"/>
      <c r="L4" s="131"/>
      <c r="M4" s="131"/>
      <c r="N4" s="131"/>
      <c r="O4" s="131"/>
      <c r="P4" s="131"/>
      <c r="Q4" s="131"/>
      <c r="R4" s="131"/>
      <c r="S4" s="131"/>
      <c r="T4" s="1438" t="str">
        <f>$B4</f>
        <v>Pour le portefeuille bancaire – Expositions sur le financement spécialisé - Financement de produits de base (147)</v>
      </c>
      <c r="U4" s="1438"/>
      <c r="V4" s="1438"/>
      <c r="W4" s="1438"/>
      <c r="X4" s="1438"/>
      <c r="Y4" s="1676"/>
      <c r="Z4" s="1676"/>
      <c r="AA4" s="1676"/>
      <c r="AB4" s="1676"/>
      <c r="AC4" s="1676"/>
      <c r="AD4" s="1676"/>
      <c r="AE4" s="1676"/>
      <c r="AF4" s="1676"/>
      <c r="AG4" s="1676"/>
    </row>
    <row r="5" spans="1:33" ht="15" x14ac:dyDescent="0.2">
      <c r="B5" s="1393"/>
      <c r="C5" s="661"/>
      <c r="D5" s="131"/>
      <c r="E5" s="131"/>
      <c r="F5" s="131"/>
      <c r="G5" s="131"/>
      <c r="H5" s="131"/>
      <c r="I5" s="131"/>
      <c r="J5" s="131"/>
      <c r="K5" s="131"/>
      <c r="L5" s="131"/>
      <c r="M5" s="131"/>
      <c r="N5" s="131"/>
      <c r="O5" s="131"/>
      <c r="P5" s="131"/>
      <c r="Q5" s="131"/>
      <c r="R5" s="131"/>
      <c r="S5" s="131"/>
      <c r="T5" s="1393"/>
      <c r="U5" s="131"/>
      <c r="V5" s="131"/>
      <c r="W5" s="131"/>
      <c r="X5" s="131"/>
    </row>
    <row r="6" spans="1:33" ht="15" x14ac:dyDescent="0.2">
      <c r="B6" s="261" t="s">
        <v>2910</v>
      </c>
      <c r="C6" s="661"/>
      <c r="D6" s="131"/>
      <c r="E6" s="131"/>
      <c r="F6" s="131"/>
      <c r="G6" s="131"/>
      <c r="H6" s="131"/>
      <c r="I6" s="131"/>
      <c r="J6" s="131"/>
      <c r="K6" s="131"/>
      <c r="L6" s="131"/>
      <c r="M6" s="131"/>
      <c r="N6" s="131"/>
      <c r="O6" s="131"/>
      <c r="P6" s="131"/>
      <c r="Q6" s="131"/>
      <c r="R6" s="131"/>
      <c r="S6" s="131"/>
      <c r="T6" s="261" t="str">
        <f>$B6</f>
        <v>Dollars, en milliers, Type d’enregistrement 010</v>
      </c>
      <c r="U6" s="1395"/>
      <c r="V6" s="896"/>
      <c r="W6" s="896"/>
      <c r="X6" s="896"/>
      <c r="Y6" s="663"/>
      <c r="Z6" s="1127"/>
      <c r="AA6" s="1127"/>
      <c r="AB6" s="1127"/>
      <c r="AC6" s="1127"/>
      <c r="AD6" s="1127"/>
      <c r="AE6" s="1127"/>
      <c r="AF6" s="1127"/>
      <c r="AG6" s="1127"/>
    </row>
    <row r="7" spans="1:33" ht="22.5" customHeight="1" x14ac:dyDescent="0.2">
      <c r="A7" s="131"/>
      <c r="B7" s="2179" t="s">
        <v>2349</v>
      </c>
      <c r="C7" s="2180"/>
      <c r="D7" s="2181"/>
      <c r="E7" s="897"/>
      <c r="F7" s="2180" t="s">
        <v>2350</v>
      </c>
      <c r="G7" s="2182"/>
      <c r="H7" s="896"/>
      <c r="I7" s="2069" t="s">
        <v>2800</v>
      </c>
      <c r="J7" s="2003"/>
      <c r="K7" s="2003"/>
      <c r="L7" s="2003"/>
      <c r="M7" s="2004"/>
      <c r="N7" s="897"/>
      <c r="O7" s="897"/>
      <c r="P7" s="897"/>
      <c r="Q7" s="897"/>
      <c r="R7" s="897"/>
      <c r="S7" s="131"/>
      <c r="T7" s="2183" t="s">
        <v>2911</v>
      </c>
      <c r="U7" s="2183"/>
      <c r="V7" s="1026"/>
      <c r="W7" s="1396"/>
      <c r="X7" s="1396"/>
      <c r="Y7" s="1027"/>
      <c r="Z7" s="1174"/>
      <c r="AA7" s="1174"/>
      <c r="AB7" s="1174"/>
      <c r="AC7" s="1174"/>
      <c r="AD7" s="1174"/>
      <c r="AE7" s="1174"/>
      <c r="AF7" s="1174"/>
      <c r="AG7" s="1174"/>
    </row>
    <row r="8" spans="1:33" ht="22.5" customHeight="1" x14ac:dyDescent="0.2">
      <c r="A8" s="131"/>
      <c r="B8" s="1116"/>
      <c r="C8" s="1117"/>
      <c r="D8" s="1704"/>
      <c r="E8" s="897"/>
      <c r="F8" s="1117"/>
      <c r="G8" s="1704"/>
      <c r="H8" s="896"/>
      <c r="I8" s="2105" t="s">
        <v>2912</v>
      </c>
      <c r="J8" s="2185"/>
      <c r="K8" s="2105" t="s">
        <v>2913</v>
      </c>
      <c r="L8" s="2185"/>
      <c r="M8" s="2005" t="s">
        <v>2914</v>
      </c>
      <c r="N8" s="897"/>
      <c r="O8" s="897"/>
      <c r="P8" s="897"/>
      <c r="Q8" s="897"/>
      <c r="R8" s="897"/>
      <c r="S8" s="131"/>
      <c r="T8" s="2184"/>
      <c r="U8" s="2184"/>
      <c r="V8" s="1026"/>
      <c r="W8" s="2105" t="s">
        <v>2971</v>
      </c>
      <c r="X8" s="2149"/>
      <c r="Y8" s="1027"/>
      <c r="Z8" s="1174"/>
      <c r="AA8" s="1174"/>
      <c r="AB8" s="1174"/>
      <c r="AC8" s="1174"/>
      <c r="AD8" s="1174"/>
      <c r="AE8" s="1174"/>
      <c r="AF8" s="1174"/>
      <c r="AG8" s="1174"/>
    </row>
    <row r="9" spans="1:33" ht="76.5" customHeight="1" x14ac:dyDescent="0.2">
      <c r="A9" s="1666" t="s">
        <v>2915</v>
      </c>
      <c r="B9" s="1666" t="s">
        <v>2916</v>
      </c>
      <c r="C9" s="1666" t="s">
        <v>2352</v>
      </c>
      <c r="D9" s="1666" t="s">
        <v>2973</v>
      </c>
      <c r="E9" s="188"/>
      <c r="F9" s="664" t="s">
        <v>2355</v>
      </c>
      <c r="G9" s="1666" t="s">
        <v>2974</v>
      </c>
      <c r="H9" s="1191"/>
      <c r="I9" s="1666" t="s">
        <v>2920</v>
      </c>
      <c r="J9" s="1666" t="s">
        <v>2921</v>
      </c>
      <c r="K9" s="1666" t="s">
        <v>2922</v>
      </c>
      <c r="L9" s="1666" t="s">
        <v>2923</v>
      </c>
      <c r="M9" s="2187"/>
      <c r="N9" s="188"/>
      <c r="O9" s="2002" t="s">
        <v>2359</v>
      </c>
      <c r="P9" s="2149"/>
      <c r="Q9" s="2002" t="s">
        <v>2925</v>
      </c>
      <c r="R9" s="2149"/>
      <c r="S9" s="131"/>
      <c r="T9" s="1200" t="str">
        <f>$A9</f>
        <v>Fourchette de probabilité de défaut (PD)</v>
      </c>
      <c r="U9" s="1200" t="str">
        <f>$B9</f>
        <v>PD estimative (%) (M3)</v>
      </c>
      <c r="V9" s="1660" t="s">
        <v>2975</v>
      </c>
      <c r="W9" s="1666" t="s">
        <v>2927</v>
      </c>
      <c r="X9" s="1666" t="s">
        <v>2928</v>
      </c>
      <c r="Y9" s="1028"/>
      <c r="Z9" s="1714"/>
      <c r="AA9" s="1714"/>
      <c r="AB9" s="1714"/>
      <c r="AC9" s="1714"/>
      <c r="AD9" s="1714"/>
      <c r="AE9" s="1714"/>
      <c r="AF9" s="1714"/>
      <c r="AG9" s="1714"/>
    </row>
    <row r="10" spans="1:33" s="876" customFormat="1" ht="15" x14ac:dyDescent="0.25">
      <c r="A10" s="1026"/>
      <c r="B10" s="1703" t="s">
        <v>244</v>
      </c>
      <c r="C10" s="1703"/>
      <c r="D10" s="1703" t="s">
        <v>245</v>
      </c>
      <c r="E10" s="1703"/>
      <c r="F10" s="1703" t="s">
        <v>246</v>
      </c>
      <c r="G10" s="1703" t="s">
        <v>2929</v>
      </c>
      <c r="H10" s="1440"/>
      <c r="I10" s="1703" t="s">
        <v>402</v>
      </c>
      <c r="J10" s="1703" t="s">
        <v>249</v>
      </c>
      <c r="K10" s="1650"/>
      <c r="L10" s="1650"/>
      <c r="M10" s="1650"/>
      <c r="N10" s="1703"/>
      <c r="O10" s="1703"/>
      <c r="P10" s="1703"/>
      <c r="Q10" s="1703"/>
      <c r="R10" s="1703"/>
      <c r="S10" s="1026"/>
      <c r="T10" s="1398"/>
      <c r="U10" s="1399" t="s">
        <v>2930</v>
      </c>
      <c r="V10" s="1703" t="s">
        <v>2988</v>
      </c>
      <c r="W10" s="131"/>
      <c r="X10" s="1703"/>
      <c r="Y10" s="224"/>
      <c r="Z10" s="1041"/>
      <c r="AA10" s="1041"/>
      <c r="AB10" s="1041"/>
      <c r="AC10" s="1041"/>
      <c r="AD10" s="1041"/>
      <c r="AE10" s="1041"/>
      <c r="AF10" s="1041"/>
      <c r="AG10" s="1041"/>
    </row>
    <row r="11" spans="1:33" ht="12.75" customHeight="1" x14ac:dyDescent="0.2">
      <c r="A11" s="131"/>
      <c r="B11" s="138" t="s">
        <v>1784</v>
      </c>
      <c r="C11" s="131"/>
      <c r="D11" s="669"/>
      <c r="E11" s="669"/>
      <c r="F11" s="669"/>
      <c r="G11" s="669"/>
      <c r="H11" s="669"/>
      <c r="I11" s="2250" t="s">
        <v>3027</v>
      </c>
      <c r="J11" s="2250"/>
      <c r="K11" s="669"/>
      <c r="L11" s="669"/>
      <c r="M11" s="669"/>
      <c r="N11" s="669"/>
      <c r="O11" s="669"/>
      <c r="P11" s="669"/>
      <c r="Q11" s="131"/>
      <c r="R11" s="131"/>
      <c r="S11" s="131"/>
      <c r="T11" s="1400"/>
      <c r="U11" s="1401" t="str">
        <f>$B11</f>
        <v>Engagements utilisés (501)</v>
      </c>
      <c r="V11" s="131"/>
      <c r="W11" s="131"/>
      <c r="X11" s="131"/>
    </row>
    <row r="12" spans="1:33" ht="12.75" customHeight="1" x14ac:dyDescent="0.2">
      <c r="A12" s="1700" t="s">
        <v>2932</v>
      </c>
      <c r="B12" s="1065"/>
      <c r="C12" s="1402"/>
      <c r="D12" s="1692"/>
      <c r="E12" s="1700"/>
      <c r="F12" s="1692"/>
      <c r="G12" s="902"/>
      <c r="H12" s="1403"/>
      <c r="I12" s="1404"/>
      <c r="J12" s="1693"/>
      <c r="K12" s="1404"/>
      <c r="L12" s="1405"/>
      <c r="M12" s="1406"/>
      <c r="N12" s="1700"/>
      <c r="O12" s="2186"/>
      <c r="P12" s="2186"/>
      <c r="Q12" s="2186"/>
      <c r="R12" s="2186"/>
      <c r="S12" s="131"/>
      <c r="T12" s="1407" t="str">
        <f t="shared" ref="T12:T36" si="0">$A12</f>
        <v>1 (1401)</v>
      </c>
      <c r="U12" s="1408" t="str">
        <f t="shared" ref="U12:U36" si="1">IF($B12="","",$B12)</f>
        <v/>
      </c>
      <c r="V12" s="295"/>
      <c r="W12" s="1409"/>
      <c r="X12" s="1409"/>
      <c r="Y12" s="320"/>
      <c r="Z12" s="1143"/>
      <c r="AA12" s="1144"/>
      <c r="AB12" s="1143"/>
      <c r="AC12" s="1144"/>
      <c r="AD12" s="1143"/>
      <c r="AE12" s="1144"/>
      <c r="AF12" s="1143"/>
      <c r="AG12" s="1144"/>
    </row>
    <row r="13" spans="1:33" x14ac:dyDescent="0.2">
      <c r="A13" s="1700" t="s">
        <v>2933</v>
      </c>
      <c r="B13" s="1065"/>
      <c r="C13" s="1402"/>
      <c r="D13" s="1692"/>
      <c r="E13" s="1700"/>
      <c r="F13" s="1692"/>
      <c r="G13" s="902"/>
      <c r="H13" s="1403"/>
      <c r="I13" s="1404"/>
      <c r="J13" s="1693"/>
      <c r="K13" s="1404"/>
      <c r="L13" s="1405"/>
      <c r="M13" s="1406"/>
      <c r="N13" s="1700"/>
      <c r="O13" s="2186"/>
      <c r="P13" s="2186"/>
      <c r="Q13" s="2186"/>
      <c r="R13" s="2186"/>
      <c r="S13" s="131"/>
      <c r="T13" s="1407" t="str">
        <f t="shared" si="0"/>
        <v>2 (1402)</v>
      </c>
      <c r="U13" s="1408" t="str">
        <f t="shared" si="1"/>
        <v/>
      </c>
      <c r="V13" s="295"/>
      <c r="W13" s="1409"/>
      <c r="X13" s="1409"/>
      <c r="Y13" s="320"/>
      <c r="Z13" s="1143"/>
      <c r="AA13" s="1144"/>
      <c r="AB13" s="1143"/>
      <c r="AC13" s="1144"/>
      <c r="AD13" s="1143"/>
      <c r="AE13" s="1144"/>
      <c r="AF13" s="1143"/>
      <c r="AG13" s="1144"/>
    </row>
    <row r="14" spans="1:33" x14ac:dyDescent="0.2">
      <c r="A14" s="1700" t="s">
        <v>2934</v>
      </c>
      <c r="B14" s="1065"/>
      <c r="C14" s="1402"/>
      <c r="D14" s="1692"/>
      <c r="E14" s="1700"/>
      <c r="F14" s="1692"/>
      <c r="G14" s="902"/>
      <c r="H14" s="1403"/>
      <c r="I14" s="1404"/>
      <c r="J14" s="1693"/>
      <c r="K14" s="1404"/>
      <c r="L14" s="1405"/>
      <c r="M14" s="1406"/>
      <c r="N14" s="1700"/>
      <c r="O14" s="2186"/>
      <c r="P14" s="2186"/>
      <c r="Q14" s="2186"/>
      <c r="R14" s="2186"/>
      <c r="S14" s="131"/>
      <c r="T14" s="1407" t="str">
        <f t="shared" si="0"/>
        <v>3 (1403)</v>
      </c>
      <c r="U14" s="1408" t="str">
        <f t="shared" si="1"/>
        <v/>
      </c>
      <c r="V14" s="295"/>
      <c r="W14" s="1409"/>
      <c r="X14" s="1409"/>
      <c r="Y14" s="320"/>
      <c r="Z14" s="1143"/>
      <c r="AA14" s="1144"/>
      <c r="AB14" s="1143"/>
      <c r="AC14" s="1144"/>
      <c r="AD14" s="1143"/>
      <c r="AE14" s="1144"/>
      <c r="AF14" s="1143"/>
      <c r="AG14" s="1144"/>
    </row>
    <row r="15" spans="1:33" ht="12.75" hidden="1" customHeight="1" x14ac:dyDescent="0.2">
      <c r="A15" s="1700" t="s">
        <v>2935</v>
      </c>
      <c r="B15" s="1065"/>
      <c r="C15" s="1402"/>
      <c r="D15" s="1692"/>
      <c r="E15" s="1700"/>
      <c r="F15" s="1692"/>
      <c r="G15" s="902"/>
      <c r="H15" s="1403"/>
      <c r="I15" s="1404"/>
      <c r="J15" s="1693"/>
      <c r="K15" s="1404"/>
      <c r="L15" s="1405"/>
      <c r="M15" s="1406"/>
      <c r="N15" s="1700"/>
      <c r="O15" s="2186"/>
      <c r="P15" s="2186"/>
      <c r="Q15" s="2186"/>
      <c r="R15" s="2186"/>
      <c r="S15" s="131"/>
      <c r="T15" s="1407" t="str">
        <f t="shared" si="0"/>
        <v>4 (1404)</v>
      </c>
      <c r="U15" s="1408" t="str">
        <f t="shared" si="1"/>
        <v/>
      </c>
      <c r="V15" s="295"/>
      <c r="W15" s="1409"/>
      <c r="X15" s="1409"/>
      <c r="Y15" s="320"/>
      <c r="Z15" s="1143"/>
      <c r="AA15" s="1144"/>
      <c r="AB15" s="1143"/>
      <c r="AC15" s="1144"/>
      <c r="AD15" s="1143"/>
      <c r="AE15" s="1144"/>
      <c r="AF15" s="1143"/>
      <c r="AG15" s="1144"/>
    </row>
    <row r="16" spans="1:33" ht="12.75" hidden="1" customHeight="1" x14ac:dyDescent="0.2">
      <c r="A16" s="1700" t="s">
        <v>2936</v>
      </c>
      <c r="B16" s="1065"/>
      <c r="C16" s="1402"/>
      <c r="D16" s="1692"/>
      <c r="E16" s="1700"/>
      <c r="F16" s="1692"/>
      <c r="G16" s="902"/>
      <c r="H16" s="1403"/>
      <c r="I16" s="1404"/>
      <c r="J16" s="1693"/>
      <c r="K16" s="1404"/>
      <c r="L16" s="1405"/>
      <c r="M16" s="1406"/>
      <c r="N16" s="1700"/>
      <c r="O16" s="2186"/>
      <c r="P16" s="2186"/>
      <c r="Q16" s="2186"/>
      <c r="R16" s="2186"/>
      <c r="S16" s="131"/>
      <c r="T16" s="1407" t="str">
        <f t="shared" si="0"/>
        <v>5 (1405)</v>
      </c>
      <c r="U16" s="1408" t="str">
        <f t="shared" si="1"/>
        <v/>
      </c>
      <c r="V16" s="295"/>
      <c r="W16" s="1409"/>
      <c r="X16" s="1409"/>
      <c r="Y16" s="320"/>
      <c r="Z16" s="1143"/>
      <c r="AA16" s="1144"/>
      <c r="AB16" s="1143"/>
      <c r="AC16" s="1144"/>
      <c r="AD16" s="1143"/>
      <c r="AE16" s="1144"/>
      <c r="AF16" s="1143"/>
      <c r="AG16" s="1144"/>
    </row>
    <row r="17" spans="1:33" ht="12.75" hidden="1" customHeight="1" x14ac:dyDescent="0.2">
      <c r="A17" s="1700" t="s">
        <v>2937</v>
      </c>
      <c r="B17" s="1065"/>
      <c r="C17" s="1402"/>
      <c r="D17" s="1692"/>
      <c r="E17" s="1700"/>
      <c r="F17" s="1692"/>
      <c r="G17" s="902"/>
      <c r="H17" s="1403"/>
      <c r="I17" s="1404"/>
      <c r="J17" s="1693"/>
      <c r="K17" s="1404"/>
      <c r="L17" s="1405"/>
      <c r="M17" s="1406"/>
      <c r="N17" s="1700"/>
      <c r="O17" s="2186"/>
      <c r="P17" s="2186"/>
      <c r="Q17" s="2186"/>
      <c r="R17" s="2186"/>
      <c r="S17" s="131"/>
      <c r="T17" s="1407" t="str">
        <f t="shared" si="0"/>
        <v>6 (1406)</v>
      </c>
      <c r="U17" s="1408" t="str">
        <f t="shared" si="1"/>
        <v/>
      </c>
      <c r="V17" s="295"/>
      <c r="W17" s="1409"/>
      <c r="X17" s="1409"/>
      <c r="Y17" s="320"/>
      <c r="Z17" s="1143"/>
      <c r="AA17" s="1144"/>
      <c r="AB17" s="1143"/>
      <c r="AC17" s="1144"/>
      <c r="AD17" s="1143"/>
      <c r="AE17" s="1144"/>
      <c r="AF17" s="1143"/>
      <c r="AG17" s="1144"/>
    </row>
    <row r="18" spans="1:33" ht="12.75" hidden="1" customHeight="1" x14ac:dyDescent="0.2">
      <c r="A18" s="1700" t="s">
        <v>2938</v>
      </c>
      <c r="B18" s="1065"/>
      <c r="C18" s="1402"/>
      <c r="D18" s="1692"/>
      <c r="E18" s="1700"/>
      <c r="F18" s="1692"/>
      <c r="G18" s="902"/>
      <c r="H18" s="1403"/>
      <c r="I18" s="1404"/>
      <c r="J18" s="1693"/>
      <c r="K18" s="1404"/>
      <c r="L18" s="1405"/>
      <c r="M18" s="1406"/>
      <c r="N18" s="1700"/>
      <c r="O18" s="2186"/>
      <c r="P18" s="2186"/>
      <c r="Q18" s="2186"/>
      <c r="R18" s="2186"/>
      <c r="S18" s="131"/>
      <c r="T18" s="1407" t="str">
        <f t="shared" si="0"/>
        <v>7 (1407)</v>
      </c>
      <c r="U18" s="1408" t="str">
        <f t="shared" si="1"/>
        <v/>
      </c>
      <c r="V18" s="295"/>
      <c r="W18" s="1409"/>
      <c r="X18" s="1409"/>
      <c r="Y18" s="320"/>
      <c r="Z18" s="1143"/>
      <c r="AA18" s="1144"/>
      <c r="AB18" s="1143"/>
      <c r="AC18" s="1144"/>
      <c r="AD18" s="1143"/>
      <c r="AE18" s="1144"/>
      <c r="AF18" s="1143"/>
      <c r="AG18" s="1144"/>
    </row>
    <row r="19" spans="1:33" ht="12.75" hidden="1" customHeight="1" x14ac:dyDescent="0.2">
      <c r="A19" s="1700" t="s">
        <v>2939</v>
      </c>
      <c r="B19" s="1065"/>
      <c r="C19" s="1402"/>
      <c r="D19" s="1692"/>
      <c r="E19" s="1700"/>
      <c r="F19" s="1692"/>
      <c r="G19" s="902"/>
      <c r="H19" s="1403"/>
      <c r="I19" s="1404"/>
      <c r="J19" s="1693"/>
      <c r="K19" s="1404"/>
      <c r="L19" s="1405"/>
      <c r="M19" s="1406"/>
      <c r="N19" s="1700"/>
      <c r="O19" s="2186"/>
      <c r="P19" s="2186"/>
      <c r="Q19" s="2186"/>
      <c r="R19" s="2186"/>
      <c r="S19" s="131"/>
      <c r="T19" s="1407" t="str">
        <f t="shared" si="0"/>
        <v>8 (1408)</v>
      </c>
      <c r="U19" s="1408" t="str">
        <f t="shared" si="1"/>
        <v/>
      </c>
      <c r="V19" s="295"/>
      <c r="W19" s="1409"/>
      <c r="X19" s="1409"/>
      <c r="Y19" s="320"/>
      <c r="Z19" s="1143"/>
      <c r="AA19" s="1144"/>
      <c r="AB19" s="1143"/>
      <c r="AC19" s="1144"/>
      <c r="AD19" s="1143"/>
      <c r="AE19" s="1144"/>
      <c r="AF19" s="1143"/>
      <c r="AG19" s="1144"/>
    </row>
    <row r="20" spans="1:33" ht="12.75" hidden="1" customHeight="1" x14ac:dyDescent="0.2">
      <c r="A20" s="1700" t="s">
        <v>2940</v>
      </c>
      <c r="B20" s="1065"/>
      <c r="C20" s="1402"/>
      <c r="D20" s="1692"/>
      <c r="E20" s="1700"/>
      <c r="F20" s="1692"/>
      <c r="G20" s="902"/>
      <c r="H20" s="1403"/>
      <c r="I20" s="1404"/>
      <c r="J20" s="1693"/>
      <c r="K20" s="1404"/>
      <c r="L20" s="1405"/>
      <c r="M20" s="1406"/>
      <c r="N20" s="1700"/>
      <c r="O20" s="2186"/>
      <c r="P20" s="2186"/>
      <c r="Q20" s="2186"/>
      <c r="R20" s="2186"/>
      <c r="S20" s="131"/>
      <c r="T20" s="1407" t="str">
        <f t="shared" si="0"/>
        <v>9 (1409)</v>
      </c>
      <c r="U20" s="1408" t="str">
        <f t="shared" si="1"/>
        <v/>
      </c>
      <c r="V20" s="295"/>
      <c r="W20" s="1409"/>
      <c r="X20" s="1409"/>
      <c r="Y20" s="320"/>
      <c r="Z20" s="1143"/>
      <c r="AA20" s="1144"/>
      <c r="AB20" s="1143"/>
      <c r="AC20" s="1144"/>
      <c r="AD20" s="1143"/>
      <c r="AE20" s="1144"/>
      <c r="AF20" s="1143"/>
      <c r="AG20" s="1144"/>
    </row>
    <row r="21" spans="1:33" ht="12.75" hidden="1" customHeight="1" x14ac:dyDescent="0.2">
      <c r="A21" s="1700" t="s">
        <v>2941</v>
      </c>
      <c r="B21" s="1065"/>
      <c r="C21" s="1402"/>
      <c r="D21" s="1692"/>
      <c r="E21" s="1700"/>
      <c r="F21" s="1692"/>
      <c r="G21" s="902"/>
      <c r="H21" s="1403"/>
      <c r="I21" s="1404"/>
      <c r="J21" s="1693"/>
      <c r="K21" s="1404"/>
      <c r="L21" s="1405"/>
      <c r="M21" s="1406"/>
      <c r="N21" s="1700"/>
      <c r="O21" s="2186"/>
      <c r="P21" s="2186"/>
      <c r="Q21" s="2186"/>
      <c r="R21" s="2186"/>
      <c r="S21" s="131"/>
      <c r="T21" s="1407" t="str">
        <f t="shared" si="0"/>
        <v>10 (1410)</v>
      </c>
      <c r="U21" s="1408" t="str">
        <f t="shared" si="1"/>
        <v/>
      </c>
      <c r="V21" s="295"/>
      <c r="W21" s="1409"/>
      <c r="X21" s="1409"/>
      <c r="Y21" s="320"/>
      <c r="Z21" s="1143"/>
      <c r="AA21" s="1144"/>
      <c r="AB21" s="1143"/>
      <c r="AC21" s="1144"/>
      <c r="AD21" s="1143"/>
      <c r="AE21" s="1144"/>
      <c r="AF21" s="1143"/>
      <c r="AG21" s="1144"/>
    </row>
    <row r="22" spans="1:33" ht="12.75" hidden="1" customHeight="1" x14ac:dyDescent="0.2">
      <c r="A22" s="1700" t="s">
        <v>2942</v>
      </c>
      <c r="B22" s="1065"/>
      <c r="C22" s="1402"/>
      <c r="D22" s="1692"/>
      <c r="E22" s="1700"/>
      <c r="F22" s="1692"/>
      <c r="G22" s="902"/>
      <c r="H22" s="1403"/>
      <c r="I22" s="1404"/>
      <c r="J22" s="1693"/>
      <c r="K22" s="1404"/>
      <c r="L22" s="1405"/>
      <c r="M22" s="1406"/>
      <c r="N22" s="1700"/>
      <c r="O22" s="2186"/>
      <c r="P22" s="2186"/>
      <c r="Q22" s="2186"/>
      <c r="R22" s="2186"/>
      <c r="S22" s="131"/>
      <c r="T22" s="1407" t="str">
        <f t="shared" si="0"/>
        <v>11 (1411)</v>
      </c>
      <c r="U22" s="1408" t="str">
        <f t="shared" si="1"/>
        <v/>
      </c>
      <c r="V22" s="295"/>
      <c r="W22" s="1409"/>
      <c r="X22" s="1409"/>
      <c r="Y22" s="320"/>
      <c r="Z22" s="1143"/>
      <c r="AA22" s="1144"/>
      <c r="AB22" s="1143"/>
      <c r="AC22" s="1144"/>
      <c r="AD22" s="1143"/>
      <c r="AE22" s="1144"/>
      <c r="AF22" s="1143"/>
      <c r="AG22" s="1144"/>
    </row>
    <row r="23" spans="1:33" ht="12.75" hidden="1" customHeight="1" x14ac:dyDescent="0.2">
      <c r="A23" s="1700" t="s">
        <v>2943</v>
      </c>
      <c r="B23" s="1065"/>
      <c r="C23" s="1402"/>
      <c r="D23" s="1692"/>
      <c r="E23" s="1700"/>
      <c r="F23" s="1692"/>
      <c r="G23" s="902"/>
      <c r="H23" s="1403"/>
      <c r="I23" s="1404"/>
      <c r="J23" s="1693"/>
      <c r="K23" s="1404"/>
      <c r="L23" s="1405"/>
      <c r="M23" s="1406"/>
      <c r="N23" s="1700"/>
      <c r="O23" s="2186"/>
      <c r="P23" s="2186"/>
      <c r="Q23" s="2186"/>
      <c r="R23" s="2186"/>
      <c r="S23" s="131"/>
      <c r="T23" s="1407" t="str">
        <f t="shared" si="0"/>
        <v>12 (1412)</v>
      </c>
      <c r="U23" s="1408" t="str">
        <f t="shared" si="1"/>
        <v/>
      </c>
      <c r="V23" s="295"/>
      <c r="W23" s="1409"/>
      <c r="X23" s="1409"/>
      <c r="Y23" s="320"/>
      <c r="Z23" s="1143"/>
      <c r="AA23" s="1144"/>
      <c r="AB23" s="1143"/>
      <c r="AC23" s="1144"/>
      <c r="AD23" s="1143"/>
      <c r="AE23" s="1144"/>
      <c r="AF23" s="1143"/>
      <c r="AG23" s="1144"/>
    </row>
    <row r="24" spans="1:33" ht="12.75" hidden="1" customHeight="1" x14ac:dyDescent="0.2">
      <c r="A24" s="1700" t="s">
        <v>2944</v>
      </c>
      <c r="B24" s="1065"/>
      <c r="C24" s="1402"/>
      <c r="D24" s="1692"/>
      <c r="E24" s="1700"/>
      <c r="F24" s="1692"/>
      <c r="G24" s="902"/>
      <c r="H24" s="1403"/>
      <c r="I24" s="1404"/>
      <c r="J24" s="1693"/>
      <c r="K24" s="1404"/>
      <c r="L24" s="1405"/>
      <c r="M24" s="1406"/>
      <c r="N24" s="1700"/>
      <c r="O24" s="2186"/>
      <c r="P24" s="2186"/>
      <c r="Q24" s="2186"/>
      <c r="R24" s="2186"/>
      <c r="S24" s="131"/>
      <c r="T24" s="1407" t="str">
        <f t="shared" si="0"/>
        <v>13 (1413)</v>
      </c>
      <c r="U24" s="1408" t="str">
        <f t="shared" si="1"/>
        <v/>
      </c>
      <c r="V24" s="295"/>
      <c r="W24" s="1409"/>
      <c r="X24" s="1409"/>
      <c r="Y24" s="320"/>
      <c r="Z24" s="1143"/>
      <c r="AA24" s="1144"/>
      <c r="AB24" s="1143"/>
      <c r="AC24" s="1144"/>
      <c r="AD24" s="1143"/>
      <c r="AE24" s="1144"/>
      <c r="AF24" s="1143"/>
      <c r="AG24" s="1144"/>
    </row>
    <row r="25" spans="1:33" ht="12.75" hidden="1" customHeight="1" x14ac:dyDescent="0.2">
      <c r="A25" s="1700" t="s">
        <v>2945</v>
      </c>
      <c r="B25" s="1065"/>
      <c r="C25" s="1402"/>
      <c r="D25" s="1692"/>
      <c r="E25" s="1700"/>
      <c r="F25" s="1692"/>
      <c r="G25" s="902"/>
      <c r="H25" s="1403"/>
      <c r="I25" s="1404"/>
      <c r="J25" s="1693"/>
      <c r="K25" s="1404"/>
      <c r="L25" s="1405"/>
      <c r="M25" s="1406"/>
      <c r="N25" s="1700"/>
      <c r="O25" s="2186"/>
      <c r="P25" s="2186"/>
      <c r="Q25" s="2186"/>
      <c r="R25" s="2186"/>
      <c r="S25" s="131"/>
      <c r="T25" s="1407" t="str">
        <f t="shared" si="0"/>
        <v>14 (1414)</v>
      </c>
      <c r="U25" s="1408" t="str">
        <f t="shared" si="1"/>
        <v/>
      </c>
      <c r="V25" s="295"/>
      <c r="W25" s="1409"/>
      <c r="X25" s="1409"/>
      <c r="Y25" s="320"/>
      <c r="Z25" s="1143"/>
      <c r="AA25" s="1144"/>
      <c r="AB25" s="1143"/>
      <c r="AC25" s="1144"/>
      <c r="AD25" s="1143"/>
      <c r="AE25" s="1144"/>
      <c r="AF25" s="1143"/>
      <c r="AG25" s="1144"/>
    </row>
    <row r="26" spans="1:33" ht="12.75" hidden="1" customHeight="1" x14ac:dyDescent="0.2">
      <c r="A26" s="1700" t="s">
        <v>2946</v>
      </c>
      <c r="B26" s="1065"/>
      <c r="C26" s="1402"/>
      <c r="D26" s="1692"/>
      <c r="E26" s="1700"/>
      <c r="F26" s="1692"/>
      <c r="G26" s="902"/>
      <c r="H26" s="1403"/>
      <c r="I26" s="1404"/>
      <c r="J26" s="1693"/>
      <c r="K26" s="1404"/>
      <c r="L26" s="1405"/>
      <c r="M26" s="1406"/>
      <c r="N26" s="1700"/>
      <c r="O26" s="2186"/>
      <c r="P26" s="2186"/>
      <c r="Q26" s="2186"/>
      <c r="R26" s="2186"/>
      <c r="S26" s="131"/>
      <c r="T26" s="1407" t="str">
        <f t="shared" si="0"/>
        <v>15 (1415)</v>
      </c>
      <c r="U26" s="1408" t="str">
        <f t="shared" si="1"/>
        <v/>
      </c>
      <c r="V26" s="295"/>
      <c r="W26" s="1409"/>
      <c r="X26" s="1409"/>
      <c r="Y26" s="320"/>
      <c r="Z26" s="1143"/>
      <c r="AA26" s="1144"/>
      <c r="AB26" s="1143"/>
      <c r="AC26" s="1144"/>
      <c r="AD26" s="1143"/>
      <c r="AE26" s="1144"/>
      <c r="AF26" s="1143"/>
      <c r="AG26" s="1144"/>
    </row>
    <row r="27" spans="1:33" ht="12.75" hidden="1" customHeight="1" x14ac:dyDescent="0.2">
      <c r="A27" s="1700" t="s">
        <v>2947</v>
      </c>
      <c r="B27" s="1065"/>
      <c r="C27" s="1402"/>
      <c r="D27" s="1692"/>
      <c r="E27" s="1700"/>
      <c r="F27" s="1692"/>
      <c r="G27" s="902"/>
      <c r="H27" s="1403"/>
      <c r="I27" s="1404"/>
      <c r="J27" s="1693"/>
      <c r="K27" s="1404"/>
      <c r="L27" s="1405"/>
      <c r="M27" s="1406"/>
      <c r="N27" s="1700"/>
      <c r="O27" s="2186"/>
      <c r="P27" s="2186"/>
      <c r="Q27" s="2186"/>
      <c r="R27" s="2186"/>
      <c r="S27" s="131"/>
      <c r="T27" s="1407" t="str">
        <f t="shared" si="0"/>
        <v>16 (1416)</v>
      </c>
      <c r="U27" s="1408" t="str">
        <f t="shared" si="1"/>
        <v/>
      </c>
      <c r="V27" s="295"/>
      <c r="W27" s="1409"/>
      <c r="X27" s="1409"/>
      <c r="Y27" s="320"/>
      <c r="Z27" s="1143"/>
      <c r="AA27" s="1144"/>
      <c r="AB27" s="1143"/>
      <c r="AC27" s="1144"/>
      <c r="AD27" s="1143"/>
      <c r="AE27" s="1144"/>
      <c r="AF27" s="1143"/>
      <c r="AG27" s="1144"/>
    </row>
    <row r="28" spans="1:33" ht="12.75" hidden="1" customHeight="1" x14ac:dyDescent="0.2">
      <c r="A28" s="1700" t="s">
        <v>2948</v>
      </c>
      <c r="B28" s="1065"/>
      <c r="C28" s="1402"/>
      <c r="D28" s="1692"/>
      <c r="E28" s="1700"/>
      <c r="F28" s="1692"/>
      <c r="G28" s="902"/>
      <c r="H28" s="1403"/>
      <c r="I28" s="1404"/>
      <c r="J28" s="1693"/>
      <c r="K28" s="1404"/>
      <c r="L28" s="1405"/>
      <c r="M28" s="1406"/>
      <c r="N28" s="1700"/>
      <c r="O28" s="2186"/>
      <c r="P28" s="2186"/>
      <c r="Q28" s="2186"/>
      <c r="R28" s="2186"/>
      <c r="S28" s="131"/>
      <c r="T28" s="1407" t="str">
        <f t="shared" si="0"/>
        <v>17 (1417)</v>
      </c>
      <c r="U28" s="1408" t="str">
        <f t="shared" si="1"/>
        <v/>
      </c>
      <c r="V28" s="295"/>
      <c r="W28" s="1409"/>
      <c r="X28" s="1409"/>
      <c r="Y28" s="320"/>
      <c r="Z28" s="1143"/>
      <c r="AA28" s="1144"/>
      <c r="AB28" s="1143"/>
      <c r="AC28" s="1144"/>
      <c r="AD28" s="1143"/>
      <c r="AE28" s="1144"/>
      <c r="AF28" s="1143"/>
      <c r="AG28" s="1144"/>
    </row>
    <row r="29" spans="1:33" ht="12.75" hidden="1" customHeight="1" x14ac:dyDescent="0.2">
      <c r="A29" s="1700" t="s">
        <v>2949</v>
      </c>
      <c r="B29" s="1065"/>
      <c r="C29" s="1402"/>
      <c r="D29" s="1692"/>
      <c r="E29" s="1700"/>
      <c r="F29" s="1692"/>
      <c r="G29" s="902"/>
      <c r="H29" s="1403"/>
      <c r="I29" s="1404"/>
      <c r="J29" s="1693"/>
      <c r="K29" s="1404"/>
      <c r="L29" s="1405"/>
      <c r="M29" s="1406"/>
      <c r="N29" s="1700"/>
      <c r="O29" s="2186"/>
      <c r="P29" s="2186"/>
      <c r="Q29" s="2186"/>
      <c r="R29" s="2186"/>
      <c r="S29" s="131"/>
      <c r="T29" s="1407" t="str">
        <f t="shared" si="0"/>
        <v>18 (1418)</v>
      </c>
      <c r="U29" s="1408" t="str">
        <f t="shared" si="1"/>
        <v/>
      </c>
      <c r="V29" s="295"/>
      <c r="W29" s="1409"/>
      <c r="X29" s="1409"/>
      <c r="Y29" s="320"/>
      <c r="Z29" s="1143"/>
      <c r="AA29" s="1144"/>
      <c r="AB29" s="1143"/>
      <c r="AC29" s="1144"/>
      <c r="AD29" s="1143"/>
      <c r="AE29" s="1144"/>
      <c r="AF29" s="1143"/>
      <c r="AG29" s="1144"/>
    </row>
    <row r="30" spans="1:33" ht="12.75" hidden="1" customHeight="1" x14ac:dyDescent="0.2">
      <c r="A30" s="1700" t="s">
        <v>2950</v>
      </c>
      <c r="B30" s="1065"/>
      <c r="C30" s="1402"/>
      <c r="D30" s="1692"/>
      <c r="E30" s="1700"/>
      <c r="F30" s="1692"/>
      <c r="G30" s="902"/>
      <c r="H30" s="1403"/>
      <c r="I30" s="1404"/>
      <c r="J30" s="1693"/>
      <c r="K30" s="1404"/>
      <c r="L30" s="1405"/>
      <c r="M30" s="1406"/>
      <c r="N30" s="1700"/>
      <c r="O30" s="2186"/>
      <c r="P30" s="2186"/>
      <c r="Q30" s="2186"/>
      <c r="R30" s="2186"/>
      <c r="S30" s="131"/>
      <c r="T30" s="1407" t="str">
        <f t="shared" si="0"/>
        <v>19 (1419)</v>
      </c>
      <c r="U30" s="1408" t="str">
        <f t="shared" si="1"/>
        <v/>
      </c>
      <c r="V30" s="295"/>
      <c r="W30" s="1409"/>
      <c r="X30" s="1409"/>
      <c r="Y30" s="320"/>
      <c r="Z30" s="1143"/>
      <c r="AA30" s="1144"/>
      <c r="AB30" s="1143"/>
      <c r="AC30" s="1144"/>
      <c r="AD30" s="1143"/>
      <c r="AE30" s="1144"/>
      <c r="AF30" s="1143"/>
      <c r="AG30" s="1144"/>
    </row>
    <row r="31" spans="1:33" ht="12.75" hidden="1" customHeight="1" x14ac:dyDescent="0.2">
      <c r="A31" s="1700" t="s">
        <v>2951</v>
      </c>
      <c r="B31" s="1065"/>
      <c r="C31" s="1402"/>
      <c r="D31" s="1692"/>
      <c r="E31" s="1700"/>
      <c r="F31" s="1692"/>
      <c r="G31" s="902"/>
      <c r="H31" s="1403"/>
      <c r="I31" s="1404"/>
      <c r="J31" s="1693"/>
      <c r="K31" s="1404"/>
      <c r="L31" s="1405"/>
      <c r="M31" s="1406"/>
      <c r="N31" s="1700"/>
      <c r="O31" s="2186"/>
      <c r="P31" s="2186"/>
      <c r="Q31" s="2186"/>
      <c r="R31" s="2186"/>
      <c r="S31" s="131"/>
      <c r="T31" s="1407" t="str">
        <f t="shared" si="0"/>
        <v>20 (1420)</v>
      </c>
      <c r="U31" s="1408" t="str">
        <f t="shared" si="1"/>
        <v/>
      </c>
      <c r="V31" s="295"/>
      <c r="W31" s="1409"/>
      <c r="X31" s="1409"/>
      <c r="Y31" s="320"/>
      <c r="Z31" s="1143"/>
      <c r="AA31" s="1144"/>
      <c r="AB31" s="1143"/>
      <c r="AC31" s="1144"/>
      <c r="AD31" s="1143"/>
      <c r="AE31" s="1144"/>
      <c r="AF31" s="1143"/>
      <c r="AG31" s="1144"/>
    </row>
    <row r="32" spans="1:33" ht="12.75" hidden="1" customHeight="1" x14ac:dyDescent="0.2">
      <c r="A32" s="1700" t="s">
        <v>2952</v>
      </c>
      <c r="B32" s="1065"/>
      <c r="C32" s="1402"/>
      <c r="D32" s="1692"/>
      <c r="E32" s="1700"/>
      <c r="F32" s="1692"/>
      <c r="G32" s="902"/>
      <c r="H32" s="1403"/>
      <c r="I32" s="1404"/>
      <c r="J32" s="1693"/>
      <c r="K32" s="1404"/>
      <c r="L32" s="1405"/>
      <c r="M32" s="1406"/>
      <c r="N32" s="1700"/>
      <c r="O32" s="2186"/>
      <c r="P32" s="2186"/>
      <c r="Q32" s="2186"/>
      <c r="R32" s="2186"/>
      <c r="S32" s="131"/>
      <c r="T32" s="1407" t="str">
        <f t="shared" si="0"/>
        <v>21 (1421)</v>
      </c>
      <c r="U32" s="1408" t="str">
        <f t="shared" si="1"/>
        <v/>
      </c>
      <c r="V32" s="295"/>
      <c r="W32" s="1409"/>
      <c r="X32" s="1409"/>
      <c r="Y32" s="320"/>
      <c r="Z32" s="1143"/>
      <c r="AA32" s="1144"/>
      <c r="AB32" s="1143"/>
      <c r="AC32" s="1144"/>
      <c r="AD32" s="1143"/>
      <c r="AE32" s="1144"/>
      <c r="AF32" s="1143"/>
      <c r="AG32" s="1144"/>
    </row>
    <row r="33" spans="1:33" ht="12.75" hidden="1" customHeight="1" x14ac:dyDescent="0.2">
      <c r="A33" s="1700" t="s">
        <v>2953</v>
      </c>
      <c r="B33" s="1065"/>
      <c r="C33" s="1402"/>
      <c r="D33" s="1692"/>
      <c r="E33" s="1700"/>
      <c r="F33" s="1692"/>
      <c r="G33" s="902"/>
      <c r="H33" s="1403"/>
      <c r="I33" s="1404"/>
      <c r="J33" s="1693"/>
      <c r="K33" s="1404"/>
      <c r="L33" s="1405"/>
      <c r="M33" s="1406"/>
      <c r="N33" s="1700"/>
      <c r="O33" s="2186"/>
      <c r="P33" s="2186"/>
      <c r="Q33" s="2186"/>
      <c r="R33" s="2186"/>
      <c r="S33" s="131"/>
      <c r="T33" s="1407" t="str">
        <f t="shared" si="0"/>
        <v>22 (1422)</v>
      </c>
      <c r="U33" s="1408" t="str">
        <f t="shared" si="1"/>
        <v/>
      </c>
      <c r="V33" s="295"/>
      <c r="W33" s="1409"/>
      <c r="X33" s="1409"/>
      <c r="Y33" s="320"/>
      <c r="Z33" s="1143"/>
      <c r="AA33" s="1144"/>
      <c r="AB33" s="1143"/>
      <c r="AC33" s="1144"/>
      <c r="AD33" s="1143"/>
      <c r="AE33" s="1144"/>
      <c r="AF33" s="1143"/>
      <c r="AG33" s="1144"/>
    </row>
    <row r="34" spans="1:33" ht="12.75" hidden="1" customHeight="1" x14ac:dyDescent="0.2">
      <c r="A34" s="1700" t="s">
        <v>2954</v>
      </c>
      <c r="B34" s="1065"/>
      <c r="C34" s="1402"/>
      <c r="D34" s="1692"/>
      <c r="E34" s="1700"/>
      <c r="F34" s="1692"/>
      <c r="G34" s="902"/>
      <c r="H34" s="1403"/>
      <c r="I34" s="1404"/>
      <c r="J34" s="1693"/>
      <c r="K34" s="1404"/>
      <c r="L34" s="1405"/>
      <c r="M34" s="1406"/>
      <c r="N34" s="1700"/>
      <c r="O34" s="2186"/>
      <c r="P34" s="2186"/>
      <c r="Q34" s="2186"/>
      <c r="R34" s="2186"/>
      <c r="S34" s="131"/>
      <c r="T34" s="1407" t="str">
        <f t="shared" si="0"/>
        <v>23 (1423)</v>
      </c>
      <c r="U34" s="1408" t="str">
        <f t="shared" si="1"/>
        <v/>
      </c>
      <c r="V34" s="295"/>
      <c r="W34" s="1409"/>
      <c r="X34" s="1409"/>
      <c r="Y34" s="320"/>
      <c r="Z34" s="1143"/>
      <c r="AA34" s="1144"/>
      <c r="AB34" s="1143"/>
      <c r="AC34" s="1144"/>
      <c r="AD34" s="1143"/>
      <c r="AE34" s="1144"/>
      <c r="AF34" s="1143"/>
      <c r="AG34" s="1144"/>
    </row>
    <row r="35" spans="1:33" ht="12.75" hidden="1" customHeight="1" x14ac:dyDescent="0.2">
      <c r="A35" s="1700" t="s">
        <v>2955</v>
      </c>
      <c r="B35" s="1065"/>
      <c r="C35" s="1402"/>
      <c r="D35" s="1692"/>
      <c r="E35" s="1700"/>
      <c r="F35" s="1692"/>
      <c r="G35" s="902"/>
      <c r="H35" s="1403"/>
      <c r="I35" s="1404"/>
      <c r="J35" s="1693"/>
      <c r="K35" s="1404"/>
      <c r="L35" s="1405"/>
      <c r="M35" s="1406"/>
      <c r="N35" s="1700"/>
      <c r="O35" s="2186"/>
      <c r="P35" s="2186"/>
      <c r="Q35" s="2186"/>
      <c r="R35" s="2186"/>
      <c r="S35" s="131"/>
      <c r="T35" s="1407" t="str">
        <f t="shared" si="0"/>
        <v>24 (1424)</v>
      </c>
      <c r="U35" s="1408" t="str">
        <f t="shared" si="1"/>
        <v/>
      </c>
      <c r="V35" s="295"/>
      <c r="W35" s="1409"/>
      <c r="X35" s="1409"/>
      <c r="Y35" s="320"/>
      <c r="Z35" s="1143"/>
      <c r="AA35" s="1144"/>
      <c r="AB35" s="1143"/>
      <c r="AC35" s="1144"/>
      <c r="AD35" s="1143"/>
      <c r="AE35" s="1144"/>
      <c r="AF35" s="1143"/>
      <c r="AG35" s="1144"/>
    </row>
    <row r="36" spans="1:33" x14ac:dyDescent="0.2">
      <c r="A36" s="1700" t="s">
        <v>2956</v>
      </c>
      <c r="B36" s="1065"/>
      <c r="C36" s="1402"/>
      <c r="D36" s="1692"/>
      <c r="E36" s="1700"/>
      <c r="F36" s="1692"/>
      <c r="G36" s="902"/>
      <c r="H36" s="1403"/>
      <c r="I36" s="1404"/>
      <c r="J36" s="1693"/>
      <c r="K36" s="1404"/>
      <c r="L36" s="1405"/>
      <c r="M36" s="1406"/>
      <c r="N36" s="1700"/>
      <c r="O36" s="2186"/>
      <c r="P36" s="2186"/>
      <c r="Q36" s="2186"/>
      <c r="R36" s="2186"/>
      <c r="S36" s="131"/>
      <c r="T36" s="1407" t="str">
        <f t="shared" si="0"/>
        <v>25 (1425)</v>
      </c>
      <c r="U36" s="1408" t="str">
        <f t="shared" si="1"/>
        <v/>
      </c>
      <c r="V36" s="295"/>
      <c r="W36" s="1409"/>
      <c r="X36" s="1409"/>
      <c r="Y36" s="320"/>
      <c r="Z36" s="1143"/>
      <c r="AA36" s="1144"/>
      <c r="AB36" s="1143"/>
      <c r="AC36" s="1144"/>
      <c r="AD36" s="1143"/>
      <c r="AE36" s="1144"/>
      <c r="AF36" s="1143"/>
      <c r="AG36" s="1144"/>
    </row>
    <row r="37" spans="1:33" x14ac:dyDescent="0.2">
      <c r="A37" s="425" t="s">
        <v>2957</v>
      </c>
      <c r="B37" s="1066">
        <v>100</v>
      </c>
      <c r="C37" s="1410"/>
      <c r="D37" s="1692"/>
      <c r="E37" s="1700"/>
      <c r="F37" s="1692"/>
      <c r="G37" s="467"/>
      <c r="H37" s="1411"/>
      <c r="I37" s="1404"/>
      <c r="J37" s="1693"/>
      <c r="K37" s="1404"/>
      <c r="L37" s="1405"/>
      <c r="M37" s="1412"/>
      <c r="N37" s="1700"/>
      <c r="O37" s="2188"/>
      <c r="P37" s="2188"/>
      <c r="Q37" s="2188"/>
      <c r="R37" s="2188"/>
      <c r="S37" s="131"/>
      <c r="T37" s="1400"/>
      <c r="U37" s="1413">
        <f>$B37</f>
        <v>100</v>
      </c>
      <c r="V37" s="295"/>
      <c r="W37" s="1409"/>
      <c r="X37" s="1409"/>
      <c r="Y37" s="320"/>
      <c r="Z37" s="1143"/>
      <c r="AA37" s="1144"/>
      <c r="AB37" s="1143"/>
      <c r="AC37" s="1144"/>
      <c r="AD37" s="1143"/>
      <c r="AE37" s="1144"/>
      <c r="AF37" s="1143"/>
      <c r="AG37" s="1144"/>
    </row>
    <row r="38" spans="1:33" x14ac:dyDescent="0.2">
      <c r="A38" s="132" t="s">
        <v>2958</v>
      </c>
      <c r="B38" s="905" t="s">
        <v>2959</v>
      </c>
      <c r="C38" s="906"/>
      <c r="D38" s="1693"/>
      <c r="E38" s="131"/>
      <c r="F38" s="908"/>
      <c r="G38" s="1414"/>
      <c r="H38" s="1415"/>
      <c r="I38" s="1404"/>
      <c r="J38" s="1693"/>
      <c r="K38" s="1404"/>
      <c r="L38" s="1416"/>
      <c r="M38" s="1417"/>
      <c r="N38" s="131"/>
      <c r="O38" s="2189"/>
      <c r="P38" s="2189"/>
      <c r="Q38" s="2189"/>
      <c r="R38" s="2189"/>
      <c r="S38" s="131"/>
      <c r="T38" s="1400"/>
      <c r="U38" s="906" t="str">
        <f>$B38</f>
        <v>Global</v>
      </c>
      <c r="V38" s="295"/>
      <c r="W38" s="1418"/>
      <c r="X38" s="1418"/>
      <c r="Y38" s="320"/>
      <c r="Z38" s="1145"/>
      <c r="AA38" s="1146"/>
      <c r="AB38" s="1145"/>
      <c r="AC38" s="1146"/>
      <c r="AD38" s="1145"/>
      <c r="AE38" s="1146"/>
      <c r="AF38" s="1145"/>
      <c r="AG38" s="1146"/>
    </row>
    <row r="39" spans="1:33" ht="6" customHeight="1" x14ac:dyDescent="0.2">
      <c r="A39" s="131"/>
      <c r="B39" s="131"/>
      <c r="C39" s="131"/>
      <c r="D39" s="131"/>
      <c r="E39" s="131"/>
      <c r="F39" s="131"/>
      <c r="G39" s="131"/>
      <c r="H39" s="131"/>
      <c r="I39" s="131"/>
      <c r="J39" s="131"/>
      <c r="K39" s="131"/>
      <c r="L39" s="131"/>
      <c r="M39" s="131"/>
      <c r="N39" s="131"/>
      <c r="O39" s="131"/>
      <c r="P39" s="131"/>
      <c r="Q39" s="131"/>
      <c r="R39" s="131"/>
      <c r="S39" s="131"/>
      <c r="T39" s="1400"/>
      <c r="U39" s="1400"/>
      <c r="V39" s="131"/>
      <c r="W39" s="131"/>
      <c r="X39" s="131"/>
      <c r="Y39" s="320"/>
    </row>
    <row r="40" spans="1:33" x14ac:dyDescent="0.2">
      <c r="A40" s="131"/>
      <c r="B40" s="138" t="s">
        <v>1785</v>
      </c>
      <c r="C40" s="131"/>
      <c r="D40" s="131"/>
      <c r="E40" s="131"/>
      <c r="F40" s="131"/>
      <c r="G40" s="131"/>
      <c r="H40" s="131"/>
      <c r="I40" s="131"/>
      <c r="J40" s="131"/>
      <c r="K40" s="131"/>
      <c r="L40" s="131"/>
      <c r="M40" s="131"/>
      <c r="N40" s="131"/>
      <c r="O40" s="131"/>
      <c r="P40" s="131"/>
      <c r="Q40" s="131"/>
      <c r="R40" s="131"/>
      <c r="S40" s="131"/>
      <c r="T40" s="1400"/>
      <c r="U40" s="1401" t="str">
        <f>$B40</f>
        <v>Engagements inutilisés (502)</v>
      </c>
      <c r="V40" s="131"/>
      <c r="W40" s="131"/>
      <c r="X40" s="131"/>
      <c r="Y40" s="320"/>
    </row>
    <row r="41" spans="1:33" x14ac:dyDescent="0.2">
      <c r="A41" s="1700" t="s">
        <v>2932</v>
      </c>
      <c r="B41" s="1065"/>
      <c r="C41" s="1692"/>
      <c r="D41" s="1692"/>
      <c r="E41" s="1700"/>
      <c r="F41" s="1692"/>
      <c r="G41" s="902"/>
      <c r="H41" s="1403"/>
      <c r="I41" s="1404"/>
      <c r="J41" s="1693"/>
      <c r="K41" s="1404"/>
      <c r="L41" s="1405"/>
      <c r="M41" s="1406"/>
      <c r="N41" s="1700"/>
      <c r="O41" s="2186"/>
      <c r="P41" s="2186"/>
      <c r="Q41" s="2186"/>
      <c r="R41" s="2186"/>
      <c r="S41" s="131"/>
      <c r="T41" s="1407" t="str">
        <f t="shared" ref="T41:T65" si="2">$A41</f>
        <v>1 (1401)</v>
      </c>
      <c r="U41" s="1408" t="str">
        <f t="shared" ref="U41:U65" si="3">IF($B41="","",$B41)</f>
        <v/>
      </c>
      <c r="V41" s="295"/>
      <c r="W41" s="1409"/>
      <c r="X41" s="1409"/>
      <c r="Y41" s="320"/>
      <c r="Z41" s="1143"/>
      <c r="AA41" s="1144"/>
      <c r="AB41" s="1143"/>
      <c r="AC41" s="1144"/>
      <c r="AD41" s="1143"/>
      <c r="AE41" s="1144"/>
      <c r="AF41" s="1143"/>
      <c r="AG41" s="1144"/>
    </row>
    <row r="42" spans="1:33" x14ac:dyDescent="0.2">
      <c r="A42" s="1700" t="s">
        <v>2933</v>
      </c>
      <c r="B42" s="1065"/>
      <c r="C42" s="1692"/>
      <c r="D42" s="1692"/>
      <c r="E42" s="1700"/>
      <c r="F42" s="1692"/>
      <c r="G42" s="902"/>
      <c r="H42" s="1403"/>
      <c r="I42" s="1404"/>
      <c r="J42" s="1693"/>
      <c r="K42" s="1404"/>
      <c r="L42" s="1405"/>
      <c r="M42" s="1406"/>
      <c r="N42" s="1700"/>
      <c r="O42" s="2186"/>
      <c r="P42" s="2186"/>
      <c r="Q42" s="2186"/>
      <c r="R42" s="2186"/>
      <c r="S42" s="131"/>
      <c r="T42" s="1407" t="str">
        <f t="shared" si="2"/>
        <v>2 (1402)</v>
      </c>
      <c r="U42" s="1408" t="str">
        <f t="shared" si="3"/>
        <v/>
      </c>
      <c r="V42" s="295"/>
      <c r="W42" s="1409"/>
      <c r="X42" s="1409"/>
      <c r="Y42" s="320"/>
      <c r="Z42" s="1143"/>
      <c r="AA42" s="1144"/>
      <c r="AB42" s="1143"/>
      <c r="AC42" s="1144"/>
      <c r="AD42" s="1143"/>
      <c r="AE42" s="1144"/>
      <c r="AF42" s="1143"/>
      <c r="AG42" s="1144"/>
    </row>
    <row r="43" spans="1:33" x14ac:dyDescent="0.2">
      <c r="A43" s="1700" t="s">
        <v>2934</v>
      </c>
      <c r="B43" s="1065"/>
      <c r="C43" s="1692"/>
      <c r="D43" s="1692"/>
      <c r="E43" s="1700"/>
      <c r="F43" s="1692"/>
      <c r="G43" s="902"/>
      <c r="H43" s="1403"/>
      <c r="I43" s="1404"/>
      <c r="J43" s="1693"/>
      <c r="K43" s="1404"/>
      <c r="L43" s="1405"/>
      <c r="M43" s="1406"/>
      <c r="N43" s="1700"/>
      <c r="O43" s="2186"/>
      <c r="P43" s="2186"/>
      <c r="Q43" s="2186"/>
      <c r="R43" s="2186"/>
      <c r="S43" s="131"/>
      <c r="T43" s="1407" t="str">
        <f t="shared" si="2"/>
        <v>3 (1403)</v>
      </c>
      <c r="U43" s="1408" t="str">
        <f t="shared" si="3"/>
        <v/>
      </c>
      <c r="V43" s="295"/>
      <c r="W43" s="1409"/>
      <c r="X43" s="1409"/>
      <c r="Y43" s="320"/>
      <c r="Z43" s="1143"/>
      <c r="AA43" s="1144"/>
      <c r="AB43" s="1143"/>
      <c r="AC43" s="1144"/>
      <c r="AD43" s="1143"/>
      <c r="AE43" s="1144"/>
      <c r="AF43" s="1143"/>
      <c r="AG43" s="1144"/>
    </row>
    <row r="44" spans="1:33" ht="12.75" hidden="1" customHeight="1" x14ac:dyDescent="0.2">
      <c r="A44" s="1700" t="s">
        <v>2935</v>
      </c>
      <c r="B44" s="1065"/>
      <c r="C44" s="1692"/>
      <c r="D44" s="1692"/>
      <c r="E44" s="1700"/>
      <c r="F44" s="1692"/>
      <c r="G44" s="902"/>
      <c r="H44" s="1403"/>
      <c r="I44" s="1404"/>
      <c r="J44" s="1693"/>
      <c r="K44" s="1404"/>
      <c r="L44" s="1405"/>
      <c r="M44" s="1406"/>
      <c r="N44" s="1700"/>
      <c r="O44" s="2186"/>
      <c r="P44" s="2186"/>
      <c r="Q44" s="2186"/>
      <c r="R44" s="2186"/>
      <c r="S44" s="131"/>
      <c r="T44" s="1407" t="str">
        <f t="shared" si="2"/>
        <v>4 (1404)</v>
      </c>
      <c r="U44" s="1408" t="str">
        <f t="shared" si="3"/>
        <v/>
      </c>
      <c r="V44" s="295"/>
      <c r="W44" s="1409"/>
      <c r="X44" s="1409"/>
      <c r="Y44" s="320"/>
      <c r="Z44" s="1143"/>
      <c r="AA44" s="1144"/>
      <c r="AB44" s="1143"/>
      <c r="AC44" s="1144"/>
      <c r="AD44" s="1143"/>
      <c r="AE44" s="1144"/>
      <c r="AF44" s="1143"/>
      <c r="AG44" s="1144"/>
    </row>
    <row r="45" spans="1:33" ht="12.75" hidden="1" customHeight="1" x14ac:dyDescent="0.2">
      <c r="A45" s="1700" t="s">
        <v>2936</v>
      </c>
      <c r="B45" s="1065"/>
      <c r="C45" s="1692"/>
      <c r="D45" s="1692"/>
      <c r="E45" s="1700"/>
      <c r="F45" s="1692"/>
      <c r="G45" s="902"/>
      <c r="H45" s="1403"/>
      <c r="I45" s="1404"/>
      <c r="J45" s="1693"/>
      <c r="K45" s="1404"/>
      <c r="L45" s="1405"/>
      <c r="M45" s="1406"/>
      <c r="N45" s="1700"/>
      <c r="O45" s="2186"/>
      <c r="P45" s="2186"/>
      <c r="Q45" s="2186"/>
      <c r="R45" s="2186"/>
      <c r="S45" s="131"/>
      <c r="T45" s="1407" t="str">
        <f t="shared" si="2"/>
        <v>5 (1405)</v>
      </c>
      <c r="U45" s="1408" t="str">
        <f t="shared" si="3"/>
        <v/>
      </c>
      <c r="V45" s="295"/>
      <c r="W45" s="1409"/>
      <c r="X45" s="1409"/>
      <c r="Y45" s="320"/>
      <c r="Z45" s="1143"/>
      <c r="AA45" s="1144"/>
      <c r="AB45" s="1143"/>
      <c r="AC45" s="1144"/>
      <c r="AD45" s="1143"/>
      <c r="AE45" s="1144"/>
      <c r="AF45" s="1143"/>
      <c r="AG45" s="1144"/>
    </row>
    <row r="46" spans="1:33" ht="12.75" hidden="1" customHeight="1" x14ac:dyDescent="0.2">
      <c r="A46" s="1700" t="s">
        <v>2937</v>
      </c>
      <c r="B46" s="1065"/>
      <c r="C46" s="1692"/>
      <c r="D46" s="1692"/>
      <c r="E46" s="1700"/>
      <c r="F46" s="1692"/>
      <c r="G46" s="902"/>
      <c r="H46" s="1403"/>
      <c r="I46" s="1404"/>
      <c r="J46" s="1693"/>
      <c r="K46" s="1404"/>
      <c r="L46" s="1405"/>
      <c r="M46" s="1406"/>
      <c r="N46" s="1700"/>
      <c r="O46" s="2186"/>
      <c r="P46" s="2186"/>
      <c r="Q46" s="2186"/>
      <c r="R46" s="2186"/>
      <c r="S46" s="131"/>
      <c r="T46" s="1407" t="str">
        <f t="shared" si="2"/>
        <v>6 (1406)</v>
      </c>
      <c r="U46" s="1408" t="str">
        <f t="shared" si="3"/>
        <v/>
      </c>
      <c r="V46" s="295"/>
      <c r="W46" s="1409"/>
      <c r="X46" s="1409"/>
      <c r="Y46" s="320"/>
      <c r="Z46" s="1143"/>
      <c r="AA46" s="1144"/>
      <c r="AB46" s="1143"/>
      <c r="AC46" s="1144"/>
      <c r="AD46" s="1143"/>
      <c r="AE46" s="1144"/>
      <c r="AF46" s="1143"/>
      <c r="AG46" s="1144"/>
    </row>
    <row r="47" spans="1:33" ht="12.75" hidden="1" customHeight="1" x14ac:dyDescent="0.2">
      <c r="A47" s="1700" t="s">
        <v>2938</v>
      </c>
      <c r="B47" s="1065"/>
      <c r="C47" s="1692"/>
      <c r="D47" s="1692"/>
      <c r="E47" s="1700"/>
      <c r="F47" s="1692"/>
      <c r="G47" s="902"/>
      <c r="H47" s="1403"/>
      <c r="I47" s="1404"/>
      <c r="J47" s="1693"/>
      <c r="K47" s="1404"/>
      <c r="L47" s="1405"/>
      <c r="M47" s="1406"/>
      <c r="N47" s="1700"/>
      <c r="O47" s="2186"/>
      <c r="P47" s="2186"/>
      <c r="Q47" s="2186"/>
      <c r="R47" s="2186"/>
      <c r="S47" s="131"/>
      <c r="T47" s="1407" t="str">
        <f t="shared" si="2"/>
        <v>7 (1407)</v>
      </c>
      <c r="U47" s="1408" t="str">
        <f t="shared" si="3"/>
        <v/>
      </c>
      <c r="V47" s="295"/>
      <c r="W47" s="1409"/>
      <c r="X47" s="1409"/>
      <c r="Y47" s="320"/>
      <c r="Z47" s="1143"/>
      <c r="AA47" s="1144"/>
      <c r="AB47" s="1143"/>
      <c r="AC47" s="1144"/>
      <c r="AD47" s="1143"/>
      <c r="AE47" s="1144"/>
      <c r="AF47" s="1143"/>
      <c r="AG47" s="1144"/>
    </row>
    <row r="48" spans="1:33" ht="12.75" hidden="1" customHeight="1" x14ac:dyDescent="0.2">
      <c r="A48" s="1700" t="s">
        <v>2939</v>
      </c>
      <c r="B48" s="1065"/>
      <c r="C48" s="1692"/>
      <c r="D48" s="1692"/>
      <c r="E48" s="1700"/>
      <c r="F48" s="1692"/>
      <c r="G48" s="902"/>
      <c r="H48" s="1403"/>
      <c r="I48" s="1404"/>
      <c r="J48" s="1693"/>
      <c r="K48" s="1404"/>
      <c r="L48" s="1405"/>
      <c r="M48" s="1406"/>
      <c r="N48" s="1700"/>
      <c r="O48" s="2186"/>
      <c r="P48" s="2186"/>
      <c r="Q48" s="2186"/>
      <c r="R48" s="2186"/>
      <c r="S48" s="131"/>
      <c r="T48" s="1407" t="str">
        <f t="shared" si="2"/>
        <v>8 (1408)</v>
      </c>
      <c r="U48" s="1408" t="str">
        <f t="shared" si="3"/>
        <v/>
      </c>
      <c r="V48" s="295"/>
      <c r="W48" s="1409"/>
      <c r="X48" s="1409"/>
      <c r="Y48" s="320"/>
      <c r="Z48" s="1143"/>
      <c r="AA48" s="1144"/>
      <c r="AB48" s="1143"/>
      <c r="AC48" s="1144"/>
      <c r="AD48" s="1143"/>
      <c r="AE48" s="1144"/>
      <c r="AF48" s="1143"/>
      <c r="AG48" s="1144"/>
    </row>
    <row r="49" spans="1:33" ht="12.75" hidden="1" customHeight="1" x14ac:dyDescent="0.2">
      <c r="A49" s="1700" t="s">
        <v>2940</v>
      </c>
      <c r="B49" s="1065"/>
      <c r="C49" s="1692"/>
      <c r="D49" s="1692"/>
      <c r="E49" s="1700"/>
      <c r="F49" s="1692"/>
      <c r="G49" s="902"/>
      <c r="H49" s="1403"/>
      <c r="I49" s="1404"/>
      <c r="J49" s="1693"/>
      <c r="K49" s="1404"/>
      <c r="L49" s="1405"/>
      <c r="M49" s="1406"/>
      <c r="N49" s="1700"/>
      <c r="O49" s="2186"/>
      <c r="P49" s="2186"/>
      <c r="Q49" s="2186"/>
      <c r="R49" s="2186"/>
      <c r="S49" s="131"/>
      <c r="T49" s="1407" t="str">
        <f t="shared" si="2"/>
        <v>9 (1409)</v>
      </c>
      <c r="U49" s="1408" t="str">
        <f t="shared" si="3"/>
        <v/>
      </c>
      <c r="V49" s="295"/>
      <c r="W49" s="1409"/>
      <c r="X49" s="1409"/>
      <c r="Y49" s="320"/>
      <c r="Z49" s="1143"/>
      <c r="AA49" s="1144"/>
      <c r="AB49" s="1143"/>
      <c r="AC49" s="1144"/>
      <c r="AD49" s="1143"/>
      <c r="AE49" s="1144"/>
      <c r="AF49" s="1143"/>
      <c r="AG49" s="1144"/>
    </row>
    <row r="50" spans="1:33" ht="12.75" hidden="1" customHeight="1" x14ac:dyDescent="0.2">
      <c r="A50" s="1700" t="s">
        <v>2941</v>
      </c>
      <c r="B50" s="1065"/>
      <c r="C50" s="1692"/>
      <c r="D50" s="1692"/>
      <c r="E50" s="1700"/>
      <c r="F50" s="1692"/>
      <c r="G50" s="902"/>
      <c r="H50" s="1403"/>
      <c r="I50" s="1404"/>
      <c r="J50" s="1693"/>
      <c r="K50" s="1404"/>
      <c r="L50" s="1405"/>
      <c r="M50" s="1406"/>
      <c r="N50" s="1700"/>
      <c r="O50" s="2186"/>
      <c r="P50" s="2186"/>
      <c r="Q50" s="2186"/>
      <c r="R50" s="2186"/>
      <c r="S50" s="131"/>
      <c r="T50" s="1407" t="str">
        <f t="shared" si="2"/>
        <v>10 (1410)</v>
      </c>
      <c r="U50" s="1408" t="str">
        <f t="shared" si="3"/>
        <v/>
      </c>
      <c r="V50" s="295"/>
      <c r="W50" s="1409"/>
      <c r="X50" s="1409"/>
      <c r="Y50" s="320"/>
      <c r="Z50" s="1143"/>
      <c r="AA50" s="1144"/>
      <c r="AB50" s="1143"/>
      <c r="AC50" s="1144"/>
      <c r="AD50" s="1143"/>
      <c r="AE50" s="1144"/>
      <c r="AF50" s="1143"/>
      <c r="AG50" s="1144"/>
    </row>
    <row r="51" spans="1:33" ht="12.75" hidden="1" customHeight="1" x14ac:dyDescent="0.2">
      <c r="A51" s="1700" t="s">
        <v>2942</v>
      </c>
      <c r="B51" s="1065"/>
      <c r="C51" s="1692"/>
      <c r="D51" s="1692"/>
      <c r="E51" s="1700"/>
      <c r="F51" s="1692"/>
      <c r="G51" s="902"/>
      <c r="H51" s="1403"/>
      <c r="I51" s="1404"/>
      <c r="J51" s="1693"/>
      <c r="K51" s="1404"/>
      <c r="L51" s="1405"/>
      <c r="M51" s="1406"/>
      <c r="N51" s="1700"/>
      <c r="O51" s="2186"/>
      <c r="P51" s="2186"/>
      <c r="Q51" s="2186"/>
      <c r="R51" s="2186"/>
      <c r="S51" s="131"/>
      <c r="T51" s="1407" t="str">
        <f t="shared" si="2"/>
        <v>11 (1411)</v>
      </c>
      <c r="U51" s="1408" t="str">
        <f t="shared" si="3"/>
        <v/>
      </c>
      <c r="V51" s="295"/>
      <c r="W51" s="1409"/>
      <c r="X51" s="1409"/>
      <c r="Y51" s="320"/>
      <c r="Z51" s="1143"/>
      <c r="AA51" s="1144"/>
      <c r="AB51" s="1143"/>
      <c r="AC51" s="1144"/>
      <c r="AD51" s="1143"/>
      <c r="AE51" s="1144"/>
      <c r="AF51" s="1143"/>
      <c r="AG51" s="1144"/>
    </row>
    <row r="52" spans="1:33" ht="12.75" hidden="1" customHeight="1" x14ac:dyDescent="0.2">
      <c r="A52" s="1700" t="s">
        <v>2943</v>
      </c>
      <c r="B52" s="1065"/>
      <c r="C52" s="1692"/>
      <c r="D52" s="1692"/>
      <c r="E52" s="1700"/>
      <c r="F52" s="1692"/>
      <c r="G52" s="902"/>
      <c r="H52" s="1403"/>
      <c r="I52" s="1404"/>
      <c r="J52" s="1693"/>
      <c r="K52" s="1404"/>
      <c r="L52" s="1405"/>
      <c r="M52" s="1406"/>
      <c r="N52" s="1700"/>
      <c r="O52" s="2186"/>
      <c r="P52" s="2186"/>
      <c r="Q52" s="2186"/>
      <c r="R52" s="2186"/>
      <c r="S52" s="131"/>
      <c r="T52" s="1407" t="str">
        <f t="shared" si="2"/>
        <v>12 (1412)</v>
      </c>
      <c r="U52" s="1408" t="str">
        <f t="shared" si="3"/>
        <v/>
      </c>
      <c r="V52" s="295"/>
      <c r="W52" s="1409"/>
      <c r="X52" s="1409"/>
      <c r="Y52" s="320"/>
      <c r="Z52" s="1143"/>
      <c r="AA52" s="1144"/>
      <c r="AB52" s="1143"/>
      <c r="AC52" s="1144"/>
      <c r="AD52" s="1143"/>
      <c r="AE52" s="1144"/>
      <c r="AF52" s="1143"/>
      <c r="AG52" s="1144"/>
    </row>
    <row r="53" spans="1:33" ht="12.75" hidden="1" customHeight="1" x14ac:dyDescent="0.2">
      <c r="A53" s="1700" t="s">
        <v>2944</v>
      </c>
      <c r="B53" s="1065"/>
      <c r="C53" s="1692"/>
      <c r="D53" s="1692"/>
      <c r="E53" s="1700"/>
      <c r="F53" s="1692"/>
      <c r="G53" s="902"/>
      <c r="H53" s="1403"/>
      <c r="I53" s="1404"/>
      <c r="J53" s="1693"/>
      <c r="K53" s="1404"/>
      <c r="L53" s="1405"/>
      <c r="M53" s="1406"/>
      <c r="N53" s="1700"/>
      <c r="O53" s="2186"/>
      <c r="P53" s="2186"/>
      <c r="Q53" s="2186"/>
      <c r="R53" s="2186"/>
      <c r="S53" s="131"/>
      <c r="T53" s="1407" t="str">
        <f t="shared" si="2"/>
        <v>13 (1413)</v>
      </c>
      <c r="U53" s="1408" t="str">
        <f t="shared" si="3"/>
        <v/>
      </c>
      <c r="V53" s="295"/>
      <c r="W53" s="1409"/>
      <c r="X53" s="1409"/>
      <c r="Y53" s="320"/>
      <c r="Z53" s="1143"/>
      <c r="AA53" s="1144"/>
      <c r="AB53" s="1143"/>
      <c r="AC53" s="1144"/>
      <c r="AD53" s="1143"/>
      <c r="AE53" s="1144"/>
      <c r="AF53" s="1143"/>
      <c r="AG53" s="1144"/>
    </row>
    <row r="54" spans="1:33" ht="12.75" hidden="1" customHeight="1" x14ac:dyDescent="0.2">
      <c r="A54" s="1700" t="s">
        <v>2945</v>
      </c>
      <c r="B54" s="1065"/>
      <c r="C54" s="1692"/>
      <c r="D54" s="1692"/>
      <c r="E54" s="1700"/>
      <c r="F54" s="1692"/>
      <c r="G54" s="902"/>
      <c r="H54" s="1403"/>
      <c r="I54" s="1404"/>
      <c r="J54" s="1693"/>
      <c r="K54" s="1404"/>
      <c r="L54" s="1405"/>
      <c r="M54" s="1406"/>
      <c r="N54" s="1700"/>
      <c r="O54" s="2186"/>
      <c r="P54" s="2186"/>
      <c r="Q54" s="2186"/>
      <c r="R54" s="2186"/>
      <c r="S54" s="131"/>
      <c r="T54" s="1407" t="str">
        <f t="shared" si="2"/>
        <v>14 (1414)</v>
      </c>
      <c r="U54" s="1408" t="str">
        <f t="shared" si="3"/>
        <v/>
      </c>
      <c r="V54" s="295"/>
      <c r="W54" s="1409"/>
      <c r="X54" s="1409"/>
      <c r="Y54" s="320"/>
      <c r="Z54" s="1143"/>
      <c r="AA54" s="1144"/>
      <c r="AB54" s="1143"/>
      <c r="AC54" s="1144"/>
      <c r="AD54" s="1143"/>
      <c r="AE54" s="1144"/>
      <c r="AF54" s="1143"/>
      <c r="AG54" s="1144"/>
    </row>
    <row r="55" spans="1:33" ht="12.75" hidden="1" customHeight="1" x14ac:dyDescent="0.2">
      <c r="A55" s="1700" t="s">
        <v>2946</v>
      </c>
      <c r="B55" s="1065"/>
      <c r="C55" s="1692"/>
      <c r="D55" s="1692"/>
      <c r="E55" s="1700"/>
      <c r="F55" s="1692"/>
      <c r="G55" s="902"/>
      <c r="H55" s="1403"/>
      <c r="I55" s="1404"/>
      <c r="J55" s="1693"/>
      <c r="K55" s="1404"/>
      <c r="L55" s="1405"/>
      <c r="M55" s="1406"/>
      <c r="N55" s="1700"/>
      <c r="O55" s="2186"/>
      <c r="P55" s="2186"/>
      <c r="Q55" s="2186"/>
      <c r="R55" s="2186"/>
      <c r="S55" s="131"/>
      <c r="T55" s="1407" t="str">
        <f t="shared" si="2"/>
        <v>15 (1415)</v>
      </c>
      <c r="U55" s="1408" t="str">
        <f t="shared" si="3"/>
        <v/>
      </c>
      <c r="V55" s="295"/>
      <c r="W55" s="1409"/>
      <c r="X55" s="1409"/>
      <c r="Y55" s="320"/>
      <c r="Z55" s="1143"/>
      <c r="AA55" s="1144"/>
      <c r="AB55" s="1143"/>
      <c r="AC55" s="1144"/>
      <c r="AD55" s="1143"/>
      <c r="AE55" s="1144"/>
      <c r="AF55" s="1143"/>
      <c r="AG55" s="1144"/>
    </row>
    <row r="56" spans="1:33" ht="12.75" hidden="1" customHeight="1" x14ac:dyDescent="0.2">
      <c r="A56" s="1700" t="s">
        <v>2947</v>
      </c>
      <c r="B56" s="1065"/>
      <c r="C56" s="1692"/>
      <c r="D56" s="1692"/>
      <c r="E56" s="1700"/>
      <c r="F56" s="1692"/>
      <c r="G56" s="902"/>
      <c r="H56" s="1403"/>
      <c r="I56" s="1404"/>
      <c r="J56" s="1693"/>
      <c r="K56" s="1404"/>
      <c r="L56" s="1405"/>
      <c r="M56" s="1406"/>
      <c r="N56" s="1700"/>
      <c r="O56" s="2186"/>
      <c r="P56" s="2186"/>
      <c r="Q56" s="2186"/>
      <c r="R56" s="2186"/>
      <c r="S56" s="131"/>
      <c r="T56" s="1407" t="str">
        <f t="shared" si="2"/>
        <v>16 (1416)</v>
      </c>
      <c r="U56" s="1408" t="str">
        <f t="shared" si="3"/>
        <v/>
      </c>
      <c r="V56" s="295"/>
      <c r="W56" s="1409"/>
      <c r="X56" s="1409"/>
      <c r="Y56" s="320"/>
      <c r="Z56" s="1143"/>
      <c r="AA56" s="1144"/>
      <c r="AB56" s="1143"/>
      <c r="AC56" s="1144"/>
      <c r="AD56" s="1143"/>
      <c r="AE56" s="1144"/>
      <c r="AF56" s="1143"/>
      <c r="AG56" s="1144"/>
    </row>
    <row r="57" spans="1:33" ht="12.75" hidden="1" customHeight="1" x14ac:dyDescent="0.2">
      <c r="A57" s="1700" t="s">
        <v>2948</v>
      </c>
      <c r="B57" s="1065"/>
      <c r="C57" s="1692"/>
      <c r="D57" s="1692"/>
      <c r="E57" s="1700"/>
      <c r="F57" s="1692"/>
      <c r="G57" s="902"/>
      <c r="H57" s="1403"/>
      <c r="I57" s="1404"/>
      <c r="J57" s="1693"/>
      <c r="K57" s="1404"/>
      <c r="L57" s="1405"/>
      <c r="M57" s="1406"/>
      <c r="N57" s="1700"/>
      <c r="O57" s="2186"/>
      <c r="P57" s="2186"/>
      <c r="Q57" s="2186"/>
      <c r="R57" s="2186"/>
      <c r="S57" s="131"/>
      <c r="T57" s="1407" t="str">
        <f t="shared" si="2"/>
        <v>17 (1417)</v>
      </c>
      <c r="U57" s="1408" t="str">
        <f t="shared" si="3"/>
        <v/>
      </c>
      <c r="V57" s="295"/>
      <c r="W57" s="1409"/>
      <c r="X57" s="1409"/>
      <c r="Y57" s="320"/>
      <c r="Z57" s="1143"/>
      <c r="AA57" s="1144"/>
      <c r="AB57" s="1143"/>
      <c r="AC57" s="1144"/>
      <c r="AD57" s="1143"/>
      <c r="AE57" s="1144"/>
      <c r="AF57" s="1143"/>
      <c r="AG57" s="1144"/>
    </row>
    <row r="58" spans="1:33" ht="12.75" hidden="1" customHeight="1" x14ac:dyDescent="0.2">
      <c r="A58" s="1700" t="s">
        <v>2949</v>
      </c>
      <c r="B58" s="1065"/>
      <c r="C58" s="1692"/>
      <c r="D58" s="1692"/>
      <c r="E58" s="1700"/>
      <c r="F58" s="1692"/>
      <c r="G58" s="902"/>
      <c r="H58" s="1403"/>
      <c r="I58" s="1404"/>
      <c r="J58" s="1693"/>
      <c r="K58" s="1404"/>
      <c r="L58" s="1405"/>
      <c r="M58" s="1406"/>
      <c r="N58" s="1700"/>
      <c r="O58" s="2186"/>
      <c r="P58" s="2186"/>
      <c r="Q58" s="2186"/>
      <c r="R58" s="2186"/>
      <c r="S58" s="131"/>
      <c r="T58" s="1407" t="str">
        <f t="shared" si="2"/>
        <v>18 (1418)</v>
      </c>
      <c r="U58" s="1408" t="str">
        <f t="shared" si="3"/>
        <v/>
      </c>
      <c r="V58" s="295"/>
      <c r="W58" s="1409"/>
      <c r="X58" s="1409"/>
      <c r="Y58" s="320"/>
      <c r="Z58" s="1143"/>
      <c r="AA58" s="1144"/>
      <c r="AB58" s="1143"/>
      <c r="AC58" s="1144"/>
      <c r="AD58" s="1143"/>
      <c r="AE58" s="1144"/>
      <c r="AF58" s="1143"/>
      <c r="AG58" s="1144"/>
    </row>
    <row r="59" spans="1:33" ht="12.75" hidden="1" customHeight="1" x14ac:dyDescent="0.2">
      <c r="A59" s="1700" t="s">
        <v>2950</v>
      </c>
      <c r="B59" s="1065"/>
      <c r="C59" s="1692"/>
      <c r="D59" s="1692"/>
      <c r="E59" s="1700"/>
      <c r="F59" s="1692"/>
      <c r="G59" s="902"/>
      <c r="H59" s="1403"/>
      <c r="I59" s="1404"/>
      <c r="J59" s="1693"/>
      <c r="K59" s="1404"/>
      <c r="L59" s="1405"/>
      <c r="M59" s="1406"/>
      <c r="N59" s="1700"/>
      <c r="O59" s="2186"/>
      <c r="P59" s="2186"/>
      <c r="Q59" s="2186"/>
      <c r="R59" s="2186"/>
      <c r="S59" s="131"/>
      <c r="T59" s="1407" t="str">
        <f t="shared" si="2"/>
        <v>19 (1419)</v>
      </c>
      <c r="U59" s="1408" t="str">
        <f t="shared" si="3"/>
        <v/>
      </c>
      <c r="V59" s="295"/>
      <c r="W59" s="1409"/>
      <c r="X59" s="1409"/>
      <c r="Y59" s="320"/>
      <c r="Z59" s="1143"/>
      <c r="AA59" s="1144"/>
      <c r="AB59" s="1143"/>
      <c r="AC59" s="1144"/>
      <c r="AD59" s="1143"/>
      <c r="AE59" s="1144"/>
      <c r="AF59" s="1143"/>
      <c r="AG59" s="1144"/>
    </row>
    <row r="60" spans="1:33" ht="12.75" hidden="1" customHeight="1" x14ac:dyDescent="0.2">
      <c r="A60" s="1700" t="s">
        <v>2951</v>
      </c>
      <c r="B60" s="1065"/>
      <c r="C60" s="1692"/>
      <c r="D60" s="1692"/>
      <c r="E60" s="1700"/>
      <c r="F60" s="1692"/>
      <c r="G60" s="902"/>
      <c r="H60" s="1403"/>
      <c r="I60" s="1404"/>
      <c r="J60" s="1693"/>
      <c r="K60" s="1404"/>
      <c r="L60" s="1405"/>
      <c r="M60" s="1406"/>
      <c r="N60" s="1700"/>
      <c r="O60" s="2186"/>
      <c r="P60" s="2186"/>
      <c r="Q60" s="2186"/>
      <c r="R60" s="2186"/>
      <c r="S60" s="131"/>
      <c r="T60" s="1407" t="str">
        <f t="shared" si="2"/>
        <v>20 (1420)</v>
      </c>
      <c r="U60" s="1408" t="str">
        <f t="shared" si="3"/>
        <v/>
      </c>
      <c r="V60" s="295"/>
      <c r="W60" s="1409"/>
      <c r="X60" s="1409"/>
      <c r="Y60" s="320"/>
      <c r="Z60" s="1143"/>
      <c r="AA60" s="1144"/>
      <c r="AB60" s="1143"/>
      <c r="AC60" s="1144"/>
      <c r="AD60" s="1143"/>
      <c r="AE60" s="1144"/>
      <c r="AF60" s="1143"/>
      <c r="AG60" s="1144"/>
    </row>
    <row r="61" spans="1:33" ht="12.75" hidden="1" customHeight="1" x14ac:dyDescent="0.2">
      <c r="A61" s="1700" t="s">
        <v>2952</v>
      </c>
      <c r="B61" s="1065"/>
      <c r="C61" s="1692"/>
      <c r="D61" s="1692"/>
      <c r="E61" s="1700"/>
      <c r="F61" s="1692"/>
      <c r="G61" s="902"/>
      <c r="H61" s="1403"/>
      <c r="I61" s="1404"/>
      <c r="J61" s="1693"/>
      <c r="K61" s="1404"/>
      <c r="L61" s="1405"/>
      <c r="M61" s="1406"/>
      <c r="N61" s="1700"/>
      <c r="O61" s="2186"/>
      <c r="P61" s="2186"/>
      <c r="Q61" s="2186"/>
      <c r="R61" s="2186"/>
      <c r="S61" s="131"/>
      <c r="T61" s="1407" t="str">
        <f t="shared" si="2"/>
        <v>21 (1421)</v>
      </c>
      <c r="U61" s="1408" t="str">
        <f t="shared" si="3"/>
        <v/>
      </c>
      <c r="V61" s="295"/>
      <c r="W61" s="1409"/>
      <c r="X61" s="1409"/>
      <c r="Y61" s="320"/>
      <c r="Z61" s="1143"/>
      <c r="AA61" s="1144"/>
      <c r="AB61" s="1143"/>
      <c r="AC61" s="1144"/>
      <c r="AD61" s="1143"/>
      <c r="AE61" s="1144"/>
      <c r="AF61" s="1143"/>
      <c r="AG61" s="1144"/>
    </row>
    <row r="62" spans="1:33" ht="12.75" hidden="1" customHeight="1" x14ac:dyDescent="0.2">
      <c r="A62" s="1700" t="s">
        <v>2953</v>
      </c>
      <c r="B62" s="1065"/>
      <c r="C62" s="1692"/>
      <c r="D62" s="1692"/>
      <c r="E62" s="1700"/>
      <c r="F62" s="1692"/>
      <c r="G62" s="902"/>
      <c r="H62" s="1403"/>
      <c r="I62" s="1404"/>
      <c r="J62" s="1693"/>
      <c r="K62" s="1404"/>
      <c r="L62" s="1405"/>
      <c r="M62" s="1406"/>
      <c r="N62" s="1700"/>
      <c r="O62" s="2186"/>
      <c r="P62" s="2186"/>
      <c r="Q62" s="2186"/>
      <c r="R62" s="2186"/>
      <c r="S62" s="131"/>
      <c r="T62" s="1407" t="str">
        <f t="shared" si="2"/>
        <v>22 (1422)</v>
      </c>
      <c r="U62" s="1408" t="str">
        <f t="shared" si="3"/>
        <v/>
      </c>
      <c r="V62" s="295"/>
      <c r="W62" s="1409"/>
      <c r="X62" s="1409"/>
      <c r="Y62" s="320"/>
      <c r="Z62" s="1143"/>
      <c r="AA62" s="1144"/>
      <c r="AB62" s="1143"/>
      <c r="AC62" s="1144"/>
      <c r="AD62" s="1143"/>
      <c r="AE62" s="1144"/>
      <c r="AF62" s="1143"/>
      <c r="AG62" s="1144"/>
    </row>
    <row r="63" spans="1:33" ht="12.75" hidden="1" customHeight="1" x14ac:dyDescent="0.2">
      <c r="A63" s="1700" t="s">
        <v>2954</v>
      </c>
      <c r="B63" s="1065"/>
      <c r="C63" s="1692"/>
      <c r="D63" s="1692"/>
      <c r="E63" s="1700"/>
      <c r="F63" s="1692"/>
      <c r="G63" s="902"/>
      <c r="H63" s="1403"/>
      <c r="I63" s="1404"/>
      <c r="J63" s="1693"/>
      <c r="K63" s="1404"/>
      <c r="L63" s="1405"/>
      <c r="M63" s="1406"/>
      <c r="N63" s="1700"/>
      <c r="O63" s="2186"/>
      <c r="P63" s="2186"/>
      <c r="Q63" s="2186"/>
      <c r="R63" s="2186"/>
      <c r="S63" s="131"/>
      <c r="T63" s="1407" t="str">
        <f t="shared" si="2"/>
        <v>23 (1423)</v>
      </c>
      <c r="U63" s="1408" t="str">
        <f t="shared" si="3"/>
        <v/>
      </c>
      <c r="V63" s="295"/>
      <c r="W63" s="1409"/>
      <c r="X63" s="1409"/>
      <c r="Y63" s="320"/>
      <c r="Z63" s="1143"/>
      <c r="AA63" s="1144"/>
      <c r="AB63" s="1143"/>
      <c r="AC63" s="1144"/>
      <c r="AD63" s="1143"/>
      <c r="AE63" s="1144"/>
      <c r="AF63" s="1143"/>
      <c r="AG63" s="1144"/>
    </row>
    <row r="64" spans="1:33" ht="12.75" hidden="1" customHeight="1" x14ac:dyDescent="0.2">
      <c r="A64" s="1700" t="s">
        <v>2955</v>
      </c>
      <c r="B64" s="1065"/>
      <c r="C64" s="1692"/>
      <c r="D64" s="1692"/>
      <c r="E64" s="1700"/>
      <c r="F64" s="1692"/>
      <c r="G64" s="902"/>
      <c r="H64" s="1403"/>
      <c r="I64" s="1404"/>
      <c r="J64" s="1693"/>
      <c r="K64" s="1404"/>
      <c r="L64" s="1405"/>
      <c r="M64" s="1406"/>
      <c r="N64" s="1700"/>
      <c r="O64" s="2186"/>
      <c r="P64" s="2186"/>
      <c r="Q64" s="2186"/>
      <c r="R64" s="2186"/>
      <c r="S64" s="131"/>
      <c r="T64" s="1407" t="str">
        <f t="shared" si="2"/>
        <v>24 (1424)</v>
      </c>
      <c r="U64" s="1408" t="str">
        <f t="shared" si="3"/>
        <v/>
      </c>
      <c r="V64" s="295"/>
      <c r="W64" s="1409"/>
      <c r="X64" s="1409"/>
      <c r="Y64" s="320"/>
      <c r="Z64" s="1143"/>
      <c r="AA64" s="1144"/>
      <c r="AB64" s="1143"/>
      <c r="AC64" s="1144"/>
      <c r="AD64" s="1143"/>
      <c r="AE64" s="1144"/>
      <c r="AF64" s="1143"/>
      <c r="AG64" s="1144"/>
    </row>
    <row r="65" spans="1:33" x14ac:dyDescent="0.2">
      <c r="A65" s="1700" t="s">
        <v>2956</v>
      </c>
      <c r="B65" s="1065"/>
      <c r="C65" s="1692"/>
      <c r="D65" s="1692"/>
      <c r="E65" s="1700"/>
      <c r="F65" s="1692"/>
      <c r="G65" s="902"/>
      <c r="H65" s="1403"/>
      <c r="I65" s="1404"/>
      <c r="J65" s="1693"/>
      <c r="K65" s="1404"/>
      <c r="L65" s="1405"/>
      <c r="M65" s="1406"/>
      <c r="N65" s="1700"/>
      <c r="O65" s="2186"/>
      <c r="P65" s="2186"/>
      <c r="Q65" s="2186"/>
      <c r="R65" s="2186"/>
      <c r="S65" s="131"/>
      <c r="T65" s="1407" t="str">
        <f t="shared" si="2"/>
        <v>25 (1425)</v>
      </c>
      <c r="U65" s="1408" t="str">
        <f t="shared" si="3"/>
        <v/>
      </c>
      <c r="V65" s="295"/>
      <c r="W65" s="1409"/>
      <c r="X65" s="1409"/>
      <c r="Y65" s="320"/>
      <c r="Z65" s="1143"/>
      <c r="AA65" s="1144"/>
      <c r="AB65" s="1143"/>
      <c r="AC65" s="1144"/>
      <c r="AD65" s="1143"/>
      <c r="AE65" s="1144"/>
      <c r="AF65" s="1143"/>
      <c r="AG65" s="1144"/>
    </row>
    <row r="66" spans="1:33" x14ac:dyDescent="0.2">
      <c r="A66" s="425" t="s">
        <v>2957</v>
      </c>
      <c r="B66" s="1066">
        <v>100</v>
      </c>
      <c r="C66" s="1692"/>
      <c r="D66" s="1692"/>
      <c r="E66" s="1700"/>
      <c r="F66" s="1692"/>
      <c r="G66" s="467"/>
      <c r="H66" s="1411"/>
      <c r="I66" s="1404"/>
      <c r="J66" s="1693"/>
      <c r="K66" s="1404"/>
      <c r="L66" s="1405"/>
      <c r="M66" s="1412"/>
      <c r="N66" s="1700"/>
      <c r="O66" s="2188"/>
      <c r="P66" s="2188"/>
      <c r="Q66" s="2188"/>
      <c r="R66" s="2188"/>
      <c r="S66" s="131"/>
      <c r="T66" s="1400"/>
      <c r="U66" s="1413">
        <f>$B66</f>
        <v>100</v>
      </c>
      <c r="V66" s="295"/>
      <c r="W66" s="1409"/>
      <c r="X66" s="1409"/>
      <c r="Y66" s="320"/>
      <c r="Z66" s="1143"/>
      <c r="AA66" s="1144"/>
      <c r="AB66" s="1143"/>
      <c r="AC66" s="1144"/>
      <c r="AD66" s="1143"/>
      <c r="AE66" s="1144"/>
      <c r="AF66" s="1143"/>
      <c r="AG66" s="1144"/>
    </row>
    <row r="67" spans="1:33" ht="12.75" customHeight="1" x14ac:dyDescent="0.2">
      <c r="A67" s="132" t="s">
        <v>2958</v>
      </c>
      <c r="B67" s="905" t="s">
        <v>2959</v>
      </c>
      <c r="C67" s="1693"/>
      <c r="D67" s="1693"/>
      <c r="E67" s="131"/>
      <c r="F67" s="908"/>
      <c r="G67" s="1414"/>
      <c r="H67" s="1415"/>
      <c r="I67" s="1404"/>
      <c r="J67" s="1693"/>
      <c r="K67" s="1404"/>
      <c r="L67" s="1416"/>
      <c r="M67" s="1417"/>
      <c r="N67" s="131"/>
      <c r="O67" s="2189"/>
      <c r="P67" s="2189"/>
      <c r="Q67" s="2189"/>
      <c r="R67" s="2189"/>
      <c r="S67" s="131"/>
      <c r="T67" s="1400"/>
      <c r="U67" s="906" t="str">
        <f>$B67</f>
        <v>Global</v>
      </c>
      <c r="V67" s="295"/>
      <c r="W67" s="1418"/>
      <c r="X67" s="1418"/>
      <c r="Y67" s="320"/>
      <c r="Z67" s="1145"/>
      <c r="AA67" s="1146"/>
      <c r="AB67" s="1145"/>
      <c r="AC67" s="1146"/>
      <c r="AD67" s="1145"/>
      <c r="AE67" s="1146"/>
      <c r="AF67" s="1145"/>
      <c r="AG67" s="1146"/>
    </row>
    <row r="68" spans="1:33" ht="6" customHeight="1" x14ac:dyDescent="0.2">
      <c r="A68" s="131"/>
      <c r="B68" s="131"/>
      <c r="C68" s="131"/>
      <c r="D68" s="131"/>
      <c r="E68" s="131"/>
      <c r="F68" s="131"/>
      <c r="G68" s="131"/>
      <c r="H68" s="131"/>
      <c r="I68" s="131"/>
      <c r="J68" s="131"/>
      <c r="K68" s="131"/>
      <c r="L68" s="131"/>
      <c r="M68" s="131"/>
      <c r="N68" s="131"/>
      <c r="O68" s="131"/>
      <c r="P68" s="131"/>
      <c r="Q68" s="131"/>
      <c r="R68" s="131"/>
      <c r="S68" s="131"/>
      <c r="T68" s="1400"/>
      <c r="U68" s="1400"/>
      <c r="V68" s="131"/>
      <c r="W68" s="131"/>
      <c r="X68" s="131"/>
      <c r="Y68" s="320"/>
    </row>
    <row r="69" spans="1:33" s="25" customFormat="1" x14ac:dyDescent="0.2">
      <c r="A69" s="131"/>
      <c r="B69" s="138" t="s">
        <v>1788</v>
      </c>
      <c r="C69" s="131"/>
      <c r="D69" s="131"/>
      <c r="E69" s="131"/>
      <c r="F69" s="131"/>
      <c r="G69" s="131"/>
      <c r="H69" s="131"/>
      <c r="I69" s="131"/>
      <c r="J69" s="131"/>
      <c r="K69" s="131"/>
      <c r="L69" s="131"/>
      <c r="M69" s="131"/>
      <c r="N69" s="131"/>
      <c r="O69" s="131"/>
      <c r="P69" s="131"/>
      <c r="Q69" s="131"/>
      <c r="R69" s="131"/>
      <c r="S69" s="131"/>
      <c r="T69" s="1400"/>
      <c r="U69" s="1401" t="str">
        <f>$B69</f>
        <v>Autres éléments hors bilan (505)</v>
      </c>
      <c r="V69" s="131"/>
      <c r="W69" s="131"/>
      <c r="X69" s="131"/>
      <c r="Y69" s="174"/>
    </row>
    <row r="70" spans="1:33" s="25" customFormat="1" x14ac:dyDescent="0.2">
      <c r="A70" s="1700" t="s">
        <v>2932</v>
      </c>
      <c r="B70" s="1065"/>
      <c r="C70" s="1692"/>
      <c r="D70" s="1692"/>
      <c r="E70" s="1700"/>
      <c r="F70" s="1692"/>
      <c r="G70" s="902"/>
      <c r="H70" s="1403"/>
      <c r="I70" s="1404"/>
      <c r="J70" s="1693"/>
      <c r="K70" s="1404"/>
      <c r="L70" s="1405"/>
      <c r="M70" s="1406"/>
      <c r="N70" s="1700"/>
      <c r="O70" s="2186"/>
      <c r="P70" s="2186"/>
      <c r="Q70" s="2186"/>
      <c r="R70" s="2186"/>
      <c r="S70" s="131"/>
      <c r="T70" s="1407" t="str">
        <f t="shared" ref="T70:T94" si="4">$A70</f>
        <v>1 (1401)</v>
      </c>
      <c r="U70" s="1408" t="str">
        <f t="shared" ref="U70:U94" si="5">IF($B70="","",$B70)</f>
        <v/>
      </c>
      <c r="V70" s="295"/>
      <c r="W70" s="1409"/>
      <c r="X70" s="1409"/>
      <c r="Y70" s="174"/>
      <c r="Z70" s="1143"/>
      <c r="AA70" s="1144"/>
      <c r="AB70" s="1143"/>
      <c r="AC70" s="1144"/>
      <c r="AD70" s="1143"/>
      <c r="AE70" s="1144"/>
      <c r="AF70" s="1143"/>
      <c r="AG70" s="1144"/>
    </row>
    <row r="71" spans="1:33" s="25" customFormat="1" x14ac:dyDescent="0.2">
      <c r="A71" s="1700" t="s">
        <v>2933</v>
      </c>
      <c r="B71" s="1065"/>
      <c r="C71" s="1692"/>
      <c r="D71" s="1692"/>
      <c r="E71" s="1700"/>
      <c r="F71" s="1692"/>
      <c r="G71" s="902"/>
      <c r="H71" s="1403"/>
      <c r="I71" s="1404"/>
      <c r="J71" s="1693"/>
      <c r="K71" s="1404"/>
      <c r="L71" s="1405"/>
      <c r="M71" s="1406"/>
      <c r="N71" s="1700"/>
      <c r="O71" s="2186"/>
      <c r="P71" s="2186"/>
      <c r="Q71" s="2186"/>
      <c r="R71" s="2186"/>
      <c r="S71" s="131"/>
      <c r="T71" s="1407" t="str">
        <f t="shared" si="4"/>
        <v>2 (1402)</v>
      </c>
      <c r="U71" s="1408" t="str">
        <f t="shared" si="5"/>
        <v/>
      </c>
      <c r="V71" s="295"/>
      <c r="W71" s="1409"/>
      <c r="X71" s="1409"/>
      <c r="Y71" s="174"/>
      <c r="Z71" s="1143"/>
      <c r="AA71" s="1144"/>
      <c r="AB71" s="1143"/>
      <c r="AC71" s="1144"/>
      <c r="AD71" s="1143"/>
      <c r="AE71" s="1144"/>
      <c r="AF71" s="1143"/>
      <c r="AG71" s="1144"/>
    </row>
    <row r="72" spans="1:33" s="25" customFormat="1" x14ac:dyDescent="0.2">
      <c r="A72" s="1700" t="s">
        <v>2934</v>
      </c>
      <c r="B72" s="1065"/>
      <c r="C72" s="1692"/>
      <c r="D72" s="1692"/>
      <c r="E72" s="1700"/>
      <c r="F72" s="1692"/>
      <c r="G72" s="902"/>
      <c r="H72" s="1403"/>
      <c r="I72" s="1404"/>
      <c r="J72" s="1693"/>
      <c r="K72" s="1404"/>
      <c r="L72" s="1405"/>
      <c r="M72" s="1406"/>
      <c r="N72" s="1700"/>
      <c r="O72" s="2186"/>
      <c r="P72" s="2186"/>
      <c r="Q72" s="2186"/>
      <c r="R72" s="2186"/>
      <c r="S72" s="131"/>
      <c r="T72" s="1407" t="str">
        <f t="shared" si="4"/>
        <v>3 (1403)</v>
      </c>
      <c r="U72" s="1408" t="str">
        <f t="shared" si="5"/>
        <v/>
      </c>
      <c r="V72" s="295"/>
      <c r="W72" s="1409"/>
      <c r="X72" s="1409"/>
      <c r="Y72" s="174"/>
      <c r="Z72" s="1143"/>
      <c r="AA72" s="1144"/>
      <c r="AB72" s="1143"/>
      <c r="AC72" s="1144"/>
      <c r="AD72" s="1143"/>
      <c r="AE72" s="1144"/>
      <c r="AF72" s="1143"/>
      <c r="AG72" s="1144"/>
    </row>
    <row r="73" spans="1:33" s="25" customFormat="1" ht="12.75" hidden="1" customHeight="1" x14ac:dyDescent="0.2">
      <c r="A73" s="1700" t="s">
        <v>2935</v>
      </c>
      <c r="B73" s="1065"/>
      <c r="C73" s="1692"/>
      <c r="D73" s="1692"/>
      <c r="E73" s="1700"/>
      <c r="F73" s="1692"/>
      <c r="G73" s="902"/>
      <c r="H73" s="1403"/>
      <c r="I73" s="1404"/>
      <c r="J73" s="1693"/>
      <c r="K73" s="1404"/>
      <c r="L73" s="1405"/>
      <c r="M73" s="1406"/>
      <c r="N73" s="1700"/>
      <c r="O73" s="2186"/>
      <c r="P73" s="2186"/>
      <c r="Q73" s="2186"/>
      <c r="R73" s="2186"/>
      <c r="S73" s="131"/>
      <c r="T73" s="1407" t="str">
        <f t="shared" si="4"/>
        <v>4 (1404)</v>
      </c>
      <c r="U73" s="1408" t="str">
        <f t="shared" si="5"/>
        <v/>
      </c>
      <c r="V73" s="295"/>
      <c r="W73" s="1409"/>
      <c r="X73" s="1409"/>
      <c r="Y73" s="174"/>
      <c r="Z73" s="1143"/>
      <c r="AA73" s="1144"/>
      <c r="AB73" s="1143"/>
      <c r="AC73" s="1144"/>
      <c r="AD73" s="1143"/>
      <c r="AE73" s="1144"/>
      <c r="AF73" s="1143"/>
      <c r="AG73" s="1144"/>
    </row>
    <row r="74" spans="1:33" s="25" customFormat="1" ht="12.75" hidden="1" customHeight="1" x14ac:dyDescent="0.2">
      <c r="A74" s="1700" t="s">
        <v>2936</v>
      </c>
      <c r="B74" s="1065"/>
      <c r="C74" s="1692"/>
      <c r="D74" s="1692"/>
      <c r="E74" s="1700"/>
      <c r="F74" s="1692"/>
      <c r="G74" s="902"/>
      <c r="H74" s="1403"/>
      <c r="I74" s="1404"/>
      <c r="J74" s="1693"/>
      <c r="K74" s="1404"/>
      <c r="L74" s="1405"/>
      <c r="M74" s="1406"/>
      <c r="N74" s="1700"/>
      <c r="O74" s="2186"/>
      <c r="P74" s="2186"/>
      <c r="Q74" s="2186"/>
      <c r="R74" s="2186"/>
      <c r="S74" s="131"/>
      <c r="T74" s="1407" t="str">
        <f t="shared" si="4"/>
        <v>5 (1405)</v>
      </c>
      <c r="U74" s="1408" t="str">
        <f t="shared" si="5"/>
        <v/>
      </c>
      <c r="V74" s="295"/>
      <c r="W74" s="1409"/>
      <c r="X74" s="1409"/>
      <c r="Y74" s="174"/>
      <c r="Z74" s="1143"/>
      <c r="AA74" s="1144"/>
      <c r="AB74" s="1143"/>
      <c r="AC74" s="1144"/>
      <c r="AD74" s="1143"/>
      <c r="AE74" s="1144"/>
      <c r="AF74" s="1143"/>
      <c r="AG74" s="1144"/>
    </row>
    <row r="75" spans="1:33" s="25" customFormat="1" ht="12.75" hidden="1" customHeight="1" x14ac:dyDescent="0.2">
      <c r="A75" s="1700" t="s">
        <v>2937</v>
      </c>
      <c r="B75" s="1065"/>
      <c r="C75" s="1692"/>
      <c r="D75" s="1692"/>
      <c r="E75" s="1700"/>
      <c r="F75" s="1692"/>
      <c r="G75" s="902"/>
      <c r="H75" s="1403"/>
      <c r="I75" s="1404"/>
      <c r="J75" s="1693"/>
      <c r="K75" s="1404"/>
      <c r="L75" s="1405"/>
      <c r="M75" s="1406"/>
      <c r="N75" s="1700"/>
      <c r="O75" s="2186"/>
      <c r="P75" s="2186"/>
      <c r="Q75" s="2186"/>
      <c r="R75" s="2186"/>
      <c r="S75" s="131"/>
      <c r="T75" s="1407" t="str">
        <f t="shared" si="4"/>
        <v>6 (1406)</v>
      </c>
      <c r="U75" s="1408" t="str">
        <f t="shared" si="5"/>
        <v/>
      </c>
      <c r="V75" s="295"/>
      <c r="W75" s="1409"/>
      <c r="X75" s="1409"/>
      <c r="Y75" s="174"/>
      <c r="Z75" s="1143"/>
      <c r="AA75" s="1144"/>
      <c r="AB75" s="1143"/>
      <c r="AC75" s="1144"/>
      <c r="AD75" s="1143"/>
      <c r="AE75" s="1144"/>
      <c r="AF75" s="1143"/>
      <c r="AG75" s="1144"/>
    </row>
    <row r="76" spans="1:33" s="25" customFormat="1" ht="12.75" hidden="1" customHeight="1" x14ac:dyDescent="0.2">
      <c r="A76" s="1700" t="s">
        <v>2938</v>
      </c>
      <c r="B76" s="1065"/>
      <c r="C76" s="1692"/>
      <c r="D76" s="1692"/>
      <c r="E76" s="1700"/>
      <c r="F76" s="1692"/>
      <c r="G76" s="902"/>
      <c r="H76" s="1403"/>
      <c r="I76" s="1404"/>
      <c r="J76" s="1693"/>
      <c r="K76" s="1404"/>
      <c r="L76" s="1405"/>
      <c r="M76" s="1406"/>
      <c r="N76" s="1700"/>
      <c r="O76" s="2186"/>
      <c r="P76" s="2186"/>
      <c r="Q76" s="2186"/>
      <c r="R76" s="2186"/>
      <c r="S76" s="131"/>
      <c r="T76" s="1407" t="str">
        <f t="shared" si="4"/>
        <v>7 (1407)</v>
      </c>
      <c r="U76" s="1408" t="str">
        <f t="shared" si="5"/>
        <v/>
      </c>
      <c r="V76" s="295"/>
      <c r="W76" s="1409"/>
      <c r="X76" s="1409"/>
      <c r="Y76" s="174"/>
      <c r="Z76" s="1143"/>
      <c r="AA76" s="1144"/>
      <c r="AB76" s="1143"/>
      <c r="AC76" s="1144"/>
      <c r="AD76" s="1143"/>
      <c r="AE76" s="1144"/>
      <c r="AF76" s="1143"/>
      <c r="AG76" s="1144"/>
    </row>
    <row r="77" spans="1:33" s="25" customFormat="1" ht="12.75" hidden="1" customHeight="1" x14ac:dyDescent="0.2">
      <c r="A77" s="1700" t="s">
        <v>2939</v>
      </c>
      <c r="B77" s="1065"/>
      <c r="C77" s="1692"/>
      <c r="D77" s="1692"/>
      <c r="E77" s="1700"/>
      <c r="F77" s="1692"/>
      <c r="G77" s="902"/>
      <c r="H77" s="1403"/>
      <c r="I77" s="1404"/>
      <c r="J77" s="1693"/>
      <c r="K77" s="1404"/>
      <c r="L77" s="1405"/>
      <c r="M77" s="1406"/>
      <c r="N77" s="1700"/>
      <c r="O77" s="2186"/>
      <c r="P77" s="2186"/>
      <c r="Q77" s="2186"/>
      <c r="R77" s="2186"/>
      <c r="S77" s="131"/>
      <c r="T77" s="1407" t="str">
        <f t="shared" si="4"/>
        <v>8 (1408)</v>
      </c>
      <c r="U77" s="1408" t="str">
        <f t="shared" si="5"/>
        <v/>
      </c>
      <c r="V77" s="295"/>
      <c r="W77" s="1409"/>
      <c r="X77" s="1409"/>
      <c r="Y77" s="174"/>
      <c r="Z77" s="1143"/>
      <c r="AA77" s="1144"/>
      <c r="AB77" s="1143"/>
      <c r="AC77" s="1144"/>
      <c r="AD77" s="1143"/>
      <c r="AE77" s="1144"/>
      <c r="AF77" s="1143"/>
      <c r="AG77" s="1144"/>
    </row>
    <row r="78" spans="1:33" s="25" customFormat="1" ht="12.75" hidden="1" customHeight="1" x14ac:dyDescent="0.2">
      <c r="A78" s="1700" t="s">
        <v>2940</v>
      </c>
      <c r="B78" s="1065"/>
      <c r="C78" s="1692"/>
      <c r="D78" s="1692"/>
      <c r="E78" s="1700"/>
      <c r="F78" s="1692"/>
      <c r="G78" s="902"/>
      <c r="H78" s="1403"/>
      <c r="I78" s="1404"/>
      <c r="J78" s="1693"/>
      <c r="K78" s="1404"/>
      <c r="L78" s="1405"/>
      <c r="M78" s="1406"/>
      <c r="N78" s="1700"/>
      <c r="O78" s="2186"/>
      <c r="P78" s="2186"/>
      <c r="Q78" s="2186"/>
      <c r="R78" s="2186"/>
      <c r="S78" s="131"/>
      <c r="T78" s="1407" t="str">
        <f t="shared" si="4"/>
        <v>9 (1409)</v>
      </c>
      <c r="U78" s="1408" t="str">
        <f t="shared" si="5"/>
        <v/>
      </c>
      <c r="V78" s="295"/>
      <c r="W78" s="1409"/>
      <c r="X78" s="1409"/>
      <c r="Y78" s="174"/>
      <c r="Z78" s="1143"/>
      <c r="AA78" s="1144"/>
      <c r="AB78" s="1143"/>
      <c r="AC78" s="1144"/>
      <c r="AD78" s="1143"/>
      <c r="AE78" s="1144"/>
      <c r="AF78" s="1143"/>
      <c r="AG78" s="1144"/>
    </row>
    <row r="79" spans="1:33" s="25" customFormat="1" ht="12.75" hidden="1" customHeight="1" x14ac:dyDescent="0.2">
      <c r="A79" s="1700" t="s">
        <v>2941</v>
      </c>
      <c r="B79" s="1065"/>
      <c r="C79" s="1692"/>
      <c r="D79" s="1692"/>
      <c r="E79" s="1700"/>
      <c r="F79" s="1692"/>
      <c r="G79" s="902"/>
      <c r="H79" s="1403"/>
      <c r="I79" s="1404"/>
      <c r="J79" s="1693"/>
      <c r="K79" s="1404"/>
      <c r="L79" s="1405"/>
      <c r="M79" s="1406"/>
      <c r="N79" s="1700"/>
      <c r="O79" s="2186"/>
      <c r="P79" s="2186"/>
      <c r="Q79" s="2186"/>
      <c r="R79" s="2186"/>
      <c r="S79" s="131"/>
      <c r="T79" s="1407" t="str">
        <f t="shared" si="4"/>
        <v>10 (1410)</v>
      </c>
      <c r="U79" s="1408" t="str">
        <f t="shared" si="5"/>
        <v/>
      </c>
      <c r="V79" s="295"/>
      <c r="W79" s="1409"/>
      <c r="X79" s="1409"/>
      <c r="Y79" s="174"/>
      <c r="Z79" s="1143"/>
      <c r="AA79" s="1144"/>
      <c r="AB79" s="1143"/>
      <c r="AC79" s="1144"/>
      <c r="AD79" s="1143"/>
      <c r="AE79" s="1144"/>
      <c r="AF79" s="1143"/>
      <c r="AG79" s="1144"/>
    </row>
    <row r="80" spans="1:33" s="25" customFormat="1" ht="12.75" hidden="1" customHeight="1" x14ac:dyDescent="0.2">
      <c r="A80" s="1700" t="s">
        <v>2942</v>
      </c>
      <c r="B80" s="1065"/>
      <c r="C80" s="1692"/>
      <c r="D80" s="1692"/>
      <c r="E80" s="1700"/>
      <c r="F80" s="1692"/>
      <c r="G80" s="902"/>
      <c r="H80" s="1403"/>
      <c r="I80" s="1404"/>
      <c r="J80" s="1693"/>
      <c r="K80" s="1404"/>
      <c r="L80" s="1405"/>
      <c r="M80" s="1406"/>
      <c r="N80" s="1700"/>
      <c r="O80" s="2186"/>
      <c r="P80" s="2186"/>
      <c r="Q80" s="2186"/>
      <c r="R80" s="2186"/>
      <c r="S80" s="131"/>
      <c r="T80" s="1407" t="str">
        <f t="shared" si="4"/>
        <v>11 (1411)</v>
      </c>
      <c r="U80" s="1408" t="str">
        <f t="shared" si="5"/>
        <v/>
      </c>
      <c r="V80" s="295"/>
      <c r="W80" s="1409"/>
      <c r="X80" s="1409"/>
      <c r="Y80" s="174"/>
      <c r="Z80" s="1143"/>
      <c r="AA80" s="1144"/>
      <c r="AB80" s="1143"/>
      <c r="AC80" s="1144"/>
      <c r="AD80" s="1143"/>
      <c r="AE80" s="1144"/>
      <c r="AF80" s="1143"/>
      <c r="AG80" s="1144"/>
    </row>
    <row r="81" spans="1:33" s="25" customFormat="1" ht="12.75" hidden="1" customHeight="1" x14ac:dyDescent="0.2">
      <c r="A81" s="1700" t="s">
        <v>2943</v>
      </c>
      <c r="B81" s="1065"/>
      <c r="C81" s="1692"/>
      <c r="D81" s="1692"/>
      <c r="E81" s="1700"/>
      <c r="F81" s="1692"/>
      <c r="G81" s="902"/>
      <c r="H81" s="1403"/>
      <c r="I81" s="1404"/>
      <c r="J81" s="1693"/>
      <c r="K81" s="1404"/>
      <c r="L81" s="1405"/>
      <c r="M81" s="1406"/>
      <c r="N81" s="1700"/>
      <c r="O81" s="2186"/>
      <c r="P81" s="2186"/>
      <c r="Q81" s="2186"/>
      <c r="R81" s="2186"/>
      <c r="S81" s="131"/>
      <c r="T81" s="1407" t="str">
        <f t="shared" si="4"/>
        <v>12 (1412)</v>
      </c>
      <c r="U81" s="1408" t="str">
        <f t="shared" si="5"/>
        <v/>
      </c>
      <c r="V81" s="295"/>
      <c r="W81" s="1409"/>
      <c r="X81" s="1409"/>
      <c r="Y81" s="174"/>
      <c r="Z81" s="1143"/>
      <c r="AA81" s="1144"/>
      <c r="AB81" s="1143"/>
      <c r="AC81" s="1144"/>
      <c r="AD81" s="1143"/>
      <c r="AE81" s="1144"/>
      <c r="AF81" s="1143"/>
      <c r="AG81" s="1144"/>
    </row>
    <row r="82" spans="1:33" s="25" customFormat="1" ht="12.75" hidden="1" customHeight="1" x14ac:dyDescent="0.2">
      <c r="A82" s="1700" t="s">
        <v>2944</v>
      </c>
      <c r="B82" s="1065"/>
      <c r="C82" s="1692"/>
      <c r="D82" s="1692"/>
      <c r="E82" s="1700"/>
      <c r="F82" s="1692"/>
      <c r="G82" s="902"/>
      <c r="H82" s="1403"/>
      <c r="I82" s="1404"/>
      <c r="J82" s="1693"/>
      <c r="K82" s="1404"/>
      <c r="L82" s="1405"/>
      <c r="M82" s="1406"/>
      <c r="N82" s="1700"/>
      <c r="O82" s="2186"/>
      <c r="P82" s="2186"/>
      <c r="Q82" s="2186"/>
      <c r="R82" s="2186"/>
      <c r="S82" s="131"/>
      <c r="T82" s="1407" t="str">
        <f t="shared" si="4"/>
        <v>13 (1413)</v>
      </c>
      <c r="U82" s="1408" t="str">
        <f t="shared" si="5"/>
        <v/>
      </c>
      <c r="V82" s="295"/>
      <c r="W82" s="1409"/>
      <c r="X82" s="1409"/>
      <c r="Y82" s="174"/>
      <c r="Z82" s="1143"/>
      <c r="AA82" s="1144"/>
      <c r="AB82" s="1143"/>
      <c r="AC82" s="1144"/>
      <c r="AD82" s="1143"/>
      <c r="AE82" s="1144"/>
      <c r="AF82" s="1143"/>
      <c r="AG82" s="1144"/>
    </row>
    <row r="83" spans="1:33" s="25" customFormat="1" ht="12.75" hidden="1" customHeight="1" x14ac:dyDescent="0.2">
      <c r="A83" s="1700" t="s">
        <v>2945</v>
      </c>
      <c r="B83" s="1065"/>
      <c r="C83" s="1692"/>
      <c r="D83" s="1692"/>
      <c r="E83" s="1700"/>
      <c r="F83" s="1692"/>
      <c r="G83" s="902"/>
      <c r="H83" s="1403"/>
      <c r="I83" s="1404"/>
      <c r="J83" s="1693"/>
      <c r="K83" s="1404"/>
      <c r="L83" s="1405"/>
      <c r="M83" s="1406"/>
      <c r="N83" s="1700"/>
      <c r="O83" s="2186"/>
      <c r="P83" s="2186"/>
      <c r="Q83" s="2186"/>
      <c r="R83" s="2186"/>
      <c r="S83" s="131"/>
      <c r="T83" s="1407" t="str">
        <f t="shared" si="4"/>
        <v>14 (1414)</v>
      </c>
      <c r="U83" s="1408" t="str">
        <f t="shared" si="5"/>
        <v/>
      </c>
      <c r="V83" s="295"/>
      <c r="W83" s="1409"/>
      <c r="X83" s="1409"/>
      <c r="Y83" s="174"/>
      <c r="Z83" s="1143"/>
      <c r="AA83" s="1144"/>
      <c r="AB83" s="1143"/>
      <c r="AC83" s="1144"/>
      <c r="AD83" s="1143"/>
      <c r="AE83" s="1144"/>
      <c r="AF83" s="1143"/>
      <c r="AG83" s="1144"/>
    </row>
    <row r="84" spans="1:33" s="25" customFormat="1" ht="12.75" hidden="1" customHeight="1" x14ac:dyDescent="0.2">
      <c r="A84" s="1700" t="s">
        <v>2946</v>
      </c>
      <c r="B84" s="1065"/>
      <c r="C84" s="1692"/>
      <c r="D84" s="1692"/>
      <c r="E84" s="1700"/>
      <c r="F84" s="1692"/>
      <c r="G84" s="902"/>
      <c r="H84" s="1403"/>
      <c r="I84" s="1404"/>
      <c r="J84" s="1693"/>
      <c r="K84" s="1404"/>
      <c r="L84" s="1405"/>
      <c r="M84" s="1406"/>
      <c r="N84" s="1700"/>
      <c r="O84" s="2186"/>
      <c r="P84" s="2186"/>
      <c r="Q84" s="2186"/>
      <c r="R84" s="2186"/>
      <c r="S84" s="131"/>
      <c r="T84" s="1407" t="str">
        <f t="shared" si="4"/>
        <v>15 (1415)</v>
      </c>
      <c r="U84" s="1408" t="str">
        <f t="shared" si="5"/>
        <v/>
      </c>
      <c r="V84" s="295"/>
      <c r="W84" s="1409"/>
      <c r="X84" s="1409"/>
      <c r="Y84" s="174"/>
      <c r="Z84" s="1143"/>
      <c r="AA84" s="1144"/>
      <c r="AB84" s="1143"/>
      <c r="AC84" s="1144"/>
      <c r="AD84" s="1143"/>
      <c r="AE84" s="1144"/>
      <c r="AF84" s="1143"/>
      <c r="AG84" s="1144"/>
    </row>
    <row r="85" spans="1:33" s="25" customFormat="1" ht="12.75" hidden="1" customHeight="1" x14ac:dyDescent="0.2">
      <c r="A85" s="1700" t="s">
        <v>2947</v>
      </c>
      <c r="B85" s="1065"/>
      <c r="C85" s="1692"/>
      <c r="D85" s="1692"/>
      <c r="E85" s="1700"/>
      <c r="F85" s="1692"/>
      <c r="G85" s="902"/>
      <c r="H85" s="1403"/>
      <c r="I85" s="1404"/>
      <c r="J85" s="1693"/>
      <c r="K85" s="1404"/>
      <c r="L85" s="1405"/>
      <c r="M85" s="1406"/>
      <c r="N85" s="1700"/>
      <c r="O85" s="2186"/>
      <c r="P85" s="2186"/>
      <c r="Q85" s="2186"/>
      <c r="R85" s="2186"/>
      <c r="S85" s="131"/>
      <c r="T85" s="1407" t="str">
        <f t="shared" si="4"/>
        <v>16 (1416)</v>
      </c>
      <c r="U85" s="1408" t="str">
        <f t="shared" si="5"/>
        <v/>
      </c>
      <c r="V85" s="295"/>
      <c r="W85" s="1409"/>
      <c r="X85" s="1409"/>
      <c r="Y85" s="174"/>
      <c r="Z85" s="1143"/>
      <c r="AA85" s="1144"/>
      <c r="AB85" s="1143"/>
      <c r="AC85" s="1144"/>
      <c r="AD85" s="1143"/>
      <c r="AE85" s="1144"/>
      <c r="AF85" s="1143"/>
      <c r="AG85" s="1144"/>
    </row>
    <row r="86" spans="1:33" s="25" customFormat="1" ht="12.75" hidden="1" customHeight="1" x14ac:dyDescent="0.2">
      <c r="A86" s="1700" t="s">
        <v>2948</v>
      </c>
      <c r="B86" s="1065"/>
      <c r="C86" s="1692"/>
      <c r="D86" s="1692"/>
      <c r="E86" s="1700"/>
      <c r="F86" s="1692"/>
      <c r="G86" s="902"/>
      <c r="H86" s="1403"/>
      <c r="I86" s="1404"/>
      <c r="J86" s="1693"/>
      <c r="K86" s="1404"/>
      <c r="L86" s="1405"/>
      <c r="M86" s="1406"/>
      <c r="N86" s="1700"/>
      <c r="O86" s="2186"/>
      <c r="P86" s="2186"/>
      <c r="Q86" s="2186"/>
      <c r="R86" s="2186"/>
      <c r="S86" s="131"/>
      <c r="T86" s="1407" t="str">
        <f t="shared" si="4"/>
        <v>17 (1417)</v>
      </c>
      <c r="U86" s="1408" t="str">
        <f t="shared" si="5"/>
        <v/>
      </c>
      <c r="V86" s="295"/>
      <c r="W86" s="1409"/>
      <c r="X86" s="1409"/>
      <c r="Y86" s="174"/>
      <c r="Z86" s="1143"/>
      <c r="AA86" s="1144"/>
      <c r="AB86" s="1143"/>
      <c r="AC86" s="1144"/>
      <c r="AD86" s="1143"/>
      <c r="AE86" s="1144"/>
      <c r="AF86" s="1143"/>
      <c r="AG86" s="1144"/>
    </row>
    <row r="87" spans="1:33" s="25" customFormat="1" ht="12.75" hidden="1" customHeight="1" x14ac:dyDescent="0.2">
      <c r="A87" s="1700" t="s">
        <v>2949</v>
      </c>
      <c r="B87" s="1065"/>
      <c r="C87" s="1692"/>
      <c r="D87" s="1692"/>
      <c r="E87" s="1700"/>
      <c r="F87" s="1692"/>
      <c r="G87" s="902"/>
      <c r="H87" s="1403"/>
      <c r="I87" s="1404"/>
      <c r="J87" s="1693"/>
      <c r="K87" s="1404"/>
      <c r="L87" s="1405"/>
      <c r="M87" s="1406"/>
      <c r="N87" s="1700"/>
      <c r="O87" s="2186"/>
      <c r="P87" s="2186"/>
      <c r="Q87" s="2186"/>
      <c r="R87" s="2186"/>
      <c r="S87" s="131"/>
      <c r="T87" s="1407" t="str">
        <f t="shared" si="4"/>
        <v>18 (1418)</v>
      </c>
      <c r="U87" s="1408" t="str">
        <f t="shared" si="5"/>
        <v/>
      </c>
      <c r="V87" s="295"/>
      <c r="W87" s="1409"/>
      <c r="X87" s="1409"/>
      <c r="Y87" s="174"/>
      <c r="Z87" s="1143"/>
      <c r="AA87" s="1144"/>
      <c r="AB87" s="1143"/>
      <c r="AC87" s="1144"/>
      <c r="AD87" s="1143"/>
      <c r="AE87" s="1144"/>
      <c r="AF87" s="1143"/>
      <c r="AG87" s="1144"/>
    </row>
    <row r="88" spans="1:33" s="25" customFormat="1" ht="12.75" hidden="1" customHeight="1" x14ac:dyDescent="0.2">
      <c r="A88" s="1700" t="s">
        <v>2950</v>
      </c>
      <c r="B88" s="1065"/>
      <c r="C88" s="1692"/>
      <c r="D88" s="1692"/>
      <c r="E88" s="1700"/>
      <c r="F88" s="1692"/>
      <c r="G88" s="902"/>
      <c r="H88" s="1403"/>
      <c r="I88" s="1404"/>
      <c r="J88" s="1693"/>
      <c r="K88" s="1404"/>
      <c r="L88" s="1405"/>
      <c r="M88" s="1406"/>
      <c r="N88" s="1700"/>
      <c r="O88" s="2186"/>
      <c r="P88" s="2186"/>
      <c r="Q88" s="2186"/>
      <c r="R88" s="2186"/>
      <c r="S88" s="131"/>
      <c r="T88" s="1407" t="str">
        <f t="shared" si="4"/>
        <v>19 (1419)</v>
      </c>
      <c r="U88" s="1408" t="str">
        <f t="shared" si="5"/>
        <v/>
      </c>
      <c r="V88" s="295"/>
      <c r="W88" s="1409"/>
      <c r="X88" s="1409"/>
      <c r="Y88" s="174"/>
      <c r="Z88" s="1143"/>
      <c r="AA88" s="1144"/>
      <c r="AB88" s="1143"/>
      <c r="AC88" s="1144"/>
      <c r="AD88" s="1143"/>
      <c r="AE88" s="1144"/>
      <c r="AF88" s="1143"/>
      <c r="AG88" s="1144"/>
    </row>
    <row r="89" spans="1:33" s="25" customFormat="1" ht="12.75" hidden="1" customHeight="1" x14ac:dyDescent="0.2">
      <c r="A89" s="1700" t="s">
        <v>2951</v>
      </c>
      <c r="B89" s="1065"/>
      <c r="C89" s="1692"/>
      <c r="D89" s="1692"/>
      <c r="E89" s="1700"/>
      <c r="F89" s="1692"/>
      <c r="G89" s="902"/>
      <c r="H89" s="1403"/>
      <c r="I89" s="1404"/>
      <c r="J89" s="1693"/>
      <c r="K89" s="1404"/>
      <c r="L89" s="1405"/>
      <c r="M89" s="1406"/>
      <c r="N89" s="1700"/>
      <c r="O89" s="2186"/>
      <c r="P89" s="2186"/>
      <c r="Q89" s="2186"/>
      <c r="R89" s="2186"/>
      <c r="S89" s="131"/>
      <c r="T89" s="1407" t="str">
        <f t="shared" si="4"/>
        <v>20 (1420)</v>
      </c>
      <c r="U89" s="1408" t="str">
        <f t="shared" si="5"/>
        <v/>
      </c>
      <c r="V89" s="295"/>
      <c r="W89" s="1409"/>
      <c r="X89" s="1409"/>
      <c r="Y89" s="174"/>
      <c r="Z89" s="1143"/>
      <c r="AA89" s="1144"/>
      <c r="AB89" s="1143"/>
      <c r="AC89" s="1144"/>
      <c r="AD89" s="1143"/>
      <c r="AE89" s="1144"/>
      <c r="AF89" s="1143"/>
      <c r="AG89" s="1144"/>
    </row>
    <row r="90" spans="1:33" s="25" customFormat="1" ht="12.75" hidden="1" customHeight="1" x14ac:dyDescent="0.2">
      <c r="A90" s="1700" t="s">
        <v>2952</v>
      </c>
      <c r="B90" s="1065"/>
      <c r="C90" s="1692"/>
      <c r="D90" s="1692"/>
      <c r="E90" s="1700"/>
      <c r="F90" s="1692"/>
      <c r="G90" s="902"/>
      <c r="H90" s="1403"/>
      <c r="I90" s="1404"/>
      <c r="J90" s="1693"/>
      <c r="K90" s="1404"/>
      <c r="L90" s="1405"/>
      <c r="M90" s="1406"/>
      <c r="N90" s="1700"/>
      <c r="O90" s="2186"/>
      <c r="P90" s="2186"/>
      <c r="Q90" s="2186"/>
      <c r="R90" s="2186"/>
      <c r="S90" s="131"/>
      <c r="T90" s="1407" t="str">
        <f t="shared" si="4"/>
        <v>21 (1421)</v>
      </c>
      <c r="U90" s="1408" t="str">
        <f t="shared" si="5"/>
        <v/>
      </c>
      <c r="V90" s="295"/>
      <c r="W90" s="1409"/>
      <c r="X90" s="1409"/>
      <c r="Y90" s="174"/>
      <c r="Z90" s="1143"/>
      <c r="AA90" s="1144"/>
      <c r="AB90" s="1143"/>
      <c r="AC90" s="1144"/>
      <c r="AD90" s="1143"/>
      <c r="AE90" s="1144"/>
      <c r="AF90" s="1143"/>
      <c r="AG90" s="1144"/>
    </row>
    <row r="91" spans="1:33" s="25" customFormat="1" ht="12.75" hidden="1" customHeight="1" x14ac:dyDescent="0.2">
      <c r="A91" s="1700" t="s">
        <v>2953</v>
      </c>
      <c r="B91" s="1065"/>
      <c r="C91" s="1692"/>
      <c r="D91" s="1692"/>
      <c r="E91" s="1700"/>
      <c r="F91" s="1692"/>
      <c r="G91" s="902"/>
      <c r="H91" s="1403"/>
      <c r="I91" s="1404"/>
      <c r="J91" s="1693"/>
      <c r="K91" s="1404"/>
      <c r="L91" s="1405"/>
      <c r="M91" s="1406"/>
      <c r="N91" s="1700"/>
      <c r="O91" s="2186"/>
      <c r="P91" s="2186"/>
      <c r="Q91" s="2186"/>
      <c r="R91" s="2186"/>
      <c r="S91" s="131"/>
      <c r="T91" s="1407" t="str">
        <f t="shared" si="4"/>
        <v>22 (1422)</v>
      </c>
      <c r="U91" s="1408" t="str">
        <f t="shared" si="5"/>
        <v/>
      </c>
      <c r="V91" s="295"/>
      <c r="W91" s="1409"/>
      <c r="X91" s="1409"/>
      <c r="Y91" s="174"/>
      <c r="Z91" s="1143"/>
      <c r="AA91" s="1144"/>
      <c r="AB91" s="1143"/>
      <c r="AC91" s="1144"/>
      <c r="AD91" s="1143"/>
      <c r="AE91" s="1144"/>
      <c r="AF91" s="1143"/>
      <c r="AG91" s="1144"/>
    </row>
    <row r="92" spans="1:33" s="25" customFormat="1" ht="12.75" hidden="1" customHeight="1" x14ac:dyDescent="0.2">
      <c r="A92" s="1700" t="s">
        <v>2954</v>
      </c>
      <c r="B92" s="1065"/>
      <c r="C92" s="1692"/>
      <c r="D92" s="1692"/>
      <c r="E92" s="1700"/>
      <c r="F92" s="1692"/>
      <c r="G92" s="902"/>
      <c r="H92" s="1403"/>
      <c r="I92" s="1404"/>
      <c r="J92" s="1693"/>
      <c r="K92" s="1404"/>
      <c r="L92" s="1405"/>
      <c r="M92" s="1406"/>
      <c r="N92" s="1700"/>
      <c r="O92" s="2186"/>
      <c r="P92" s="2186"/>
      <c r="Q92" s="2186"/>
      <c r="R92" s="2186"/>
      <c r="S92" s="131"/>
      <c r="T92" s="1407" t="str">
        <f t="shared" si="4"/>
        <v>23 (1423)</v>
      </c>
      <c r="U92" s="1408" t="str">
        <f t="shared" si="5"/>
        <v/>
      </c>
      <c r="V92" s="295"/>
      <c r="W92" s="1409"/>
      <c r="X92" s="1409"/>
      <c r="Y92" s="174"/>
      <c r="Z92" s="1143"/>
      <c r="AA92" s="1144"/>
      <c r="AB92" s="1143"/>
      <c r="AC92" s="1144"/>
      <c r="AD92" s="1143"/>
      <c r="AE92" s="1144"/>
      <c r="AF92" s="1143"/>
      <c r="AG92" s="1144"/>
    </row>
    <row r="93" spans="1:33" s="25" customFormat="1" ht="12.75" hidden="1" customHeight="1" x14ac:dyDescent="0.2">
      <c r="A93" s="1700" t="s">
        <v>2955</v>
      </c>
      <c r="B93" s="1065"/>
      <c r="C93" s="1692"/>
      <c r="D93" s="1692"/>
      <c r="E93" s="1700"/>
      <c r="F93" s="1692"/>
      <c r="G93" s="902"/>
      <c r="H93" s="1403"/>
      <c r="I93" s="1404"/>
      <c r="J93" s="1693"/>
      <c r="K93" s="1404"/>
      <c r="L93" s="1405"/>
      <c r="M93" s="1406"/>
      <c r="N93" s="1700"/>
      <c r="O93" s="2186"/>
      <c r="P93" s="2186"/>
      <c r="Q93" s="2186"/>
      <c r="R93" s="2186"/>
      <c r="S93" s="131"/>
      <c r="T93" s="1407" t="str">
        <f t="shared" si="4"/>
        <v>24 (1424)</v>
      </c>
      <c r="U93" s="1408" t="str">
        <f t="shared" si="5"/>
        <v/>
      </c>
      <c r="V93" s="295"/>
      <c r="W93" s="1409"/>
      <c r="X93" s="1409"/>
      <c r="Y93" s="174"/>
      <c r="Z93" s="1143"/>
      <c r="AA93" s="1144"/>
      <c r="AB93" s="1143"/>
      <c r="AC93" s="1144"/>
      <c r="AD93" s="1143"/>
      <c r="AE93" s="1144"/>
      <c r="AF93" s="1143"/>
      <c r="AG93" s="1144"/>
    </row>
    <row r="94" spans="1:33" s="25" customFormat="1" x14ac:dyDescent="0.2">
      <c r="A94" s="1700" t="s">
        <v>2956</v>
      </c>
      <c r="B94" s="1065"/>
      <c r="C94" s="1692"/>
      <c r="D94" s="1692"/>
      <c r="E94" s="1700"/>
      <c r="F94" s="1692"/>
      <c r="G94" s="902"/>
      <c r="H94" s="1403"/>
      <c r="I94" s="1404"/>
      <c r="J94" s="1693"/>
      <c r="K94" s="1404"/>
      <c r="L94" s="1405"/>
      <c r="M94" s="1406"/>
      <c r="N94" s="1700"/>
      <c r="O94" s="2186"/>
      <c r="P94" s="2186"/>
      <c r="Q94" s="2186"/>
      <c r="R94" s="2186"/>
      <c r="S94" s="131"/>
      <c r="T94" s="1407" t="str">
        <f t="shared" si="4"/>
        <v>25 (1425)</v>
      </c>
      <c r="U94" s="1408" t="str">
        <f t="shared" si="5"/>
        <v/>
      </c>
      <c r="V94" s="295"/>
      <c r="W94" s="1409"/>
      <c r="X94" s="1409"/>
      <c r="Y94" s="174"/>
      <c r="Z94" s="1143"/>
      <c r="AA94" s="1144"/>
      <c r="AB94" s="1143"/>
      <c r="AC94" s="1144"/>
      <c r="AD94" s="1143"/>
      <c r="AE94" s="1144"/>
      <c r="AF94" s="1143"/>
      <c r="AG94" s="1144"/>
    </row>
    <row r="95" spans="1:33" s="25" customFormat="1" x14ac:dyDescent="0.2">
      <c r="A95" s="425" t="s">
        <v>2957</v>
      </c>
      <c r="B95" s="1066">
        <v>100</v>
      </c>
      <c r="C95" s="1692"/>
      <c r="D95" s="1692"/>
      <c r="E95" s="1700"/>
      <c r="F95" s="1692"/>
      <c r="G95" s="467"/>
      <c r="H95" s="1411"/>
      <c r="I95" s="1404"/>
      <c r="J95" s="1693"/>
      <c r="K95" s="1404"/>
      <c r="L95" s="1405"/>
      <c r="M95" s="1412"/>
      <c r="N95" s="1700"/>
      <c r="O95" s="2188"/>
      <c r="P95" s="2188"/>
      <c r="Q95" s="2188"/>
      <c r="R95" s="2188"/>
      <c r="S95" s="131"/>
      <c r="T95" s="1400"/>
      <c r="U95" s="1413">
        <f>$B95</f>
        <v>100</v>
      </c>
      <c r="V95" s="295"/>
      <c r="W95" s="1409"/>
      <c r="X95" s="1409"/>
      <c r="Y95" s="174"/>
      <c r="Z95" s="1143"/>
      <c r="AA95" s="1144"/>
      <c r="AB95" s="1143"/>
      <c r="AC95" s="1144"/>
      <c r="AD95" s="1143"/>
      <c r="AE95" s="1144"/>
      <c r="AF95" s="1143"/>
      <c r="AG95" s="1144"/>
    </row>
    <row r="96" spans="1:33" s="25" customFormat="1" x14ac:dyDescent="0.2">
      <c r="A96" s="132" t="s">
        <v>2958</v>
      </c>
      <c r="B96" s="905" t="s">
        <v>2959</v>
      </c>
      <c r="C96" s="1693"/>
      <c r="D96" s="1693"/>
      <c r="E96" s="131"/>
      <c r="F96" s="1510"/>
      <c r="G96" s="1414"/>
      <c r="H96" s="1415"/>
      <c r="I96" s="1404"/>
      <c r="J96" s="1693"/>
      <c r="K96" s="1404"/>
      <c r="L96" s="1416"/>
      <c r="M96" s="1417"/>
      <c r="N96" s="131"/>
      <c r="O96" s="2189"/>
      <c r="P96" s="2189"/>
      <c r="Q96" s="2189"/>
      <c r="R96" s="2189"/>
      <c r="S96" s="131"/>
      <c r="T96" s="1400"/>
      <c r="U96" s="906" t="str">
        <f>$B96</f>
        <v>Global</v>
      </c>
      <c r="V96" s="295"/>
      <c r="W96" s="1418"/>
      <c r="X96" s="1418"/>
      <c r="Y96" s="174"/>
      <c r="Z96" s="1145"/>
      <c r="AA96" s="1146"/>
      <c r="AB96" s="1145"/>
      <c r="AC96" s="1146"/>
      <c r="AD96" s="1145"/>
      <c r="AE96" s="1146"/>
      <c r="AF96" s="1145"/>
      <c r="AG96" s="1146"/>
    </row>
    <row r="97" spans="1:33" ht="6" customHeight="1" x14ac:dyDescent="0.2">
      <c r="A97" s="131"/>
      <c r="B97" s="92"/>
      <c r="C97" s="1424"/>
      <c r="D97" s="1424"/>
      <c r="E97" s="131"/>
      <c r="F97" s="1425"/>
      <c r="G97" s="1358"/>
      <c r="H97" s="1358"/>
      <c r="I97" s="1424"/>
      <c r="J97" s="1424"/>
      <c r="K97" s="1424"/>
      <c r="L97" s="1424"/>
      <c r="M97" s="1426"/>
      <c r="N97" s="131"/>
      <c r="O97" s="914"/>
      <c r="P97" s="914"/>
      <c r="Q97" s="914"/>
      <c r="R97" s="914"/>
      <c r="S97" s="131"/>
      <c r="T97" s="1427"/>
      <c r="U97" s="1427"/>
      <c r="V97" s="914"/>
      <c r="W97" s="914"/>
      <c r="X97" s="914"/>
      <c r="Y97" s="320"/>
    </row>
    <row r="98" spans="1:33" x14ac:dyDescent="0.2">
      <c r="A98" s="131"/>
      <c r="B98" s="1356" t="s">
        <v>2960</v>
      </c>
      <c r="C98" s="1357"/>
      <c r="D98" s="1357"/>
      <c r="E98" s="131"/>
      <c r="F98" s="979"/>
      <c r="G98" s="1358"/>
      <c r="H98" s="1358"/>
      <c r="I98" s="1357"/>
      <c r="J98" s="1357"/>
      <c r="K98" s="1357"/>
      <c r="L98" s="1357"/>
      <c r="M98" s="1428"/>
      <c r="N98" s="553"/>
      <c r="O98" s="553"/>
      <c r="P98" s="553"/>
      <c r="Q98" s="553"/>
      <c r="R98" s="131"/>
      <c r="S98" s="553"/>
      <c r="T98" s="1429"/>
      <c r="U98" s="1439"/>
      <c r="V98" s="553"/>
      <c r="W98" s="553"/>
      <c r="X98" s="553"/>
      <c r="Y98" s="320"/>
    </row>
    <row r="99" spans="1:33" x14ac:dyDescent="0.2">
      <c r="A99" s="132" t="s">
        <v>2958</v>
      </c>
      <c r="B99" s="1359" t="s">
        <v>2959</v>
      </c>
      <c r="C99" s="1360"/>
      <c r="D99" s="1360"/>
      <c r="E99" s="1361"/>
      <c r="F99" s="1360"/>
      <c r="G99" s="1430"/>
      <c r="H99" s="1431"/>
      <c r="I99" s="1432"/>
      <c r="J99" s="1432"/>
      <c r="K99" s="1432"/>
      <c r="L99" s="1432"/>
      <c r="M99" s="1708"/>
      <c r="N99" s="1488"/>
      <c r="O99" s="2189"/>
      <c r="P99" s="2189"/>
      <c r="Q99" s="2239"/>
      <c r="R99" s="2239"/>
      <c r="S99" s="553"/>
      <c r="T99" s="1429"/>
      <c r="U99" s="1439"/>
      <c r="V99" s="553"/>
      <c r="W99" s="553"/>
      <c r="X99" s="553"/>
      <c r="Y99" s="320"/>
      <c r="Z99" s="1143"/>
      <c r="AA99" s="1144"/>
      <c r="AB99" s="1143"/>
      <c r="AC99" s="1144"/>
      <c r="AD99" s="1143"/>
      <c r="AE99" s="1144"/>
      <c r="AF99" s="1143"/>
      <c r="AG99" s="1144"/>
    </row>
    <row r="100" spans="1:33" x14ac:dyDescent="0.2">
      <c r="A100" s="132"/>
      <c r="B100" s="1433"/>
      <c r="C100" s="1361"/>
      <c r="D100" s="1361"/>
      <c r="E100" s="1361"/>
      <c r="F100" s="1361"/>
      <c r="G100" s="1434"/>
      <c r="H100" s="1434"/>
      <c r="I100" s="1435"/>
      <c r="J100" s="1435"/>
      <c r="K100" s="1435"/>
      <c r="L100" s="1435"/>
      <c r="M100" s="1435"/>
      <c r="N100" s="1717"/>
      <c r="O100" s="553"/>
      <c r="P100" s="553"/>
      <c r="Q100" s="553"/>
      <c r="R100" s="553"/>
      <c r="S100" s="553"/>
      <c r="T100" s="1439"/>
      <c r="U100" s="1439"/>
      <c r="V100" s="553"/>
      <c r="W100" s="553"/>
      <c r="X100" s="553"/>
      <c r="Y100" s="320"/>
      <c r="Z100" s="1143"/>
      <c r="AA100" s="1144"/>
      <c r="AB100" s="1143"/>
      <c r="AC100" s="1144"/>
      <c r="AD100" s="1143"/>
      <c r="AE100" s="1144"/>
      <c r="AF100" s="1143"/>
      <c r="AG100" s="1144"/>
    </row>
    <row r="101" spans="1:33" x14ac:dyDescent="0.2">
      <c r="A101" s="131"/>
      <c r="B101" s="138" t="s">
        <v>746</v>
      </c>
      <c r="C101" s="1424"/>
      <c r="D101" s="1693"/>
      <c r="E101" s="131"/>
      <c r="F101" s="1425"/>
      <c r="G101" s="1358"/>
      <c r="H101" s="1358"/>
      <c r="I101" s="1424"/>
      <c r="J101" s="1424"/>
      <c r="K101" s="1424"/>
      <c r="L101" s="1424"/>
      <c r="M101" s="1426"/>
      <c r="N101" s="131"/>
      <c r="O101" s="2189"/>
      <c r="P101" s="2189"/>
      <c r="Q101" s="2189"/>
      <c r="R101" s="2189"/>
      <c r="S101" s="131"/>
      <c r="T101" s="1436"/>
      <c r="U101" s="1401" t="str">
        <f>$B101</f>
        <v>Total (500)</v>
      </c>
      <c r="V101" s="295"/>
      <c r="W101" s="131"/>
      <c r="X101" s="1437"/>
      <c r="Y101" s="320"/>
      <c r="Z101" s="1143"/>
      <c r="AA101" s="1144"/>
      <c r="AB101" s="1143"/>
      <c r="AC101" s="1144"/>
      <c r="AD101" s="1143"/>
      <c r="AE101" s="1144"/>
      <c r="AF101" s="1143"/>
      <c r="AG101" s="1144"/>
    </row>
    <row r="102" spans="1:33" ht="12.75" customHeight="1" x14ac:dyDescent="0.2">
      <c r="A102" s="131"/>
      <c r="B102" s="92"/>
      <c r="C102" s="92"/>
      <c r="D102" s="1444"/>
      <c r="E102" s="131"/>
      <c r="F102" s="1425"/>
      <c r="G102" s="1425"/>
      <c r="H102" s="1425"/>
      <c r="I102" s="1444"/>
      <c r="J102" s="1444"/>
      <c r="K102" s="1444"/>
      <c r="L102" s="1445"/>
      <c r="M102" s="1700"/>
      <c r="N102" s="131"/>
      <c r="O102" s="1444"/>
      <c r="P102" s="1444"/>
      <c r="Q102" s="1444"/>
      <c r="R102" s="1444"/>
      <c r="S102" s="131"/>
      <c r="T102" s="131"/>
      <c r="U102" s="131"/>
      <c r="V102" s="131"/>
      <c r="W102" s="131"/>
      <c r="X102" s="131"/>
      <c r="Y102" s="320"/>
      <c r="Z102" s="1143"/>
      <c r="AA102" s="1144"/>
      <c r="AB102" s="1143"/>
      <c r="AC102" s="1144"/>
      <c r="AD102" s="1143"/>
      <c r="AE102" s="1144"/>
      <c r="AF102" s="1143"/>
      <c r="AG102" s="1144"/>
    </row>
    <row r="103" spans="1:33" ht="50.25" customHeight="1" x14ac:dyDescent="0.2">
      <c r="A103" s="1481"/>
      <c r="B103" s="1474" t="s">
        <v>3014</v>
      </c>
      <c r="C103" s="131"/>
      <c r="D103" s="131"/>
      <c r="E103" s="131"/>
      <c r="F103" s="131"/>
      <c r="G103" s="131"/>
      <c r="H103" s="131"/>
      <c r="I103" s="131"/>
      <c r="J103" s="131"/>
      <c r="K103" s="131"/>
      <c r="L103" s="131"/>
      <c r="M103" s="131"/>
      <c r="N103" s="131"/>
      <c r="O103" s="139" t="s">
        <v>3015</v>
      </c>
      <c r="P103" s="139" t="s">
        <v>3016</v>
      </c>
      <c r="Q103" s="139" t="s">
        <v>3015</v>
      </c>
      <c r="R103" s="139" t="s">
        <v>3016</v>
      </c>
      <c r="S103" s="1481"/>
      <c r="T103" s="1481"/>
      <c r="U103" s="1481"/>
      <c r="V103" s="1481"/>
      <c r="W103" s="1481"/>
      <c r="X103" s="1481"/>
      <c r="Y103" s="320"/>
      <c r="Z103" s="1143"/>
      <c r="AA103" s="1144"/>
      <c r="AB103" s="1143"/>
      <c r="AC103" s="1144"/>
      <c r="AD103" s="1143"/>
      <c r="AE103" s="1144"/>
      <c r="AF103" s="1143"/>
      <c r="AG103" s="1144"/>
    </row>
    <row r="104" spans="1:33" ht="31.5" customHeight="1" x14ac:dyDescent="0.2">
      <c r="A104" s="1487"/>
      <c r="B104" s="1475" t="s">
        <v>1784</v>
      </c>
      <c r="C104" s="660"/>
      <c r="D104" s="1692"/>
      <c r="E104" s="131"/>
      <c r="F104" s="660"/>
      <c r="G104" s="660"/>
      <c r="H104" s="1476"/>
      <c r="I104" s="1477"/>
      <c r="J104" s="1693"/>
      <c r="K104" s="1477"/>
      <c r="L104" s="1405"/>
      <c r="M104" s="1406"/>
      <c r="N104" s="131"/>
      <c r="O104" s="1692"/>
      <c r="P104" s="1692"/>
      <c r="Q104" s="1692"/>
      <c r="R104" s="1692"/>
      <c r="S104" s="1481"/>
      <c r="T104" s="1481"/>
      <c r="U104" s="1481"/>
      <c r="V104" s="1481"/>
      <c r="W104" s="1481"/>
      <c r="X104" s="1482"/>
      <c r="Y104" s="320"/>
      <c r="Z104" s="1143"/>
      <c r="AA104" s="1144"/>
      <c r="AB104" s="1143"/>
      <c r="AC104" s="1144"/>
      <c r="AD104" s="1143"/>
      <c r="AE104" s="1144"/>
      <c r="AF104" s="1143"/>
      <c r="AG104" s="1144"/>
    </row>
    <row r="105" spans="1:33" ht="24.75" customHeight="1" x14ac:dyDescent="0.2">
      <c r="A105" s="1487"/>
      <c r="B105" s="1478" t="s">
        <v>1785</v>
      </c>
      <c r="C105" s="1692"/>
      <c r="D105" s="1692"/>
      <c r="E105" s="131"/>
      <c r="F105" s="660"/>
      <c r="G105" s="660"/>
      <c r="H105" s="1476"/>
      <c r="I105" s="1477"/>
      <c r="J105" s="1693"/>
      <c r="K105" s="1477"/>
      <c r="L105" s="1405"/>
      <c r="M105" s="1406"/>
      <c r="N105" s="131"/>
      <c r="O105" s="1692"/>
      <c r="P105" s="1692"/>
      <c r="Q105" s="1692"/>
      <c r="R105" s="1692"/>
      <c r="S105" s="1481"/>
      <c r="T105" s="1481"/>
      <c r="U105" s="1481"/>
      <c r="V105" s="1481"/>
      <c r="W105" s="1481"/>
      <c r="X105" s="1481"/>
      <c r="Y105" s="320"/>
      <c r="Z105" s="1143"/>
      <c r="AA105" s="1144"/>
      <c r="AB105" s="1143"/>
      <c r="AC105" s="1144"/>
      <c r="AD105" s="1143"/>
      <c r="AE105" s="1144"/>
      <c r="AF105" s="1143"/>
      <c r="AG105" s="1144"/>
    </row>
    <row r="106" spans="1:33" ht="12.75" customHeight="1"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320"/>
      <c r="Z106" s="1143"/>
      <c r="AA106" s="1144"/>
      <c r="AB106" s="1143"/>
      <c r="AC106" s="1144"/>
      <c r="AD106" s="1143"/>
      <c r="AE106" s="1144"/>
      <c r="AF106" s="1143"/>
      <c r="AG106" s="1144"/>
    </row>
    <row r="107" spans="1:33" ht="36" customHeight="1" x14ac:dyDescent="0.2">
      <c r="A107" s="1178">
        <v>1</v>
      </c>
      <c r="B107" s="2001" t="s">
        <v>2961</v>
      </c>
      <c r="C107" s="2080"/>
      <c r="D107" s="2080"/>
      <c r="E107" s="2080"/>
      <c r="F107" s="2080"/>
      <c r="G107" s="2080"/>
      <c r="H107" s="131"/>
      <c r="I107" s="1095">
        <v>4</v>
      </c>
      <c r="J107" s="2001" t="s">
        <v>2962</v>
      </c>
      <c r="K107" s="2176"/>
      <c r="L107" s="2176"/>
      <c r="M107" s="2176"/>
      <c r="N107" s="2176"/>
      <c r="O107" s="2176"/>
      <c r="P107" s="2176"/>
      <c r="Q107" s="2176"/>
      <c r="R107" s="2176"/>
      <c r="S107" s="131"/>
      <c r="T107" s="131"/>
      <c r="U107" s="131"/>
      <c r="V107" s="131"/>
      <c r="W107" s="131"/>
      <c r="X107" s="131"/>
      <c r="Y107" s="320"/>
      <c r="Z107" s="1143"/>
      <c r="AA107" s="1144"/>
      <c r="AB107" s="1143"/>
      <c r="AC107" s="1144"/>
      <c r="AD107" s="1143"/>
      <c r="AE107" s="1144"/>
      <c r="AF107" s="1143"/>
      <c r="AG107" s="1144"/>
    </row>
    <row r="108" spans="1:33" ht="33" customHeight="1" x14ac:dyDescent="0.2">
      <c r="A108" s="1178">
        <v>2</v>
      </c>
      <c r="B108" s="2001" t="s">
        <v>2990</v>
      </c>
      <c r="C108" s="2080"/>
      <c r="D108" s="2080"/>
      <c r="E108" s="2080"/>
      <c r="F108" s="2080"/>
      <c r="G108" s="2080"/>
      <c r="H108" s="131"/>
      <c r="I108" s="1095">
        <v>5</v>
      </c>
      <c r="J108" s="2001" t="s">
        <v>2964</v>
      </c>
      <c r="K108" s="2080"/>
      <c r="L108" s="2080"/>
      <c r="M108" s="2080"/>
      <c r="N108" s="2080"/>
      <c r="O108" s="2080"/>
      <c r="P108" s="2080"/>
      <c r="Q108" s="2080"/>
      <c r="R108" s="2080"/>
      <c r="S108" s="131"/>
      <c r="T108" s="131"/>
      <c r="U108" s="131"/>
      <c r="V108" s="131"/>
      <c r="W108" s="131"/>
      <c r="X108" s="131"/>
      <c r="Y108" s="320"/>
      <c r="Z108" s="1143"/>
      <c r="AA108" s="1144"/>
      <c r="AB108" s="1143"/>
      <c r="AC108" s="1144"/>
      <c r="AD108" s="1143"/>
      <c r="AE108" s="1144"/>
      <c r="AF108" s="1143"/>
      <c r="AG108" s="1144"/>
    </row>
    <row r="109" spans="1:33" ht="39.75" customHeight="1" x14ac:dyDescent="0.2">
      <c r="A109" s="1178">
        <v>3</v>
      </c>
      <c r="B109" s="2001" t="s">
        <v>2965</v>
      </c>
      <c r="C109" s="2080"/>
      <c r="D109" s="2080"/>
      <c r="E109" s="2080"/>
      <c r="F109" s="2080"/>
      <c r="G109" s="2080"/>
      <c r="H109" s="131"/>
      <c r="I109" s="1095">
        <v>6</v>
      </c>
      <c r="J109" s="2001" t="s">
        <v>2966</v>
      </c>
      <c r="K109" s="2080"/>
      <c r="L109" s="2080"/>
      <c r="M109" s="2080"/>
      <c r="N109" s="2080"/>
      <c r="O109" s="2080"/>
      <c r="P109" s="2080"/>
      <c r="Q109" s="2080"/>
      <c r="R109" s="2080"/>
      <c r="S109" s="131"/>
      <c r="T109" s="131"/>
      <c r="U109" s="131"/>
      <c r="V109" s="131"/>
      <c r="W109" s="131"/>
      <c r="X109" s="131"/>
      <c r="Y109" s="320"/>
      <c r="Z109" s="1143"/>
      <c r="AA109" s="1144"/>
      <c r="AB109" s="1143"/>
      <c r="AC109" s="1144"/>
      <c r="AD109" s="1143"/>
      <c r="AE109" s="1144"/>
      <c r="AF109" s="1143"/>
      <c r="AG109" s="1144"/>
    </row>
    <row r="110" spans="1:33" ht="12.75" customHeight="1" x14ac:dyDescent="0.2">
      <c r="A110" s="1700"/>
      <c r="B110" s="1521"/>
      <c r="C110" s="1522"/>
      <c r="D110" s="1522"/>
      <c r="E110" s="1700"/>
      <c r="F110" s="1522"/>
      <c r="G110" s="1522"/>
      <c r="H110" s="969"/>
      <c r="I110" s="1424"/>
      <c r="J110" s="1492"/>
      <c r="K110" s="1424"/>
      <c r="L110" s="1470"/>
      <c r="M110" s="1523"/>
      <c r="N110" s="1700"/>
      <c r="O110" s="1488"/>
      <c r="P110" s="1488"/>
      <c r="Q110" s="1488"/>
      <c r="R110" s="1488"/>
      <c r="S110" s="131"/>
      <c r="T110" s="1700"/>
      <c r="U110" s="1511"/>
      <c r="V110" s="1512"/>
      <c r="W110" s="1513"/>
      <c r="X110" s="1513"/>
      <c r="Y110" s="320"/>
      <c r="Z110" s="1143"/>
      <c r="AA110" s="1144"/>
      <c r="AB110" s="1143"/>
      <c r="AC110" s="1144"/>
      <c r="AD110" s="1143"/>
      <c r="AE110" s="1144"/>
      <c r="AF110" s="1143"/>
      <c r="AG110" s="1144"/>
    </row>
    <row r="111" spans="1:33" ht="12.75" customHeight="1" x14ac:dyDescent="0.2">
      <c r="A111" s="1700"/>
      <c r="B111" s="1521"/>
      <c r="C111" s="1522"/>
      <c r="D111" s="1522"/>
      <c r="E111" s="1700"/>
      <c r="F111" s="1522"/>
      <c r="G111" s="1522"/>
      <c r="H111" s="969"/>
      <c r="I111" s="1424"/>
      <c r="J111" s="1492"/>
      <c r="K111" s="1424"/>
      <c r="L111" s="1470"/>
      <c r="M111" s="1523"/>
      <c r="N111" s="1700"/>
      <c r="O111" s="1488"/>
      <c r="P111" s="1488"/>
      <c r="Q111" s="1488"/>
      <c r="R111" s="1488"/>
      <c r="S111" s="131"/>
      <c r="T111" s="1700"/>
      <c r="U111" s="1511"/>
      <c r="V111" s="1512"/>
      <c r="W111" s="1513"/>
      <c r="X111" s="1513"/>
      <c r="Y111" s="320"/>
      <c r="Z111" s="1143"/>
      <c r="AA111" s="1144"/>
      <c r="AB111" s="1143"/>
      <c r="AC111" s="1144"/>
      <c r="AD111" s="1143"/>
      <c r="AE111" s="1144"/>
      <c r="AF111" s="1143"/>
      <c r="AG111" s="1144"/>
    </row>
    <row r="112" spans="1:33" ht="12.75" customHeight="1" x14ac:dyDescent="0.2">
      <c r="A112" s="1700"/>
      <c r="B112" s="1521"/>
      <c r="C112" s="1522"/>
      <c r="D112" s="1522"/>
      <c r="E112" s="1700"/>
      <c r="F112" s="1522"/>
      <c r="G112" s="1522"/>
      <c r="H112" s="969"/>
      <c r="I112" s="1424"/>
      <c r="J112" s="1492"/>
      <c r="K112" s="1424"/>
      <c r="L112" s="1470"/>
      <c r="M112" s="1523"/>
      <c r="N112" s="1700"/>
      <c r="O112" s="1488"/>
      <c r="P112" s="1488"/>
      <c r="Q112" s="1488"/>
      <c r="R112" s="1488"/>
      <c r="S112" s="131"/>
      <c r="T112" s="1700"/>
      <c r="U112" s="1511"/>
      <c r="V112" s="1512"/>
      <c r="W112" s="1513"/>
      <c r="X112" s="1513"/>
      <c r="Y112" s="320"/>
      <c r="Z112" s="1143"/>
      <c r="AA112" s="1144"/>
      <c r="AB112" s="1143"/>
      <c r="AC112" s="1144"/>
      <c r="AD112" s="1143"/>
      <c r="AE112" s="1144"/>
      <c r="AF112" s="1143"/>
      <c r="AG112" s="1144"/>
    </row>
    <row r="113" spans="1:53" ht="12.75" customHeight="1" x14ac:dyDescent="0.2">
      <c r="A113" s="1634"/>
      <c r="B113" s="1149"/>
      <c r="C113" s="810"/>
      <c r="D113" s="810"/>
      <c r="E113" s="1634"/>
      <c r="F113" s="810"/>
      <c r="G113" s="810"/>
      <c r="H113" s="690"/>
      <c r="I113" s="1071"/>
      <c r="J113" s="805"/>
      <c r="K113" s="1071"/>
      <c r="L113" s="1045"/>
      <c r="M113" s="1150"/>
      <c r="N113" s="1634"/>
      <c r="O113" s="1137"/>
      <c r="P113" s="1137"/>
      <c r="Q113" s="1137"/>
      <c r="R113" s="1137"/>
      <c r="T113" s="1634"/>
      <c r="U113" s="1151"/>
      <c r="V113" s="1152"/>
      <c r="W113" s="1153"/>
      <c r="X113" s="1153"/>
      <c r="Y113" s="320"/>
      <c r="Z113" s="1143"/>
      <c r="AA113" s="1144"/>
      <c r="AB113" s="1143"/>
      <c r="AC113" s="1144"/>
      <c r="AD113" s="1143"/>
      <c r="AE113" s="1144"/>
      <c r="AF113" s="1143"/>
      <c r="AG113" s="1144"/>
    </row>
    <row r="114" spans="1:53" ht="12.75" customHeight="1" x14ac:dyDescent="0.2">
      <c r="A114" s="1634"/>
      <c r="B114" s="1149"/>
      <c r="C114" s="810"/>
      <c r="D114" s="810"/>
      <c r="E114" s="1634"/>
      <c r="F114" s="810"/>
      <c r="G114" s="810"/>
      <c r="H114" s="690"/>
      <c r="I114" s="1071"/>
      <c r="J114" s="805"/>
      <c r="K114" s="1071"/>
      <c r="L114" s="1045"/>
      <c r="M114" s="1150"/>
      <c r="N114" s="1634"/>
      <c r="O114" s="1137"/>
      <c r="P114" s="1137"/>
      <c r="Q114" s="1137"/>
      <c r="R114" s="1137"/>
      <c r="T114" s="1634"/>
      <c r="U114" s="1151"/>
      <c r="V114" s="1152"/>
      <c r="W114" s="1153"/>
      <c r="X114" s="1153"/>
      <c r="Y114" s="320"/>
      <c r="Z114" s="1143"/>
      <c r="AA114" s="1144"/>
      <c r="AB114" s="1143"/>
      <c r="AC114" s="1144"/>
      <c r="AD114" s="1143"/>
      <c r="AE114" s="1144"/>
      <c r="AF114" s="1143"/>
      <c r="AG114" s="1144"/>
    </row>
    <row r="115" spans="1:53" ht="12.75" customHeight="1" x14ac:dyDescent="0.2">
      <c r="A115" s="1634"/>
      <c r="B115" s="1149"/>
      <c r="C115" s="810"/>
      <c r="D115" s="810"/>
      <c r="E115" s="1634"/>
      <c r="F115" s="810"/>
      <c r="G115" s="810"/>
      <c r="H115" s="690"/>
      <c r="I115" s="1071"/>
      <c r="J115" s="805"/>
      <c r="K115" s="1071"/>
      <c r="L115" s="1045"/>
      <c r="M115" s="1150"/>
      <c r="N115" s="1634"/>
      <c r="O115" s="1137"/>
      <c r="P115" s="1137"/>
      <c r="Q115" s="1137"/>
      <c r="R115" s="1137"/>
      <c r="T115" s="1634"/>
      <c r="U115" s="1151"/>
      <c r="V115" s="1152"/>
      <c r="W115" s="1153"/>
      <c r="X115" s="1153"/>
      <c r="Y115" s="320"/>
      <c r="Z115" s="1143"/>
      <c r="AA115" s="1144"/>
      <c r="AB115" s="1143"/>
      <c r="AC115" s="1144"/>
      <c r="AD115" s="1143"/>
      <c r="AE115" s="1144"/>
      <c r="AF115" s="1143"/>
      <c r="AG115" s="1144"/>
    </row>
    <row r="116" spans="1:53" ht="12.75" customHeight="1" x14ac:dyDescent="0.2">
      <c r="A116" s="1634"/>
      <c r="B116" s="1149"/>
      <c r="C116" s="810"/>
      <c r="D116" s="810"/>
      <c r="E116" s="1634"/>
      <c r="F116" s="810"/>
      <c r="G116" s="810"/>
      <c r="H116" s="690"/>
      <c r="I116" s="1071"/>
      <c r="J116" s="805"/>
      <c r="K116" s="1071"/>
      <c r="L116" s="1045"/>
      <c r="M116" s="1150"/>
      <c r="N116" s="1634"/>
      <c r="O116" s="1137"/>
      <c r="P116" s="1137"/>
      <c r="Q116" s="1137"/>
      <c r="R116" s="1137"/>
      <c r="T116" s="1634"/>
      <c r="U116" s="1151"/>
      <c r="V116" s="1152"/>
      <c r="W116" s="1153"/>
      <c r="X116" s="1153"/>
      <c r="Y116" s="320"/>
      <c r="Z116" s="1143"/>
      <c r="AA116" s="1144"/>
      <c r="AB116" s="1143"/>
      <c r="AC116" s="1144"/>
      <c r="AD116" s="1143"/>
      <c r="AE116" s="1144"/>
      <c r="AF116" s="1143"/>
      <c r="AG116" s="1144"/>
    </row>
    <row r="117" spans="1:53" ht="12.75" customHeight="1" x14ac:dyDescent="0.2">
      <c r="A117" s="1634"/>
      <c r="B117" s="1149"/>
      <c r="C117" s="810"/>
      <c r="D117" s="810"/>
      <c r="E117" s="1634"/>
      <c r="F117" s="810"/>
      <c r="G117" s="810"/>
      <c r="H117" s="690"/>
      <c r="I117" s="1071"/>
      <c r="J117" s="805"/>
      <c r="K117" s="1071"/>
      <c r="L117" s="1045"/>
      <c r="M117" s="1150"/>
      <c r="N117" s="1634"/>
      <c r="O117" s="1137"/>
      <c r="P117" s="1137"/>
      <c r="Q117" s="1137"/>
      <c r="R117" s="1137"/>
      <c r="T117" s="1634"/>
      <c r="U117" s="1151"/>
      <c r="V117" s="1152"/>
      <c r="W117" s="1153"/>
      <c r="X117" s="1153"/>
      <c r="Y117" s="320"/>
      <c r="Z117" s="1143"/>
      <c r="AA117" s="1144"/>
      <c r="AB117" s="1143"/>
      <c r="AC117" s="1144"/>
      <c r="AD117" s="1143"/>
      <c r="AE117" s="1144"/>
      <c r="AF117" s="1143"/>
      <c r="AG117" s="1144"/>
    </row>
    <row r="118" spans="1:53" ht="12.75" customHeight="1" x14ac:dyDescent="0.2">
      <c r="A118" s="1634"/>
      <c r="B118" s="1149"/>
      <c r="C118" s="810"/>
      <c r="D118" s="810"/>
      <c r="E118" s="1634"/>
      <c r="F118" s="810"/>
      <c r="G118" s="810"/>
      <c r="H118" s="690"/>
      <c r="I118" s="1071"/>
      <c r="J118" s="805"/>
      <c r="K118" s="1071"/>
      <c r="L118" s="1045"/>
      <c r="M118" s="1150"/>
      <c r="N118" s="1634"/>
      <c r="O118" s="1137"/>
      <c r="P118" s="1137"/>
      <c r="Q118" s="1137"/>
      <c r="R118" s="1137"/>
      <c r="T118" s="1634"/>
      <c r="U118" s="1151"/>
      <c r="V118" s="1152"/>
      <c r="W118" s="1153"/>
      <c r="X118" s="1153"/>
      <c r="Y118" s="320"/>
      <c r="Z118" s="1143"/>
      <c r="AA118" s="1144"/>
      <c r="AB118" s="1143"/>
      <c r="AC118" s="1144"/>
      <c r="AD118" s="1143"/>
      <c r="AE118" s="1144"/>
      <c r="AF118" s="1143"/>
      <c r="AG118" s="1144"/>
    </row>
    <row r="119" spans="1:53" ht="12.75" customHeight="1" x14ac:dyDescent="0.2">
      <c r="A119" s="1634"/>
      <c r="B119" s="1149"/>
      <c r="C119" s="810"/>
      <c r="D119" s="810"/>
      <c r="E119" s="1634"/>
      <c r="F119" s="810"/>
      <c r="G119" s="810"/>
      <c r="H119" s="690"/>
      <c r="I119" s="1071"/>
      <c r="J119" s="805"/>
      <c r="K119" s="1071"/>
      <c r="L119" s="1045"/>
      <c r="M119" s="1150"/>
      <c r="N119" s="1634"/>
      <c r="O119" s="1137"/>
      <c r="P119" s="1137"/>
      <c r="Q119" s="1137"/>
      <c r="R119" s="1137"/>
      <c r="T119" s="1634"/>
      <c r="U119" s="1151"/>
      <c r="V119" s="1152"/>
      <c r="W119" s="1153"/>
      <c r="X119" s="1153"/>
      <c r="Y119" s="320"/>
      <c r="Z119" s="1143"/>
      <c r="AA119" s="1144"/>
      <c r="AB119" s="1143"/>
      <c r="AC119" s="1144"/>
      <c r="AD119" s="1143"/>
      <c r="AE119" s="1144"/>
      <c r="AF119" s="1143"/>
      <c r="AG119" s="1144"/>
    </row>
    <row r="120" spans="1:53" ht="12.75" customHeight="1" x14ac:dyDescent="0.2">
      <c r="A120" s="1634"/>
      <c r="B120" s="1149"/>
      <c r="C120" s="810"/>
      <c r="D120" s="810"/>
      <c r="E120" s="1634"/>
      <c r="F120" s="810"/>
      <c r="G120" s="810"/>
      <c r="H120" s="690"/>
      <c r="I120" s="1071"/>
      <c r="J120" s="805"/>
      <c r="K120" s="1071"/>
      <c r="L120" s="1045"/>
      <c r="M120" s="1150"/>
      <c r="N120" s="1634"/>
      <c r="O120" s="1137"/>
      <c r="P120" s="1137"/>
      <c r="Q120" s="1137"/>
      <c r="R120" s="1137"/>
      <c r="T120" s="1634"/>
      <c r="U120" s="1151"/>
      <c r="V120" s="1152"/>
      <c r="W120" s="1153"/>
      <c r="X120" s="1153"/>
      <c r="Y120" s="320"/>
      <c r="Z120" s="1143"/>
      <c r="AA120" s="1144"/>
      <c r="AB120" s="1143"/>
      <c r="AC120" s="1144"/>
      <c r="AD120" s="1143"/>
      <c r="AE120" s="1144"/>
      <c r="AF120" s="1143"/>
      <c r="AG120" s="1144"/>
    </row>
    <row r="121" spans="1:53" ht="12.75" customHeight="1" x14ac:dyDescent="0.2">
      <c r="A121" s="1634"/>
      <c r="B121" s="1149"/>
      <c r="C121" s="810"/>
      <c r="D121" s="810"/>
      <c r="E121" s="1634"/>
      <c r="F121" s="810"/>
      <c r="G121" s="810"/>
      <c r="H121" s="690"/>
      <c r="I121" s="1071"/>
      <c r="J121" s="805"/>
      <c r="K121" s="1071"/>
      <c r="L121" s="1045"/>
      <c r="M121" s="1150"/>
      <c r="N121" s="1634"/>
      <c r="O121" s="1137"/>
      <c r="P121" s="1137"/>
      <c r="Q121" s="1137"/>
      <c r="R121" s="1137"/>
      <c r="T121" s="1634"/>
      <c r="U121" s="1151"/>
      <c r="V121" s="1152"/>
      <c r="W121" s="1153"/>
      <c r="X121" s="1153"/>
      <c r="Y121" s="320"/>
      <c r="Z121" s="1143"/>
      <c r="AA121" s="1144"/>
      <c r="AB121" s="1143"/>
      <c r="AC121" s="1144"/>
      <c r="AD121" s="1143"/>
      <c r="AE121" s="1144"/>
      <c r="AF121" s="1143"/>
      <c r="AG121" s="1144"/>
    </row>
    <row r="122" spans="1:53" ht="12.75" customHeight="1" x14ac:dyDescent="0.2">
      <c r="A122" s="1634"/>
      <c r="B122" s="1149"/>
      <c r="C122" s="810"/>
      <c r="D122" s="810"/>
      <c r="E122" s="1634"/>
      <c r="F122" s="810"/>
      <c r="G122" s="810"/>
      <c r="H122" s="690"/>
      <c r="I122" s="1071"/>
      <c r="J122" s="805"/>
      <c r="K122" s="1071"/>
      <c r="L122" s="1045"/>
      <c r="M122" s="1150"/>
      <c r="N122" s="1634"/>
      <c r="O122" s="1137"/>
      <c r="P122" s="1137"/>
      <c r="Q122" s="1137"/>
      <c r="R122" s="1137"/>
      <c r="T122" s="1634"/>
      <c r="U122" s="1151"/>
      <c r="V122" s="1152"/>
      <c r="W122" s="1153"/>
      <c r="X122" s="1153"/>
      <c r="Y122" s="320"/>
      <c r="Z122" s="1143"/>
      <c r="AA122" s="1144"/>
      <c r="AB122" s="1143"/>
      <c r="AC122" s="1144"/>
      <c r="AD122" s="1143"/>
      <c r="AE122" s="1144"/>
      <c r="AF122" s="1143"/>
      <c r="AG122" s="1144"/>
    </row>
    <row r="123" spans="1:53" x14ac:dyDescent="0.2">
      <c r="A123" s="1634"/>
      <c r="B123" s="1149"/>
      <c r="C123" s="810"/>
      <c r="D123" s="810"/>
      <c r="E123" s="1634"/>
      <c r="F123" s="810"/>
      <c r="G123" s="810"/>
      <c r="H123" s="690"/>
      <c r="I123" s="1071"/>
      <c r="J123" s="805"/>
      <c r="K123" s="1071"/>
      <c r="L123" s="1045"/>
      <c r="M123" s="1150"/>
      <c r="N123" s="1634"/>
      <c r="O123" s="1137"/>
      <c r="P123" s="1137"/>
      <c r="Q123" s="1137"/>
      <c r="R123" s="1137"/>
      <c r="T123" s="1634"/>
      <c r="U123" s="1151"/>
      <c r="V123" s="1152"/>
      <c r="W123" s="1153"/>
      <c r="X123" s="1153"/>
      <c r="Y123" s="320"/>
      <c r="Z123" s="1143"/>
      <c r="AA123" s="1144"/>
      <c r="AB123" s="1143"/>
      <c r="AC123" s="1144"/>
      <c r="AD123" s="1143"/>
      <c r="AE123" s="1144"/>
      <c r="AF123" s="1143"/>
      <c r="AG123" s="1144"/>
    </row>
    <row r="124" spans="1:53" x14ac:dyDescent="0.2">
      <c r="A124" s="86"/>
      <c r="B124" s="1154"/>
      <c r="C124" s="810"/>
      <c r="D124" s="810"/>
      <c r="E124" s="1634"/>
      <c r="F124" s="810"/>
      <c r="G124" s="810"/>
      <c r="H124" s="1634"/>
      <c r="I124" s="1071"/>
      <c r="J124" s="805"/>
      <c r="K124" s="1071"/>
      <c r="L124" s="1045"/>
      <c r="M124" s="1634"/>
      <c r="N124" s="1634"/>
      <c r="O124" s="1175"/>
      <c r="P124" s="1175"/>
      <c r="Q124" s="1175"/>
      <c r="R124" s="1175"/>
      <c r="T124" s="39"/>
      <c r="U124" s="1154"/>
      <c r="V124" s="1152"/>
      <c r="W124" s="1153"/>
      <c r="X124" s="1153"/>
      <c r="Y124" s="320"/>
      <c r="Z124" s="1143"/>
      <c r="AA124" s="1144"/>
      <c r="AB124" s="1143"/>
      <c r="AC124" s="1144"/>
      <c r="AD124" s="1143"/>
      <c r="AE124" s="1144"/>
      <c r="AF124" s="1143"/>
      <c r="AG124" s="1144"/>
    </row>
    <row r="125" spans="1:53" x14ac:dyDescent="0.2">
      <c r="A125" s="39"/>
      <c r="B125" s="5"/>
      <c r="C125" s="805"/>
      <c r="D125" s="805"/>
      <c r="F125" s="806"/>
      <c r="G125" s="806"/>
      <c r="H125" s="1072"/>
      <c r="I125" s="1071"/>
      <c r="J125" s="805"/>
      <c r="K125" s="1071"/>
      <c r="L125" s="1155"/>
      <c r="M125" s="1156"/>
      <c r="O125" s="1176"/>
      <c r="P125" s="1176"/>
      <c r="Q125" s="1176"/>
      <c r="R125" s="1176"/>
      <c r="T125" s="39"/>
      <c r="U125" s="5"/>
      <c r="V125" s="1152"/>
      <c r="W125" s="1157"/>
      <c r="X125" s="1157"/>
      <c r="Y125" s="320"/>
      <c r="Z125" s="1145"/>
      <c r="AA125" s="1146"/>
      <c r="AB125" s="1145"/>
      <c r="AC125" s="1146"/>
      <c r="AD125" s="1145"/>
      <c r="AE125" s="1146"/>
      <c r="AF125" s="1145"/>
      <c r="AG125" s="1146"/>
    </row>
    <row r="126" spans="1:53" x14ac:dyDescent="0.2">
      <c r="B126" s="5"/>
      <c r="C126" s="5"/>
      <c r="D126" s="1119"/>
      <c r="F126" s="776"/>
      <c r="G126" s="776"/>
      <c r="H126" s="776"/>
      <c r="I126" s="1119"/>
      <c r="J126" s="1119"/>
      <c r="K126" s="1119"/>
      <c r="L126" s="1158"/>
      <c r="M126" s="1634"/>
      <c r="O126" s="1119"/>
      <c r="P126" s="1119"/>
      <c r="Q126" s="1119"/>
      <c r="R126" s="1119"/>
      <c r="Y126" s="320"/>
    </row>
    <row r="127" spans="1:53" x14ac:dyDescent="0.2">
      <c r="A127" s="24"/>
      <c r="B127" s="1107"/>
      <c r="C127" s="1108"/>
      <c r="D127" s="1108"/>
      <c r="F127" s="1109"/>
      <c r="G127" s="789"/>
      <c r="H127" s="1072"/>
      <c r="I127" s="1072"/>
      <c r="J127" s="1109"/>
      <c r="K127" s="1109"/>
      <c r="L127" s="1109"/>
      <c r="M127" s="1109"/>
      <c r="N127" s="1076"/>
      <c r="P127" s="1083"/>
      <c r="Q127" s="1083"/>
      <c r="R127" s="1083"/>
      <c r="S127" s="1083"/>
      <c r="U127" s="1083"/>
      <c r="V127" s="1083"/>
      <c r="W127" s="1083"/>
      <c r="X127" s="1083"/>
      <c r="Y127" s="1083"/>
      <c r="Z127" s="1083"/>
      <c r="AA127" s="769"/>
      <c r="AB127" s="769"/>
      <c r="AC127" s="769"/>
      <c r="AD127" s="769"/>
      <c r="AE127" s="769"/>
      <c r="AF127" s="769"/>
      <c r="AG127" s="769"/>
      <c r="AH127" s="769"/>
      <c r="AJ127" s="1084"/>
      <c r="AK127" s="1084"/>
      <c r="AL127" s="1085"/>
      <c r="AM127" s="1085"/>
      <c r="AN127" s="1085"/>
      <c r="AO127" s="1085"/>
      <c r="AP127" s="1086"/>
      <c r="AQ127" s="1085"/>
      <c r="AR127" s="1085"/>
      <c r="AS127" s="1085"/>
      <c r="AT127" s="1085"/>
      <c r="AU127" s="1085"/>
      <c r="AV127" s="1085"/>
      <c r="AW127" s="1084"/>
      <c r="AX127" s="1084"/>
      <c r="AY127" s="1085"/>
      <c r="AZ127" s="1085"/>
      <c r="BA127" s="1085"/>
    </row>
    <row r="128" spans="1:53" x14ac:dyDescent="0.2">
      <c r="A128" s="54"/>
      <c r="B128" s="1110"/>
      <c r="C128" s="1088"/>
      <c r="D128" s="1088"/>
      <c r="E128" s="1088"/>
      <c r="F128" s="1088"/>
      <c r="G128" s="1088"/>
      <c r="H128" s="1111"/>
      <c r="I128" s="1111"/>
      <c r="J128" s="1112"/>
      <c r="K128" s="1112"/>
      <c r="L128" s="1112"/>
      <c r="M128" s="1112"/>
      <c r="N128" s="1112"/>
      <c r="O128" s="1634"/>
      <c r="P128" s="1137"/>
      <c r="Q128" s="1137"/>
      <c r="R128" s="1137"/>
      <c r="S128" s="1137"/>
      <c r="U128" s="1083"/>
      <c r="V128" s="1083"/>
      <c r="W128" s="1083"/>
      <c r="X128" s="1083"/>
      <c r="Y128" s="1083"/>
      <c r="Z128" s="1083"/>
      <c r="AA128" s="769"/>
      <c r="AB128" s="769"/>
      <c r="AC128" s="769"/>
      <c r="AD128" s="769"/>
      <c r="AE128" s="769"/>
      <c r="AF128" s="769"/>
      <c r="AG128" s="769"/>
      <c r="AH128" s="769"/>
      <c r="AJ128" s="1084"/>
      <c r="AK128" s="1084"/>
      <c r="AL128" s="1085"/>
      <c r="AM128" s="1085"/>
      <c r="AN128" s="1085"/>
      <c r="AO128" s="1085"/>
      <c r="AP128" s="1086"/>
      <c r="AQ128" s="1085"/>
      <c r="AR128" s="1085"/>
      <c r="AS128" s="1085"/>
      <c r="AT128" s="1085"/>
      <c r="AU128" s="1085"/>
      <c r="AV128" s="1085"/>
      <c r="AW128" s="1084"/>
      <c r="AX128" s="1084"/>
      <c r="AY128" s="1085"/>
      <c r="AZ128" s="1085"/>
      <c r="BA128" s="1085"/>
    </row>
    <row r="129" spans="1:53" x14ac:dyDescent="0.2">
      <c r="A129" s="54"/>
      <c r="B129" s="1110"/>
      <c r="C129" s="1088"/>
      <c r="D129" s="1088"/>
      <c r="E129" s="1088"/>
      <c r="F129" s="1088"/>
      <c r="G129" s="1088"/>
      <c r="H129" s="1111"/>
      <c r="I129" s="1111"/>
      <c r="J129" s="1112"/>
      <c r="K129" s="1112"/>
      <c r="L129" s="1112"/>
      <c r="M129" s="1112"/>
      <c r="N129" s="1112"/>
      <c r="O129" s="1634"/>
      <c r="P129" s="1251"/>
      <c r="Q129" s="1251"/>
      <c r="R129" s="1251"/>
      <c r="S129" s="1251"/>
      <c r="U129" s="1083"/>
      <c r="V129" s="1083"/>
      <c r="W129" s="1083"/>
      <c r="X129" s="1083"/>
      <c r="Y129" s="1083"/>
      <c r="Z129" s="1083"/>
      <c r="AA129" s="769"/>
      <c r="AB129" s="769"/>
      <c r="AC129" s="769"/>
      <c r="AD129" s="769"/>
      <c r="AE129" s="769"/>
      <c r="AF129" s="769"/>
      <c r="AG129" s="769"/>
      <c r="AH129" s="769"/>
      <c r="AJ129" s="1118"/>
      <c r="AK129" s="1118"/>
      <c r="AL129" s="1085"/>
      <c r="AM129" s="1085"/>
      <c r="AN129" s="1085"/>
      <c r="AO129" s="1085"/>
      <c r="AP129" s="1086"/>
      <c r="AQ129" s="1085"/>
      <c r="AR129" s="1085"/>
      <c r="AS129" s="1085"/>
      <c r="AT129" s="1085"/>
      <c r="AU129" s="1085"/>
      <c r="AV129" s="1085"/>
      <c r="AW129" s="1118"/>
      <c r="AX129" s="1118"/>
      <c r="AY129" s="1085"/>
      <c r="AZ129" s="1085"/>
      <c r="BA129" s="1085"/>
    </row>
    <row r="130" spans="1:53" x14ac:dyDescent="0.2">
      <c r="B130" s="695"/>
      <c r="C130" s="5"/>
      <c r="D130" s="805"/>
      <c r="H130" s="776"/>
      <c r="I130" s="1119"/>
      <c r="J130" s="1119"/>
      <c r="K130" s="1119"/>
      <c r="L130" s="1158"/>
      <c r="M130" s="1634"/>
      <c r="O130" s="1176"/>
      <c r="P130" s="1176"/>
      <c r="Q130" s="1176"/>
      <c r="R130" s="1176"/>
      <c r="T130" s="1159"/>
      <c r="U130" s="38"/>
      <c r="V130" s="1152"/>
      <c r="X130" s="283"/>
      <c r="Y130" s="283"/>
      <c r="Z130" s="1145"/>
      <c r="AA130" s="1121"/>
      <c r="AB130" s="1145"/>
      <c r="AC130" s="1121"/>
      <c r="AD130" s="1145"/>
      <c r="AE130" s="1121"/>
      <c r="AF130" s="1145"/>
      <c r="AG130" s="1121"/>
    </row>
    <row r="131" spans="1:53" x14ac:dyDescent="0.2">
      <c r="A131" s="1634"/>
      <c r="B131" s="5"/>
      <c r="C131" s="5"/>
      <c r="D131" s="1119"/>
      <c r="F131" s="776"/>
      <c r="G131" s="776"/>
      <c r="H131" s="776"/>
      <c r="I131" s="1119"/>
      <c r="J131" s="1119"/>
      <c r="K131" s="1119"/>
      <c r="L131" s="1158"/>
      <c r="M131" s="1634"/>
      <c r="O131" s="1119"/>
      <c r="P131" s="1119"/>
      <c r="Q131" s="1119"/>
      <c r="R131" s="1119"/>
      <c r="T131" s="1634"/>
      <c r="U131" s="1160"/>
      <c r="V131" s="291"/>
      <c r="W131" s="1153"/>
      <c r="X131" s="1153"/>
      <c r="Y131" s="320"/>
      <c r="Z131" s="1143"/>
      <c r="AA131" s="1144"/>
      <c r="AB131" s="1143"/>
      <c r="AC131" s="1144"/>
      <c r="AD131" s="1143"/>
      <c r="AE131" s="1144"/>
      <c r="AF131" s="1143"/>
      <c r="AG131" s="1144"/>
    </row>
    <row r="132" spans="1:53" s="25" customFormat="1" ht="33.75" customHeight="1" x14ac:dyDescent="0.2">
      <c r="A132" s="19"/>
      <c r="B132" s="1161"/>
      <c r="C132" s="826"/>
      <c r="D132" s="826"/>
      <c r="E132" s="826"/>
      <c r="F132" s="826"/>
      <c r="G132" s="826"/>
      <c r="H132" s="826"/>
      <c r="I132" s="826"/>
      <c r="J132" s="826"/>
      <c r="K132" s="826"/>
      <c r="L132" s="826"/>
      <c r="M132" s="826"/>
      <c r="N132" s="826"/>
      <c r="O132" s="1162"/>
      <c r="P132" s="1162"/>
      <c r="Q132" s="1162"/>
      <c r="R132" s="1162"/>
      <c r="T132" s="19"/>
      <c r="U132" s="1163"/>
      <c r="V132" s="1147"/>
      <c r="W132" s="1164"/>
      <c r="X132" s="1164"/>
      <c r="Y132" s="174"/>
      <c r="Z132" s="1143"/>
      <c r="AA132" s="1144"/>
      <c r="AB132" s="1143"/>
      <c r="AC132" s="1144"/>
      <c r="AD132" s="1143"/>
      <c r="AE132" s="1144"/>
      <c r="AF132" s="1143"/>
      <c r="AG132" s="1144"/>
    </row>
    <row r="133" spans="1:53" s="25" customFormat="1" ht="42" customHeight="1" x14ac:dyDescent="0.2">
      <c r="A133" s="19"/>
      <c r="B133" s="1165"/>
      <c r="C133" s="826"/>
      <c r="D133" s="1166"/>
      <c r="E133" s="826"/>
      <c r="F133" s="826"/>
      <c r="G133" s="826"/>
      <c r="H133" s="826"/>
      <c r="I133" s="1167"/>
      <c r="J133" s="1168"/>
      <c r="K133" s="1167"/>
      <c r="L133" s="1169"/>
      <c r="M133" s="1170"/>
      <c r="N133" s="826"/>
      <c r="O133" s="1166"/>
      <c r="P133" s="1166"/>
      <c r="Q133" s="1166"/>
      <c r="R133" s="1166"/>
      <c r="T133" s="19"/>
      <c r="U133" s="1163"/>
      <c r="V133" s="1147"/>
      <c r="W133" s="1164"/>
      <c r="X133" s="1164"/>
      <c r="Y133" s="174"/>
      <c r="Z133" s="1143"/>
      <c r="AA133" s="1144"/>
      <c r="AB133" s="1143"/>
      <c r="AC133" s="1144"/>
      <c r="AD133" s="1143"/>
      <c r="AE133" s="1144"/>
      <c r="AF133" s="1143"/>
      <c r="AG133" s="1144"/>
    </row>
    <row r="134" spans="1:53" s="25" customFormat="1" ht="42.6" customHeight="1" x14ac:dyDescent="0.2">
      <c r="A134" s="19"/>
      <c r="B134" s="1171"/>
      <c r="C134" s="1166"/>
      <c r="D134" s="1166"/>
      <c r="E134" s="826"/>
      <c r="F134" s="826"/>
      <c r="G134" s="826"/>
      <c r="H134" s="826"/>
      <c r="I134" s="1167"/>
      <c r="J134" s="1168"/>
      <c r="K134" s="1167"/>
      <c r="L134" s="1169"/>
      <c r="M134" s="1170"/>
      <c r="N134" s="826"/>
      <c r="O134" s="1166"/>
      <c r="P134" s="1166"/>
      <c r="Q134" s="1166"/>
      <c r="R134" s="1166"/>
      <c r="T134" s="19"/>
      <c r="U134" s="1163"/>
      <c r="V134" s="1147"/>
      <c r="W134" s="1164"/>
      <c r="X134" s="1164"/>
      <c r="Y134" s="174"/>
      <c r="Z134" s="1143"/>
      <c r="AA134" s="1144"/>
      <c r="AB134" s="1143"/>
      <c r="AC134" s="1144"/>
      <c r="AD134" s="1143"/>
      <c r="AE134" s="1144"/>
      <c r="AF134" s="1143"/>
      <c r="AG134" s="1144"/>
    </row>
    <row r="135" spans="1:53" x14ac:dyDescent="0.2">
      <c r="A135" s="1634"/>
      <c r="B135" s="5"/>
      <c r="C135" s="5"/>
      <c r="D135" s="1119"/>
      <c r="F135" s="776"/>
      <c r="G135" s="776"/>
      <c r="H135" s="776"/>
      <c r="I135" s="776"/>
      <c r="J135" s="1119"/>
      <c r="K135" s="1119"/>
      <c r="L135" s="1158"/>
      <c r="M135" s="1634"/>
      <c r="P135" s="1119"/>
      <c r="Q135" s="1119"/>
      <c r="R135" s="1119"/>
      <c r="T135" s="1634"/>
      <c r="U135" s="1160"/>
      <c r="V135" s="291"/>
      <c r="W135" s="1153"/>
      <c r="X135" s="1153"/>
      <c r="Y135" s="320"/>
      <c r="Z135" s="1143"/>
      <c r="AA135" s="1144"/>
      <c r="AB135" s="1143"/>
      <c r="AC135" s="1144"/>
      <c r="AD135" s="1143"/>
      <c r="AE135" s="1144"/>
      <c r="AF135" s="1143"/>
      <c r="AG135" s="1144"/>
    </row>
    <row r="136" spans="1:53" ht="33.75" customHeight="1" x14ac:dyDescent="0.2">
      <c r="A136" s="1094"/>
      <c r="B136" s="1672"/>
      <c r="C136" s="1672"/>
      <c r="D136" s="1672"/>
      <c r="E136" s="1672"/>
      <c r="F136" s="1672"/>
      <c r="G136" s="1672"/>
      <c r="H136" s="1672"/>
      <c r="I136" s="1672"/>
      <c r="J136" s="1113"/>
      <c r="K136" s="1672"/>
      <c r="L136" s="1672"/>
      <c r="M136" s="1672"/>
      <c r="N136" s="1672"/>
      <c r="O136" s="1672"/>
      <c r="P136" s="1672"/>
      <c r="Q136" s="1672"/>
      <c r="R136" s="1672"/>
      <c r="T136" s="1634"/>
      <c r="U136" s="1160"/>
      <c r="V136" s="291"/>
      <c r="W136" s="1153"/>
      <c r="X136" s="1153"/>
      <c r="Y136" s="320"/>
      <c r="Z136" s="1143"/>
      <c r="AA136" s="1144"/>
      <c r="AB136" s="1143"/>
      <c r="AC136" s="1144"/>
      <c r="AD136" s="1143"/>
      <c r="AE136" s="1144"/>
      <c r="AF136" s="1143"/>
      <c r="AG136" s="1144"/>
    </row>
    <row r="137" spans="1:53" ht="42.6" customHeight="1" x14ac:dyDescent="0.2">
      <c r="A137" s="1094"/>
      <c r="B137" s="1177"/>
      <c r="C137" s="1177"/>
      <c r="D137" s="1177"/>
      <c r="E137" s="1177"/>
      <c r="F137" s="1177"/>
      <c r="G137" s="1177"/>
      <c r="H137" s="1177"/>
      <c r="I137" s="1177"/>
      <c r="J137" s="1113"/>
      <c r="K137" s="1672"/>
      <c r="L137" s="1672"/>
      <c r="M137" s="1672"/>
      <c r="N137" s="1672"/>
      <c r="O137" s="1672"/>
      <c r="P137" s="1672"/>
      <c r="Q137" s="1672"/>
      <c r="R137" s="1672"/>
      <c r="T137" s="1634"/>
      <c r="U137" s="1160"/>
      <c r="V137" s="291"/>
      <c r="W137" s="1153"/>
      <c r="X137" s="1153"/>
      <c r="Y137" s="320"/>
      <c r="Z137" s="1143"/>
      <c r="AA137" s="1144"/>
      <c r="AB137" s="1143"/>
      <c r="AC137" s="1144"/>
      <c r="AD137" s="1143"/>
      <c r="AE137" s="1144"/>
      <c r="AF137" s="1143"/>
      <c r="AG137" s="1144"/>
    </row>
    <row r="138" spans="1:53" ht="34.5" customHeight="1" x14ac:dyDescent="0.2">
      <c r="A138" s="1094"/>
      <c r="B138" s="1177"/>
      <c r="C138" s="1177"/>
      <c r="D138" s="1177"/>
      <c r="E138" s="1177"/>
      <c r="F138" s="1177"/>
      <c r="G138" s="1177"/>
      <c r="H138" s="1177"/>
      <c r="I138" s="1177"/>
      <c r="J138" s="1172"/>
      <c r="K138" s="858"/>
      <c r="L138" s="858"/>
      <c r="M138" s="858"/>
      <c r="N138" s="858"/>
      <c r="O138" s="858"/>
      <c r="P138" s="858"/>
      <c r="Q138" s="858"/>
      <c r="R138" s="858"/>
      <c r="T138" s="1634"/>
      <c r="U138" s="1160"/>
      <c r="V138" s="291"/>
      <c r="W138" s="1153"/>
      <c r="X138" s="1153"/>
      <c r="Y138" s="320"/>
      <c r="Z138" s="1143"/>
      <c r="AA138" s="1144"/>
      <c r="AB138" s="1143"/>
      <c r="AC138" s="1144"/>
      <c r="AD138" s="1143"/>
      <c r="AE138" s="1144"/>
      <c r="AF138" s="1143"/>
      <c r="AG138" s="1144"/>
    </row>
    <row r="139" spans="1:53" ht="11.25" customHeight="1" x14ac:dyDescent="0.2">
      <c r="A139" s="1634"/>
      <c r="B139" s="1715"/>
      <c r="C139" s="1715"/>
      <c r="D139" s="1715"/>
      <c r="E139" s="1715"/>
      <c r="F139" s="1715"/>
      <c r="G139" s="1715"/>
      <c r="H139" s="1715"/>
      <c r="I139" s="1715"/>
      <c r="J139" s="1096"/>
      <c r="K139" s="1672"/>
      <c r="L139" s="1715"/>
      <c r="M139" s="1715"/>
      <c r="N139" s="1715"/>
      <c r="O139" s="1715"/>
      <c r="P139" s="1715"/>
      <c r="Q139" s="1715"/>
      <c r="R139" s="1715"/>
      <c r="T139" s="1634"/>
      <c r="U139" s="1160"/>
      <c r="V139" s="291"/>
      <c r="W139" s="1153"/>
      <c r="X139" s="1153"/>
      <c r="Y139" s="320"/>
      <c r="Z139" s="1143"/>
      <c r="AA139" s="1144"/>
      <c r="AB139" s="1143"/>
      <c r="AC139" s="1144"/>
      <c r="AD139" s="1143"/>
      <c r="AE139" s="1144"/>
      <c r="AF139" s="1143"/>
      <c r="AG139" s="1144"/>
    </row>
    <row r="140" spans="1:53" ht="11.25" customHeight="1" x14ac:dyDescent="0.2">
      <c r="A140" s="1634"/>
      <c r="B140" s="25"/>
      <c r="C140" s="1678"/>
      <c r="D140" s="1678"/>
      <c r="E140" s="1678"/>
      <c r="F140" s="1678"/>
      <c r="G140" s="1678"/>
      <c r="H140" s="1678"/>
      <c r="I140" s="1678"/>
      <c r="J140" s="1096"/>
      <c r="K140" s="1715"/>
      <c r="L140" s="1715"/>
      <c r="M140" s="1715"/>
      <c r="N140" s="1715"/>
      <c r="O140" s="1715"/>
      <c r="P140" s="1715"/>
      <c r="Q140" s="1715"/>
      <c r="R140" s="1715"/>
      <c r="T140" s="1634"/>
      <c r="U140" s="1160"/>
      <c r="V140" s="291"/>
      <c r="W140" s="1153"/>
      <c r="X140" s="1153"/>
      <c r="Y140" s="320"/>
      <c r="Z140" s="1143"/>
      <c r="AA140" s="1144"/>
      <c r="AB140" s="1143"/>
      <c r="AC140" s="1144"/>
      <c r="AD140" s="1143"/>
      <c r="AE140" s="1144"/>
      <c r="AF140" s="1143"/>
      <c r="AG140" s="1144"/>
    </row>
    <row r="141" spans="1:53" ht="11.25" customHeight="1" x14ac:dyDescent="0.2">
      <c r="A141" s="1634"/>
      <c r="J141" s="1096"/>
      <c r="K141" s="2034"/>
      <c r="L141" s="2148"/>
      <c r="M141" s="2148"/>
      <c r="N141" s="2148"/>
      <c r="O141" s="2148"/>
      <c r="P141" s="2148"/>
      <c r="Q141" s="2148"/>
      <c r="R141" s="2148"/>
      <c r="T141" s="1634"/>
      <c r="U141" s="1160"/>
      <c r="V141" s="291"/>
      <c r="W141" s="1153"/>
      <c r="X141" s="1153"/>
      <c r="Y141" s="320"/>
      <c r="Z141" s="1143"/>
      <c r="AA141" s="1144"/>
      <c r="AB141" s="1143"/>
      <c r="AC141" s="1144"/>
      <c r="AD141" s="1143"/>
      <c r="AE141" s="1144"/>
      <c r="AF141" s="1143"/>
      <c r="AG141" s="1144"/>
    </row>
    <row r="142" spans="1:53" x14ac:dyDescent="0.2">
      <c r="A142" s="1634"/>
      <c r="T142" s="1634"/>
      <c r="U142" s="1160"/>
      <c r="V142" s="291"/>
      <c r="W142" s="1153"/>
      <c r="X142" s="1153"/>
      <c r="Y142" s="320"/>
      <c r="Z142" s="1143"/>
      <c r="AA142" s="1144"/>
      <c r="AB142" s="1143"/>
      <c r="AC142" s="1144"/>
      <c r="AD142" s="1143"/>
      <c r="AE142" s="1144"/>
      <c r="AF142" s="1143"/>
      <c r="AG142" s="1144"/>
    </row>
    <row r="143" spans="1:53" x14ac:dyDescent="0.2">
      <c r="A143" s="1634"/>
      <c r="T143" s="1634"/>
      <c r="U143" s="1160"/>
      <c r="V143" s="291"/>
      <c r="W143" s="1153"/>
      <c r="X143" s="1153"/>
      <c r="Y143" s="320"/>
      <c r="Z143" s="1143"/>
      <c r="AA143" s="1144"/>
      <c r="AB143" s="1143"/>
      <c r="AC143" s="1144"/>
      <c r="AD143" s="1143"/>
      <c r="AE143" s="1144"/>
      <c r="AF143" s="1143"/>
      <c r="AG143" s="1144"/>
    </row>
    <row r="144" spans="1:53" x14ac:dyDescent="0.2">
      <c r="A144" s="1634"/>
      <c r="T144" s="1634"/>
      <c r="U144" s="1160"/>
      <c r="V144" s="291"/>
      <c r="W144" s="1153"/>
      <c r="X144" s="1153"/>
      <c r="Y144" s="320"/>
      <c r="Z144" s="1143"/>
      <c r="AA144" s="1144"/>
      <c r="AB144" s="1143"/>
      <c r="AC144" s="1144"/>
      <c r="AD144" s="1143"/>
      <c r="AE144" s="1144"/>
      <c r="AF144" s="1143"/>
      <c r="AG144" s="1144"/>
    </row>
    <row r="145" spans="1:33" x14ac:dyDescent="0.2">
      <c r="A145" s="1634"/>
      <c r="T145" s="1634"/>
      <c r="U145" s="1160"/>
      <c r="V145" s="291"/>
      <c r="W145" s="1153"/>
      <c r="X145" s="1153"/>
      <c r="Y145" s="320"/>
      <c r="Z145" s="1143"/>
      <c r="AA145" s="1144"/>
      <c r="AB145" s="1143"/>
      <c r="AC145" s="1144"/>
      <c r="AD145" s="1143"/>
      <c r="AE145" s="1144"/>
      <c r="AF145" s="1143"/>
      <c r="AG145" s="1144"/>
    </row>
    <row r="146" spans="1:33" x14ac:dyDescent="0.2">
      <c r="A146" s="1634"/>
      <c r="T146" s="1634"/>
      <c r="U146" s="1160"/>
      <c r="V146" s="291"/>
      <c r="W146" s="1153"/>
      <c r="X146" s="1153"/>
      <c r="Y146" s="320"/>
      <c r="Z146" s="1143"/>
      <c r="AA146" s="1144"/>
      <c r="AB146" s="1143"/>
      <c r="AC146" s="1144"/>
      <c r="AD146" s="1143"/>
      <c r="AE146" s="1144"/>
      <c r="AF146" s="1143"/>
      <c r="AG146" s="1144"/>
    </row>
    <row r="147" spans="1:33" x14ac:dyDescent="0.2">
      <c r="A147" s="1634"/>
      <c r="T147" s="1634"/>
      <c r="U147" s="1160"/>
      <c r="V147" s="291"/>
      <c r="W147" s="1153"/>
      <c r="X147" s="1153"/>
      <c r="Y147" s="320"/>
      <c r="Z147" s="1143"/>
      <c r="AA147" s="1144"/>
      <c r="AB147" s="1143"/>
      <c r="AC147" s="1144"/>
      <c r="AD147" s="1143"/>
      <c r="AE147" s="1144"/>
      <c r="AF147" s="1143"/>
      <c r="AG147" s="1144"/>
    </row>
    <row r="148" spans="1:33" x14ac:dyDescent="0.2">
      <c r="A148" s="1634"/>
      <c r="T148" s="1634"/>
      <c r="U148" s="1160"/>
      <c r="V148" s="291"/>
      <c r="W148" s="1153"/>
      <c r="X148" s="1153"/>
      <c r="Y148" s="320"/>
      <c r="Z148" s="1143"/>
      <c r="AA148" s="1144"/>
      <c r="AB148" s="1143"/>
      <c r="AC148" s="1144"/>
      <c r="AD148" s="1143"/>
      <c r="AE148" s="1144"/>
      <c r="AF148" s="1143"/>
      <c r="AG148" s="1144"/>
    </row>
    <row r="149" spans="1:33" x14ac:dyDescent="0.2">
      <c r="A149" s="1634"/>
      <c r="T149" s="1634"/>
      <c r="U149" s="1160"/>
      <c r="V149" s="291"/>
      <c r="W149" s="1153"/>
      <c r="X149" s="1153"/>
      <c r="Y149" s="320"/>
      <c r="Z149" s="1143"/>
      <c r="AA149" s="1144"/>
      <c r="AB149" s="1143"/>
      <c r="AC149" s="1144"/>
      <c r="AD149" s="1143"/>
      <c r="AE149" s="1144"/>
      <c r="AF149" s="1143"/>
      <c r="AG149" s="1144"/>
    </row>
    <row r="150" spans="1:33" x14ac:dyDescent="0.2">
      <c r="A150" s="1634"/>
      <c r="T150" s="1634"/>
      <c r="U150" s="1160"/>
      <c r="V150" s="291"/>
      <c r="W150" s="1153"/>
      <c r="X150" s="1153"/>
      <c r="Y150" s="320"/>
      <c r="Z150" s="1143"/>
      <c r="AA150" s="1144"/>
      <c r="AB150" s="1143"/>
      <c r="AC150" s="1144"/>
      <c r="AD150" s="1143"/>
      <c r="AE150" s="1144"/>
      <c r="AF150" s="1143"/>
      <c r="AG150" s="1144"/>
    </row>
    <row r="151" spans="1:33" x14ac:dyDescent="0.2">
      <c r="A151" s="1634"/>
      <c r="T151" s="1634"/>
      <c r="U151" s="1160"/>
      <c r="V151" s="291"/>
      <c r="W151" s="1153"/>
      <c r="X151" s="1153"/>
      <c r="Y151" s="320"/>
      <c r="Z151" s="1143"/>
      <c r="AA151" s="1144"/>
      <c r="AB151" s="1143"/>
      <c r="AC151" s="1144"/>
      <c r="AD151" s="1143"/>
      <c r="AE151" s="1144"/>
      <c r="AF151" s="1143"/>
      <c r="AG151" s="1144"/>
    </row>
    <row r="152" spans="1:33" x14ac:dyDescent="0.2">
      <c r="A152" s="1634"/>
      <c r="T152" s="1634"/>
      <c r="U152" s="1160"/>
      <c r="V152" s="291"/>
      <c r="W152" s="1153"/>
      <c r="X152" s="1153"/>
      <c r="Y152" s="320"/>
      <c r="Z152" s="1143"/>
      <c r="AA152" s="1144"/>
      <c r="AB152" s="1143"/>
      <c r="AC152" s="1144"/>
      <c r="AD152" s="1143"/>
      <c r="AE152" s="1144"/>
      <c r="AF152" s="1143"/>
      <c r="AG152" s="1144"/>
    </row>
    <row r="153" spans="1:33" x14ac:dyDescent="0.2">
      <c r="A153" s="1634"/>
      <c r="T153" s="1634"/>
      <c r="U153" s="1160"/>
      <c r="V153" s="291"/>
      <c r="W153" s="1153"/>
      <c r="X153" s="1153"/>
      <c r="Y153" s="320"/>
      <c r="Z153" s="1143"/>
      <c r="AA153" s="1144"/>
      <c r="AB153" s="1143"/>
      <c r="AC153" s="1144"/>
      <c r="AD153" s="1143"/>
      <c r="AE153" s="1144"/>
      <c r="AF153" s="1143"/>
      <c r="AG153" s="1144"/>
    </row>
    <row r="154" spans="1:33" x14ac:dyDescent="0.2">
      <c r="A154" s="1634"/>
      <c r="T154" s="1634"/>
      <c r="U154" s="1160"/>
      <c r="V154" s="291"/>
      <c r="W154" s="1153"/>
      <c r="X154" s="1153"/>
      <c r="Y154" s="320"/>
      <c r="Z154" s="1143"/>
      <c r="AA154" s="1144"/>
      <c r="AB154" s="1143"/>
      <c r="AC154" s="1144"/>
      <c r="AD154" s="1143"/>
      <c r="AE154" s="1144"/>
      <c r="AF154" s="1143"/>
      <c r="AG154" s="1144"/>
    </row>
    <row r="155" spans="1:33" x14ac:dyDescent="0.2">
      <c r="A155" s="1634"/>
      <c r="T155" s="1634"/>
      <c r="U155" s="1160"/>
      <c r="V155" s="291"/>
      <c r="W155" s="1153"/>
      <c r="X155" s="1153"/>
      <c r="Y155" s="320"/>
      <c r="Z155" s="1143"/>
      <c r="AA155" s="1144"/>
      <c r="AB155" s="1143"/>
      <c r="AC155" s="1144"/>
      <c r="AD155" s="1143"/>
      <c r="AE155" s="1144"/>
      <c r="AF155" s="1143"/>
      <c r="AG155" s="1144"/>
    </row>
    <row r="156" spans="1:33" x14ac:dyDescent="0.2">
      <c r="A156" s="86"/>
      <c r="U156" s="1154"/>
      <c r="V156" s="291"/>
      <c r="W156" s="1153"/>
      <c r="X156" s="1153"/>
      <c r="Y156" s="320"/>
      <c r="Z156" s="1143"/>
      <c r="AA156" s="1144"/>
      <c r="AB156" s="1143"/>
      <c r="AC156" s="1144"/>
      <c r="AD156" s="1143"/>
      <c r="AE156" s="1144"/>
      <c r="AF156" s="1143"/>
      <c r="AG156" s="1144"/>
    </row>
    <row r="157" spans="1:33" x14ac:dyDescent="0.2">
      <c r="A157" s="39"/>
      <c r="U157" s="5"/>
      <c r="V157" s="291"/>
      <c r="W157" s="1173"/>
      <c r="X157" s="1173"/>
      <c r="Y157" s="320"/>
      <c r="Z157" s="1147"/>
      <c r="AA157" s="1148"/>
      <c r="AB157" s="1147"/>
      <c r="AC157" s="1148"/>
      <c r="AD157" s="1147"/>
      <c r="AE157" s="1148"/>
      <c r="AF157" s="1147"/>
      <c r="AG157" s="1148"/>
    </row>
    <row r="158" spans="1:33" x14ac:dyDescent="0.2">
      <c r="T158" s="693"/>
      <c r="U158" s="693"/>
      <c r="V158" s="693"/>
      <c r="W158" s="693"/>
      <c r="X158" s="693"/>
      <c r="Y158" s="693"/>
      <c r="Z158" s="1134"/>
      <c r="AA158" s="1134"/>
      <c r="AB158" s="1134"/>
      <c r="AC158" s="1134"/>
      <c r="AD158" s="1134"/>
      <c r="AE158" s="1134"/>
      <c r="AF158" s="1134"/>
      <c r="AG158" s="1134"/>
    </row>
    <row r="159" spans="1:33" x14ac:dyDescent="0.2">
      <c r="T159" s="283"/>
      <c r="U159" s="38"/>
      <c r="V159" s="291"/>
      <c r="X159" s="283"/>
      <c r="Y159" s="283"/>
      <c r="Z159" s="1147"/>
      <c r="AA159" s="1121"/>
      <c r="AB159" s="1147"/>
      <c r="AC159" s="1121"/>
      <c r="AD159" s="1147"/>
      <c r="AE159" s="1121"/>
      <c r="AF159" s="1147"/>
      <c r="AG159" s="1121"/>
    </row>
    <row r="162" spans="1:33" x14ac:dyDescent="0.2">
      <c r="A162" s="1142"/>
      <c r="X162" s="283"/>
      <c r="Y162" s="283"/>
      <c r="Z162" s="1121"/>
      <c r="AA162" s="1121"/>
      <c r="AB162" s="1121"/>
      <c r="AC162" s="1121"/>
      <c r="AD162" s="1121"/>
      <c r="AE162" s="1121"/>
      <c r="AF162" s="1121"/>
      <c r="AG162" s="1121"/>
    </row>
    <row r="163" spans="1:33" x14ac:dyDescent="0.2">
      <c r="A163" s="1142"/>
    </row>
    <row r="169" spans="1:33" ht="14.25" x14ac:dyDescent="0.2">
      <c r="A169" s="1098"/>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hyperlinks>
    <hyperlink ref="B2:E2" location="'Liste tableaux'!A1" display="Retour à la liste des tableaux" xr:uid="{DDE3B44A-C073-4F55-86AA-49F8296A36B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1" sqref="B1"/>
    </sheetView>
  </sheetViews>
  <sheetFormatPr defaultColWidth="9.140625" defaultRowHeight="12.75" x14ac:dyDescent="0.2"/>
  <cols>
    <col min="1" max="1" width="7.140625" style="1" customWidth="1"/>
    <col min="2" max="2" width="10.28515625" style="1" customWidth="1"/>
    <col min="3" max="3" width="10" style="1" bestFit="1" customWidth="1"/>
    <col min="4" max="4" width="9.140625" style="1"/>
    <col min="5" max="5" width="0.85546875" style="1" customWidth="1"/>
    <col min="6" max="6" width="11.42578125" style="1" customWidth="1"/>
    <col min="7" max="7" width="0.85546875" style="1" customWidth="1"/>
    <col min="8" max="9" width="8.5703125" style="1" customWidth="1"/>
    <col min="10" max="10" width="9.140625" style="1"/>
    <col min="11" max="11" width="10" style="1" customWidth="1"/>
    <col min="12" max="12" width="8.5703125" style="1" customWidth="1"/>
    <col min="13" max="13" width="0.85546875" style="1" customWidth="1"/>
    <col min="14" max="17" width="6.140625" style="1" customWidth="1"/>
    <col min="18" max="18" width="14.5703125" style="1" customWidth="1"/>
    <col min="19" max="19" width="6.5703125" style="1" customWidth="1"/>
    <col min="20" max="20" width="9" style="1" customWidth="1"/>
    <col min="21" max="21" width="11.85546875" style="1" customWidth="1"/>
    <col min="22" max="23" width="9.42578125" style="1" customWidth="1"/>
    <col min="24" max="24" width="0.85546875" style="1" customWidth="1"/>
    <col min="25" max="248" width="9.140625" style="1"/>
    <col min="249" max="249" width="7.140625" style="1" customWidth="1"/>
    <col min="250" max="250" width="9" style="1" customWidth="1"/>
    <col min="251" max="251" width="10" style="1" bestFit="1" customWidth="1"/>
    <col min="252" max="252" width="9.140625" style="1"/>
    <col min="253" max="253" width="0.85546875" style="1" customWidth="1"/>
    <col min="254" max="254" width="11.42578125" style="1" customWidth="1"/>
    <col min="255" max="255" width="0.85546875" style="1" customWidth="1"/>
    <col min="256" max="257" width="8.5703125" style="1" customWidth="1"/>
    <col min="258" max="258" width="9.140625" style="1"/>
    <col min="259" max="259" width="10" style="1" customWidth="1"/>
    <col min="260" max="260" width="8.5703125" style="1" customWidth="1"/>
    <col min="261" max="261" width="0.85546875" style="1" customWidth="1"/>
    <col min="262" max="265" width="6.1406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4" width="9.140625" style="1"/>
    <col min="505" max="505" width="7.140625" style="1" customWidth="1"/>
    <col min="506" max="506" width="9" style="1" customWidth="1"/>
    <col min="507" max="507" width="10" style="1" bestFit="1" customWidth="1"/>
    <col min="508" max="508" width="9.140625" style="1"/>
    <col min="509" max="509" width="0.85546875" style="1" customWidth="1"/>
    <col min="510" max="510" width="11.42578125" style="1" customWidth="1"/>
    <col min="511" max="511" width="0.85546875" style="1" customWidth="1"/>
    <col min="512" max="513" width="8.5703125" style="1" customWidth="1"/>
    <col min="514" max="514" width="9.140625" style="1"/>
    <col min="515" max="515" width="10" style="1" customWidth="1"/>
    <col min="516" max="516" width="8.5703125" style="1" customWidth="1"/>
    <col min="517" max="517" width="0.85546875" style="1" customWidth="1"/>
    <col min="518" max="521" width="6.1406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60" width="9.140625" style="1"/>
    <col min="761" max="761" width="7.140625" style="1" customWidth="1"/>
    <col min="762" max="762" width="9" style="1" customWidth="1"/>
    <col min="763" max="763" width="10" style="1" bestFit="1" customWidth="1"/>
    <col min="764" max="764" width="9.140625" style="1"/>
    <col min="765" max="765" width="0.85546875" style="1" customWidth="1"/>
    <col min="766" max="766" width="11.42578125" style="1" customWidth="1"/>
    <col min="767" max="767" width="0.85546875" style="1" customWidth="1"/>
    <col min="768" max="769" width="8.5703125" style="1" customWidth="1"/>
    <col min="770" max="770" width="9.140625" style="1"/>
    <col min="771" max="771" width="10" style="1" customWidth="1"/>
    <col min="772" max="772" width="8.5703125" style="1" customWidth="1"/>
    <col min="773" max="773" width="0.85546875" style="1" customWidth="1"/>
    <col min="774" max="777" width="6.1406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6" width="9.140625" style="1"/>
    <col min="1017" max="1017" width="7.140625" style="1" customWidth="1"/>
    <col min="1018" max="1018" width="9" style="1" customWidth="1"/>
    <col min="1019" max="1019" width="10" style="1" bestFit="1" customWidth="1"/>
    <col min="1020" max="1020" width="9.140625" style="1"/>
    <col min="1021" max="1021" width="0.85546875" style="1" customWidth="1"/>
    <col min="1022" max="1022" width="11.42578125" style="1" customWidth="1"/>
    <col min="1023" max="1023" width="0.85546875" style="1" customWidth="1"/>
    <col min="1024" max="1025" width="8.5703125" style="1" customWidth="1"/>
    <col min="1026" max="1026" width="9.140625" style="1"/>
    <col min="1027" max="1027" width="10" style="1" customWidth="1"/>
    <col min="1028" max="1028" width="8.5703125" style="1" customWidth="1"/>
    <col min="1029" max="1029" width="0.85546875" style="1" customWidth="1"/>
    <col min="1030" max="1033" width="6.1406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2" width="9.140625" style="1"/>
    <col min="1273" max="1273" width="7.140625" style="1" customWidth="1"/>
    <col min="1274" max="1274" width="9" style="1" customWidth="1"/>
    <col min="1275" max="1275" width="10" style="1" bestFit="1" customWidth="1"/>
    <col min="1276" max="1276" width="9.140625" style="1"/>
    <col min="1277" max="1277" width="0.85546875" style="1" customWidth="1"/>
    <col min="1278" max="1278" width="11.42578125" style="1" customWidth="1"/>
    <col min="1279" max="1279" width="0.85546875" style="1" customWidth="1"/>
    <col min="1280" max="1281" width="8.5703125" style="1" customWidth="1"/>
    <col min="1282" max="1282" width="9.140625" style="1"/>
    <col min="1283" max="1283" width="10" style="1" customWidth="1"/>
    <col min="1284" max="1284" width="8.5703125" style="1" customWidth="1"/>
    <col min="1285" max="1285" width="0.85546875" style="1" customWidth="1"/>
    <col min="1286" max="1289" width="6.1406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8" width="9.140625" style="1"/>
    <col min="1529" max="1529" width="7.140625" style="1" customWidth="1"/>
    <col min="1530" max="1530" width="9" style="1" customWidth="1"/>
    <col min="1531" max="1531" width="10" style="1" bestFit="1" customWidth="1"/>
    <col min="1532" max="1532" width="9.140625" style="1"/>
    <col min="1533" max="1533" width="0.85546875" style="1" customWidth="1"/>
    <col min="1534" max="1534" width="11.42578125" style="1" customWidth="1"/>
    <col min="1535" max="1535" width="0.85546875" style="1" customWidth="1"/>
    <col min="1536" max="1537" width="8.5703125" style="1" customWidth="1"/>
    <col min="1538" max="1538" width="9.140625" style="1"/>
    <col min="1539" max="1539" width="10" style="1" customWidth="1"/>
    <col min="1540" max="1540" width="8.5703125" style="1" customWidth="1"/>
    <col min="1541" max="1541" width="0.85546875" style="1" customWidth="1"/>
    <col min="1542" max="1545" width="6.1406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4" width="9.140625" style="1"/>
    <col min="1785" max="1785" width="7.140625" style="1" customWidth="1"/>
    <col min="1786" max="1786" width="9" style="1" customWidth="1"/>
    <col min="1787" max="1787" width="10" style="1" bestFit="1" customWidth="1"/>
    <col min="1788" max="1788" width="9.140625" style="1"/>
    <col min="1789" max="1789" width="0.85546875" style="1" customWidth="1"/>
    <col min="1790" max="1790" width="11.42578125" style="1" customWidth="1"/>
    <col min="1791" max="1791" width="0.85546875" style="1" customWidth="1"/>
    <col min="1792" max="1793" width="8.5703125" style="1" customWidth="1"/>
    <col min="1794" max="1794" width="9.140625" style="1"/>
    <col min="1795" max="1795" width="10" style="1" customWidth="1"/>
    <col min="1796" max="1796" width="8.5703125" style="1" customWidth="1"/>
    <col min="1797" max="1797" width="0.85546875" style="1" customWidth="1"/>
    <col min="1798" max="1801" width="6.1406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40" width="9.140625" style="1"/>
    <col min="2041" max="2041" width="7.140625" style="1" customWidth="1"/>
    <col min="2042" max="2042" width="9" style="1" customWidth="1"/>
    <col min="2043" max="2043" width="10" style="1" bestFit="1" customWidth="1"/>
    <col min="2044" max="2044" width="9.140625" style="1"/>
    <col min="2045" max="2045" width="0.85546875" style="1" customWidth="1"/>
    <col min="2046" max="2046" width="11.42578125" style="1" customWidth="1"/>
    <col min="2047" max="2047" width="0.85546875" style="1" customWidth="1"/>
    <col min="2048" max="2049" width="8.5703125" style="1" customWidth="1"/>
    <col min="2050" max="2050" width="9.140625" style="1"/>
    <col min="2051" max="2051" width="10" style="1" customWidth="1"/>
    <col min="2052" max="2052" width="8.5703125" style="1" customWidth="1"/>
    <col min="2053" max="2053" width="0.85546875" style="1" customWidth="1"/>
    <col min="2054" max="2057" width="6.1406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6" width="9.140625" style="1"/>
    <col min="2297" max="2297" width="7.140625" style="1" customWidth="1"/>
    <col min="2298" max="2298" width="9" style="1" customWidth="1"/>
    <col min="2299" max="2299" width="10" style="1" bestFit="1" customWidth="1"/>
    <col min="2300" max="2300" width="9.140625" style="1"/>
    <col min="2301" max="2301" width="0.85546875" style="1" customWidth="1"/>
    <col min="2302" max="2302" width="11.42578125" style="1" customWidth="1"/>
    <col min="2303" max="2303" width="0.85546875" style="1" customWidth="1"/>
    <col min="2304" max="2305" width="8.5703125" style="1" customWidth="1"/>
    <col min="2306" max="2306" width="9.140625" style="1"/>
    <col min="2307" max="2307" width="10" style="1" customWidth="1"/>
    <col min="2308" max="2308" width="8.5703125" style="1" customWidth="1"/>
    <col min="2309" max="2309" width="0.85546875" style="1" customWidth="1"/>
    <col min="2310" max="2313" width="6.1406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2" width="9.140625" style="1"/>
    <col min="2553" max="2553" width="7.140625" style="1" customWidth="1"/>
    <col min="2554" max="2554" width="9" style="1" customWidth="1"/>
    <col min="2555" max="2555" width="10" style="1" bestFit="1" customWidth="1"/>
    <col min="2556" max="2556" width="9.140625" style="1"/>
    <col min="2557" max="2557" width="0.85546875" style="1" customWidth="1"/>
    <col min="2558" max="2558" width="11.42578125" style="1" customWidth="1"/>
    <col min="2559" max="2559" width="0.85546875" style="1" customWidth="1"/>
    <col min="2560" max="2561" width="8.5703125" style="1" customWidth="1"/>
    <col min="2562" max="2562" width="9.140625" style="1"/>
    <col min="2563" max="2563" width="10" style="1" customWidth="1"/>
    <col min="2564" max="2564" width="8.5703125" style="1" customWidth="1"/>
    <col min="2565" max="2565" width="0.85546875" style="1" customWidth="1"/>
    <col min="2566" max="2569" width="6.1406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8" width="9.140625" style="1"/>
    <col min="2809" max="2809" width="7.140625" style="1" customWidth="1"/>
    <col min="2810" max="2810" width="9" style="1" customWidth="1"/>
    <col min="2811" max="2811" width="10" style="1" bestFit="1" customWidth="1"/>
    <col min="2812" max="2812" width="9.140625" style="1"/>
    <col min="2813" max="2813" width="0.85546875" style="1" customWidth="1"/>
    <col min="2814" max="2814" width="11.42578125" style="1" customWidth="1"/>
    <col min="2815" max="2815" width="0.85546875" style="1" customWidth="1"/>
    <col min="2816" max="2817" width="8.5703125" style="1" customWidth="1"/>
    <col min="2818" max="2818" width="9.140625" style="1"/>
    <col min="2819" max="2819" width="10" style="1" customWidth="1"/>
    <col min="2820" max="2820" width="8.5703125" style="1" customWidth="1"/>
    <col min="2821" max="2821" width="0.85546875" style="1" customWidth="1"/>
    <col min="2822" max="2825" width="6.1406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4" width="9.140625" style="1"/>
    <col min="3065" max="3065" width="7.140625" style="1" customWidth="1"/>
    <col min="3066" max="3066" width="9" style="1" customWidth="1"/>
    <col min="3067" max="3067" width="10" style="1" bestFit="1" customWidth="1"/>
    <col min="3068" max="3068" width="9.140625" style="1"/>
    <col min="3069" max="3069" width="0.85546875" style="1" customWidth="1"/>
    <col min="3070" max="3070" width="11.42578125" style="1" customWidth="1"/>
    <col min="3071" max="3071" width="0.85546875" style="1" customWidth="1"/>
    <col min="3072" max="3073" width="8.5703125" style="1" customWidth="1"/>
    <col min="3074" max="3074" width="9.140625" style="1"/>
    <col min="3075" max="3075" width="10" style="1" customWidth="1"/>
    <col min="3076" max="3076" width="8.5703125" style="1" customWidth="1"/>
    <col min="3077" max="3077" width="0.85546875" style="1" customWidth="1"/>
    <col min="3078" max="3081" width="6.1406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20" width="9.140625" style="1"/>
    <col min="3321" max="3321" width="7.140625" style="1" customWidth="1"/>
    <col min="3322" max="3322" width="9" style="1" customWidth="1"/>
    <col min="3323" max="3323" width="10" style="1" bestFit="1" customWidth="1"/>
    <col min="3324" max="3324" width="9.140625" style="1"/>
    <col min="3325" max="3325" width="0.85546875" style="1" customWidth="1"/>
    <col min="3326" max="3326" width="11.42578125" style="1" customWidth="1"/>
    <col min="3327" max="3327" width="0.85546875" style="1" customWidth="1"/>
    <col min="3328" max="3329" width="8.5703125" style="1" customWidth="1"/>
    <col min="3330" max="3330" width="9.140625" style="1"/>
    <col min="3331" max="3331" width="10" style="1" customWidth="1"/>
    <col min="3332" max="3332" width="8.5703125" style="1" customWidth="1"/>
    <col min="3333" max="3333" width="0.85546875" style="1" customWidth="1"/>
    <col min="3334" max="3337" width="6.1406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6" width="9.140625" style="1"/>
    <col min="3577" max="3577" width="7.140625" style="1" customWidth="1"/>
    <col min="3578" max="3578" width="9" style="1" customWidth="1"/>
    <col min="3579" max="3579" width="10" style="1" bestFit="1" customWidth="1"/>
    <col min="3580" max="3580" width="9.140625" style="1"/>
    <col min="3581" max="3581" width="0.85546875" style="1" customWidth="1"/>
    <col min="3582" max="3582" width="11.42578125" style="1" customWidth="1"/>
    <col min="3583" max="3583" width="0.85546875" style="1" customWidth="1"/>
    <col min="3584" max="3585" width="8.5703125" style="1" customWidth="1"/>
    <col min="3586" max="3586" width="9.140625" style="1"/>
    <col min="3587" max="3587" width="10" style="1" customWidth="1"/>
    <col min="3588" max="3588" width="8.5703125" style="1" customWidth="1"/>
    <col min="3589" max="3589" width="0.85546875" style="1" customWidth="1"/>
    <col min="3590" max="3593" width="6.1406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2" width="9.140625" style="1"/>
    <col min="3833" max="3833" width="7.140625" style="1" customWidth="1"/>
    <col min="3834" max="3834" width="9" style="1" customWidth="1"/>
    <col min="3835" max="3835" width="10" style="1" bestFit="1" customWidth="1"/>
    <col min="3836" max="3836" width="9.140625" style="1"/>
    <col min="3837" max="3837" width="0.85546875" style="1" customWidth="1"/>
    <col min="3838" max="3838" width="11.42578125" style="1" customWidth="1"/>
    <col min="3839" max="3839" width="0.85546875" style="1" customWidth="1"/>
    <col min="3840" max="3841" width="8.5703125" style="1" customWidth="1"/>
    <col min="3842" max="3842" width="9.140625" style="1"/>
    <col min="3843" max="3843" width="10" style="1" customWidth="1"/>
    <col min="3844" max="3844" width="8.5703125" style="1" customWidth="1"/>
    <col min="3845" max="3845" width="0.85546875" style="1" customWidth="1"/>
    <col min="3846" max="3849" width="6.1406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8" width="9.140625" style="1"/>
    <col min="4089" max="4089" width="7.140625" style="1" customWidth="1"/>
    <col min="4090" max="4090" width="9" style="1" customWidth="1"/>
    <col min="4091" max="4091" width="10" style="1" bestFit="1" customWidth="1"/>
    <col min="4092" max="4092" width="9.140625" style="1"/>
    <col min="4093" max="4093" width="0.85546875" style="1" customWidth="1"/>
    <col min="4094" max="4094" width="11.42578125" style="1" customWidth="1"/>
    <col min="4095" max="4095" width="0.85546875" style="1" customWidth="1"/>
    <col min="4096" max="4097" width="8.5703125" style="1" customWidth="1"/>
    <col min="4098" max="4098" width="9.140625" style="1"/>
    <col min="4099" max="4099" width="10" style="1" customWidth="1"/>
    <col min="4100" max="4100" width="8.5703125" style="1" customWidth="1"/>
    <col min="4101" max="4101" width="0.85546875" style="1" customWidth="1"/>
    <col min="4102" max="4105" width="6.1406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4" width="9.140625" style="1"/>
    <col min="4345" max="4345" width="7.140625" style="1" customWidth="1"/>
    <col min="4346" max="4346" width="9" style="1" customWidth="1"/>
    <col min="4347" max="4347" width="10" style="1" bestFit="1" customWidth="1"/>
    <col min="4348" max="4348" width="9.140625" style="1"/>
    <col min="4349" max="4349" width="0.85546875" style="1" customWidth="1"/>
    <col min="4350" max="4350" width="11.42578125" style="1" customWidth="1"/>
    <col min="4351" max="4351" width="0.85546875" style="1" customWidth="1"/>
    <col min="4352" max="4353" width="8.5703125" style="1" customWidth="1"/>
    <col min="4354" max="4354" width="9.140625" style="1"/>
    <col min="4355" max="4355" width="10" style="1" customWidth="1"/>
    <col min="4356" max="4356" width="8.5703125" style="1" customWidth="1"/>
    <col min="4357" max="4357" width="0.85546875" style="1" customWidth="1"/>
    <col min="4358" max="4361" width="6.1406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600" width="9.140625" style="1"/>
    <col min="4601" max="4601" width="7.140625" style="1" customWidth="1"/>
    <col min="4602" max="4602" width="9" style="1" customWidth="1"/>
    <col min="4603" max="4603" width="10" style="1" bestFit="1" customWidth="1"/>
    <col min="4604" max="4604" width="9.140625" style="1"/>
    <col min="4605" max="4605" width="0.85546875" style="1" customWidth="1"/>
    <col min="4606" max="4606" width="11.42578125" style="1" customWidth="1"/>
    <col min="4607" max="4607" width="0.85546875" style="1" customWidth="1"/>
    <col min="4608" max="4609" width="8.5703125" style="1" customWidth="1"/>
    <col min="4610" max="4610" width="9.140625" style="1"/>
    <col min="4611" max="4611" width="10" style="1" customWidth="1"/>
    <col min="4612" max="4612" width="8.5703125" style="1" customWidth="1"/>
    <col min="4613" max="4613" width="0.85546875" style="1" customWidth="1"/>
    <col min="4614" max="4617" width="6.1406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6" width="9.140625" style="1"/>
    <col min="4857" max="4857" width="7.140625" style="1" customWidth="1"/>
    <col min="4858" max="4858" width="9" style="1" customWidth="1"/>
    <col min="4859" max="4859" width="10" style="1" bestFit="1" customWidth="1"/>
    <col min="4860" max="4860" width="9.140625" style="1"/>
    <col min="4861" max="4861" width="0.85546875" style="1" customWidth="1"/>
    <col min="4862" max="4862" width="11.42578125" style="1" customWidth="1"/>
    <col min="4863" max="4863" width="0.85546875" style="1" customWidth="1"/>
    <col min="4864" max="4865" width="8.5703125" style="1" customWidth="1"/>
    <col min="4866" max="4866" width="9.140625" style="1"/>
    <col min="4867" max="4867" width="10" style="1" customWidth="1"/>
    <col min="4868" max="4868" width="8.5703125" style="1" customWidth="1"/>
    <col min="4869" max="4869" width="0.85546875" style="1" customWidth="1"/>
    <col min="4870" max="4873" width="6.1406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2" width="9.140625" style="1"/>
    <col min="5113" max="5113" width="7.140625" style="1" customWidth="1"/>
    <col min="5114" max="5114" width="9" style="1" customWidth="1"/>
    <col min="5115" max="5115" width="10" style="1" bestFit="1" customWidth="1"/>
    <col min="5116" max="5116" width="9.140625" style="1"/>
    <col min="5117" max="5117" width="0.85546875" style="1" customWidth="1"/>
    <col min="5118" max="5118" width="11.42578125" style="1" customWidth="1"/>
    <col min="5119" max="5119" width="0.85546875" style="1" customWidth="1"/>
    <col min="5120" max="5121" width="8.5703125" style="1" customWidth="1"/>
    <col min="5122" max="5122" width="9.140625" style="1"/>
    <col min="5123" max="5123" width="10" style="1" customWidth="1"/>
    <col min="5124" max="5124" width="8.5703125" style="1" customWidth="1"/>
    <col min="5125" max="5125" width="0.85546875" style="1" customWidth="1"/>
    <col min="5126" max="5129" width="6.1406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8" width="9.140625" style="1"/>
    <col min="5369" max="5369" width="7.140625" style="1" customWidth="1"/>
    <col min="5370" max="5370" width="9" style="1" customWidth="1"/>
    <col min="5371" max="5371" width="10" style="1" bestFit="1" customWidth="1"/>
    <col min="5372" max="5372" width="9.140625" style="1"/>
    <col min="5373" max="5373" width="0.85546875" style="1" customWidth="1"/>
    <col min="5374" max="5374" width="11.42578125" style="1" customWidth="1"/>
    <col min="5375" max="5375" width="0.85546875" style="1" customWidth="1"/>
    <col min="5376" max="5377" width="8.5703125" style="1" customWidth="1"/>
    <col min="5378" max="5378" width="9.140625" style="1"/>
    <col min="5379" max="5379" width="10" style="1" customWidth="1"/>
    <col min="5380" max="5380" width="8.5703125" style="1" customWidth="1"/>
    <col min="5381" max="5381" width="0.85546875" style="1" customWidth="1"/>
    <col min="5382" max="5385" width="6.1406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4" width="9.140625" style="1"/>
    <col min="5625" max="5625" width="7.140625" style="1" customWidth="1"/>
    <col min="5626" max="5626" width="9" style="1" customWidth="1"/>
    <col min="5627" max="5627" width="10" style="1" bestFit="1" customWidth="1"/>
    <col min="5628" max="5628" width="9.140625" style="1"/>
    <col min="5629" max="5629" width="0.85546875" style="1" customWidth="1"/>
    <col min="5630" max="5630" width="11.42578125" style="1" customWidth="1"/>
    <col min="5631" max="5631" width="0.85546875" style="1" customWidth="1"/>
    <col min="5632" max="5633" width="8.5703125" style="1" customWidth="1"/>
    <col min="5634" max="5634" width="9.140625" style="1"/>
    <col min="5635" max="5635" width="10" style="1" customWidth="1"/>
    <col min="5636" max="5636" width="8.5703125" style="1" customWidth="1"/>
    <col min="5637" max="5637" width="0.85546875" style="1" customWidth="1"/>
    <col min="5638" max="5641" width="6.1406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80" width="9.140625" style="1"/>
    <col min="5881" max="5881" width="7.140625" style="1" customWidth="1"/>
    <col min="5882" max="5882" width="9" style="1" customWidth="1"/>
    <col min="5883" max="5883" width="10" style="1" bestFit="1" customWidth="1"/>
    <col min="5884" max="5884" width="9.140625" style="1"/>
    <col min="5885" max="5885" width="0.85546875" style="1" customWidth="1"/>
    <col min="5886" max="5886" width="11.42578125" style="1" customWidth="1"/>
    <col min="5887" max="5887" width="0.85546875" style="1" customWidth="1"/>
    <col min="5888" max="5889" width="8.5703125" style="1" customWidth="1"/>
    <col min="5890" max="5890" width="9.140625" style="1"/>
    <col min="5891" max="5891" width="10" style="1" customWidth="1"/>
    <col min="5892" max="5892" width="8.5703125" style="1" customWidth="1"/>
    <col min="5893" max="5893" width="0.85546875" style="1" customWidth="1"/>
    <col min="5894" max="5897" width="6.1406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6" width="9.140625" style="1"/>
    <col min="6137" max="6137" width="7.140625" style="1" customWidth="1"/>
    <col min="6138" max="6138" width="9" style="1" customWidth="1"/>
    <col min="6139" max="6139" width="10" style="1" bestFit="1" customWidth="1"/>
    <col min="6140" max="6140" width="9.140625" style="1"/>
    <col min="6141" max="6141" width="0.85546875" style="1" customWidth="1"/>
    <col min="6142" max="6142" width="11.42578125" style="1" customWidth="1"/>
    <col min="6143" max="6143" width="0.85546875" style="1" customWidth="1"/>
    <col min="6144" max="6145" width="8.5703125" style="1" customWidth="1"/>
    <col min="6146" max="6146" width="9.140625" style="1"/>
    <col min="6147" max="6147" width="10" style="1" customWidth="1"/>
    <col min="6148" max="6148" width="8.5703125" style="1" customWidth="1"/>
    <col min="6149" max="6149" width="0.85546875" style="1" customWidth="1"/>
    <col min="6150" max="6153" width="6.1406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2" width="9.140625" style="1"/>
    <col min="6393" max="6393" width="7.140625" style="1" customWidth="1"/>
    <col min="6394" max="6394" width="9" style="1" customWidth="1"/>
    <col min="6395" max="6395" width="10" style="1" bestFit="1" customWidth="1"/>
    <col min="6396" max="6396" width="9.140625" style="1"/>
    <col min="6397" max="6397" width="0.85546875" style="1" customWidth="1"/>
    <col min="6398" max="6398" width="11.42578125" style="1" customWidth="1"/>
    <col min="6399" max="6399" width="0.85546875" style="1" customWidth="1"/>
    <col min="6400" max="6401" width="8.5703125" style="1" customWidth="1"/>
    <col min="6402" max="6402" width="9.140625" style="1"/>
    <col min="6403" max="6403" width="10" style="1" customWidth="1"/>
    <col min="6404" max="6404" width="8.5703125" style="1" customWidth="1"/>
    <col min="6405" max="6405" width="0.85546875" style="1" customWidth="1"/>
    <col min="6406" max="6409" width="6.1406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8" width="9.140625" style="1"/>
    <col min="6649" max="6649" width="7.140625" style="1" customWidth="1"/>
    <col min="6650" max="6650" width="9" style="1" customWidth="1"/>
    <col min="6651" max="6651" width="10" style="1" bestFit="1" customWidth="1"/>
    <col min="6652" max="6652" width="9.140625" style="1"/>
    <col min="6653" max="6653" width="0.85546875" style="1" customWidth="1"/>
    <col min="6654" max="6654" width="11.42578125" style="1" customWidth="1"/>
    <col min="6655" max="6655" width="0.85546875" style="1" customWidth="1"/>
    <col min="6656" max="6657" width="8.5703125" style="1" customWidth="1"/>
    <col min="6658" max="6658" width="9.140625" style="1"/>
    <col min="6659" max="6659" width="10" style="1" customWidth="1"/>
    <col min="6660" max="6660" width="8.5703125" style="1" customWidth="1"/>
    <col min="6661" max="6661" width="0.85546875" style="1" customWidth="1"/>
    <col min="6662" max="6665" width="6.1406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4" width="9.140625" style="1"/>
    <col min="6905" max="6905" width="7.140625" style="1" customWidth="1"/>
    <col min="6906" max="6906" width="9" style="1" customWidth="1"/>
    <col min="6907" max="6907" width="10" style="1" bestFit="1" customWidth="1"/>
    <col min="6908" max="6908" width="9.140625" style="1"/>
    <col min="6909" max="6909" width="0.85546875" style="1" customWidth="1"/>
    <col min="6910" max="6910" width="11.42578125" style="1" customWidth="1"/>
    <col min="6911" max="6911" width="0.85546875" style="1" customWidth="1"/>
    <col min="6912" max="6913" width="8.5703125" style="1" customWidth="1"/>
    <col min="6914" max="6914" width="9.140625" style="1"/>
    <col min="6915" max="6915" width="10" style="1" customWidth="1"/>
    <col min="6916" max="6916" width="8.5703125" style="1" customWidth="1"/>
    <col min="6917" max="6917" width="0.85546875" style="1" customWidth="1"/>
    <col min="6918" max="6921" width="6.1406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60" width="9.140625" style="1"/>
    <col min="7161" max="7161" width="7.140625" style="1" customWidth="1"/>
    <col min="7162" max="7162" width="9" style="1" customWidth="1"/>
    <col min="7163" max="7163" width="10" style="1" bestFit="1" customWidth="1"/>
    <col min="7164" max="7164" width="9.140625" style="1"/>
    <col min="7165" max="7165" width="0.85546875" style="1" customWidth="1"/>
    <col min="7166" max="7166" width="11.42578125" style="1" customWidth="1"/>
    <col min="7167" max="7167" width="0.85546875" style="1" customWidth="1"/>
    <col min="7168" max="7169" width="8.5703125" style="1" customWidth="1"/>
    <col min="7170" max="7170" width="9.140625" style="1"/>
    <col min="7171" max="7171" width="10" style="1" customWidth="1"/>
    <col min="7172" max="7172" width="8.5703125" style="1" customWidth="1"/>
    <col min="7173" max="7173" width="0.85546875" style="1" customWidth="1"/>
    <col min="7174" max="7177" width="6.1406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6" width="9.140625" style="1"/>
    <col min="7417" max="7417" width="7.140625" style="1" customWidth="1"/>
    <col min="7418" max="7418" width="9" style="1" customWidth="1"/>
    <col min="7419" max="7419" width="10" style="1" bestFit="1" customWidth="1"/>
    <col min="7420" max="7420" width="9.140625" style="1"/>
    <col min="7421" max="7421" width="0.85546875" style="1" customWidth="1"/>
    <col min="7422" max="7422" width="11.42578125" style="1" customWidth="1"/>
    <col min="7423" max="7423" width="0.85546875" style="1" customWidth="1"/>
    <col min="7424" max="7425" width="8.5703125" style="1" customWidth="1"/>
    <col min="7426" max="7426" width="9.140625" style="1"/>
    <col min="7427" max="7427" width="10" style="1" customWidth="1"/>
    <col min="7428" max="7428" width="8.5703125" style="1" customWidth="1"/>
    <col min="7429" max="7429" width="0.85546875" style="1" customWidth="1"/>
    <col min="7430" max="7433" width="6.1406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2" width="9.140625" style="1"/>
    <col min="7673" max="7673" width="7.140625" style="1" customWidth="1"/>
    <col min="7674" max="7674" width="9" style="1" customWidth="1"/>
    <col min="7675" max="7675" width="10" style="1" bestFit="1" customWidth="1"/>
    <col min="7676" max="7676" width="9.140625" style="1"/>
    <col min="7677" max="7677" width="0.85546875" style="1" customWidth="1"/>
    <col min="7678" max="7678" width="11.42578125" style="1" customWidth="1"/>
    <col min="7679" max="7679" width="0.85546875" style="1" customWidth="1"/>
    <col min="7680" max="7681" width="8.5703125" style="1" customWidth="1"/>
    <col min="7682" max="7682" width="9.140625" style="1"/>
    <col min="7683" max="7683" width="10" style="1" customWidth="1"/>
    <col min="7684" max="7684" width="8.5703125" style="1" customWidth="1"/>
    <col min="7685" max="7685" width="0.85546875" style="1" customWidth="1"/>
    <col min="7686" max="7689" width="6.1406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8" width="9.140625" style="1"/>
    <col min="7929" max="7929" width="7.140625" style="1" customWidth="1"/>
    <col min="7930" max="7930" width="9" style="1" customWidth="1"/>
    <col min="7931" max="7931" width="10" style="1" bestFit="1" customWidth="1"/>
    <col min="7932" max="7932" width="9.140625" style="1"/>
    <col min="7933" max="7933" width="0.85546875" style="1" customWidth="1"/>
    <col min="7934" max="7934" width="11.42578125" style="1" customWidth="1"/>
    <col min="7935" max="7935" width="0.85546875" style="1" customWidth="1"/>
    <col min="7936" max="7937" width="8.5703125" style="1" customWidth="1"/>
    <col min="7938" max="7938" width="9.140625" style="1"/>
    <col min="7939" max="7939" width="10" style="1" customWidth="1"/>
    <col min="7940" max="7940" width="8.5703125" style="1" customWidth="1"/>
    <col min="7941" max="7941" width="0.85546875" style="1" customWidth="1"/>
    <col min="7942" max="7945" width="6.1406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4" width="9.140625" style="1"/>
    <col min="8185" max="8185" width="7.140625" style="1" customWidth="1"/>
    <col min="8186" max="8186" width="9" style="1" customWidth="1"/>
    <col min="8187" max="8187" width="10" style="1" bestFit="1" customWidth="1"/>
    <col min="8188" max="8188" width="9.140625" style="1"/>
    <col min="8189" max="8189" width="0.85546875" style="1" customWidth="1"/>
    <col min="8190" max="8190" width="11.42578125" style="1" customWidth="1"/>
    <col min="8191" max="8191" width="0.85546875" style="1" customWidth="1"/>
    <col min="8192" max="8193" width="8.5703125" style="1" customWidth="1"/>
    <col min="8194" max="8194" width="9.140625" style="1"/>
    <col min="8195" max="8195" width="10" style="1" customWidth="1"/>
    <col min="8196" max="8196" width="8.5703125" style="1" customWidth="1"/>
    <col min="8197" max="8197" width="0.85546875" style="1" customWidth="1"/>
    <col min="8198" max="8201" width="6.1406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40" width="9.140625" style="1"/>
    <col min="8441" max="8441" width="7.140625" style="1" customWidth="1"/>
    <col min="8442" max="8442" width="9" style="1" customWidth="1"/>
    <col min="8443" max="8443" width="10" style="1" bestFit="1" customWidth="1"/>
    <col min="8444" max="8444" width="9.140625" style="1"/>
    <col min="8445" max="8445" width="0.85546875" style="1" customWidth="1"/>
    <col min="8446" max="8446" width="11.42578125" style="1" customWidth="1"/>
    <col min="8447" max="8447" width="0.85546875" style="1" customWidth="1"/>
    <col min="8448" max="8449" width="8.5703125" style="1" customWidth="1"/>
    <col min="8450" max="8450" width="9.140625" style="1"/>
    <col min="8451" max="8451" width="10" style="1" customWidth="1"/>
    <col min="8452" max="8452" width="8.5703125" style="1" customWidth="1"/>
    <col min="8453" max="8453" width="0.85546875" style="1" customWidth="1"/>
    <col min="8454" max="8457" width="6.1406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6" width="9.140625" style="1"/>
    <col min="8697" max="8697" width="7.140625" style="1" customWidth="1"/>
    <col min="8698" max="8698" width="9" style="1" customWidth="1"/>
    <col min="8699" max="8699" width="10" style="1" bestFit="1" customWidth="1"/>
    <col min="8700" max="8700" width="9.140625" style="1"/>
    <col min="8701" max="8701" width="0.85546875" style="1" customWidth="1"/>
    <col min="8702" max="8702" width="11.42578125" style="1" customWidth="1"/>
    <col min="8703" max="8703" width="0.85546875" style="1" customWidth="1"/>
    <col min="8704" max="8705" width="8.5703125" style="1" customWidth="1"/>
    <col min="8706" max="8706" width="9.140625" style="1"/>
    <col min="8707" max="8707" width="10" style="1" customWidth="1"/>
    <col min="8708" max="8708" width="8.5703125" style="1" customWidth="1"/>
    <col min="8709" max="8709" width="0.85546875" style="1" customWidth="1"/>
    <col min="8710" max="8713" width="6.1406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2" width="9.140625" style="1"/>
    <col min="8953" max="8953" width="7.140625" style="1" customWidth="1"/>
    <col min="8954" max="8954" width="9" style="1" customWidth="1"/>
    <col min="8955" max="8955" width="10" style="1" bestFit="1" customWidth="1"/>
    <col min="8956" max="8956" width="9.140625" style="1"/>
    <col min="8957" max="8957" width="0.85546875" style="1" customWidth="1"/>
    <col min="8958" max="8958" width="11.42578125" style="1" customWidth="1"/>
    <col min="8959" max="8959" width="0.85546875" style="1" customWidth="1"/>
    <col min="8960" max="8961" width="8.5703125" style="1" customWidth="1"/>
    <col min="8962" max="8962" width="9.140625" style="1"/>
    <col min="8963" max="8963" width="10" style="1" customWidth="1"/>
    <col min="8964" max="8964" width="8.5703125" style="1" customWidth="1"/>
    <col min="8965" max="8965" width="0.85546875" style="1" customWidth="1"/>
    <col min="8966" max="8969" width="6.1406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8" width="9.140625" style="1"/>
    <col min="9209" max="9209" width="7.140625" style="1" customWidth="1"/>
    <col min="9210" max="9210" width="9" style="1" customWidth="1"/>
    <col min="9211" max="9211" width="10" style="1" bestFit="1" customWidth="1"/>
    <col min="9212" max="9212" width="9.140625" style="1"/>
    <col min="9213" max="9213" width="0.85546875" style="1" customWidth="1"/>
    <col min="9214" max="9214" width="11.42578125" style="1" customWidth="1"/>
    <col min="9215" max="9215" width="0.85546875" style="1" customWidth="1"/>
    <col min="9216" max="9217" width="8.5703125" style="1" customWidth="1"/>
    <col min="9218" max="9218" width="9.140625" style="1"/>
    <col min="9219" max="9219" width="10" style="1" customWidth="1"/>
    <col min="9220" max="9220" width="8.5703125" style="1" customWidth="1"/>
    <col min="9221" max="9221" width="0.85546875" style="1" customWidth="1"/>
    <col min="9222" max="9225" width="6.1406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4" width="9.140625" style="1"/>
    <col min="9465" max="9465" width="7.140625" style="1" customWidth="1"/>
    <col min="9466" max="9466" width="9" style="1" customWidth="1"/>
    <col min="9467" max="9467" width="10" style="1" bestFit="1" customWidth="1"/>
    <col min="9468" max="9468" width="9.140625" style="1"/>
    <col min="9469" max="9469" width="0.85546875" style="1" customWidth="1"/>
    <col min="9470" max="9470" width="11.42578125" style="1" customWidth="1"/>
    <col min="9471" max="9471" width="0.85546875" style="1" customWidth="1"/>
    <col min="9472" max="9473" width="8.5703125" style="1" customWidth="1"/>
    <col min="9474" max="9474" width="9.140625" style="1"/>
    <col min="9475" max="9475" width="10" style="1" customWidth="1"/>
    <col min="9476" max="9476" width="8.5703125" style="1" customWidth="1"/>
    <col min="9477" max="9477" width="0.85546875" style="1" customWidth="1"/>
    <col min="9478" max="9481" width="6.1406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20" width="9.140625" style="1"/>
    <col min="9721" max="9721" width="7.140625" style="1" customWidth="1"/>
    <col min="9722" max="9722" width="9" style="1" customWidth="1"/>
    <col min="9723" max="9723" width="10" style="1" bestFit="1" customWidth="1"/>
    <col min="9724" max="9724" width="9.140625" style="1"/>
    <col min="9725" max="9725" width="0.85546875" style="1" customWidth="1"/>
    <col min="9726" max="9726" width="11.42578125" style="1" customWidth="1"/>
    <col min="9727" max="9727" width="0.85546875" style="1" customWidth="1"/>
    <col min="9728" max="9729" width="8.5703125" style="1" customWidth="1"/>
    <col min="9730" max="9730" width="9.140625" style="1"/>
    <col min="9731" max="9731" width="10" style="1" customWidth="1"/>
    <col min="9732" max="9732" width="8.5703125" style="1" customWidth="1"/>
    <col min="9733" max="9733" width="0.85546875" style="1" customWidth="1"/>
    <col min="9734" max="9737" width="6.1406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6" width="9.140625" style="1"/>
    <col min="9977" max="9977" width="7.140625" style="1" customWidth="1"/>
    <col min="9978" max="9978" width="9" style="1" customWidth="1"/>
    <col min="9979" max="9979" width="10" style="1" bestFit="1" customWidth="1"/>
    <col min="9980" max="9980" width="9.140625" style="1"/>
    <col min="9981" max="9981" width="0.85546875" style="1" customWidth="1"/>
    <col min="9982" max="9982" width="11.42578125" style="1" customWidth="1"/>
    <col min="9983" max="9983" width="0.85546875" style="1" customWidth="1"/>
    <col min="9984" max="9985" width="8.5703125" style="1" customWidth="1"/>
    <col min="9986" max="9986" width="9.140625" style="1"/>
    <col min="9987" max="9987" width="10" style="1" customWidth="1"/>
    <col min="9988" max="9988" width="8.5703125" style="1" customWidth="1"/>
    <col min="9989" max="9989" width="0.85546875" style="1" customWidth="1"/>
    <col min="9990" max="9993" width="6.1406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2" width="9.140625" style="1"/>
    <col min="10233" max="10233" width="7.140625" style="1" customWidth="1"/>
    <col min="10234" max="10234" width="9" style="1" customWidth="1"/>
    <col min="10235" max="10235" width="10" style="1" bestFit="1" customWidth="1"/>
    <col min="10236" max="10236" width="9.140625" style="1"/>
    <col min="10237" max="10237" width="0.85546875" style="1" customWidth="1"/>
    <col min="10238" max="10238" width="11.42578125" style="1" customWidth="1"/>
    <col min="10239" max="10239" width="0.85546875" style="1" customWidth="1"/>
    <col min="10240" max="10241" width="8.5703125" style="1" customWidth="1"/>
    <col min="10242" max="10242" width="9.140625" style="1"/>
    <col min="10243" max="10243" width="10" style="1" customWidth="1"/>
    <col min="10244" max="10244" width="8.5703125" style="1" customWidth="1"/>
    <col min="10245" max="10245" width="0.85546875" style="1" customWidth="1"/>
    <col min="10246" max="10249" width="6.1406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8" width="9.140625" style="1"/>
    <col min="10489" max="10489" width="7.140625" style="1" customWidth="1"/>
    <col min="10490" max="10490" width="9" style="1" customWidth="1"/>
    <col min="10491" max="10491" width="10" style="1" bestFit="1" customWidth="1"/>
    <col min="10492" max="10492" width="9.140625" style="1"/>
    <col min="10493" max="10493" width="0.85546875" style="1" customWidth="1"/>
    <col min="10494" max="10494" width="11.42578125" style="1" customWidth="1"/>
    <col min="10495" max="10495" width="0.85546875" style="1" customWidth="1"/>
    <col min="10496" max="10497" width="8.5703125" style="1" customWidth="1"/>
    <col min="10498" max="10498" width="9.140625" style="1"/>
    <col min="10499" max="10499" width="10" style="1" customWidth="1"/>
    <col min="10500" max="10500" width="8.5703125" style="1" customWidth="1"/>
    <col min="10501" max="10501" width="0.85546875" style="1" customWidth="1"/>
    <col min="10502" max="10505" width="6.1406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4" width="9.140625" style="1"/>
    <col min="10745" max="10745" width="7.140625" style="1" customWidth="1"/>
    <col min="10746" max="10746" width="9" style="1" customWidth="1"/>
    <col min="10747" max="10747" width="10" style="1" bestFit="1" customWidth="1"/>
    <col min="10748" max="10748" width="9.140625" style="1"/>
    <col min="10749" max="10749" width="0.85546875" style="1" customWidth="1"/>
    <col min="10750" max="10750" width="11.42578125" style="1" customWidth="1"/>
    <col min="10751" max="10751" width="0.85546875" style="1" customWidth="1"/>
    <col min="10752" max="10753" width="8.5703125" style="1" customWidth="1"/>
    <col min="10754" max="10754" width="9.140625" style="1"/>
    <col min="10755" max="10755" width="10" style="1" customWidth="1"/>
    <col min="10756" max="10756" width="8.5703125" style="1" customWidth="1"/>
    <col min="10757" max="10757" width="0.85546875" style="1" customWidth="1"/>
    <col min="10758" max="10761" width="6.1406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1000" width="9.140625" style="1"/>
    <col min="11001" max="11001" width="7.140625" style="1" customWidth="1"/>
    <col min="11002" max="11002" width="9" style="1" customWidth="1"/>
    <col min="11003" max="11003" width="10" style="1" bestFit="1" customWidth="1"/>
    <col min="11004" max="11004" width="9.140625" style="1"/>
    <col min="11005" max="11005" width="0.85546875" style="1" customWidth="1"/>
    <col min="11006" max="11006" width="11.42578125" style="1" customWidth="1"/>
    <col min="11007" max="11007" width="0.85546875" style="1" customWidth="1"/>
    <col min="11008" max="11009" width="8.5703125" style="1" customWidth="1"/>
    <col min="11010" max="11010" width="9.140625" style="1"/>
    <col min="11011" max="11011" width="10" style="1" customWidth="1"/>
    <col min="11012" max="11012" width="8.5703125" style="1" customWidth="1"/>
    <col min="11013" max="11013" width="0.85546875" style="1" customWidth="1"/>
    <col min="11014" max="11017" width="6.1406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6" width="9.140625" style="1"/>
    <col min="11257" max="11257" width="7.140625" style="1" customWidth="1"/>
    <col min="11258" max="11258" width="9" style="1" customWidth="1"/>
    <col min="11259" max="11259" width="10" style="1" bestFit="1" customWidth="1"/>
    <col min="11260" max="11260" width="9.140625" style="1"/>
    <col min="11261" max="11261" width="0.85546875" style="1" customWidth="1"/>
    <col min="11262" max="11262" width="11.42578125" style="1" customWidth="1"/>
    <col min="11263" max="11263" width="0.85546875" style="1" customWidth="1"/>
    <col min="11264" max="11265" width="8.5703125" style="1" customWidth="1"/>
    <col min="11266" max="11266" width="9.140625" style="1"/>
    <col min="11267" max="11267" width="10" style="1" customWidth="1"/>
    <col min="11268" max="11268" width="8.5703125" style="1" customWidth="1"/>
    <col min="11269" max="11269" width="0.85546875" style="1" customWidth="1"/>
    <col min="11270" max="11273" width="6.1406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2" width="9.140625" style="1"/>
    <col min="11513" max="11513" width="7.140625" style="1" customWidth="1"/>
    <col min="11514" max="11514" width="9" style="1" customWidth="1"/>
    <col min="11515" max="11515" width="10" style="1" bestFit="1" customWidth="1"/>
    <col min="11516" max="11516" width="9.140625" style="1"/>
    <col min="11517" max="11517" width="0.85546875" style="1" customWidth="1"/>
    <col min="11518" max="11518" width="11.42578125" style="1" customWidth="1"/>
    <col min="11519" max="11519" width="0.85546875" style="1" customWidth="1"/>
    <col min="11520" max="11521" width="8.5703125" style="1" customWidth="1"/>
    <col min="11522" max="11522" width="9.140625" style="1"/>
    <col min="11523" max="11523" width="10" style="1" customWidth="1"/>
    <col min="11524" max="11524" width="8.5703125" style="1" customWidth="1"/>
    <col min="11525" max="11525" width="0.85546875" style="1" customWidth="1"/>
    <col min="11526" max="11529" width="6.1406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8" width="9.140625" style="1"/>
    <col min="11769" max="11769" width="7.140625" style="1" customWidth="1"/>
    <col min="11770" max="11770" width="9" style="1" customWidth="1"/>
    <col min="11771" max="11771" width="10" style="1" bestFit="1" customWidth="1"/>
    <col min="11772" max="11772" width="9.140625" style="1"/>
    <col min="11773" max="11773" width="0.85546875" style="1" customWidth="1"/>
    <col min="11774" max="11774" width="11.42578125" style="1" customWidth="1"/>
    <col min="11775" max="11775" width="0.85546875" style="1" customWidth="1"/>
    <col min="11776" max="11777" width="8.5703125" style="1" customWidth="1"/>
    <col min="11778" max="11778" width="9.140625" style="1"/>
    <col min="11779" max="11779" width="10" style="1" customWidth="1"/>
    <col min="11780" max="11780" width="8.5703125" style="1" customWidth="1"/>
    <col min="11781" max="11781" width="0.85546875" style="1" customWidth="1"/>
    <col min="11782" max="11785" width="6.1406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4" width="9.140625" style="1"/>
    <col min="12025" max="12025" width="7.140625" style="1" customWidth="1"/>
    <col min="12026" max="12026" width="9" style="1" customWidth="1"/>
    <col min="12027" max="12027" width="10" style="1" bestFit="1" customWidth="1"/>
    <col min="12028" max="12028" width="9.140625" style="1"/>
    <col min="12029" max="12029" width="0.85546875" style="1" customWidth="1"/>
    <col min="12030" max="12030" width="11.42578125" style="1" customWidth="1"/>
    <col min="12031" max="12031" width="0.85546875" style="1" customWidth="1"/>
    <col min="12032" max="12033" width="8.5703125" style="1" customWidth="1"/>
    <col min="12034" max="12034" width="9.140625" style="1"/>
    <col min="12035" max="12035" width="10" style="1" customWidth="1"/>
    <col min="12036" max="12036" width="8.5703125" style="1" customWidth="1"/>
    <col min="12037" max="12037" width="0.85546875" style="1" customWidth="1"/>
    <col min="12038" max="12041" width="6.1406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80" width="9.140625" style="1"/>
    <col min="12281" max="12281" width="7.140625" style="1" customWidth="1"/>
    <col min="12282" max="12282" width="9" style="1" customWidth="1"/>
    <col min="12283" max="12283" width="10" style="1" bestFit="1" customWidth="1"/>
    <col min="12284" max="12284" width="9.140625" style="1"/>
    <col min="12285" max="12285" width="0.85546875" style="1" customWidth="1"/>
    <col min="12286" max="12286" width="11.42578125" style="1" customWidth="1"/>
    <col min="12287" max="12287" width="0.85546875" style="1" customWidth="1"/>
    <col min="12288" max="12289" width="8.5703125" style="1" customWidth="1"/>
    <col min="12290" max="12290" width="9.140625" style="1"/>
    <col min="12291" max="12291" width="10" style="1" customWidth="1"/>
    <col min="12292" max="12292" width="8.5703125" style="1" customWidth="1"/>
    <col min="12293" max="12293" width="0.85546875" style="1" customWidth="1"/>
    <col min="12294" max="12297" width="6.1406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6" width="9.140625" style="1"/>
    <col min="12537" max="12537" width="7.140625" style="1" customWidth="1"/>
    <col min="12538" max="12538" width="9" style="1" customWidth="1"/>
    <col min="12539" max="12539" width="10" style="1" bestFit="1" customWidth="1"/>
    <col min="12540" max="12540" width="9.140625" style="1"/>
    <col min="12541" max="12541" width="0.85546875" style="1" customWidth="1"/>
    <col min="12542" max="12542" width="11.42578125" style="1" customWidth="1"/>
    <col min="12543" max="12543" width="0.85546875" style="1" customWidth="1"/>
    <col min="12544" max="12545" width="8.5703125" style="1" customWidth="1"/>
    <col min="12546" max="12546" width="9.140625" style="1"/>
    <col min="12547" max="12547" width="10" style="1" customWidth="1"/>
    <col min="12548" max="12548" width="8.5703125" style="1" customWidth="1"/>
    <col min="12549" max="12549" width="0.85546875" style="1" customWidth="1"/>
    <col min="12550" max="12553" width="6.1406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2" width="9.140625" style="1"/>
    <col min="12793" max="12793" width="7.140625" style="1" customWidth="1"/>
    <col min="12794" max="12794" width="9" style="1" customWidth="1"/>
    <col min="12795" max="12795" width="10" style="1" bestFit="1" customWidth="1"/>
    <col min="12796" max="12796" width="9.140625" style="1"/>
    <col min="12797" max="12797" width="0.85546875" style="1" customWidth="1"/>
    <col min="12798" max="12798" width="11.42578125" style="1" customWidth="1"/>
    <col min="12799" max="12799" width="0.85546875" style="1" customWidth="1"/>
    <col min="12800" max="12801" width="8.5703125" style="1" customWidth="1"/>
    <col min="12802" max="12802" width="9.140625" style="1"/>
    <col min="12803" max="12803" width="10" style="1" customWidth="1"/>
    <col min="12804" max="12804" width="8.5703125" style="1" customWidth="1"/>
    <col min="12805" max="12805" width="0.85546875" style="1" customWidth="1"/>
    <col min="12806" max="12809" width="6.1406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8" width="9.140625" style="1"/>
    <col min="13049" max="13049" width="7.140625" style="1" customWidth="1"/>
    <col min="13050" max="13050" width="9" style="1" customWidth="1"/>
    <col min="13051" max="13051" width="10" style="1" bestFit="1" customWidth="1"/>
    <col min="13052" max="13052" width="9.140625" style="1"/>
    <col min="13053" max="13053" width="0.85546875" style="1" customWidth="1"/>
    <col min="13054" max="13054" width="11.42578125" style="1" customWidth="1"/>
    <col min="13055" max="13055" width="0.85546875" style="1" customWidth="1"/>
    <col min="13056" max="13057" width="8.5703125" style="1" customWidth="1"/>
    <col min="13058" max="13058" width="9.140625" style="1"/>
    <col min="13059" max="13059" width="10" style="1" customWidth="1"/>
    <col min="13060" max="13060" width="8.5703125" style="1" customWidth="1"/>
    <col min="13061" max="13061" width="0.85546875" style="1" customWidth="1"/>
    <col min="13062" max="13065" width="6.1406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4" width="9.140625" style="1"/>
    <col min="13305" max="13305" width="7.140625" style="1" customWidth="1"/>
    <col min="13306" max="13306" width="9" style="1" customWidth="1"/>
    <col min="13307" max="13307" width="10" style="1" bestFit="1" customWidth="1"/>
    <col min="13308" max="13308" width="9.140625" style="1"/>
    <col min="13309" max="13309" width="0.85546875" style="1" customWidth="1"/>
    <col min="13310" max="13310" width="11.42578125" style="1" customWidth="1"/>
    <col min="13311" max="13311" width="0.85546875" style="1" customWidth="1"/>
    <col min="13312" max="13313" width="8.5703125" style="1" customWidth="1"/>
    <col min="13314" max="13314" width="9.140625" style="1"/>
    <col min="13315" max="13315" width="10" style="1" customWidth="1"/>
    <col min="13316" max="13316" width="8.5703125" style="1" customWidth="1"/>
    <col min="13317" max="13317" width="0.85546875" style="1" customWidth="1"/>
    <col min="13318" max="13321" width="6.1406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60" width="9.140625" style="1"/>
    <col min="13561" max="13561" width="7.140625" style="1" customWidth="1"/>
    <col min="13562" max="13562" width="9" style="1" customWidth="1"/>
    <col min="13563" max="13563" width="10" style="1" bestFit="1" customWidth="1"/>
    <col min="13564" max="13564" width="9.140625" style="1"/>
    <col min="13565" max="13565" width="0.85546875" style="1" customWidth="1"/>
    <col min="13566" max="13566" width="11.42578125" style="1" customWidth="1"/>
    <col min="13567" max="13567" width="0.85546875" style="1" customWidth="1"/>
    <col min="13568" max="13569" width="8.5703125" style="1" customWidth="1"/>
    <col min="13570" max="13570" width="9.140625" style="1"/>
    <col min="13571" max="13571" width="10" style="1" customWidth="1"/>
    <col min="13572" max="13572" width="8.5703125" style="1" customWidth="1"/>
    <col min="13573" max="13573" width="0.85546875" style="1" customWidth="1"/>
    <col min="13574" max="13577" width="6.1406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6" width="9.140625" style="1"/>
    <col min="13817" max="13817" width="7.140625" style="1" customWidth="1"/>
    <col min="13818" max="13818" width="9" style="1" customWidth="1"/>
    <col min="13819" max="13819" width="10" style="1" bestFit="1" customWidth="1"/>
    <col min="13820" max="13820" width="9.140625" style="1"/>
    <col min="13821" max="13821" width="0.85546875" style="1" customWidth="1"/>
    <col min="13822" max="13822" width="11.42578125" style="1" customWidth="1"/>
    <col min="13823" max="13823" width="0.85546875" style="1" customWidth="1"/>
    <col min="13824" max="13825" width="8.5703125" style="1" customWidth="1"/>
    <col min="13826" max="13826" width="9.140625" style="1"/>
    <col min="13827" max="13827" width="10" style="1" customWidth="1"/>
    <col min="13828" max="13828" width="8.5703125" style="1" customWidth="1"/>
    <col min="13829" max="13829" width="0.85546875" style="1" customWidth="1"/>
    <col min="13830" max="13833" width="6.1406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2" width="9.140625" style="1"/>
    <col min="14073" max="14073" width="7.140625" style="1" customWidth="1"/>
    <col min="14074" max="14074" width="9" style="1" customWidth="1"/>
    <col min="14075" max="14075" width="10" style="1" bestFit="1" customWidth="1"/>
    <col min="14076" max="14076" width="9.140625" style="1"/>
    <col min="14077" max="14077" width="0.85546875" style="1" customWidth="1"/>
    <col min="14078" max="14078" width="11.42578125" style="1" customWidth="1"/>
    <col min="14079" max="14079" width="0.85546875" style="1" customWidth="1"/>
    <col min="14080" max="14081" width="8.5703125" style="1" customWidth="1"/>
    <col min="14082" max="14082" width="9.140625" style="1"/>
    <col min="14083" max="14083" width="10" style="1" customWidth="1"/>
    <col min="14084" max="14084" width="8.5703125" style="1" customWidth="1"/>
    <col min="14085" max="14085" width="0.85546875" style="1" customWidth="1"/>
    <col min="14086" max="14089" width="6.1406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8" width="9.140625" style="1"/>
    <col min="14329" max="14329" width="7.140625" style="1" customWidth="1"/>
    <col min="14330" max="14330" width="9" style="1" customWidth="1"/>
    <col min="14331" max="14331" width="10" style="1" bestFit="1" customWidth="1"/>
    <col min="14332" max="14332" width="9.140625" style="1"/>
    <col min="14333" max="14333" width="0.85546875" style="1" customWidth="1"/>
    <col min="14334" max="14334" width="11.42578125" style="1" customWidth="1"/>
    <col min="14335" max="14335" width="0.85546875" style="1" customWidth="1"/>
    <col min="14336" max="14337" width="8.5703125" style="1" customWidth="1"/>
    <col min="14338" max="14338" width="9.140625" style="1"/>
    <col min="14339" max="14339" width="10" style="1" customWidth="1"/>
    <col min="14340" max="14340" width="8.5703125" style="1" customWidth="1"/>
    <col min="14341" max="14341" width="0.85546875" style="1" customWidth="1"/>
    <col min="14342" max="14345" width="6.1406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4" width="9.140625" style="1"/>
    <col min="14585" max="14585" width="7.140625" style="1" customWidth="1"/>
    <col min="14586" max="14586" width="9" style="1" customWidth="1"/>
    <col min="14587" max="14587" width="10" style="1" bestFit="1" customWidth="1"/>
    <col min="14588" max="14588" width="9.140625" style="1"/>
    <col min="14589" max="14589" width="0.85546875" style="1" customWidth="1"/>
    <col min="14590" max="14590" width="11.42578125" style="1" customWidth="1"/>
    <col min="14591" max="14591" width="0.85546875" style="1" customWidth="1"/>
    <col min="14592" max="14593" width="8.5703125" style="1" customWidth="1"/>
    <col min="14594" max="14594" width="9.140625" style="1"/>
    <col min="14595" max="14595" width="10" style="1" customWidth="1"/>
    <col min="14596" max="14596" width="8.5703125" style="1" customWidth="1"/>
    <col min="14597" max="14597" width="0.85546875" style="1" customWidth="1"/>
    <col min="14598" max="14601" width="6.1406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40" width="9.140625" style="1"/>
    <col min="14841" max="14841" width="7.140625" style="1" customWidth="1"/>
    <col min="14842" max="14842" width="9" style="1" customWidth="1"/>
    <col min="14843" max="14843" width="10" style="1" bestFit="1" customWidth="1"/>
    <col min="14844" max="14844" width="9.140625" style="1"/>
    <col min="14845" max="14845" width="0.85546875" style="1" customWidth="1"/>
    <col min="14846" max="14846" width="11.42578125" style="1" customWidth="1"/>
    <col min="14847" max="14847" width="0.85546875" style="1" customWidth="1"/>
    <col min="14848" max="14849" width="8.5703125" style="1" customWidth="1"/>
    <col min="14850" max="14850" width="9.140625" style="1"/>
    <col min="14851" max="14851" width="10" style="1" customWidth="1"/>
    <col min="14852" max="14852" width="8.5703125" style="1" customWidth="1"/>
    <col min="14853" max="14853" width="0.85546875" style="1" customWidth="1"/>
    <col min="14854" max="14857" width="6.1406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6" width="9.140625" style="1"/>
    <col min="15097" max="15097" width="7.140625" style="1" customWidth="1"/>
    <col min="15098" max="15098" width="9" style="1" customWidth="1"/>
    <col min="15099" max="15099" width="10" style="1" bestFit="1" customWidth="1"/>
    <col min="15100" max="15100" width="9.140625" style="1"/>
    <col min="15101" max="15101" width="0.85546875" style="1" customWidth="1"/>
    <col min="15102" max="15102" width="11.42578125" style="1" customWidth="1"/>
    <col min="15103" max="15103" width="0.85546875" style="1" customWidth="1"/>
    <col min="15104" max="15105" width="8.5703125" style="1" customWidth="1"/>
    <col min="15106" max="15106" width="9.140625" style="1"/>
    <col min="15107" max="15107" width="10" style="1" customWidth="1"/>
    <col min="15108" max="15108" width="8.5703125" style="1" customWidth="1"/>
    <col min="15109" max="15109" width="0.85546875" style="1" customWidth="1"/>
    <col min="15110" max="15113" width="6.1406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2" width="9.140625" style="1"/>
    <col min="15353" max="15353" width="7.140625" style="1" customWidth="1"/>
    <col min="15354" max="15354" width="9" style="1" customWidth="1"/>
    <col min="15355" max="15355" width="10" style="1" bestFit="1" customWidth="1"/>
    <col min="15356" max="15356" width="9.140625" style="1"/>
    <col min="15357" max="15357" width="0.85546875" style="1" customWidth="1"/>
    <col min="15358" max="15358" width="11.42578125" style="1" customWidth="1"/>
    <col min="15359" max="15359" width="0.85546875" style="1" customWidth="1"/>
    <col min="15360" max="15361" width="8.5703125" style="1" customWidth="1"/>
    <col min="15362" max="15362" width="9.140625" style="1"/>
    <col min="15363" max="15363" width="10" style="1" customWidth="1"/>
    <col min="15364" max="15364" width="8.5703125" style="1" customWidth="1"/>
    <col min="15365" max="15365" width="0.85546875" style="1" customWidth="1"/>
    <col min="15366" max="15369" width="6.1406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8" width="9.140625" style="1"/>
    <col min="15609" max="15609" width="7.140625" style="1" customWidth="1"/>
    <col min="15610" max="15610" width="9" style="1" customWidth="1"/>
    <col min="15611" max="15611" width="10" style="1" bestFit="1" customWidth="1"/>
    <col min="15612" max="15612" width="9.140625" style="1"/>
    <col min="15613" max="15613" width="0.85546875" style="1" customWidth="1"/>
    <col min="15614" max="15614" width="11.42578125" style="1" customWidth="1"/>
    <col min="15615" max="15615" width="0.85546875" style="1" customWidth="1"/>
    <col min="15616" max="15617" width="8.5703125" style="1" customWidth="1"/>
    <col min="15618" max="15618" width="9.140625" style="1"/>
    <col min="15619" max="15619" width="10" style="1" customWidth="1"/>
    <col min="15620" max="15620" width="8.5703125" style="1" customWidth="1"/>
    <col min="15621" max="15621" width="0.85546875" style="1" customWidth="1"/>
    <col min="15622" max="15625" width="6.1406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4" width="9.140625" style="1"/>
    <col min="15865" max="15865" width="7.140625" style="1" customWidth="1"/>
    <col min="15866" max="15866" width="9" style="1" customWidth="1"/>
    <col min="15867" max="15867" width="10" style="1" bestFit="1" customWidth="1"/>
    <col min="15868" max="15868" width="9.140625" style="1"/>
    <col min="15869" max="15869" width="0.85546875" style="1" customWidth="1"/>
    <col min="15870" max="15870" width="11.42578125" style="1" customWidth="1"/>
    <col min="15871" max="15871" width="0.85546875" style="1" customWidth="1"/>
    <col min="15872" max="15873" width="8.5703125" style="1" customWidth="1"/>
    <col min="15874" max="15874" width="9.140625" style="1"/>
    <col min="15875" max="15875" width="10" style="1" customWidth="1"/>
    <col min="15876" max="15876" width="8.5703125" style="1" customWidth="1"/>
    <col min="15877" max="15877" width="0.85546875" style="1" customWidth="1"/>
    <col min="15878" max="15881" width="6.1406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20" width="9.140625" style="1"/>
    <col min="16121" max="16121" width="7.140625" style="1" customWidth="1"/>
    <col min="16122" max="16122" width="9" style="1" customWidth="1"/>
    <col min="16123" max="16123" width="10" style="1" bestFit="1" customWidth="1"/>
    <col min="16124" max="16124" width="9.140625" style="1"/>
    <col min="16125" max="16125" width="0.85546875" style="1" customWidth="1"/>
    <col min="16126" max="16126" width="11.42578125" style="1" customWidth="1"/>
    <col min="16127" max="16127" width="0.85546875" style="1" customWidth="1"/>
    <col min="16128" max="16129" width="8.5703125" style="1" customWidth="1"/>
    <col min="16130" max="16130" width="9.140625" style="1"/>
    <col min="16131" max="16131" width="10" style="1" customWidth="1"/>
    <col min="16132" max="16132" width="8.5703125" style="1" customWidth="1"/>
    <col min="16133" max="16133" width="0.85546875" style="1" customWidth="1"/>
    <col min="16134" max="16137" width="6.1406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24" ht="15.75" x14ac:dyDescent="0.25">
      <c r="B1" s="33" t="s">
        <v>3034</v>
      </c>
      <c r="C1" s="33"/>
      <c r="D1" s="33"/>
      <c r="S1" s="33" t="s">
        <v>3034</v>
      </c>
    </row>
    <row r="2" spans="1:24" ht="15" customHeight="1" x14ac:dyDescent="0.25">
      <c r="A2" s="35">
        <v>23</v>
      </c>
      <c r="B2" s="2144" t="s">
        <v>94</v>
      </c>
      <c r="C2" s="2145"/>
      <c r="D2" s="2145"/>
      <c r="E2" s="2146"/>
      <c r="F2" s="70"/>
      <c r="T2" s="1489"/>
      <c r="U2" s="1489"/>
      <c r="V2" s="1489"/>
      <c r="W2" s="1489"/>
      <c r="X2" s="1489"/>
    </row>
    <row r="3" spans="1:24" ht="15" x14ac:dyDescent="0.2">
      <c r="A3" s="35"/>
      <c r="B3" s="1018"/>
      <c r="C3" s="320"/>
      <c r="D3" s="320"/>
      <c r="E3" s="320"/>
      <c r="F3" s="70"/>
      <c r="S3" s="1489" t="s">
        <v>3035</v>
      </c>
      <c r="T3" s="1490"/>
      <c r="U3" s="1490"/>
      <c r="V3" s="1490"/>
      <c r="W3" s="1490"/>
      <c r="X3" s="1490"/>
    </row>
    <row r="4" spans="1:24" ht="15" customHeight="1" x14ac:dyDescent="0.2">
      <c r="B4" s="1524" t="s">
        <v>3036</v>
      </c>
      <c r="C4" s="1524"/>
      <c r="D4" s="1525"/>
      <c r="E4" s="1525"/>
      <c r="F4" s="1525"/>
      <c r="G4" s="1525"/>
      <c r="H4" s="1525"/>
      <c r="I4" s="1525"/>
      <c r="J4" s="1525"/>
      <c r="K4" s="1525"/>
      <c r="L4" s="1525"/>
      <c r="M4" s="1525"/>
      <c r="N4" s="1525"/>
      <c r="O4" s="1525"/>
      <c r="P4" s="1525"/>
      <c r="Q4" s="1525"/>
      <c r="R4" s="1525"/>
      <c r="S4" s="1489" t="str">
        <f>$B4</f>
        <v>Pour le portefeuille bancaire – Expositions sur le financement spécialisé – Immobilier commercial à forte volatilité (103)</v>
      </c>
      <c r="T4" s="1489"/>
      <c r="U4" s="1489"/>
      <c r="V4" s="1489"/>
      <c r="W4" s="1489"/>
      <c r="X4" s="1489"/>
    </row>
    <row r="5" spans="1:24" ht="15" x14ac:dyDescent="0.2">
      <c r="B5" s="36" t="s">
        <v>2910</v>
      </c>
      <c r="C5" s="326"/>
      <c r="S5" s="36" t="str">
        <f>$B5</f>
        <v>Dollars, en milliers, Type d’enregistrement 010</v>
      </c>
      <c r="T5" s="1021"/>
      <c r="U5" s="663"/>
      <c r="V5" s="663"/>
      <c r="W5" s="663"/>
      <c r="X5" s="663"/>
    </row>
    <row r="6" spans="1:24" ht="48.75" customHeight="1" x14ac:dyDescent="0.2">
      <c r="A6" s="131"/>
      <c r="B6" s="2211" t="s">
        <v>2349</v>
      </c>
      <c r="C6" s="2212"/>
      <c r="D6" s="2213"/>
      <c r="E6" s="207"/>
      <c r="F6" s="2251" t="s">
        <v>2350</v>
      </c>
      <c r="G6" s="1127"/>
      <c r="H6" s="2100" t="s">
        <v>2800</v>
      </c>
      <c r="I6" s="2101"/>
      <c r="J6" s="2101"/>
      <c r="K6" s="2101"/>
      <c r="L6" s="2102"/>
      <c r="S6" s="2171" t="s">
        <v>2911</v>
      </c>
      <c r="T6" s="2171"/>
      <c r="U6" s="876"/>
      <c r="V6" s="227"/>
      <c r="W6" s="227"/>
    </row>
    <row r="7" spans="1:24" ht="22.5" customHeight="1" x14ac:dyDescent="0.2">
      <c r="A7" s="131"/>
      <c r="B7" s="2214"/>
      <c r="C7" s="2215"/>
      <c r="D7" s="2216"/>
      <c r="F7" s="2252"/>
      <c r="G7" s="81"/>
      <c r="H7" s="2105" t="s">
        <v>2912</v>
      </c>
      <c r="I7" s="2185"/>
      <c r="J7" s="2105" t="s">
        <v>2913</v>
      </c>
      <c r="K7" s="2185"/>
      <c r="L7" s="2005" t="s">
        <v>2914</v>
      </c>
      <c r="M7" s="897"/>
      <c r="N7" s="897"/>
      <c r="O7" s="897"/>
      <c r="P7" s="897"/>
      <c r="Q7" s="897"/>
      <c r="S7" s="2172"/>
      <c r="T7" s="2172"/>
      <c r="U7" s="876"/>
      <c r="V7" s="2233" t="s">
        <v>2971</v>
      </c>
      <c r="W7" s="2218"/>
      <c r="X7" s="1027"/>
    </row>
    <row r="8" spans="1:24" ht="72" customHeight="1" x14ac:dyDescent="0.2">
      <c r="A8" s="1666" t="s">
        <v>2915</v>
      </c>
      <c r="B8" s="1666" t="s">
        <v>2916</v>
      </c>
      <c r="C8" s="1666" t="s">
        <v>2352</v>
      </c>
      <c r="D8" s="1666" t="s">
        <v>2973</v>
      </c>
      <c r="E8" s="668"/>
      <c r="F8" s="666" t="s">
        <v>2355</v>
      </c>
      <c r="G8" s="1101"/>
      <c r="H8" s="1666" t="s">
        <v>3037</v>
      </c>
      <c r="I8" s="1666" t="s">
        <v>2921</v>
      </c>
      <c r="J8" s="1666" t="s">
        <v>2922</v>
      </c>
      <c r="K8" s="1666" t="s">
        <v>2923</v>
      </c>
      <c r="L8" s="2187"/>
      <c r="M8" s="188"/>
      <c r="N8" s="2002" t="s">
        <v>2359</v>
      </c>
      <c r="O8" s="2149"/>
      <c r="P8" s="2002" t="s">
        <v>2925</v>
      </c>
      <c r="Q8" s="2149"/>
      <c r="S8" s="1035" t="str">
        <f>$A8</f>
        <v>Fourchette de probabilité de défaut (PD)</v>
      </c>
      <c r="T8" s="1035" t="str">
        <f>$B8</f>
        <v>PD estimative (%) (M3)</v>
      </c>
      <c r="U8" s="1666" t="s">
        <v>3038</v>
      </c>
      <c r="V8" s="1666" t="s">
        <v>2927</v>
      </c>
      <c r="W8" s="1666" t="s">
        <v>2928</v>
      </c>
      <c r="X8" s="1028"/>
    </row>
    <row r="9" spans="1:24" s="876" customFormat="1" x14ac:dyDescent="0.2">
      <c r="B9" s="224" t="s">
        <v>244</v>
      </c>
      <c r="C9" s="224"/>
      <c r="D9" s="224" t="s">
        <v>245</v>
      </c>
      <c r="E9" s="224"/>
      <c r="F9" s="224" t="s">
        <v>246</v>
      </c>
      <c r="G9" s="224"/>
      <c r="H9" s="224" t="s">
        <v>401</v>
      </c>
      <c r="I9" s="224" t="s">
        <v>402</v>
      </c>
      <c r="J9" s="224"/>
      <c r="K9" s="224"/>
      <c r="L9" s="224"/>
      <c r="M9" s="224"/>
      <c r="N9" s="224"/>
      <c r="O9" s="224"/>
      <c r="P9" s="224"/>
      <c r="Q9" s="224"/>
      <c r="S9" s="1039"/>
      <c r="T9" s="1040" t="s">
        <v>2930</v>
      </c>
      <c r="U9" s="1041"/>
      <c r="V9" s="1"/>
      <c r="W9" s="224"/>
      <c r="X9" s="224"/>
    </row>
    <row r="10" spans="1:24" x14ac:dyDescent="0.2">
      <c r="B10" s="138" t="s">
        <v>1784</v>
      </c>
      <c r="D10" s="323"/>
      <c r="E10" s="323"/>
      <c r="F10" s="323"/>
      <c r="G10" s="323"/>
      <c r="H10" s="2253" t="s">
        <v>3039</v>
      </c>
      <c r="I10" s="2253"/>
      <c r="J10" s="323"/>
      <c r="K10" s="323"/>
      <c r="L10" s="323"/>
      <c r="M10" s="323"/>
      <c r="N10" s="323"/>
      <c r="O10" s="323"/>
      <c r="S10" s="1043"/>
      <c r="T10" s="1044" t="str">
        <f>$B10</f>
        <v>Engagements utilisés (501)</v>
      </c>
    </row>
    <row r="11" spans="1:24" ht="12.75" customHeight="1" x14ac:dyDescent="0.2">
      <c r="A11" s="1634" t="s">
        <v>2932</v>
      </c>
      <c r="B11" s="1046"/>
      <c r="C11" s="1047"/>
      <c r="D11" s="1685"/>
      <c r="E11" s="1634"/>
      <c r="F11" s="1685"/>
      <c r="G11" s="1048"/>
      <c r="H11" s="1049"/>
      <c r="I11" s="1684"/>
      <c r="J11" s="1049"/>
      <c r="K11" s="1050"/>
      <c r="L11" s="1743"/>
      <c r="M11" s="1634"/>
      <c r="N11" s="2155"/>
      <c r="O11" s="2155"/>
      <c r="P11" s="2155"/>
      <c r="Q11" s="2155"/>
      <c r="S11" s="1051" t="str">
        <f t="shared" ref="S11:S35" si="0">$A11</f>
        <v>1 (1401)</v>
      </c>
      <c r="T11" s="1052" t="str">
        <f t="shared" ref="T11:T35" si="1">IF($B11="","",$B11)</f>
        <v/>
      </c>
      <c r="U11" s="1741"/>
      <c r="V11" s="1053"/>
      <c r="W11" s="1053"/>
      <c r="X11" s="320"/>
    </row>
    <row r="12" spans="1:24" x14ac:dyDescent="0.2">
      <c r="A12" s="1634" t="s">
        <v>2933</v>
      </c>
      <c r="B12" s="1046"/>
      <c r="C12" s="1047"/>
      <c r="D12" s="1685"/>
      <c r="E12" s="1634"/>
      <c r="F12" s="1685"/>
      <c r="G12" s="1048"/>
      <c r="H12" s="1049"/>
      <c r="I12" s="1684"/>
      <c r="J12" s="1049"/>
      <c r="K12" s="1050"/>
      <c r="L12" s="1743"/>
      <c r="M12" s="1634"/>
      <c r="N12" s="2155"/>
      <c r="O12" s="2155"/>
      <c r="P12" s="2155"/>
      <c r="Q12" s="2155"/>
      <c r="S12" s="1051" t="str">
        <f t="shared" si="0"/>
        <v>2 (1402)</v>
      </c>
      <c r="T12" s="1052" t="str">
        <f t="shared" si="1"/>
        <v/>
      </c>
      <c r="U12" s="1741"/>
      <c r="V12" s="1053"/>
      <c r="W12" s="1053"/>
      <c r="X12" s="320"/>
    </row>
    <row r="13" spans="1:24" x14ac:dyDescent="0.2">
      <c r="A13" s="1634" t="s">
        <v>2934</v>
      </c>
      <c r="B13" s="1046"/>
      <c r="C13" s="1047"/>
      <c r="D13" s="1685"/>
      <c r="E13" s="1634"/>
      <c r="F13" s="1685"/>
      <c r="G13" s="1048"/>
      <c r="H13" s="1049"/>
      <c r="I13" s="1684"/>
      <c r="J13" s="1049"/>
      <c r="K13" s="1050"/>
      <c r="L13" s="1743"/>
      <c r="M13" s="1634"/>
      <c r="N13" s="2155"/>
      <c r="O13" s="2155"/>
      <c r="P13" s="2155"/>
      <c r="Q13" s="2155"/>
      <c r="S13" s="1051" t="str">
        <f t="shared" si="0"/>
        <v>3 (1403)</v>
      </c>
      <c r="T13" s="1052" t="str">
        <f t="shared" si="1"/>
        <v/>
      </c>
      <c r="U13" s="1741"/>
      <c r="V13" s="1053"/>
      <c r="W13" s="1053"/>
      <c r="X13" s="320"/>
    </row>
    <row r="14" spans="1:24" hidden="1" x14ac:dyDescent="0.2">
      <c r="A14" s="1634" t="s">
        <v>2935</v>
      </c>
      <c r="B14" s="1046"/>
      <c r="C14" s="1047"/>
      <c r="D14" s="1685"/>
      <c r="E14" s="1634"/>
      <c r="F14" s="1685"/>
      <c r="G14" s="1048"/>
      <c r="H14" s="1049"/>
      <c r="I14" s="1684"/>
      <c r="J14" s="1049"/>
      <c r="K14" s="1050"/>
      <c r="L14" s="1743"/>
      <c r="M14" s="1634"/>
      <c r="N14" s="2155"/>
      <c r="O14" s="2155"/>
      <c r="P14" s="2155"/>
      <c r="Q14" s="2155"/>
      <c r="S14" s="1051" t="str">
        <f t="shared" si="0"/>
        <v>4 (1404)</v>
      </c>
      <c r="T14" s="1052" t="str">
        <f t="shared" si="1"/>
        <v/>
      </c>
      <c r="U14" s="1741"/>
      <c r="V14" s="1053"/>
      <c r="W14" s="1053"/>
      <c r="X14" s="320"/>
    </row>
    <row r="15" spans="1:24" hidden="1" x14ac:dyDescent="0.2">
      <c r="A15" s="1634" t="s">
        <v>2936</v>
      </c>
      <c r="B15" s="1046"/>
      <c r="C15" s="1047"/>
      <c r="D15" s="1685"/>
      <c r="E15" s="1634"/>
      <c r="F15" s="1685"/>
      <c r="G15" s="1048"/>
      <c r="H15" s="1049"/>
      <c r="I15" s="1684"/>
      <c r="J15" s="1049"/>
      <c r="K15" s="1050"/>
      <c r="L15" s="1743"/>
      <c r="M15" s="1634"/>
      <c r="N15" s="2155"/>
      <c r="O15" s="2155"/>
      <c r="P15" s="2155"/>
      <c r="Q15" s="2155"/>
      <c r="S15" s="1051" t="str">
        <f t="shared" si="0"/>
        <v>5 (1405)</v>
      </c>
      <c r="T15" s="1052" t="str">
        <f t="shared" si="1"/>
        <v/>
      </c>
      <c r="U15" s="1741"/>
      <c r="V15" s="1053"/>
      <c r="W15" s="1053"/>
      <c r="X15" s="320"/>
    </row>
    <row r="16" spans="1:24" hidden="1" x14ac:dyDescent="0.2">
      <c r="A16" s="1634" t="s">
        <v>2937</v>
      </c>
      <c r="B16" s="1046"/>
      <c r="C16" s="1047"/>
      <c r="D16" s="1685"/>
      <c r="E16" s="1634"/>
      <c r="F16" s="1685"/>
      <c r="G16" s="1048"/>
      <c r="H16" s="1049"/>
      <c r="I16" s="1684"/>
      <c r="J16" s="1049"/>
      <c r="K16" s="1050"/>
      <c r="L16" s="1743"/>
      <c r="M16" s="1634"/>
      <c r="N16" s="2155"/>
      <c r="O16" s="2155"/>
      <c r="P16" s="2155"/>
      <c r="Q16" s="2155"/>
      <c r="S16" s="1051" t="str">
        <f t="shared" si="0"/>
        <v>6 (1406)</v>
      </c>
      <c r="T16" s="1052" t="str">
        <f t="shared" si="1"/>
        <v/>
      </c>
      <c r="U16" s="1741"/>
      <c r="V16" s="1053"/>
      <c r="W16" s="1053"/>
      <c r="X16" s="320"/>
    </row>
    <row r="17" spans="1:24" hidden="1" x14ac:dyDescent="0.2">
      <c r="A17" s="1634" t="s">
        <v>2938</v>
      </c>
      <c r="B17" s="1046"/>
      <c r="C17" s="1047"/>
      <c r="D17" s="1685"/>
      <c r="E17" s="1634"/>
      <c r="F17" s="1685"/>
      <c r="G17" s="1048"/>
      <c r="H17" s="1049"/>
      <c r="I17" s="1684"/>
      <c r="J17" s="1049"/>
      <c r="K17" s="1050"/>
      <c r="L17" s="1743"/>
      <c r="M17" s="1634"/>
      <c r="N17" s="2155"/>
      <c r="O17" s="2155"/>
      <c r="P17" s="2155"/>
      <c r="Q17" s="2155"/>
      <c r="S17" s="1051" t="str">
        <f t="shared" si="0"/>
        <v>7 (1407)</v>
      </c>
      <c r="T17" s="1052" t="str">
        <f t="shared" si="1"/>
        <v/>
      </c>
      <c r="U17" s="1741"/>
      <c r="V17" s="1053"/>
      <c r="W17" s="1053"/>
      <c r="X17" s="320"/>
    </row>
    <row r="18" spans="1:24" hidden="1" x14ac:dyDescent="0.2">
      <c r="A18" s="1634" t="s">
        <v>2939</v>
      </c>
      <c r="B18" s="1046"/>
      <c r="C18" s="1047"/>
      <c r="D18" s="1685"/>
      <c r="E18" s="1634"/>
      <c r="F18" s="1685"/>
      <c r="G18" s="1048"/>
      <c r="H18" s="1049"/>
      <c r="I18" s="1684"/>
      <c r="J18" s="1049"/>
      <c r="K18" s="1050"/>
      <c r="L18" s="1743"/>
      <c r="M18" s="1634"/>
      <c r="N18" s="2155"/>
      <c r="O18" s="2155"/>
      <c r="P18" s="2155"/>
      <c r="Q18" s="2155"/>
      <c r="S18" s="1051" t="str">
        <f t="shared" si="0"/>
        <v>8 (1408)</v>
      </c>
      <c r="T18" s="1052" t="str">
        <f t="shared" si="1"/>
        <v/>
      </c>
      <c r="U18" s="1741"/>
      <c r="V18" s="1053"/>
      <c r="W18" s="1053"/>
      <c r="X18" s="320"/>
    </row>
    <row r="19" spans="1:24" hidden="1" x14ac:dyDescent="0.2">
      <c r="A19" s="1634" t="s">
        <v>2940</v>
      </c>
      <c r="B19" s="1046"/>
      <c r="C19" s="1047"/>
      <c r="D19" s="1685"/>
      <c r="E19" s="1634"/>
      <c r="F19" s="1685"/>
      <c r="G19" s="1048"/>
      <c r="H19" s="1049"/>
      <c r="I19" s="1684"/>
      <c r="J19" s="1049"/>
      <c r="K19" s="1050"/>
      <c r="L19" s="1743"/>
      <c r="M19" s="1634"/>
      <c r="N19" s="2155"/>
      <c r="O19" s="2155"/>
      <c r="P19" s="2155"/>
      <c r="Q19" s="2155"/>
      <c r="S19" s="1051" t="str">
        <f t="shared" si="0"/>
        <v>9 (1409)</v>
      </c>
      <c r="T19" s="1052" t="str">
        <f t="shared" si="1"/>
        <v/>
      </c>
      <c r="U19" s="1741"/>
      <c r="V19" s="1053"/>
      <c r="W19" s="1053"/>
      <c r="X19" s="320"/>
    </row>
    <row r="20" spans="1:24" hidden="1" x14ac:dyDescent="0.2">
      <c r="A20" s="1634" t="s">
        <v>2941</v>
      </c>
      <c r="B20" s="1046"/>
      <c r="C20" s="1047"/>
      <c r="D20" s="1685"/>
      <c r="E20" s="1634"/>
      <c r="F20" s="1685"/>
      <c r="G20" s="1048"/>
      <c r="H20" s="1049"/>
      <c r="I20" s="1684"/>
      <c r="J20" s="1049"/>
      <c r="K20" s="1050"/>
      <c r="L20" s="1743"/>
      <c r="M20" s="1634"/>
      <c r="N20" s="2155"/>
      <c r="O20" s="2155"/>
      <c r="P20" s="2155"/>
      <c r="Q20" s="2155"/>
      <c r="S20" s="1051" t="str">
        <f t="shared" si="0"/>
        <v>10 (1410)</v>
      </c>
      <c r="T20" s="1052" t="str">
        <f t="shared" si="1"/>
        <v/>
      </c>
      <c r="U20" s="1741"/>
      <c r="V20" s="1053"/>
      <c r="W20" s="1053"/>
      <c r="X20" s="320"/>
    </row>
    <row r="21" spans="1:24" hidden="1" x14ac:dyDescent="0.2">
      <c r="A21" s="1634" t="s">
        <v>2942</v>
      </c>
      <c r="B21" s="1046"/>
      <c r="C21" s="1047"/>
      <c r="D21" s="1685"/>
      <c r="E21" s="1634"/>
      <c r="F21" s="1685"/>
      <c r="G21" s="1048"/>
      <c r="H21" s="1049"/>
      <c r="I21" s="1684"/>
      <c r="J21" s="1049"/>
      <c r="K21" s="1050"/>
      <c r="L21" s="1743"/>
      <c r="M21" s="1634"/>
      <c r="N21" s="2155"/>
      <c r="O21" s="2155"/>
      <c r="P21" s="2155"/>
      <c r="Q21" s="2155"/>
      <c r="S21" s="1051" t="str">
        <f t="shared" si="0"/>
        <v>11 (1411)</v>
      </c>
      <c r="T21" s="1052" t="str">
        <f t="shared" si="1"/>
        <v/>
      </c>
      <c r="U21" s="1741"/>
      <c r="V21" s="1053"/>
      <c r="W21" s="1053"/>
      <c r="X21" s="320"/>
    </row>
    <row r="22" spans="1:24" hidden="1" x14ac:dyDescent="0.2">
      <c r="A22" s="1634" t="s">
        <v>2943</v>
      </c>
      <c r="B22" s="1046"/>
      <c r="C22" s="1047"/>
      <c r="D22" s="1685"/>
      <c r="E22" s="1634"/>
      <c r="F22" s="1685"/>
      <c r="G22" s="1048"/>
      <c r="H22" s="1049"/>
      <c r="I22" s="1684"/>
      <c r="J22" s="1049"/>
      <c r="K22" s="1050"/>
      <c r="L22" s="1743"/>
      <c r="M22" s="1634"/>
      <c r="N22" s="2155"/>
      <c r="O22" s="2155"/>
      <c r="P22" s="2155"/>
      <c r="Q22" s="2155"/>
      <c r="S22" s="1051" t="str">
        <f t="shared" si="0"/>
        <v>12 (1412)</v>
      </c>
      <c r="T22" s="1052" t="str">
        <f t="shared" si="1"/>
        <v/>
      </c>
      <c r="U22" s="1741"/>
      <c r="V22" s="1053"/>
      <c r="W22" s="1053"/>
      <c r="X22" s="320"/>
    </row>
    <row r="23" spans="1:24" hidden="1" x14ac:dyDescent="0.2">
      <c r="A23" s="1634" t="s">
        <v>2944</v>
      </c>
      <c r="B23" s="1046"/>
      <c r="C23" s="1047"/>
      <c r="D23" s="1685"/>
      <c r="E23" s="1634"/>
      <c r="F23" s="1685"/>
      <c r="G23" s="1048"/>
      <c r="H23" s="1049"/>
      <c r="I23" s="1684"/>
      <c r="J23" s="1049"/>
      <c r="K23" s="1050"/>
      <c r="L23" s="1743"/>
      <c r="M23" s="1634"/>
      <c r="N23" s="2155"/>
      <c r="O23" s="2155"/>
      <c r="P23" s="2155"/>
      <c r="Q23" s="2155"/>
      <c r="S23" s="1051" t="str">
        <f t="shared" si="0"/>
        <v>13 (1413)</v>
      </c>
      <c r="T23" s="1052" t="str">
        <f t="shared" si="1"/>
        <v/>
      </c>
      <c r="U23" s="1741"/>
      <c r="V23" s="1053"/>
      <c r="W23" s="1053"/>
      <c r="X23" s="320"/>
    </row>
    <row r="24" spans="1:24" hidden="1" x14ac:dyDescent="0.2">
      <c r="A24" s="1634" t="s">
        <v>2945</v>
      </c>
      <c r="B24" s="1046"/>
      <c r="C24" s="1047"/>
      <c r="D24" s="1685"/>
      <c r="E24" s="1634"/>
      <c r="F24" s="1685"/>
      <c r="G24" s="1048"/>
      <c r="H24" s="1049"/>
      <c r="I24" s="1684"/>
      <c r="J24" s="1049"/>
      <c r="K24" s="1050"/>
      <c r="L24" s="1743"/>
      <c r="M24" s="1634"/>
      <c r="N24" s="2155"/>
      <c r="O24" s="2155"/>
      <c r="P24" s="2155"/>
      <c r="Q24" s="2155"/>
      <c r="S24" s="1051" t="str">
        <f t="shared" si="0"/>
        <v>14 (1414)</v>
      </c>
      <c r="T24" s="1052" t="str">
        <f t="shared" si="1"/>
        <v/>
      </c>
      <c r="U24" s="1741"/>
      <c r="V24" s="1053"/>
      <c r="W24" s="1053"/>
      <c r="X24" s="320"/>
    </row>
    <row r="25" spans="1:24" hidden="1" x14ac:dyDescent="0.2">
      <c r="A25" s="1634" t="s">
        <v>2946</v>
      </c>
      <c r="B25" s="1046"/>
      <c r="C25" s="1047"/>
      <c r="D25" s="1685"/>
      <c r="E25" s="1634"/>
      <c r="F25" s="1685"/>
      <c r="G25" s="1048"/>
      <c r="H25" s="1049"/>
      <c r="I25" s="1684"/>
      <c r="J25" s="1049"/>
      <c r="K25" s="1050"/>
      <c r="L25" s="1743"/>
      <c r="M25" s="1634"/>
      <c r="N25" s="2155"/>
      <c r="O25" s="2155"/>
      <c r="P25" s="2155"/>
      <c r="Q25" s="2155"/>
      <c r="S25" s="1051" t="str">
        <f t="shared" si="0"/>
        <v>15 (1415)</v>
      </c>
      <c r="T25" s="1052" t="str">
        <f t="shared" si="1"/>
        <v/>
      </c>
      <c r="U25" s="1741"/>
      <c r="V25" s="1053"/>
      <c r="W25" s="1053"/>
      <c r="X25" s="320"/>
    </row>
    <row r="26" spans="1:24" hidden="1" x14ac:dyDescent="0.2">
      <c r="A26" s="1634" t="s">
        <v>2947</v>
      </c>
      <c r="B26" s="1046"/>
      <c r="C26" s="1047"/>
      <c r="D26" s="1685"/>
      <c r="E26" s="1634"/>
      <c r="F26" s="1685"/>
      <c r="G26" s="1048"/>
      <c r="H26" s="1049"/>
      <c r="I26" s="1684"/>
      <c r="J26" s="1049"/>
      <c r="K26" s="1050"/>
      <c r="L26" s="1743"/>
      <c r="M26" s="1634"/>
      <c r="N26" s="2155"/>
      <c r="O26" s="2155"/>
      <c r="P26" s="2155"/>
      <c r="Q26" s="2155"/>
      <c r="S26" s="1051" t="str">
        <f t="shared" si="0"/>
        <v>16 (1416)</v>
      </c>
      <c r="T26" s="1052" t="str">
        <f t="shared" si="1"/>
        <v/>
      </c>
      <c r="U26" s="1741"/>
      <c r="V26" s="1053"/>
      <c r="W26" s="1053"/>
      <c r="X26" s="320"/>
    </row>
    <row r="27" spans="1:24" hidden="1" x14ac:dyDescent="0.2">
      <c r="A27" s="1634" t="s">
        <v>2948</v>
      </c>
      <c r="B27" s="1046"/>
      <c r="C27" s="1047"/>
      <c r="D27" s="1685"/>
      <c r="E27" s="1634"/>
      <c r="F27" s="1685"/>
      <c r="G27" s="1048"/>
      <c r="H27" s="1049"/>
      <c r="I27" s="1684"/>
      <c r="J27" s="1049"/>
      <c r="K27" s="1050"/>
      <c r="L27" s="1743"/>
      <c r="M27" s="1634"/>
      <c r="N27" s="2155"/>
      <c r="O27" s="2155"/>
      <c r="P27" s="2155"/>
      <c r="Q27" s="2155"/>
      <c r="S27" s="1051" t="str">
        <f t="shared" si="0"/>
        <v>17 (1417)</v>
      </c>
      <c r="T27" s="1052" t="str">
        <f t="shared" si="1"/>
        <v/>
      </c>
      <c r="U27" s="1741"/>
      <c r="V27" s="1053"/>
      <c r="W27" s="1053"/>
      <c r="X27" s="320"/>
    </row>
    <row r="28" spans="1:24" hidden="1" x14ac:dyDescent="0.2">
      <c r="A28" s="1634" t="s">
        <v>2949</v>
      </c>
      <c r="B28" s="1046"/>
      <c r="C28" s="1047"/>
      <c r="D28" s="1685"/>
      <c r="E28" s="1634"/>
      <c r="F28" s="1685"/>
      <c r="G28" s="1048"/>
      <c r="H28" s="1049"/>
      <c r="I28" s="1684"/>
      <c r="J28" s="1049"/>
      <c r="K28" s="1050"/>
      <c r="L28" s="1743"/>
      <c r="M28" s="1634"/>
      <c r="N28" s="2155"/>
      <c r="O28" s="2155"/>
      <c r="P28" s="2155"/>
      <c r="Q28" s="2155"/>
      <c r="S28" s="1051" t="str">
        <f t="shared" si="0"/>
        <v>18 (1418)</v>
      </c>
      <c r="T28" s="1052" t="str">
        <f t="shared" si="1"/>
        <v/>
      </c>
      <c r="U28" s="1741"/>
      <c r="V28" s="1053"/>
      <c r="W28" s="1053"/>
      <c r="X28" s="320"/>
    </row>
    <row r="29" spans="1:24" hidden="1" x14ac:dyDescent="0.2">
      <c r="A29" s="1634" t="s">
        <v>2950</v>
      </c>
      <c r="B29" s="1046"/>
      <c r="C29" s="1047"/>
      <c r="D29" s="1685"/>
      <c r="E29" s="1634"/>
      <c r="F29" s="1685"/>
      <c r="G29" s="1048"/>
      <c r="H29" s="1049"/>
      <c r="I29" s="1684"/>
      <c r="J29" s="1049"/>
      <c r="K29" s="1050"/>
      <c r="L29" s="1743"/>
      <c r="M29" s="1634"/>
      <c r="N29" s="2155"/>
      <c r="O29" s="2155"/>
      <c r="P29" s="2155"/>
      <c r="Q29" s="2155"/>
      <c r="S29" s="1051" t="str">
        <f t="shared" si="0"/>
        <v>19 (1419)</v>
      </c>
      <c r="T29" s="1052" t="str">
        <f t="shared" si="1"/>
        <v/>
      </c>
      <c r="U29" s="1741"/>
      <c r="V29" s="1053"/>
      <c r="W29" s="1053"/>
      <c r="X29" s="320"/>
    </row>
    <row r="30" spans="1:24" hidden="1" x14ac:dyDescent="0.2">
      <c r="A30" s="1634" t="s">
        <v>2951</v>
      </c>
      <c r="B30" s="1046"/>
      <c r="C30" s="1047"/>
      <c r="D30" s="1685"/>
      <c r="E30" s="1634"/>
      <c r="F30" s="1685"/>
      <c r="G30" s="1048"/>
      <c r="H30" s="1049"/>
      <c r="I30" s="1684"/>
      <c r="J30" s="1049"/>
      <c r="K30" s="1050"/>
      <c r="L30" s="1743"/>
      <c r="M30" s="1634"/>
      <c r="N30" s="2155"/>
      <c r="O30" s="2155"/>
      <c r="P30" s="2155"/>
      <c r="Q30" s="2155"/>
      <c r="S30" s="1051" t="str">
        <f t="shared" si="0"/>
        <v>20 (1420)</v>
      </c>
      <c r="T30" s="1052" t="str">
        <f t="shared" si="1"/>
        <v/>
      </c>
      <c r="U30" s="1741"/>
      <c r="V30" s="1053"/>
      <c r="W30" s="1053"/>
      <c r="X30" s="320"/>
    </row>
    <row r="31" spans="1:24" hidden="1" x14ac:dyDescent="0.2">
      <c r="A31" s="1634" t="s">
        <v>2952</v>
      </c>
      <c r="B31" s="1046"/>
      <c r="C31" s="1047"/>
      <c r="D31" s="1685"/>
      <c r="E31" s="1634"/>
      <c r="F31" s="1685"/>
      <c r="G31" s="1048"/>
      <c r="H31" s="1049"/>
      <c r="I31" s="1684"/>
      <c r="J31" s="1049"/>
      <c r="K31" s="1050"/>
      <c r="L31" s="1743"/>
      <c r="M31" s="1634"/>
      <c r="N31" s="2155"/>
      <c r="O31" s="2155"/>
      <c r="P31" s="2155"/>
      <c r="Q31" s="2155"/>
      <c r="S31" s="1051" t="str">
        <f t="shared" si="0"/>
        <v>21 (1421)</v>
      </c>
      <c r="T31" s="1052" t="str">
        <f t="shared" si="1"/>
        <v/>
      </c>
      <c r="U31" s="1741"/>
      <c r="V31" s="1053"/>
      <c r="W31" s="1053"/>
      <c r="X31" s="320"/>
    </row>
    <row r="32" spans="1:24" hidden="1" x14ac:dyDescent="0.2">
      <c r="A32" s="1634" t="s">
        <v>2953</v>
      </c>
      <c r="B32" s="1046"/>
      <c r="C32" s="1047"/>
      <c r="D32" s="1685"/>
      <c r="E32" s="1634"/>
      <c r="F32" s="1685"/>
      <c r="G32" s="1048"/>
      <c r="H32" s="1049"/>
      <c r="I32" s="1684"/>
      <c r="J32" s="1049"/>
      <c r="K32" s="1050"/>
      <c r="L32" s="1743"/>
      <c r="M32" s="1634"/>
      <c r="N32" s="2155"/>
      <c r="O32" s="2155"/>
      <c r="P32" s="2155"/>
      <c r="Q32" s="2155"/>
      <c r="S32" s="1051" t="str">
        <f t="shared" si="0"/>
        <v>22 (1422)</v>
      </c>
      <c r="T32" s="1052" t="str">
        <f t="shared" si="1"/>
        <v/>
      </c>
      <c r="U32" s="1741"/>
      <c r="V32" s="1053"/>
      <c r="W32" s="1053"/>
      <c r="X32" s="320"/>
    </row>
    <row r="33" spans="1:24" hidden="1" x14ac:dyDescent="0.2">
      <c r="A33" s="1634" t="s">
        <v>2954</v>
      </c>
      <c r="B33" s="1046"/>
      <c r="C33" s="1047"/>
      <c r="D33" s="1685"/>
      <c r="E33" s="1634"/>
      <c r="F33" s="1685"/>
      <c r="G33" s="1048"/>
      <c r="H33" s="1049"/>
      <c r="I33" s="1684"/>
      <c r="J33" s="1049"/>
      <c r="K33" s="1050"/>
      <c r="L33" s="1743"/>
      <c r="M33" s="1634"/>
      <c r="N33" s="2155"/>
      <c r="O33" s="2155"/>
      <c r="P33" s="2155"/>
      <c r="Q33" s="2155"/>
      <c r="S33" s="1051" t="str">
        <f t="shared" si="0"/>
        <v>23 (1423)</v>
      </c>
      <c r="T33" s="1052" t="str">
        <f t="shared" si="1"/>
        <v/>
      </c>
      <c r="U33" s="1741"/>
      <c r="V33" s="1053"/>
      <c r="W33" s="1053"/>
      <c r="X33" s="320"/>
    </row>
    <row r="34" spans="1:24" hidden="1" x14ac:dyDescent="0.2">
      <c r="A34" s="1634" t="s">
        <v>2955</v>
      </c>
      <c r="B34" s="1046"/>
      <c r="C34" s="1047"/>
      <c r="D34" s="1685"/>
      <c r="E34" s="1634"/>
      <c r="F34" s="1685"/>
      <c r="G34" s="1048"/>
      <c r="H34" s="1049"/>
      <c r="I34" s="1684"/>
      <c r="J34" s="1049"/>
      <c r="K34" s="1050"/>
      <c r="L34" s="1743"/>
      <c r="M34" s="1634"/>
      <c r="N34" s="2155"/>
      <c r="O34" s="2155"/>
      <c r="P34" s="2155"/>
      <c r="Q34" s="2155"/>
      <c r="S34" s="1051" t="str">
        <f t="shared" si="0"/>
        <v>24 (1424)</v>
      </c>
      <c r="T34" s="1052" t="str">
        <f t="shared" si="1"/>
        <v/>
      </c>
      <c r="U34" s="1741"/>
      <c r="V34" s="1053"/>
      <c r="W34" s="1053"/>
      <c r="X34" s="320"/>
    </row>
    <row r="35" spans="1:24" x14ac:dyDescent="0.2">
      <c r="A35" s="1634" t="s">
        <v>2956</v>
      </c>
      <c r="B35" s="1046"/>
      <c r="C35" s="1047"/>
      <c r="D35" s="1685"/>
      <c r="E35" s="1634"/>
      <c r="F35" s="1685"/>
      <c r="G35" s="1048"/>
      <c r="H35" s="1049"/>
      <c r="I35" s="1684"/>
      <c r="J35" s="1049"/>
      <c r="K35" s="1050"/>
      <c r="L35" s="1743"/>
      <c r="M35" s="1634"/>
      <c r="N35" s="2155"/>
      <c r="O35" s="2155"/>
      <c r="P35" s="2155"/>
      <c r="Q35" s="2155"/>
      <c r="S35" s="1051" t="str">
        <f t="shared" si="0"/>
        <v>25 (1425)</v>
      </c>
      <c r="T35" s="1052" t="str">
        <f t="shared" si="1"/>
        <v/>
      </c>
      <c r="U35" s="1741"/>
      <c r="V35" s="1053"/>
      <c r="W35" s="1053"/>
      <c r="X35" s="320"/>
    </row>
    <row r="36" spans="1:24" x14ac:dyDescent="0.2">
      <c r="A36" s="86" t="s">
        <v>2957</v>
      </c>
      <c r="B36" s="1054">
        <v>100</v>
      </c>
      <c r="C36" s="1055"/>
      <c r="D36" s="1685"/>
      <c r="E36" s="1634"/>
      <c r="F36" s="1685"/>
      <c r="G36" s="1056"/>
      <c r="H36" s="1049"/>
      <c r="I36" s="1684"/>
      <c r="J36" s="1049"/>
      <c r="K36" s="1050"/>
      <c r="L36" s="1057"/>
      <c r="M36" s="1634"/>
      <c r="N36" s="2173"/>
      <c r="O36" s="2173"/>
      <c r="P36" s="2173"/>
      <c r="Q36" s="2173"/>
      <c r="S36" s="1059" t="str">
        <f>$A$36</f>
        <v>(1426)</v>
      </c>
      <c r="T36" s="1058">
        <f>$B36</f>
        <v>100</v>
      </c>
      <c r="U36" s="1741"/>
      <c r="V36" s="1053"/>
      <c r="W36" s="1053"/>
      <c r="X36" s="320"/>
    </row>
    <row r="37" spans="1:24" x14ac:dyDescent="0.2">
      <c r="A37" s="39" t="s">
        <v>2958</v>
      </c>
      <c r="B37" s="678" t="s">
        <v>2959</v>
      </c>
      <c r="C37" s="679"/>
      <c r="D37" s="1684"/>
      <c r="F37" s="681"/>
      <c r="G37" s="1061"/>
      <c r="H37" s="1049"/>
      <c r="I37" s="1684"/>
      <c r="J37" s="1049"/>
      <c r="K37" s="1062"/>
      <c r="L37" s="1063"/>
      <c r="N37" s="2174"/>
      <c r="O37" s="2174"/>
      <c r="P37" s="2174"/>
      <c r="Q37" s="2174"/>
      <c r="S37" s="1059" t="str">
        <f>$A$37</f>
        <v>(1400)</v>
      </c>
      <c r="T37" s="679" t="str">
        <f>$B37</f>
        <v>Global</v>
      </c>
      <c r="U37" s="1741"/>
      <c r="V37" s="1064"/>
      <c r="W37" s="1064"/>
      <c r="X37" s="320"/>
    </row>
    <row r="38" spans="1:24" ht="6" customHeight="1" x14ac:dyDescent="0.2">
      <c r="S38" s="1043"/>
      <c r="T38" s="1043"/>
      <c r="X38" s="320"/>
    </row>
    <row r="39" spans="1:24" x14ac:dyDescent="0.2">
      <c r="B39" s="138" t="s">
        <v>1785</v>
      </c>
      <c r="S39" s="1043"/>
      <c r="T39" s="1044" t="str">
        <f>$B39</f>
        <v>Engagements inutilisés (502)</v>
      </c>
      <c r="X39" s="320"/>
    </row>
    <row r="40" spans="1:24" x14ac:dyDescent="0.2">
      <c r="A40" s="1634" t="s">
        <v>2932</v>
      </c>
      <c r="B40" s="1046"/>
      <c r="C40" s="1685"/>
      <c r="D40" s="1685"/>
      <c r="E40" s="1634"/>
      <c r="F40" s="1685"/>
      <c r="G40" s="1048"/>
      <c r="H40" s="1049"/>
      <c r="I40" s="1684"/>
      <c r="J40" s="1049"/>
      <c r="K40" s="1050"/>
      <c r="L40" s="1743"/>
      <c r="M40" s="1634"/>
      <c r="N40" s="2155"/>
      <c r="O40" s="2155"/>
      <c r="P40" s="2155"/>
      <c r="Q40" s="2155"/>
      <c r="S40" s="1051" t="str">
        <f t="shared" ref="S40:S64" si="2">$A40</f>
        <v>1 (1401)</v>
      </c>
      <c r="T40" s="1052" t="str">
        <f t="shared" ref="T40:T64" si="3">IF($B40="","",$B40)</f>
        <v/>
      </c>
      <c r="U40" s="1741"/>
      <c r="V40" s="1053"/>
      <c r="W40" s="1053"/>
      <c r="X40" s="320"/>
    </row>
    <row r="41" spans="1:24" x14ac:dyDescent="0.2">
      <c r="A41" s="1634" t="s">
        <v>2933</v>
      </c>
      <c r="B41" s="1046"/>
      <c r="C41" s="1685"/>
      <c r="D41" s="1685"/>
      <c r="E41" s="1634"/>
      <c r="F41" s="1685"/>
      <c r="G41" s="1048"/>
      <c r="H41" s="1049"/>
      <c r="I41" s="1684"/>
      <c r="J41" s="1049"/>
      <c r="K41" s="1050"/>
      <c r="L41" s="1743"/>
      <c r="M41" s="1634"/>
      <c r="N41" s="2155"/>
      <c r="O41" s="2155"/>
      <c r="P41" s="2155"/>
      <c r="Q41" s="2155"/>
      <c r="S41" s="1051" t="str">
        <f t="shared" si="2"/>
        <v>2 (1402)</v>
      </c>
      <c r="T41" s="1052" t="str">
        <f t="shared" si="3"/>
        <v/>
      </c>
      <c r="U41" s="1741"/>
      <c r="V41" s="1053"/>
      <c r="W41" s="1053"/>
      <c r="X41" s="320"/>
    </row>
    <row r="42" spans="1:24" x14ac:dyDescent="0.2">
      <c r="A42" s="1634" t="s">
        <v>2934</v>
      </c>
      <c r="B42" s="1046"/>
      <c r="C42" s="1685"/>
      <c r="D42" s="1685"/>
      <c r="E42" s="1634"/>
      <c r="F42" s="1685"/>
      <c r="G42" s="1048"/>
      <c r="H42" s="1049"/>
      <c r="I42" s="1684"/>
      <c r="J42" s="1049"/>
      <c r="K42" s="1050"/>
      <c r="L42" s="1743"/>
      <c r="M42" s="1634"/>
      <c r="N42" s="2155"/>
      <c r="O42" s="2155"/>
      <c r="P42" s="2155"/>
      <c r="Q42" s="2155"/>
      <c r="S42" s="1051" t="str">
        <f t="shared" si="2"/>
        <v>3 (1403)</v>
      </c>
      <c r="T42" s="1052" t="str">
        <f t="shared" si="3"/>
        <v/>
      </c>
      <c r="U42" s="1741"/>
      <c r="V42" s="1053"/>
      <c r="W42" s="1053"/>
      <c r="X42" s="320"/>
    </row>
    <row r="43" spans="1:24" hidden="1" x14ac:dyDescent="0.2">
      <c r="A43" s="1634" t="s">
        <v>2935</v>
      </c>
      <c r="B43" s="1046"/>
      <c r="C43" s="1685"/>
      <c r="D43" s="1685"/>
      <c r="E43" s="1634"/>
      <c r="F43" s="1685"/>
      <c r="G43" s="1048"/>
      <c r="H43" s="1049"/>
      <c r="I43" s="1684"/>
      <c r="J43" s="1049"/>
      <c r="K43" s="1050"/>
      <c r="L43" s="1743"/>
      <c r="M43" s="1634"/>
      <c r="N43" s="2155"/>
      <c r="O43" s="2155"/>
      <c r="P43" s="2155"/>
      <c r="Q43" s="2155"/>
      <c r="S43" s="1051" t="str">
        <f t="shared" si="2"/>
        <v>4 (1404)</v>
      </c>
      <c r="T43" s="1052" t="str">
        <f t="shared" si="3"/>
        <v/>
      </c>
      <c r="U43" s="1741"/>
      <c r="V43" s="1053"/>
      <c r="W43" s="1053"/>
      <c r="X43" s="320"/>
    </row>
    <row r="44" spans="1:24" hidden="1" x14ac:dyDescent="0.2">
      <c r="A44" s="1634" t="s">
        <v>2936</v>
      </c>
      <c r="B44" s="1046"/>
      <c r="C44" s="1685"/>
      <c r="D44" s="1685"/>
      <c r="E44" s="1634"/>
      <c r="F44" s="1685"/>
      <c r="G44" s="1048"/>
      <c r="H44" s="1049"/>
      <c r="I44" s="1684"/>
      <c r="J44" s="1049"/>
      <c r="K44" s="1050"/>
      <c r="L44" s="1743"/>
      <c r="M44" s="1634"/>
      <c r="N44" s="2155"/>
      <c r="O44" s="2155"/>
      <c r="P44" s="2155"/>
      <c r="Q44" s="2155"/>
      <c r="S44" s="1051" t="str">
        <f t="shared" si="2"/>
        <v>5 (1405)</v>
      </c>
      <c r="T44" s="1052" t="str">
        <f t="shared" si="3"/>
        <v/>
      </c>
      <c r="U44" s="1741"/>
      <c r="V44" s="1053"/>
      <c r="W44" s="1053"/>
      <c r="X44" s="320"/>
    </row>
    <row r="45" spans="1:24" hidden="1" x14ac:dyDescent="0.2">
      <c r="A45" s="1634" t="s">
        <v>2937</v>
      </c>
      <c r="B45" s="1046"/>
      <c r="C45" s="1685"/>
      <c r="D45" s="1685"/>
      <c r="E45" s="1634"/>
      <c r="F45" s="1685"/>
      <c r="G45" s="1048"/>
      <c r="H45" s="1049"/>
      <c r="I45" s="1684"/>
      <c r="J45" s="1049"/>
      <c r="K45" s="1050"/>
      <c r="L45" s="1743"/>
      <c r="M45" s="1634"/>
      <c r="N45" s="2155"/>
      <c r="O45" s="2155"/>
      <c r="P45" s="2155"/>
      <c r="Q45" s="2155"/>
      <c r="S45" s="1051" t="str">
        <f t="shared" si="2"/>
        <v>6 (1406)</v>
      </c>
      <c r="T45" s="1052" t="str">
        <f t="shared" si="3"/>
        <v/>
      </c>
      <c r="U45" s="1741"/>
      <c r="V45" s="1053"/>
      <c r="W45" s="1053"/>
      <c r="X45" s="320"/>
    </row>
    <row r="46" spans="1:24" hidden="1" x14ac:dyDescent="0.2">
      <c r="A46" s="1634" t="s">
        <v>2938</v>
      </c>
      <c r="B46" s="1046"/>
      <c r="C46" s="1685"/>
      <c r="D46" s="1685"/>
      <c r="E46" s="1634"/>
      <c r="F46" s="1685"/>
      <c r="G46" s="1048"/>
      <c r="H46" s="1049"/>
      <c r="I46" s="1684"/>
      <c r="J46" s="1049"/>
      <c r="K46" s="1050"/>
      <c r="L46" s="1743"/>
      <c r="M46" s="1634"/>
      <c r="N46" s="2155"/>
      <c r="O46" s="2155"/>
      <c r="P46" s="2155"/>
      <c r="Q46" s="2155"/>
      <c r="S46" s="1051" t="str">
        <f t="shared" si="2"/>
        <v>7 (1407)</v>
      </c>
      <c r="T46" s="1052" t="str">
        <f t="shared" si="3"/>
        <v/>
      </c>
      <c r="U46" s="1741"/>
      <c r="V46" s="1053"/>
      <c r="W46" s="1053"/>
      <c r="X46" s="320"/>
    </row>
    <row r="47" spans="1:24" hidden="1" x14ac:dyDescent="0.2">
      <c r="A47" s="1634" t="s">
        <v>2939</v>
      </c>
      <c r="B47" s="1046"/>
      <c r="C47" s="1685"/>
      <c r="D47" s="1685"/>
      <c r="E47" s="1634"/>
      <c r="F47" s="1685"/>
      <c r="G47" s="1048"/>
      <c r="H47" s="1049"/>
      <c r="I47" s="1684"/>
      <c r="J47" s="1049"/>
      <c r="K47" s="1050"/>
      <c r="L47" s="1743"/>
      <c r="M47" s="1634"/>
      <c r="N47" s="2155"/>
      <c r="O47" s="2155"/>
      <c r="P47" s="2155"/>
      <c r="Q47" s="2155"/>
      <c r="S47" s="1051" t="str">
        <f t="shared" si="2"/>
        <v>8 (1408)</v>
      </c>
      <c r="T47" s="1052" t="str">
        <f t="shared" si="3"/>
        <v/>
      </c>
      <c r="U47" s="1741"/>
      <c r="V47" s="1053"/>
      <c r="W47" s="1053"/>
      <c r="X47" s="320"/>
    </row>
    <row r="48" spans="1:24" hidden="1" x14ac:dyDescent="0.2">
      <c r="A48" s="1634" t="s">
        <v>2940</v>
      </c>
      <c r="B48" s="1046"/>
      <c r="C48" s="1685"/>
      <c r="D48" s="1685"/>
      <c r="E48" s="1634"/>
      <c r="F48" s="1685"/>
      <c r="G48" s="1048"/>
      <c r="H48" s="1049"/>
      <c r="I48" s="1684"/>
      <c r="J48" s="1049"/>
      <c r="K48" s="1050"/>
      <c r="L48" s="1743"/>
      <c r="M48" s="1634"/>
      <c r="N48" s="2155"/>
      <c r="O48" s="2155"/>
      <c r="P48" s="2155"/>
      <c r="Q48" s="2155"/>
      <c r="S48" s="1051" t="str">
        <f t="shared" si="2"/>
        <v>9 (1409)</v>
      </c>
      <c r="T48" s="1052" t="str">
        <f t="shared" si="3"/>
        <v/>
      </c>
      <c r="U48" s="1741"/>
      <c r="V48" s="1053"/>
      <c r="W48" s="1053"/>
      <c r="X48" s="320"/>
    </row>
    <row r="49" spans="1:24" hidden="1" x14ac:dyDescent="0.2">
      <c r="A49" s="1634" t="s">
        <v>2941</v>
      </c>
      <c r="B49" s="1046"/>
      <c r="C49" s="1685"/>
      <c r="D49" s="1685"/>
      <c r="E49" s="1634"/>
      <c r="F49" s="1685"/>
      <c r="G49" s="1048"/>
      <c r="H49" s="1049"/>
      <c r="I49" s="1684"/>
      <c r="J49" s="1049"/>
      <c r="K49" s="1050"/>
      <c r="L49" s="1743"/>
      <c r="M49" s="1634"/>
      <c r="N49" s="2155"/>
      <c r="O49" s="2155"/>
      <c r="P49" s="2155"/>
      <c r="Q49" s="2155"/>
      <c r="S49" s="1051" t="str">
        <f t="shared" si="2"/>
        <v>10 (1410)</v>
      </c>
      <c r="T49" s="1052" t="str">
        <f t="shared" si="3"/>
        <v/>
      </c>
      <c r="U49" s="1741"/>
      <c r="V49" s="1053"/>
      <c r="W49" s="1053"/>
      <c r="X49" s="320"/>
    </row>
    <row r="50" spans="1:24" hidden="1" x14ac:dyDescent="0.2">
      <c r="A50" s="1634" t="s">
        <v>2942</v>
      </c>
      <c r="B50" s="1046"/>
      <c r="C50" s="1685"/>
      <c r="D50" s="1685"/>
      <c r="E50" s="1634"/>
      <c r="F50" s="1685"/>
      <c r="G50" s="1048"/>
      <c r="H50" s="1049"/>
      <c r="I50" s="1684"/>
      <c r="J50" s="1049"/>
      <c r="K50" s="1050"/>
      <c r="L50" s="1743"/>
      <c r="M50" s="1634"/>
      <c r="N50" s="2155"/>
      <c r="O50" s="2155"/>
      <c r="P50" s="2155"/>
      <c r="Q50" s="2155"/>
      <c r="S50" s="1051" t="str">
        <f t="shared" si="2"/>
        <v>11 (1411)</v>
      </c>
      <c r="T50" s="1052" t="str">
        <f t="shared" si="3"/>
        <v/>
      </c>
      <c r="U50" s="1741"/>
      <c r="V50" s="1053"/>
      <c r="W50" s="1053"/>
      <c r="X50" s="320"/>
    </row>
    <row r="51" spans="1:24" hidden="1" x14ac:dyDescent="0.2">
      <c r="A51" s="1634" t="s">
        <v>2943</v>
      </c>
      <c r="B51" s="1046"/>
      <c r="C51" s="1685"/>
      <c r="D51" s="1685"/>
      <c r="E51" s="1634"/>
      <c r="F51" s="1685"/>
      <c r="G51" s="1048"/>
      <c r="H51" s="1049"/>
      <c r="I51" s="1684"/>
      <c r="J51" s="1049"/>
      <c r="K51" s="1050"/>
      <c r="L51" s="1743"/>
      <c r="M51" s="1634"/>
      <c r="N51" s="2155"/>
      <c r="O51" s="2155"/>
      <c r="P51" s="2155"/>
      <c r="Q51" s="2155"/>
      <c r="S51" s="1051" t="str">
        <f t="shared" si="2"/>
        <v>12 (1412)</v>
      </c>
      <c r="T51" s="1052" t="str">
        <f t="shared" si="3"/>
        <v/>
      </c>
      <c r="U51" s="1741"/>
      <c r="V51" s="1053"/>
      <c r="W51" s="1053"/>
      <c r="X51" s="320"/>
    </row>
    <row r="52" spans="1:24" hidden="1" x14ac:dyDescent="0.2">
      <c r="A52" s="1634" t="s">
        <v>2944</v>
      </c>
      <c r="B52" s="1046"/>
      <c r="C52" s="1685"/>
      <c r="D52" s="1685"/>
      <c r="E52" s="1634"/>
      <c r="F52" s="1685"/>
      <c r="G52" s="1048"/>
      <c r="H52" s="1049"/>
      <c r="I52" s="1684"/>
      <c r="J52" s="1049"/>
      <c r="K52" s="1050"/>
      <c r="L52" s="1743"/>
      <c r="M52" s="1634"/>
      <c r="N52" s="2155"/>
      <c r="O52" s="2155"/>
      <c r="P52" s="2155"/>
      <c r="Q52" s="2155"/>
      <c r="S52" s="1051" t="str">
        <f t="shared" si="2"/>
        <v>13 (1413)</v>
      </c>
      <c r="T52" s="1052" t="str">
        <f t="shared" si="3"/>
        <v/>
      </c>
      <c r="U52" s="1741"/>
      <c r="V52" s="1053"/>
      <c r="W52" s="1053"/>
      <c r="X52" s="320"/>
    </row>
    <row r="53" spans="1:24" hidden="1" x14ac:dyDescent="0.2">
      <c r="A53" s="1634" t="s">
        <v>2945</v>
      </c>
      <c r="B53" s="1046"/>
      <c r="C53" s="1685"/>
      <c r="D53" s="1685"/>
      <c r="E53" s="1634"/>
      <c r="F53" s="1685"/>
      <c r="G53" s="1048"/>
      <c r="H53" s="1049"/>
      <c r="I53" s="1684"/>
      <c r="J53" s="1049"/>
      <c r="K53" s="1050"/>
      <c r="L53" s="1743"/>
      <c r="M53" s="1634"/>
      <c r="N53" s="2155"/>
      <c r="O53" s="2155"/>
      <c r="P53" s="2155"/>
      <c r="Q53" s="2155"/>
      <c r="S53" s="1051" t="str">
        <f t="shared" si="2"/>
        <v>14 (1414)</v>
      </c>
      <c r="T53" s="1052" t="str">
        <f t="shared" si="3"/>
        <v/>
      </c>
      <c r="U53" s="1741"/>
      <c r="V53" s="1053"/>
      <c r="W53" s="1053"/>
      <c r="X53" s="320"/>
    </row>
    <row r="54" spans="1:24" hidden="1" x14ac:dyDescent="0.2">
      <c r="A54" s="1634" t="s">
        <v>2946</v>
      </c>
      <c r="B54" s="1046"/>
      <c r="C54" s="1685"/>
      <c r="D54" s="1685"/>
      <c r="E54" s="1634"/>
      <c r="F54" s="1685"/>
      <c r="G54" s="1048"/>
      <c r="H54" s="1049"/>
      <c r="I54" s="1684"/>
      <c r="J54" s="1049"/>
      <c r="K54" s="1050"/>
      <c r="L54" s="1743"/>
      <c r="M54" s="1634"/>
      <c r="N54" s="2155"/>
      <c r="O54" s="2155"/>
      <c r="P54" s="2155"/>
      <c r="Q54" s="2155"/>
      <c r="S54" s="1051" t="str">
        <f t="shared" si="2"/>
        <v>15 (1415)</v>
      </c>
      <c r="T54" s="1052" t="str">
        <f t="shared" si="3"/>
        <v/>
      </c>
      <c r="U54" s="1741"/>
      <c r="V54" s="1053"/>
      <c r="W54" s="1053"/>
      <c r="X54" s="320"/>
    </row>
    <row r="55" spans="1:24" hidden="1" x14ac:dyDescent="0.2">
      <c r="A55" s="1634" t="s">
        <v>2947</v>
      </c>
      <c r="B55" s="1046"/>
      <c r="C55" s="1685"/>
      <c r="D55" s="1685"/>
      <c r="E55" s="1634"/>
      <c r="F55" s="1685"/>
      <c r="G55" s="1048"/>
      <c r="H55" s="1049"/>
      <c r="I55" s="1684"/>
      <c r="J55" s="1049"/>
      <c r="K55" s="1050"/>
      <c r="L55" s="1743"/>
      <c r="M55" s="1634"/>
      <c r="N55" s="2155"/>
      <c r="O55" s="2155"/>
      <c r="P55" s="2155"/>
      <c r="Q55" s="2155"/>
      <c r="S55" s="1051" t="str">
        <f t="shared" si="2"/>
        <v>16 (1416)</v>
      </c>
      <c r="T55" s="1052" t="str">
        <f t="shared" si="3"/>
        <v/>
      </c>
      <c r="U55" s="1741"/>
      <c r="V55" s="1053"/>
      <c r="W55" s="1053"/>
      <c r="X55" s="320"/>
    </row>
    <row r="56" spans="1:24" hidden="1" x14ac:dyDescent="0.2">
      <c r="A56" s="1634" t="s">
        <v>2948</v>
      </c>
      <c r="B56" s="1046"/>
      <c r="C56" s="1685"/>
      <c r="D56" s="1685"/>
      <c r="E56" s="1634"/>
      <c r="F56" s="1685"/>
      <c r="G56" s="1048"/>
      <c r="H56" s="1049"/>
      <c r="I56" s="1684"/>
      <c r="J56" s="1049"/>
      <c r="K56" s="1050"/>
      <c r="L56" s="1743"/>
      <c r="M56" s="1634"/>
      <c r="N56" s="2155"/>
      <c r="O56" s="2155"/>
      <c r="P56" s="2155"/>
      <c r="Q56" s="2155"/>
      <c r="S56" s="1051" t="str">
        <f t="shared" si="2"/>
        <v>17 (1417)</v>
      </c>
      <c r="T56" s="1052" t="str">
        <f t="shared" si="3"/>
        <v/>
      </c>
      <c r="U56" s="1741"/>
      <c r="V56" s="1053"/>
      <c r="W56" s="1053"/>
      <c r="X56" s="320"/>
    </row>
    <row r="57" spans="1:24" hidden="1" x14ac:dyDescent="0.2">
      <c r="A57" s="1634" t="s">
        <v>2949</v>
      </c>
      <c r="B57" s="1046"/>
      <c r="C57" s="1685"/>
      <c r="D57" s="1685"/>
      <c r="E57" s="1634"/>
      <c r="F57" s="1685"/>
      <c r="G57" s="1048"/>
      <c r="H57" s="1049"/>
      <c r="I57" s="1684"/>
      <c r="J57" s="1049"/>
      <c r="K57" s="1050"/>
      <c r="L57" s="1743"/>
      <c r="M57" s="1634"/>
      <c r="N57" s="2155"/>
      <c r="O57" s="2155"/>
      <c r="P57" s="2155"/>
      <c r="Q57" s="2155"/>
      <c r="S57" s="1051" t="str">
        <f t="shared" si="2"/>
        <v>18 (1418)</v>
      </c>
      <c r="T57" s="1052" t="str">
        <f t="shared" si="3"/>
        <v/>
      </c>
      <c r="U57" s="1741"/>
      <c r="V57" s="1053"/>
      <c r="W57" s="1053"/>
      <c r="X57" s="320"/>
    </row>
    <row r="58" spans="1:24" hidden="1" x14ac:dyDescent="0.2">
      <c r="A58" s="1634" t="s">
        <v>2950</v>
      </c>
      <c r="B58" s="1046"/>
      <c r="C58" s="1685"/>
      <c r="D58" s="1685"/>
      <c r="E58" s="1634"/>
      <c r="F58" s="1685"/>
      <c r="G58" s="1048"/>
      <c r="H58" s="1049"/>
      <c r="I58" s="1684"/>
      <c r="J58" s="1049"/>
      <c r="K58" s="1050"/>
      <c r="L58" s="1743"/>
      <c r="M58" s="1634"/>
      <c r="N58" s="2155"/>
      <c r="O58" s="2155"/>
      <c r="P58" s="2155"/>
      <c r="Q58" s="2155"/>
      <c r="S58" s="1051" t="str">
        <f t="shared" si="2"/>
        <v>19 (1419)</v>
      </c>
      <c r="T58" s="1052" t="str">
        <f t="shared" si="3"/>
        <v/>
      </c>
      <c r="U58" s="1741"/>
      <c r="V58" s="1053"/>
      <c r="W58" s="1053"/>
      <c r="X58" s="320"/>
    </row>
    <row r="59" spans="1:24" hidden="1" x14ac:dyDescent="0.2">
      <c r="A59" s="1634" t="s">
        <v>2951</v>
      </c>
      <c r="B59" s="1046"/>
      <c r="C59" s="1685"/>
      <c r="D59" s="1685"/>
      <c r="E59" s="1634"/>
      <c r="F59" s="1685"/>
      <c r="G59" s="1048"/>
      <c r="H59" s="1049"/>
      <c r="I59" s="1684"/>
      <c r="J59" s="1049"/>
      <c r="K59" s="1050"/>
      <c r="L59" s="1743"/>
      <c r="M59" s="1634"/>
      <c r="N59" s="2155"/>
      <c r="O59" s="2155"/>
      <c r="P59" s="2155"/>
      <c r="Q59" s="2155"/>
      <c r="S59" s="1051" t="str">
        <f t="shared" si="2"/>
        <v>20 (1420)</v>
      </c>
      <c r="T59" s="1052" t="str">
        <f t="shared" si="3"/>
        <v/>
      </c>
      <c r="U59" s="1741"/>
      <c r="V59" s="1053"/>
      <c r="W59" s="1053"/>
      <c r="X59" s="320"/>
    </row>
    <row r="60" spans="1:24" hidden="1" x14ac:dyDescent="0.2">
      <c r="A60" s="1634" t="s">
        <v>2952</v>
      </c>
      <c r="B60" s="1046"/>
      <c r="C60" s="1685"/>
      <c r="D60" s="1685"/>
      <c r="E60" s="1634"/>
      <c r="F60" s="1685"/>
      <c r="G60" s="1048"/>
      <c r="H60" s="1049"/>
      <c r="I60" s="1684"/>
      <c r="J60" s="1049"/>
      <c r="K60" s="1050"/>
      <c r="L60" s="1743"/>
      <c r="M60" s="1634"/>
      <c r="N60" s="2155"/>
      <c r="O60" s="2155"/>
      <c r="P60" s="2155"/>
      <c r="Q60" s="2155"/>
      <c r="S60" s="1051" t="str">
        <f t="shared" si="2"/>
        <v>21 (1421)</v>
      </c>
      <c r="T60" s="1052" t="str">
        <f t="shared" si="3"/>
        <v/>
      </c>
      <c r="U60" s="1741"/>
      <c r="V60" s="1053"/>
      <c r="W60" s="1053"/>
      <c r="X60" s="320"/>
    </row>
    <row r="61" spans="1:24" hidden="1" x14ac:dyDescent="0.2">
      <c r="A61" s="1634" t="s">
        <v>2953</v>
      </c>
      <c r="B61" s="1046"/>
      <c r="C61" s="1685"/>
      <c r="D61" s="1685"/>
      <c r="E61" s="1634"/>
      <c r="F61" s="1685"/>
      <c r="G61" s="1048"/>
      <c r="H61" s="1049"/>
      <c r="I61" s="1684"/>
      <c r="J61" s="1049"/>
      <c r="K61" s="1050"/>
      <c r="L61" s="1743"/>
      <c r="M61" s="1634"/>
      <c r="N61" s="2155"/>
      <c r="O61" s="2155"/>
      <c r="P61" s="2155"/>
      <c r="Q61" s="2155"/>
      <c r="S61" s="1051" t="str">
        <f t="shared" si="2"/>
        <v>22 (1422)</v>
      </c>
      <c r="T61" s="1052" t="str">
        <f t="shared" si="3"/>
        <v/>
      </c>
      <c r="U61" s="1741"/>
      <c r="V61" s="1053"/>
      <c r="W61" s="1053"/>
      <c r="X61" s="320"/>
    </row>
    <row r="62" spans="1:24" hidden="1" x14ac:dyDescent="0.2">
      <c r="A62" s="1634" t="s">
        <v>2954</v>
      </c>
      <c r="B62" s="1046"/>
      <c r="C62" s="1685"/>
      <c r="D62" s="1685"/>
      <c r="E62" s="1634"/>
      <c r="F62" s="1685"/>
      <c r="G62" s="1048"/>
      <c r="H62" s="1049"/>
      <c r="I62" s="1684"/>
      <c r="J62" s="1049"/>
      <c r="K62" s="1050"/>
      <c r="L62" s="1743"/>
      <c r="M62" s="1634"/>
      <c r="N62" s="2155"/>
      <c r="O62" s="2155"/>
      <c r="P62" s="2155"/>
      <c r="Q62" s="2155"/>
      <c r="S62" s="1051" t="str">
        <f t="shared" si="2"/>
        <v>23 (1423)</v>
      </c>
      <c r="T62" s="1052" t="str">
        <f t="shared" si="3"/>
        <v/>
      </c>
      <c r="U62" s="1741"/>
      <c r="V62" s="1053"/>
      <c r="W62" s="1053"/>
      <c r="X62" s="320"/>
    </row>
    <row r="63" spans="1:24" hidden="1" x14ac:dyDescent="0.2">
      <c r="A63" s="1634" t="s">
        <v>2955</v>
      </c>
      <c r="B63" s="1046"/>
      <c r="C63" s="1685"/>
      <c r="D63" s="1685"/>
      <c r="E63" s="1634"/>
      <c r="F63" s="1685"/>
      <c r="G63" s="1048"/>
      <c r="H63" s="1049"/>
      <c r="I63" s="1684"/>
      <c r="J63" s="1049"/>
      <c r="K63" s="1050"/>
      <c r="L63" s="1743"/>
      <c r="M63" s="1634"/>
      <c r="N63" s="2155"/>
      <c r="O63" s="2155"/>
      <c r="P63" s="2155"/>
      <c r="Q63" s="2155"/>
      <c r="S63" s="1051" t="str">
        <f t="shared" si="2"/>
        <v>24 (1424)</v>
      </c>
      <c r="T63" s="1052" t="str">
        <f t="shared" si="3"/>
        <v/>
      </c>
      <c r="U63" s="1741"/>
      <c r="V63" s="1053"/>
      <c r="W63" s="1053"/>
      <c r="X63" s="320"/>
    </row>
    <row r="64" spans="1:24" x14ac:dyDescent="0.2">
      <c r="A64" s="1634" t="s">
        <v>2956</v>
      </c>
      <c r="B64" s="1046"/>
      <c r="C64" s="1685"/>
      <c r="D64" s="1685"/>
      <c r="E64" s="1634"/>
      <c r="F64" s="1685"/>
      <c r="G64" s="1048"/>
      <c r="H64" s="1049"/>
      <c r="I64" s="1684"/>
      <c r="J64" s="1049"/>
      <c r="K64" s="1050"/>
      <c r="L64" s="1743"/>
      <c r="M64" s="1634"/>
      <c r="N64" s="2155"/>
      <c r="O64" s="2155"/>
      <c r="P64" s="2155"/>
      <c r="Q64" s="2155"/>
      <c r="S64" s="1051" t="str">
        <f t="shared" si="2"/>
        <v>25 (1425)</v>
      </c>
      <c r="T64" s="1052" t="str">
        <f t="shared" si="3"/>
        <v/>
      </c>
      <c r="U64" s="1741"/>
      <c r="V64" s="1053"/>
      <c r="W64" s="1053"/>
      <c r="X64" s="320"/>
    </row>
    <row r="65" spans="1:24" x14ac:dyDescent="0.2">
      <c r="A65" s="86" t="s">
        <v>2957</v>
      </c>
      <c r="B65" s="1054">
        <v>100</v>
      </c>
      <c r="C65" s="1685"/>
      <c r="D65" s="1685"/>
      <c r="E65" s="1634"/>
      <c r="F65" s="1685"/>
      <c r="G65" s="1056"/>
      <c r="H65" s="1049"/>
      <c r="I65" s="1684"/>
      <c r="J65" s="1049"/>
      <c r="K65" s="1050"/>
      <c r="L65" s="1057"/>
      <c r="M65" s="1634"/>
      <c r="N65" s="2173"/>
      <c r="O65" s="2173"/>
      <c r="P65" s="2173"/>
      <c r="Q65" s="2173"/>
      <c r="S65" s="1059" t="str">
        <f>$A$65</f>
        <v>(1426)</v>
      </c>
      <c r="T65" s="1058">
        <f>$B65</f>
        <v>100</v>
      </c>
      <c r="U65" s="1741"/>
      <c r="V65" s="1053"/>
      <c r="W65" s="1053"/>
      <c r="X65" s="320"/>
    </row>
    <row r="66" spans="1:24" ht="12.75" customHeight="1" x14ac:dyDescent="0.2">
      <c r="A66" s="39" t="s">
        <v>2958</v>
      </c>
      <c r="B66" s="678" t="s">
        <v>2959</v>
      </c>
      <c r="C66" s="1684"/>
      <c r="D66" s="1684"/>
      <c r="F66" s="681"/>
      <c r="G66" s="1061"/>
      <c r="H66" s="1049"/>
      <c r="I66" s="1684"/>
      <c r="J66" s="1049"/>
      <c r="K66" s="1062"/>
      <c r="L66" s="1063"/>
      <c r="N66" s="2174"/>
      <c r="O66" s="2174"/>
      <c r="P66" s="2174"/>
      <c r="Q66" s="2174"/>
      <c r="S66" s="1059" t="str">
        <f>$A$66</f>
        <v>(1400)</v>
      </c>
      <c r="T66" s="679" t="str">
        <f>$B66</f>
        <v>Global</v>
      </c>
      <c r="U66" s="1741"/>
      <c r="V66" s="1064"/>
      <c r="W66" s="1064"/>
      <c r="X66" s="320"/>
    </row>
    <row r="67" spans="1:24" ht="6" customHeight="1" x14ac:dyDescent="0.2">
      <c r="S67" s="1043"/>
      <c r="T67" s="1043"/>
      <c r="X67" s="320"/>
    </row>
    <row r="68" spans="1:24" ht="6" customHeight="1" x14ac:dyDescent="0.2">
      <c r="S68" s="1043"/>
      <c r="T68" s="1043"/>
      <c r="X68" s="320"/>
    </row>
    <row r="69" spans="1:24" x14ac:dyDescent="0.2">
      <c r="B69" s="38" t="s">
        <v>1788</v>
      </c>
      <c r="S69" s="1043"/>
      <c r="T69" s="1044" t="str">
        <f>$B69</f>
        <v>Autres éléments hors bilan (505)</v>
      </c>
      <c r="X69" s="320"/>
    </row>
    <row r="70" spans="1:24" x14ac:dyDescent="0.2">
      <c r="A70" s="1634" t="s">
        <v>2932</v>
      </c>
      <c r="B70" s="1046"/>
      <c r="C70" s="1685"/>
      <c r="D70" s="1685"/>
      <c r="E70" s="1634"/>
      <c r="F70" s="1685"/>
      <c r="G70" s="1048"/>
      <c r="H70" s="1049"/>
      <c r="I70" s="1684"/>
      <c r="J70" s="1049"/>
      <c r="K70" s="1050"/>
      <c r="L70" s="1743"/>
      <c r="M70" s="1634"/>
      <c r="N70" s="2155"/>
      <c r="O70" s="2155"/>
      <c r="P70" s="2155"/>
      <c r="Q70" s="2155"/>
      <c r="S70" s="1051" t="str">
        <f t="shared" ref="S70:S94" si="4">$A70</f>
        <v>1 (1401)</v>
      </c>
      <c r="T70" s="1052" t="str">
        <f t="shared" ref="T70:T94" si="5">IF($B70="","",$B70)</f>
        <v/>
      </c>
      <c r="U70" s="1741"/>
      <c r="V70" s="1053"/>
      <c r="W70" s="1053"/>
      <c r="X70" s="320"/>
    </row>
    <row r="71" spans="1:24" x14ac:dyDescent="0.2">
      <c r="A71" s="1634" t="s">
        <v>2933</v>
      </c>
      <c r="B71" s="1046"/>
      <c r="C71" s="1685"/>
      <c r="D71" s="1685"/>
      <c r="E71" s="1634"/>
      <c r="F71" s="1685"/>
      <c r="G71" s="1048"/>
      <c r="H71" s="1049"/>
      <c r="I71" s="1684"/>
      <c r="J71" s="1049"/>
      <c r="K71" s="1050"/>
      <c r="L71" s="1743"/>
      <c r="M71" s="1634"/>
      <c r="N71" s="2155"/>
      <c r="O71" s="2155"/>
      <c r="P71" s="2155"/>
      <c r="Q71" s="2155"/>
      <c r="S71" s="1051" t="str">
        <f t="shared" si="4"/>
        <v>2 (1402)</v>
      </c>
      <c r="T71" s="1052" t="str">
        <f t="shared" si="5"/>
        <v/>
      </c>
      <c r="U71" s="1741"/>
      <c r="V71" s="1053"/>
      <c r="W71" s="1053"/>
      <c r="X71" s="320"/>
    </row>
    <row r="72" spans="1:24" x14ac:dyDescent="0.2">
      <c r="A72" s="1634" t="s">
        <v>2934</v>
      </c>
      <c r="B72" s="1046"/>
      <c r="C72" s="1685"/>
      <c r="D72" s="1685"/>
      <c r="E72" s="1634"/>
      <c r="F72" s="1685"/>
      <c r="G72" s="1048"/>
      <c r="H72" s="1049"/>
      <c r="I72" s="1684"/>
      <c r="J72" s="1049"/>
      <c r="K72" s="1050"/>
      <c r="L72" s="1743"/>
      <c r="M72" s="1634"/>
      <c r="N72" s="2155"/>
      <c r="O72" s="2155"/>
      <c r="P72" s="2155"/>
      <c r="Q72" s="2155"/>
      <c r="S72" s="1051" t="str">
        <f t="shared" si="4"/>
        <v>3 (1403)</v>
      </c>
      <c r="T72" s="1052" t="str">
        <f t="shared" si="5"/>
        <v/>
      </c>
      <c r="U72" s="1741"/>
      <c r="V72" s="1053"/>
      <c r="W72" s="1053"/>
      <c r="X72" s="320"/>
    </row>
    <row r="73" spans="1:24" hidden="1" x14ac:dyDescent="0.2">
      <c r="A73" s="1634" t="s">
        <v>2935</v>
      </c>
      <c r="B73" s="1046"/>
      <c r="C73" s="1685"/>
      <c r="D73" s="1685"/>
      <c r="E73" s="1634"/>
      <c r="F73" s="1685"/>
      <c r="G73" s="1048"/>
      <c r="H73" s="1049"/>
      <c r="I73" s="1684"/>
      <c r="J73" s="1049"/>
      <c r="K73" s="1050"/>
      <c r="L73" s="1743"/>
      <c r="M73" s="1634"/>
      <c r="N73" s="2155"/>
      <c r="O73" s="2155"/>
      <c r="P73" s="2155"/>
      <c r="Q73" s="2155"/>
      <c r="S73" s="1051" t="str">
        <f t="shared" si="4"/>
        <v>4 (1404)</v>
      </c>
      <c r="T73" s="1052" t="str">
        <f t="shared" si="5"/>
        <v/>
      </c>
      <c r="U73" s="1741"/>
      <c r="V73" s="1053"/>
      <c r="W73" s="1053"/>
      <c r="X73" s="320"/>
    </row>
    <row r="74" spans="1:24" hidden="1" x14ac:dyDescent="0.2">
      <c r="A74" s="1634" t="s">
        <v>2936</v>
      </c>
      <c r="B74" s="1046"/>
      <c r="C74" s="1685"/>
      <c r="D74" s="1685"/>
      <c r="E74" s="1634"/>
      <c r="F74" s="1685"/>
      <c r="G74" s="1048"/>
      <c r="H74" s="1049"/>
      <c r="I74" s="1684"/>
      <c r="J74" s="1049"/>
      <c r="K74" s="1050"/>
      <c r="L74" s="1743"/>
      <c r="M74" s="1634"/>
      <c r="N74" s="2155"/>
      <c r="O74" s="2155"/>
      <c r="P74" s="2155"/>
      <c r="Q74" s="2155"/>
      <c r="S74" s="1051" t="str">
        <f t="shared" si="4"/>
        <v>5 (1405)</v>
      </c>
      <c r="T74" s="1052" t="str">
        <f t="shared" si="5"/>
        <v/>
      </c>
      <c r="U74" s="1741"/>
      <c r="V74" s="1053"/>
      <c r="W74" s="1053"/>
      <c r="X74" s="320"/>
    </row>
    <row r="75" spans="1:24" hidden="1" x14ac:dyDescent="0.2">
      <c r="A75" s="1634" t="s">
        <v>2937</v>
      </c>
      <c r="B75" s="1046"/>
      <c r="C75" s="1685"/>
      <c r="D75" s="1685"/>
      <c r="E75" s="1634"/>
      <c r="F75" s="1685"/>
      <c r="G75" s="1048"/>
      <c r="H75" s="1049"/>
      <c r="I75" s="1684"/>
      <c r="J75" s="1049"/>
      <c r="K75" s="1050"/>
      <c r="L75" s="1743"/>
      <c r="M75" s="1634"/>
      <c r="N75" s="2155"/>
      <c r="O75" s="2155"/>
      <c r="P75" s="2155"/>
      <c r="Q75" s="2155"/>
      <c r="S75" s="1051" t="str">
        <f t="shared" si="4"/>
        <v>6 (1406)</v>
      </c>
      <c r="T75" s="1052" t="str">
        <f t="shared" si="5"/>
        <v/>
      </c>
      <c r="U75" s="1741"/>
      <c r="V75" s="1053"/>
      <c r="W75" s="1053"/>
      <c r="X75" s="320"/>
    </row>
    <row r="76" spans="1:24" hidden="1" x14ac:dyDescent="0.2">
      <c r="A76" s="1634" t="s">
        <v>2938</v>
      </c>
      <c r="B76" s="1046"/>
      <c r="C76" s="1685"/>
      <c r="D76" s="1685"/>
      <c r="E76" s="1634"/>
      <c r="F76" s="1685"/>
      <c r="G76" s="1048"/>
      <c r="H76" s="1049"/>
      <c r="I76" s="1684"/>
      <c r="J76" s="1049"/>
      <c r="K76" s="1050"/>
      <c r="L76" s="1743"/>
      <c r="M76" s="1634"/>
      <c r="N76" s="2155"/>
      <c r="O76" s="2155"/>
      <c r="P76" s="2155"/>
      <c r="Q76" s="2155"/>
      <c r="S76" s="1051" t="str">
        <f t="shared" si="4"/>
        <v>7 (1407)</v>
      </c>
      <c r="T76" s="1052" t="str">
        <f t="shared" si="5"/>
        <v/>
      </c>
      <c r="U76" s="1741"/>
      <c r="V76" s="1053"/>
      <c r="W76" s="1053"/>
      <c r="X76" s="320"/>
    </row>
    <row r="77" spans="1:24" hidden="1" x14ac:dyDescent="0.2">
      <c r="A77" s="1634" t="s">
        <v>2939</v>
      </c>
      <c r="B77" s="1046"/>
      <c r="C77" s="1685"/>
      <c r="D77" s="1685"/>
      <c r="E77" s="1634"/>
      <c r="F77" s="1685"/>
      <c r="G77" s="1048"/>
      <c r="H77" s="1049"/>
      <c r="I77" s="1684"/>
      <c r="J77" s="1049"/>
      <c r="K77" s="1050"/>
      <c r="L77" s="1743"/>
      <c r="M77" s="1634"/>
      <c r="N77" s="2155"/>
      <c r="O77" s="2155"/>
      <c r="P77" s="2155"/>
      <c r="Q77" s="2155"/>
      <c r="S77" s="1051" t="str">
        <f t="shared" si="4"/>
        <v>8 (1408)</v>
      </c>
      <c r="T77" s="1052" t="str">
        <f t="shared" si="5"/>
        <v/>
      </c>
      <c r="U77" s="1741"/>
      <c r="V77" s="1053"/>
      <c r="W77" s="1053"/>
      <c r="X77" s="320"/>
    </row>
    <row r="78" spans="1:24" hidden="1" x14ac:dyDescent="0.2">
      <c r="A78" s="1634" t="s">
        <v>2940</v>
      </c>
      <c r="B78" s="1046"/>
      <c r="C78" s="1685"/>
      <c r="D78" s="1685"/>
      <c r="E78" s="1634"/>
      <c r="F78" s="1685"/>
      <c r="G78" s="1048"/>
      <c r="H78" s="1049"/>
      <c r="I78" s="1684"/>
      <c r="J78" s="1049"/>
      <c r="K78" s="1050"/>
      <c r="L78" s="1743"/>
      <c r="M78" s="1634"/>
      <c r="N78" s="2155"/>
      <c r="O78" s="2155"/>
      <c r="P78" s="2155"/>
      <c r="Q78" s="2155"/>
      <c r="S78" s="1051" t="str">
        <f t="shared" si="4"/>
        <v>9 (1409)</v>
      </c>
      <c r="T78" s="1052" t="str">
        <f t="shared" si="5"/>
        <v/>
      </c>
      <c r="U78" s="1741"/>
      <c r="V78" s="1053"/>
      <c r="W78" s="1053"/>
      <c r="X78" s="320"/>
    </row>
    <row r="79" spans="1:24" hidden="1" x14ac:dyDescent="0.2">
      <c r="A79" s="1634" t="s">
        <v>2941</v>
      </c>
      <c r="B79" s="1046"/>
      <c r="C79" s="1685"/>
      <c r="D79" s="1685"/>
      <c r="E79" s="1634"/>
      <c r="F79" s="1685"/>
      <c r="G79" s="1048"/>
      <c r="H79" s="1049"/>
      <c r="I79" s="1684"/>
      <c r="J79" s="1049"/>
      <c r="K79" s="1050"/>
      <c r="L79" s="1743"/>
      <c r="M79" s="1634"/>
      <c r="N79" s="2155"/>
      <c r="O79" s="2155"/>
      <c r="P79" s="2155"/>
      <c r="Q79" s="2155"/>
      <c r="S79" s="1051" t="str">
        <f t="shared" si="4"/>
        <v>10 (1410)</v>
      </c>
      <c r="T79" s="1052" t="str">
        <f t="shared" si="5"/>
        <v/>
      </c>
      <c r="U79" s="1741"/>
      <c r="V79" s="1053"/>
      <c r="W79" s="1053"/>
      <c r="X79" s="320"/>
    </row>
    <row r="80" spans="1:24" hidden="1" x14ac:dyDescent="0.2">
      <c r="A80" s="1634" t="s">
        <v>2942</v>
      </c>
      <c r="B80" s="1046"/>
      <c r="C80" s="1685"/>
      <c r="D80" s="1685"/>
      <c r="E80" s="1634"/>
      <c r="F80" s="1685"/>
      <c r="G80" s="1048"/>
      <c r="H80" s="1049"/>
      <c r="I80" s="1684"/>
      <c r="J80" s="1049"/>
      <c r="K80" s="1050"/>
      <c r="L80" s="1743"/>
      <c r="M80" s="1634"/>
      <c r="N80" s="2155"/>
      <c r="O80" s="2155"/>
      <c r="P80" s="2155"/>
      <c r="Q80" s="2155"/>
      <c r="S80" s="1051" t="str">
        <f t="shared" si="4"/>
        <v>11 (1411)</v>
      </c>
      <c r="T80" s="1052" t="str">
        <f t="shared" si="5"/>
        <v/>
      </c>
      <c r="U80" s="1741"/>
      <c r="V80" s="1053"/>
      <c r="W80" s="1053"/>
      <c r="X80" s="320"/>
    </row>
    <row r="81" spans="1:24" hidden="1" x14ac:dyDescent="0.2">
      <c r="A81" s="1634" t="s">
        <v>2943</v>
      </c>
      <c r="B81" s="1046"/>
      <c r="C81" s="1685"/>
      <c r="D81" s="1685"/>
      <c r="E81" s="1634"/>
      <c r="F81" s="1685"/>
      <c r="G81" s="1048"/>
      <c r="H81" s="1049"/>
      <c r="I81" s="1684"/>
      <c r="J81" s="1049"/>
      <c r="K81" s="1050"/>
      <c r="L81" s="1743"/>
      <c r="M81" s="1634"/>
      <c r="N81" s="2155"/>
      <c r="O81" s="2155"/>
      <c r="P81" s="2155"/>
      <c r="Q81" s="2155"/>
      <c r="S81" s="1051" t="str">
        <f t="shared" si="4"/>
        <v>12 (1412)</v>
      </c>
      <c r="T81" s="1052" t="str">
        <f t="shared" si="5"/>
        <v/>
      </c>
      <c r="U81" s="1741"/>
      <c r="V81" s="1053"/>
      <c r="W81" s="1053"/>
      <c r="X81" s="320"/>
    </row>
    <row r="82" spans="1:24" hidden="1" x14ac:dyDescent="0.2">
      <c r="A82" s="1634" t="s">
        <v>2944</v>
      </c>
      <c r="B82" s="1046"/>
      <c r="C82" s="1685"/>
      <c r="D82" s="1685"/>
      <c r="E82" s="1634"/>
      <c r="F82" s="1685"/>
      <c r="G82" s="1048"/>
      <c r="H82" s="1049"/>
      <c r="I82" s="1684"/>
      <c r="J82" s="1049"/>
      <c r="K82" s="1050"/>
      <c r="L82" s="1743"/>
      <c r="M82" s="1634"/>
      <c r="N82" s="2155"/>
      <c r="O82" s="2155"/>
      <c r="P82" s="2155"/>
      <c r="Q82" s="2155"/>
      <c r="S82" s="1051" t="str">
        <f t="shared" si="4"/>
        <v>13 (1413)</v>
      </c>
      <c r="T82" s="1052" t="str">
        <f t="shared" si="5"/>
        <v/>
      </c>
      <c r="U82" s="1741"/>
      <c r="V82" s="1053"/>
      <c r="W82" s="1053"/>
      <c r="X82" s="320"/>
    </row>
    <row r="83" spans="1:24" hidden="1" x14ac:dyDescent="0.2">
      <c r="A83" s="1634" t="s">
        <v>2945</v>
      </c>
      <c r="B83" s="1046"/>
      <c r="C83" s="1685"/>
      <c r="D83" s="1685"/>
      <c r="E83" s="1634"/>
      <c r="F83" s="1685"/>
      <c r="G83" s="1048"/>
      <c r="H83" s="1049"/>
      <c r="I83" s="1684"/>
      <c r="J83" s="1049"/>
      <c r="K83" s="1050"/>
      <c r="L83" s="1743"/>
      <c r="M83" s="1634"/>
      <c r="N83" s="2155"/>
      <c r="O83" s="2155"/>
      <c r="P83" s="2155"/>
      <c r="Q83" s="2155"/>
      <c r="S83" s="1051" t="str">
        <f t="shared" si="4"/>
        <v>14 (1414)</v>
      </c>
      <c r="T83" s="1052" t="str">
        <f t="shared" si="5"/>
        <v/>
      </c>
      <c r="U83" s="1741"/>
      <c r="V83" s="1053"/>
      <c r="W83" s="1053"/>
      <c r="X83" s="320"/>
    </row>
    <row r="84" spans="1:24" hidden="1" x14ac:dyDescent="0.2">
      <c r="A84" s="1634" t="s">
        <v>2946</v>
      </c>
      <c r="B84" s="1046"/>
      <c r="C84" s="1685"/>
      <c r="D84" s="1685"/>
      <c r="E84" s="1634"/>
      <c r="F84" s="1685"/>
      <c r="G84" s="1048"/>
      <c r="H84" s="1049"/>
      <c r="I84" s="1684"/>
      <c r="J84" s="1049"/>
      <c r="K84" s="1050"/>
      <c r="L84" s="1743"/>
      <c r="M84" s="1634"/>
      <c r="N84" s="2155"/>
      <c r="O84" s="2155"/>
      <c r="P84" s="2155"/>
      <c r="Q84" s="2155"/>
      <c r="S84" s="1051" t="str">
        <f t="shared" si="4"/>
        <v>15 (1415)</v>
      </c>
      <c r="T84" s="1052" t="str">
        <f t="shared" si="5"/>
        <v/>
      </c>
      <c r="U84" s="1741"/>
      <c r="V84" s="1053"/>
      <c r="W84" s="1053"/>
      <c r="X84" s="320"/>
    </row>
    <row r="85" spans="1:24" hidden="1" x14ac:dyDescent="0.2">
      <c r="A85" s="1634" t="s">
        <v>2947</v>
      </c>
      <c r="B85" s="1046"/>
      <c r="C85" s="1685"/>
      <c r="D85" s="1685"/>
      <c r="E85" s="1634"/>
      <c r="F85" s="1685"/>
      <c r="G85" s="1048"/>
      <c r="H85" s="1049"/>
      <c r="I85" s="1684"/>
      <c r="J85" s="1049"/>
      <c r="K85" s="1050"/>
      <c r="L85" s="1743"/>
      <c r="M85" s="1634"/>
      <c r="N85" s="2155"/>
      <c r="O85" s="2155"/>
      <c r="P85" s="2155"/>
      <c r="Q85" s="2155"/>
      <c r="S85" s="1051" t="str">
        <f t="shared" si="4"/>
        <v>16 (1416)</v>
      </c>
      <c r="T85" s="1052" t="str">
        <f t="shared" si="5"/>
        <v/>
      </c>
      <c r="U85" s="1741"/>
      <c r="V85" s="1053"/>
      <c r="W85" s="1053"/>
      <c r="X85" s="320"/>
    </row>
    <row r="86" spans="1:24" hidden="1" x14ac:dyDescent="0.2">
      <c r="A86" s="1634" t="s">
        <v>2948</v>
      </c>
      <c r="B86" s="1046"/>
      <c r="C86" s="1685"/>
      <c r="D86" s="1685"/>
      <c r="E86" s="1634"/>
      <c r="F86" s="1685"/>
      <c r="G86" s="1048"/>
      <c r="H86" s="1049"/>
      <c r="I86" s="1684"/>
      <c r="J86" s="1049"/>
      <c r="K86" s="1050"/>
      <c r="L86" s="1743"/>
      <c r="M86" s="1634"/>
      <c r="N86" s="2155"/>
      <c r="O86" s="2155"/>
      <c r="P86" s="2155"/>
      <c r="Q86" s="2155"/>
      <c r="S86" s="1051" t="str">
        <f t="shared" si="4"/>
        <v>17 (1417)</v>
      </c>
      <c r="T86" s="1052" t="str">
        <f t="shared" si="5"/>
        <v/>
      </c>
      <c r="U86" s="1741"/>
      <c r="V86" s="1053"/>
      <c r="W86" s="1053"/>
      <c r="X86" s="320"/>
    </row>
    <row r="87" spans="1:24" hidden="1" x14ac:dyDescent="0.2">
      <c r="A87" s="1634" t="s">
        <v>2949</v>
      </c>
      <c r="B87" s="1046"/>
      <c r="C87" s="1685"/>
      <c r="D87" s="1685"/>
      <c r="E87" s="1634"/>
      <c r="F87" s="1685"/>
      <c r="G87" s="1048"/>
      <c r="H87" s="1049"/>
      <c r="I87" s="1684"/>
      <c r="J87" s="1049"/>
      <c r="K87" s="1050"/>
      <c r="L87" s="1743"/>
      <c r="M87" s="1634"/>
      <c r="N87" s="2155"/>
      <c r="O87" s="2155"/>
      <c r="P87" s="2155"/>
      <c r="Q87" s="2155"/>
      <c r="S87" s="1051" t="str">
        <f t="shared" si="4"/>
        <v>18 (1418)</v>
      </c>
      <c r="T87" s="1052" t="str">
        <f t="shared" si="5"/>
        <v/>
      </c>
      <c r="U87" s="1741"/>
      <c r="V87" s="1053"/>
      <c r="W87" s="1053"/>
      <c r="X87" s="320"/>
    </row>
    <row r="88" spans="1:24" hidden="1" x14ac:dyDescent="0.2">
      <c r="A88" s="1634" t="s">
        <v>2950</v>
      </c>
      <c r="B88" s="1046"/>
      <c r="C88" s="1685"/>
      <c r="D88" s="1685"/>
      <c r="E88" s="1634"/>
      <c r="F88" s="1685"/>
      <c r="G88" s="1048"/>
      <c r="H88" s="1049"/>
      <c r="I88" s="1684"/>
      <c r="J88" s="1049"/>
      <c r="K88" s="1050"/>
      <c r="L88" s="1743"/>
      <c r="M88" s="1634"/>
      <c r="N88" s="2155"/>
      <c r="O88" s="2155"/>
      <c r="P88" s="2155"/>
      <c r="Q88" s="2155"/>
      <c r="S88" s="1051" t="str">
        <f t="shared" si="4"/>
        <v>19 (1419)</v>
      </c>
      <c r="T88" s="1052" t="str">
        <f t="shared" si="5"/>
        <v/>
      </c>
      <c r="U88" s="1741"/>
      <c r="V88" s="1053"/>
      <c r="W88" s="1053"/>
      <c r="X88" s="320"/>
    </row>
    <row r="89" spans="1:24" hidden="1" x14ac:dyDescent="0.2">
      <c r="A89" s="1634" t="s">
        <v>2951</v>
      </c>
      <c r="B89" s="1046"/>
      <c r="C89" s="1685"/>
      <c r="D89" s="1685"/>
      <c r="E89" s="1634"/>
      <c r="F89" s="1685"/>
      <c r="G89" s="1048"/>
      <c r="H89" s="1049"/>
      <c r="I89" s="1684"/>
      <c r="J89" s="1049"/>
      <c r="K89" s="1050"/>
      <c r="L89" s="1743"/>
      <c r="M89" s="1634"/>
      <c r="N89" s="2155"/>
      <c r="O89" s="2155"/>
      <c r="P89" s="2155"/>
      <c r="Q89" s="2155"/>
      <c r="S89" s="1051" t="str">
        <f t="shared" si="4"/>
        <v>20 (1420)</v>
      </c>
      <c r="T89" s="1052" t="str">
        <f t="shared" si="5"/>
        <v/>
      </c>
      <c r="U89" s="1741"/>
      <c r="V89" s="1053"/>
      <c r="W89" s="1053"/>
      <c r="X89" s="320"/>
    </row>
    <row r="90" spans="1:24" hidden="1" x14ac:dyDescent="0.2">
      <c r="A90" s="1634" t="s">
        <v>2952</v>
      </c>
      <c r="B90" s="1046"/>
      <c r="C90" s="1685"/>
      <c r="D90" s="1685"/>
      <c r="E90" s="1634"/>
      <c r="F90" s="1685"/>
      <c r="G90" s="1048"/>
      <c r="H90" s="1049"/>
      <c r="I90" s="1684"/>
      <c r="J90" s="1049"/>
      <c r="K90" s="1050"/>
      <c r="L90" s="1743"/>
      <c r="M90" s="1634"/>
      <c r="N90" s="2155"/>
      <c r="O90" s="2155"/>
      <c r="P90" s="2155"/>
      <c r="Q90" s="2155"/>
      <c r="S90" s="1051" t="str">
        <f t="shared" si="4"/>
        <v>21 (1421)</v>
      </c>
      <c r="T90" s="1052" t="str">
        <f t="shared" si="5"/>
        <v/>
      </c>
      <c r="U90" s="1741"/>
      <c r="V90" s="1053"/>
      <c r="W90" s="1053"/>
      <c r="X90" s="320"/>
    </row>
    <row r="91" spans="1:24" hidden="1" x14ac:dyDescent="0.2">
      <c r="A91" s="1634" t="s">
        <v>2953</v>
      </c>
      <c r="B91" s="1046"/>
      <c r="C91" s="1685"/>
      <c r="D91" s="1685"/>
      <c r="E91" s="1634"/>
      <c r="F91" s="1685"/>
      <c r="G91" s="1048"/>
      <c r="H91" s="1049"/>
      <c r="I91" s="1684"/>
      <c r="J91" s="1049"/>
      <c r="K91" s="1050"/>
      <c r="L91" s="1743"/>
      <c r="M91" s="1634"/>
      <c r="N91" s="2155"/>
      <c r="O91" s="2155"/>
      <c r="P91" s="2155"/>
      <c r="Q91" s="2155"/>
      <c r="S91" s="1051" t="str">
        <f t="shared" si="4"/>
        <v>22 (1422)</v>
      </c>
      <c r="T91" s="1052" t="str">
        <f t="shared" si="5"/>
        <v/>
      </c>
      <c r="U91" s="1741"/>
      <c r="V91" s="1053"/>
      <c r="W91" s="1053"/>
      <c r="X91" s="320"/>
    </row>
    <row r="92" spans="1:24" hidden="1" x14ac:dyDescent="0.2">
      <c r="A92" s="1634" t="s">
        <v>2954</v>
      </c>
      <c r="B92" s="1046"/>
      <c r="C92" s="1685"/>
      <c r="D92" s="1685"/>
      <c r="E92" s="1634"/>
      <c r="F92" s="1685"/>
      <c r="G92" s="1048"/>
      <c r="H92" s="1049"/>
      <c r="I92" s="1684"/>
      <c r="J92" s="1049"/>
      <c r="K92" s="1050"/>
      <c r="L92" s="1743"/>
      <c r="M92" s="1634"/>
      <c r="N92" s="2155"/>
      <c r="O92" s="2155"/>
      <c r="P92" s="2155"/>
      <c r="Q92" s="2155"/>
      <c r="S92" s="1051" t="str">
        <f t="shared" si="4"/>
        <v>23 (1423)</v>
      </c>
      <c r="T92" s="1052" t="str">
        <f t="shared" si="5"/>
        <v/>
      </c>
      <c r="U92" s="1741"/>
      <c r="V92" s="1053"/>
      <c r="W92" s="1053"/>
      <c r="X92" s="320"/>
    </row>
    <row r="93" spans="1:24" hidden="1" x14ac:dyDescent="0.2">
      <c r="A93" s="1634" t="s">
        <v>2955</v>
      </c>
      <c r="B93" s="1046"/>
      <c r="C93" s="1685"/>
      <c r="D93" s="1685"/>
      <c r="E93" s="1634"/>
      <c r="F93" s="1685"/>
      <c r="G93" s="1048"/>
      <c r="H93" s="1049"/>
      <c r="I93" s="1684"/>
      <c r="J93" s="1049"/>
      <c r="K93" s="1050"/>
      <c r="L93" s="1743"/>
      <c r="M93" s="1634"/>
      <c r="N93" s="2155"/>
      <c r="O93" s="2155"/>
      <c r="P93" s="2155"/>
      <c r="Q93" s="2155"/>
      <c r="S93" s="1051" t="str">
        <f t="shared" si="4"/>
        <v>24 (1424)</v>
      </c>
      <c r="T93" s="1052" t="str">
        <f t="shared" si="5"/>
        <v/>
      </c>
      <c r="U93" s="1741"/>
      <c r="V93" s="1053"/>
      <c r="W93" s="1053"/>
      <c r="X93" s="320"/>
    </row>
    <row r="94" spans="1:24" x14ac:dyDescent="0.2">
      <c r="A94" s="1634" t="s">
        <v>2956</v>
      </c>
      <c r="B94" s="1046"/>
      <c r="C94" s="1685"/>
      <c r="D94" s="1685"/>
      <c r="E94" s="1634"/>
      <c r="F94" s="1685"/>
      <c r="G94" s="1048"/>
      <c r="H94" s="1049"/>
      <c r="I94" s="1684"/>
      <c r="J94" s="1049"/>
      <c r="K94" s="1050"/>
      <c r="L94" s="1743"/>
      <c r="M94" s="1634"/>
      <c r="N94" s="2155"/>
      <c r="O94" s="2155"/>
      <c r="P94" s="2155"/>
      <c r="Q94" s="2155"/>
      <c r="S94" s="1051" t="str">
        <f t="shared" si="4"/>
        <v>25 (1425)</v>
      </c>
      <c r="T94" s="1052" t="str">
        <f t="shared" si="5"/>
        <v/>
      </c>
      <c r="U94" s="1741"/>
      <c r="V94" s="1053"/>
      <c r="W94" s="1053"/>
      <c r="X94" s="320"/>
    </row>
    <row r="95" spans="1:24" x14ac:dyDescent="0.2">
      <c r="A95" s="86" t="s">
        <v>2957</v>
      </c>
      <c r="B95" s="1054">
        <v>100</v>
      </c>
      <c r="C95" s="1685"/>
      <c r="D95" s="1685"/>
      <c r="E95" s="1634"/>
      <c r="F95" s="1685"/>
      <c r="G95" s="1056"/>
      <c r="H95" s="1049"/>
      <c r="I95" s="1684"/>
      <c r="J95" s="1049"/>
      <c r="K95" s="1050"/>
      <c r="L95" s="1057"/>
      <c r="M95" s="1634"/>
      <c r="N95" s="2173"/>
      <c r="O95" s="2173"/>
      <c r="P95" s="2173"/>
      <c r="Q95" s="2173"/>
      <c r="S95" s="1059" t="str">
        <f>$A$95</f>
        <v>(1426)</v>
      </c>
      <c r="T95" s="1058">
        <f>$B95</f>
        <v>100</v>
      </c>
      <c r="U95" s="1741"/>
      <c r="V95" s="1053"/>
      <c r="W95" s="1053"/>
      <c r="X95" s="320"/>
    </row>
    <row r="96" spans="1:24" x14ac:dyDescent="0.2">
      <c r="A96" s="39" t="s">
        <v>2958</v>
      </c>
      <c r="B96" s="678" t="s">
        <v>2959</v>
      </c>
      <c r="C96" s="1684"/>
      <c r="D96" s="1684"/>
      <c r="F96" s="681"/>
      <c r="G96" s="1061"/>
      <c r="H96" s="1049"/>
      <c r="I96" s="1684"/>
      <c r="J96" s="1049"/>
      <c r="K96" s="1062"/>
      <c r="L96" s="1063"/>
      <c r="N96" s="2174"/>
      <c r="O96" s="2174"/>
      <c r="P96" s="2174"/>
      <c r="Q96" s="2174"/>
      <c r="S96" s="1059" t="str">
        <f>$A$96</f>
        <v>(1400)</v>
      </c>
      <c r="T96" s="679" t="str">
        <f>$B96</f>
        <v>Global</v>
      </c>
      <c r="U96" s="1741"/>
      <c r="V96" s="1064"/>
      <c r="W96" s="1064"/>
      <c r="X96" s="320"/>
    </row>
    <row r="97" spans="1:45" x14ac:dyDescent="0.2">
      <c r="B97" s="5"/>
      <c r="C97" s="5"/>
      <c r="D97" s="1119"/>
      <c r="F97" s="776"/>
      <c r="G97" s="776"/>
      <c r="H97" s="1119"/>
      <c r="I97" s="1119"/>
      <c r="J97" s="1119"/>
      <c r="K97" s="1120"/>
      <c r="L97" s="1634"/>
      <c r="N97" s="1119"/>
      <c r="O97" s="1119"/>
      <c r="P97" s="1119"/>
      <c r="Q97" s="1119"/>
      <c r="S97" s="1075"/>
      <c r="T97" s="1075"/>
      <c r="X97" s="320"/>
    </row>
    <row r="98" spans="1:45" s="131" customFormat="1" x14ac:dyDescent="0.2">
      <c r="B98" s="1356" t="s">
        <v>2960</v>
      </c>
      <c r="C98" s="1357"/>
      <c r="D98" s="1357"/>
      <c r="F98" s="1357"/>
      <c r="G98" s="979"/>
      <c r="H98" s="1358"/>
      <c r="I98" s="1358"/>
      <c r="J98" s="1357"/>
      <c r="K98" s="1357"/>
      <c r="L98" s="1357"/>
      <c r="M98" s="1357"/>
      <c r="N98" s="1428"/>
      <c r="P98" s="553"/>
      <c r="Q98" s="553"/>
      <c r="R98" s="553"/>
      <c r="S98" s="1429"/>
      <c r="T98" s="1429"/>
      <c r="W98" s="553"/>
      <c r="X98" s="553"/>
      <c r="Y98" s="1526"/>
      <c r="Z98" s="1526"/>
      <c r="AB98" s="1527"/>
      <c r="AC98" s="1527"/>
      <c r="AD98" s="508"/>
      <c r="AE98" s="508"/>
      <c r="AF98" s="508"/>
      <c r="AG98" s="508"/>
      <c r="AH98" s="1473"/>
      <c r="AI98" s="508"/>
      <c r="AJ98" s="508"/>
      <c r="AK98" s="508"/>
      <c r="AL98" s="508"/>
      <c r="AM98" s="508"/>
      <c r="AN98" s="508"/>
      <c r="AO98" s="1527"/>
      <c r="AP98" s="1527"/>
      <c r="AQ98" s="508"/>
      <c r="AR98" s="508"/>
      <c r="AS98" s="508"/>
    </row>
    <row r="99" spans="1:45" s="131" customFormat="1" x14ac:dyDescent="0.2">
      <c r="A99" s="132" t="s">
        <v>2958</v>
      </c>
      <c r="B99" s="1359" t="s">
        <v>2959</v>
      </c>
      <c r="C99" s="1360"/>
      <c r="D99" s="1360"/>
      <c r="E99" s="1361"/>
      <c r="F99" s="1360"/>
      <c r="G99" s="1361"/>
      <c r="H99" s="1430"/>
      <c r="I99" s="1432"/>
      <c r="J99" s="1432"/>
      <c r="K99" s="1432"/>
      <c r="L99" s="1432"/>
      <c r="M99" s="1435"/>
      <c r="N99" s="2254"/>
      <c r="O99" s="2255"/>
      <c r="P99" s="2256"/>
      <c r="Q99" s="2257"/>
      <c r="R99" s="1717"/>
      <c r="S99" s="1439"/>
      <c r="T99" s="1439"/>
      <c r="W99" s="553"/>
      <c r="X99" s="553"/>
      <c r="Y99" s="1526"/>
      <c r="Z99" s="1526"/>
      <c r="AB99" s="1527"/>
      <c r="AC99" s="1527"/>
      <c r="AD99" s="508"/>
      <c r="AE99" s="508"/>
      <c r="AF99" s="508"/>
      <c r="AG99" s="508"/>
      <c r="AH99" s="1473"/>
      <c r="AI99" s="508"/>
      <c r="AJ99" s="508"/>
      <c r="AK99" s="508"/>
      <c r="AL99" s="508"/>
      <c r="AM99" s="508"/>
      <c r="AN99" s="508"/>
      <c r="AO99" s="1527"/>
      <c r="AP99" s="1527"/>
      <c r="AQ99" s="508"/>
      <c r="AR99" s="508"/>
      <c r="AS99" s="508"/>
    </row>
    <row r="100" spans="1:45" s="131" customFormat="1" x14ac:dyDescent="0.2">
      <c r="A100" s="132"/>
      <c r="B100" s="1433"/>
      <c r="C100" s="1361"/>
      <c r="D100" s="1361"/>
      <c r="E100" s="1361"/>
      <c r="F100" s="1361"/>
      <c r="G100" s="1361"/>
      <c r="H100" s="1434"/>
      <c r="I100" s="1434"/>
      <c r="J100" s="1435"/>
      <c r="K100" s="1435"/>
      <c r="L100" s="1435"/>
      <c r="M100" s="1435"/>
      <c r="N100" s="1435"/>
      <c r="O100" s="1700"/>
      <c r="P100" s="1717"/>
      <c r="Q100" s="1717"/>
      <c r="R100" s="1717"/>
      <c r="S100" s="1400"/>
      <c r="T100" s="1400"/>
      <c r="W100" s="553"/>
      <c r="X100" s="553"/>
      <c r="Y100" s="1526"/>
      <c r="Z100" s="1526"/>
      <c r="AB100" s="1527"/>
      <c r="AC100" s="1527"/>
      <c r="AD100" s="508"/>
      <c r="AE100" s="508"/>
      <c r="AF100" s="508"/>
      <c r="AG100" s="508"/>
      <c r="AH100" s="1473"/>
      <c r="AI100" s="508"/>
      <c r="AJ100" s="508"/>
      <c r="AK100" s="508"/>
      <c r="AL100" s="508"/>
      <c r="AM100" s="508"/>
      <c r="AN100" s="508"/>
      <c r="AO100" s="1527"/>
      <c r="AP100" s="1527"/>
      <c r="AQ100" s="508"/>
      <c r="AR100" s="508"/>
      <c r="AS100" s="508"/>
    </row>
    <row r="101" spans="1:45" s="131" customFormat="1" x14ac:dyDescent="0.2">
      <c r="B101" s="918" t="s">
        <v>746</v>
      </c>
      <c r="C101" s="92"/>
      <c r="D101" s="1693"/>
      <c r="G101" s="1425"/>
      <c r="H101" s="1444"/>
      <c r="I101" s="1444"/>
      <c r="J101" s="1444"/>
      <c r="K101" s="1445"/>
      <c r="L101" s="1700"/>
      <c r="N101" s="2258"/>
      <c r="O101" s="2259"/>
      <c r="P101" s="2258"/>
      <c r="Q101" s="2259"/>
      <c r="S101" s="1436"/>
      <c r="T101" s="1401" t="str">
        <f>$B101</f>
        <v>Total (500)</v>
      </c>
      <c r="U101" s="295"/>
      <c r="W101" s="1437"/>
      <c r="X101" s="1437"/>
    </row>
    <row r="102" spans="1:45" s="131" customFormat="1" x14ac:dyDescent="0.2">
      <c r="A102" s="1700"/>
      <c r="B102" s="92"/>
      <c r="C102" s="92"/>
      <c r="D102" s="1444"/>
      <c r="F102" s="1425"/>
      <c r="G102" s="1425"/>
      <c r="H102" s="1444"/>
      <c r="I102" s="1444"/>
      <c r="J102" s="1444"/>
      <c r="K102" s="1445"/>
      <c r="L102" s="1700"/>
      <c r="N102" s="1444"/>
      <c r="O102" s="1444"/>
      <c r="P102" s="1444"/>
      <c r="Q102" s="1444"/>
      <c r="S102" s="1700"/>
      <c r="T102" s="1517"/>
      <c r="U102" s="299"/>
      <c r="V102" s="1513"/>
      <c r="W102" s="1513"/>
      <c r="X102" s="1665"/>
    </row>
    <row r="103" spans="1:45" s="1481" customFormat="1" ht="45" x14ac:dyDescent="0.2">
      <c r="A103" s="932"/>
      <c r="B103" s="1474" t="s">
        <v>3014</v>
      </c>
      <c r="C103" s="131"/>
      <c r="D103" s="131"/>
      <c r="E103" s="131"/>
      <c r="F103" s="131"/>
      <c r="G103" s="131"/>
      <c r="H103" s="131"/>
      <c r="I103" s="131"/>
      <c r="J103" s="131"/>
      <c r="K103" s="131"/>
      <c r="L103" s="131"/>
      <c r="M103" s="131"/>
      <c r="N103" s="139" t="s">
        <v>3015</v>
      </c>
      <c r="O103" s="139" t="s">
        <v>3016</v>
      </c>
      <c r="P103" s="139" t="s">
        <v>3015</v>
      </c>
      <c r="Q103" s="139" t="s">
        <v>3016</v>
      </c>
      <c r="S103" s="932"/>
      <c r="T103" s="1518"/>
      <c r="U103" s="1519"/>
      <c r="V103" s="1520"/>
      <c r="W103" s="1520"/>
      <c r="X103" s="1509"/>
    </row>
    <row r="104" spans="1:45" s="1481" customFormat="1" ht="42" customHeight="1" x14ac:dyDescent="0.2">
      <c r="A104" s="932"/>
      <c r="B104" s="1475" t="s">
        <v>1784</v>
      </c>
      <c r="C104" s="660"/>
      <c r="D104" s="1692"/>
      <c r="E104" s="131"/>
      <c r="F104" s="660"/>
      <c r="G104" s="1476"/>
      <c r="H104" s="1528"/>
      <c r="I104" s="1693"/>
      <c r="J104" s="1528"/>
      <c r="K104" s="1405"/>
      <c r="L104" s="1406"/>
      <c r="M104" s="131"/>
      <c r="N104" s="1692"/>
      <c r="O104" s="1692"/>
      <c r="P104" s="1692"/>
      <c r="Q104" s="1692"/>
      <c r="S104" s="932"/>
      <c r="T104" s="1518"/>
      <c r="U104" s="1519"/>
      <c r="V104" s="1520"/>
      <c r="W104" s="1520"/>
      <c r="X104" s="1509"/>
    </row>
    <row r="105" spans="1:45" s="1481" customFormat="1" ht="42.6" customHeight="1" x14ac:dyDescent="0.2">
      <c r="A105" s="932"/>
      <c r="B105" s="1478" t="s">
        <v>1785</v>
      </c>
      <c r="C105" s="1692"/>
      <c r="D105" s="1692"/>
      <c r="E105" s="131"/>
      <c r="F105" s="660"/>
      <c r="G105" s="1476"/>
      <c r="H105" s="1528"/>
      <c r="I105" s="1693"/>
      <c r="J105" s="1528"/>
      <c r="K105" s="1405"/>
      <c r="L105" s="1406"/>
      <c r="M105" s="131"/>
      <c r="N105" s="1692"/>
      <c r="O105" s="1692"/>
      <c r="P105" s="1692"/>
      <c r="Q105" s="1692"/>
      <c r="S105" s="932"/>
      <c r="T105" s="1518"/>
      <c r="U105" s="1519"/>
      <c r="V105" s="1520"/>
      <c r="W105" s="1520"/>
      <c r="X105" s="1509"/>
    </row>
    <row r="106" spans="1:45" s="131" customFormat="1" x14ac:dyDescent="0.2">
      <c r="A106" s="1700"/>
      <c r="B106" s="92"/>
      <c r="C106" s="92"/>
      <c r="D106" s="1444"/>
      <c r="F106" s="1425"/>
      <c r="G106" s="1425"/>
      <c r="H106" s="1425"/>
      <c r="I106" s="1444"/>
      <c r="J106" s="1444"/>
      <c r="K106" s="1445"/>
      <c r="L106" s="1700"/>
      <c r="O106" s="1444"/>
      <c r="P106" s="1444"/>
      <c r="Q106" s="1444"/>
      <c r="S106" s="1700"/>
      <c r="T106" s="1517"/>
      <c r="U106" s="299"/>
      <c r="V106" s="1513"/>
      <c r="W106" s="1513"/>
      <c r="X106" s="1665"/>
    </row>
    <row r="107" spans="1:45" s="131" customFormat="1" ht="33.75" customHeight="1" x14ac:dyDescent="0.2">
      <c r="A107" s="1178">
        <v>1</v>
      </c>
      <c r="B107" s="2001" t="s">
        <v>2961</v>
      </c>
      <c r="C107" s="2080"/>
      <c r="D107" s="2080"/>
      <c r="E107" s="2080"/>
      <c r="F107" s="2080"/>
      <c r="G107" s="2080"/>
      <c r="H107" s="2080"/>
      <c r="I107" s="1178">
        <v>3</v>
      </c>
      <c r="J107" s="2001" t="s">
        <v>2962</v>
      </c>
      <c r="K107" s="2080"/>
      <c r="L107" s="2080"/>
      <c r="M107" s="2080"/>
      <c r="N107" s="2080"/>
      <c r="O107" s="2080"/>
      <c r="P107" s="2080"/>
      <c r="Q107" s="2080"/>
      <c r="S107" s="1700"/>
      <c r="T107" s="1517"/>
      <c r="U107" s="299"/>
      <c r="V107" s="1513"/>
      <c r="W107" s="1513"/>
      <c r="X107" s="1665"/>
    </row>
    <row r="108" spans="1:45" s="131" customFormat="1" ht="25.5" customHeight="1" x14ac:dyDescent="0.2">
      <c r="A108" s="1178">
        <v>2</v>
      </c>
      <c r="B108" s="2001" t="s">
        <v>3040</v>
      </c>
      <c r="C108" s="2080"/>
      <c r="D108" s="2080"/>
      <c r="E108" s="2080"/>
      <c r="F108" s="2080"/>
      <c r="G108" s="2080"/>
      <c r="H108" s="2080"/>
      <c r="I108" s="1178">
        <v>4</v>
      </c>
      <c r="J108" s="2001" t="s">
        <v>2964</v>
      </c>
      <c r="K108" s="2080"/>
      <c r="L108" s="2080"/>
      <c r="M108" s="2080"/>
      <c r="N108" s="2080"/>
      <c r="O108" s="2080"/>
      <c r="P108" s="2080"/>
      <c r="Q108" s="2080"/>
      <c r="S108" s="1700"/>
      <c r="T108" s="1517"/>
      <c r="U108" s="299"/>
      <c r="V108" s="1513"/>
      <c r="W108" s="1513"/>
      <c r="X108" s="1665"/>
    </row>
    <row r="109" spans="1:45" ht="14.25" customHeight="1" x14ac:dyDescent="0.2">
      <c r="A109" s="1179"/>
      <c r="B109" s="19"/>
      <c r="I109" s="1098">
        <v>5</v>
      </c>
      <c r="J109" s="2248" t="s">
        <v>2966</v>
      </c>
      <c r="K109" s="2104"/>
      <c r="L109" s="2104"/>
      <c r="M109" s="2104"/>
      <c r="N109" s="2104"/>
      <c r="O109" s="2104"/>
      <c r="P109" s="2104"/>
      <c r="Q109" s="2104"/>
      <c r="S109" s="1634"/>
      <c r="T109" s="1160"/>
      <c r="U109" s="291"/>
      <c r="V109" s="1153"/>
      <c r="W109" s="1153"/>
      <c r="X109" s="320"/>
    </row>
    <row r="110" spans="1:45" ht="11.25" customHeight="1" x14ac:dyDescent="0.2">
      <c r="A110" s="1634"/>
      <c r="B110" s="1715"/>
      <c r="C110" s="1715"/>
      <c r="D110" s="1715"/>
      <c r="E110" s="1715"/>
      <c r="F110" s="1715"/>
      <c r="G110" s="1715"/>
      <c r="H110" s="1715"/>
      <c r="I110" s="1096"/>
      <c r="J110" s="1672"/>
      <c r="K110" s="1715"/>
      <c r="L110" s="1715"/>
      <c r="M110" s="1715"/>
      <c r="N110" s="1715"/>
      <c r="O110" s="1715"/>
      <c r="P110" s="1715"/>
      <c r="Q110" s="1715"/>
      <c r="S110" s="1634"/>
      <c r="T110" s="1160"/>
      <c r="U110" s="291"/>
      <c r="V110" s="1153"/>
      <c r="W110" s="1153"/>
      <c r="X110" s="320"/>
    </row>
    <row r="111" spans="1:45" ht="11.25" customHeight="1" x14ac:dyDescent="0.2">
      <c r="A111" s="1634"/>
      <c r="B111" s="25"/>
      <c r="C111" s="1678"/>
      <c r="D111" s="1678"/>
      <c r="E111" s="1678"/>
      <c r="F111" s="1678"/>
      <c r="G111" s="1678"/>
      <c r="H111" s="1678"/>
      <c r="I111" s="1096"/>
      <c r="J111" s="1715"/>
      <c r="K111" s="1715"/>
      <c r="L111" s="1715"/>
      <c r="M111" s="1715"/>
      <c r="N111" s="1715"/>
      <c r="O111" s="1715"/>
      <c r="P111" s="1715"/>
      <c r="Q111" s="1715"/>
      <c r="S111" s="1634"/>
      <c r="T111" s="1160"/>
      <c r="U111" s="291"/>
      <c r="V111" s="1153"/>
      <c r="W111" s="1153"/>
      <c r="X111" s="320"/>
    </row>
    <row r="112" spans="1:45" ht="11.25" customHeight="1" x14ac:dyDescent="0.2">
      <c r="A112" s="1634"/>
      <c r="I112" s="1096"/>
      <c r="J112" s="2034"/>
      <c r="K112" s="2148"/>
      <c r="L112" s="2148"/>
      <c r="M112" s="2148"/>
      <c r="N112" s="2148"/>
      <c r="O112" s="2148"/>
      <c r="P112" s="2148"/>
      <c r="Q112" s="2148"/>
      <c r="S112" s="1634"/>
      <c r="T112" s="1160"/>
      <c r="U112" s="291"/>
      <c r="V112" s="1153"/>
      <c r="W112" s="1153"/>
      <c r="X112" s="320"/>
    </row>
    <row r="113" spans="1:24" x14ac:dyDescent="0.2">
      <c r="A113" s="1634"/>
      <c r="S113" s="1634"/>
      <c r="T113" s="1160"/>
      <c r="U113" s="291"/>
      <c r="V113" s="1153"/>
      <c r="W113" s="1153"/>
      <c r="X113" s="320"/>
    </row>
    <row r="114" spans="1:24" x14ac:dyDescent="0.2">
      <c r="A114" s="1634"/>
      <c r="S114" s="1634"/>
      <c r="T114" s="1160"/>
      <c r="U114" s="291"/>
      <c r="V114" s="1153"/>
      <c r="W114" s="1153"/>
      <c r="X114" s="320"/>
    </row>
    <row r="115" spans="1:24" x14ac:dyDescent="0.2">
      <c r="A115" s="1634"/>
      <c r="S115" s="1634"/>
      <c r="T115" s="1160"/>
      <c r="U115" s="291"/>
      <c r="V115" s="1153"/>
      <c r="W115" s="1153"/>
      <c r="X115" s="320"/>
    </row>
    <row r="116" spans="1:24" x14ac:dyDescent="0.2">
      <c r="A116" s="1634"/>
      <c r="S116" s="1634"/>
      <c r="T116" s="1160"/>
      <c r="U116" s="291"/>
      <c r="V116" s="1153"/>
      <c r="W116" s="1153"/>
      <c r="X116" s="320"/>
    </row>
    <row r="117" spans="1:24" x14ac:dyDescent="0.2">
      <c r="A117" s="1634"/>
      <c r="S117" s="1634"/>
      <c r="T117" s="1160"/>
      <c r="U117" s="291"/>
      <c r="V117" s="1153"/>
      <c r="W117" s="1153"/>
      <c r="X117" s="320"/>
    </row>
    <row r="118" spans="1:24" x14ac:dyDescent="0.2">
      <c r="A118" s="1634"/>
      <c r="S118" s="1634"/>
      <c r="T118" s="1160"/>
      <c r="U118" s="291"/>
      <c r="V118" s="1153"/>
      <c r="W118" s="1153"/>
      <c r="X118" s="320"/>
    </row>
    <row r="119" spans="1:24" x14ac:dyDescent="0.2">
      <c r="A119" s="1634"/>
      <c r="S119" s="1634"/>
      <c r="T119" s="1160"/>
      <c r="U119" s="291"/>
      <c r="V119" s="1153"/>
      <c r="W119" s="1153"/>
      <c r="X119" s="320"/>
    </row>
    <row r="120" spans="1:24" x14ac:dyDescent="0.2">
      <c r="A120" s="1634"/>
      <c r="S120" s="1634"/>
      <c r="T120" s="1160"/>
      <c r="U120" s="291"/>
      <c r="V120" s="1153"/>
      <c r="W120" s="1153"/>
      <c r="X120" s="320"/>
    </row>
    <row r="121" spans="1:24" x14ac:dyDescent="0.2">
      <c r="A121" s="1634"/>
      <c r="S121" s="1634"/>
      <c r="T121" s="1160"/>
      <c r="U121" s="291"/>
      <c r="V121" s="1153"/>
      <c r="W121" s="1153"/>
      <c r="X121" s="320"/>
    </row>
    <row r="122" spans="1:24" x14ac:dyDescent="0.2">
      <c r="A122" s="1634"/>
      <c r="S122" s="1634"/>
      <c r="T122" s="1160"/>
      <c r="U122" s="291"/>
      <c r="V122" s="1153"/>
      <c r="W122" s="1153"/>
      <c r="X122" s="320"/>
    </row>
    <row r="123" spans="1:24" x14ac:dyDescent="0.2">
      <c r="A123" s="1634"/>
      <c r="S123" s="1634"/>
      <c r="T123" s="1160"/>
      <c r="U123" s="291"/>
      <c r="V123" s="1153"/>
      <c r="W123" s="1153"/>
      <c r="X123" s="320"/>
    </row>
    <row r="124" spans="1:24" x14ac:dyDescent="0.2">
      <c r="A124" s="1634"/>
      <c r="S124" s="1634"/>
      <c r="T124" s="1160"/>
      <c r="U124" s="291"/>
      <c r="V124" s="1153"/>
      <c r="W124" s="1153"/>
      <c r="X124" s="320"/>
    </row>
    <row r="125" spans="1:24" x14ac:dyDescent="0.2">
      <c r="A125" s="1634"/>
      <c r="S125" s="1634"/>
      <c r="T125" s="1160"/>
      <c r="U125" s="291"/>
      <c r="V125" s="1153"/>
      <c r="W125" s="1153"/>
      <c r="X125" s="320"/>
    </row>
    <row r="126" spans="1:24" x14ac:dyDescent="0.2">
      <c r="A126" s="1634"/>
      <c r="S126" s="1634"/>
      <c r="T126" s="1160"/>
      <c r="U126" s="291"/>
      <c r="V126" s="1153"/>
      <c r="W126" s="1153"/>
      <c r="X126" s="320"/>
    </row>
    <row r="127" spans="1:24" x14ac:dyDescent="0.2">
      <c r="A127" s="86"/>
      <c r="T127" s="1154"/>
      <c r="U127" s="291"/>
      <c r="V127" s="1153"/>
      <c r="W127" s="1153"/>
      <c r="X127" s="320"/>
    </row>
    <row r="128" spans="1:24" x14ac:dyDescent="0.2">
      <c r="A128" s="39"/>
      <c r="T128" s="5"/>
      <c r="U128" s="291"/>
      <c r="V128" s="1173"/>
      <c r="W128" s="1173"/>
      <c r="X128" s="320"/>
    </row>
    <row r="129" spans="1:24" x14ac:dyDescent="0.2">
      <c r="S129" s="693"/>
      <c r="T129" s="693"/>
      <c r="U129" s="693"/>
      <c r="V129" s="693"/>
      <c r="W129" s="693"/>
      <c r="X129" s="693"/>
    </row>
    <row r="130" spans="1:24" x14ac:dyDescent="0.2">
      <c r="S130" s="283"/>
      <c r="T130" s="38"/>
      <c r="U130" s="291"/>
      <c r="W130" s="283"/>
      <c r="X130" s="283"/>
    </row>
    <row r="133" spans="1:24" x14ac:dyDescent="0.2">
      <c r="A133" s="1142"/>
      <c r="W133" s="283"/>
      <c r="X133" s="283"/>
    </row>
    <row r="134" spans="1:24" x14ac:dyDescent="0.2">
      <c r="A134" s="1142"/>
    </row>
    <row r="140" spans="1:24" ht="14.25" x14ac:dyDescent="0.2">
      <c r="A140" s="1098"/>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hyperlinks>
    <hyperlink ref="B2:E2" location="'Liste tableaux'!A1" display="Retour à la liste des tableaux" xr:uid="{47730C24-25EB-4EAB-A9BD-1601EA462FA9}"/>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heetViews>
  <sheetFormatPr defaultColWidth="9.140625" defaultRowHeight="15" x14ac:dyDescent="0.25"/>
  <cols>
    <col min="6" max="6" width="3.7109375" customWidth="1"/>
    <col min="14" max="14" width="2.7109375" customWidth="1"/>
    <col min="22" max="22" width="3.7109375" customWidth="1"/>
    <col min="30" max="30" width="2.42578125" customWidth="1"/>
    <col min="38" max="38" width="3" customWidth="1"/>
  </cols>
  <sheetData>
    <row r="1" spans="1:40" ht="15.75" x14ac:dyDescent="0.25">
      <c r="A1" s="378" t="s">
        <v>3041</v>
      </c>
      <c r="B1" s="33"/>
      <c r="C1" s="38"/>
      <c r="D1" s="33"/>
      <c r="E1" s="33"/>
      <c r="F1" s="38"/>
      <c r="G1" s="33"/>
      <c r="H1" s="1"/>
      <c r="I1" s="1"/>
      <c r="J1" s="1"/>
      <c r="K1" s="1719"/>
      <c r="L1" s="1"/>
      <c r="M1" s="1719"/>
      <c r="N1" s="1"/>
      <c r="O1" s="35">
        <v>29</v>
      </c>
      <c r="P1" s="1"/>
      <c r="Q1" s="1719"/>
      <c r="R1" s="1719"/>
      <c r="S1" s="1"/>
      <c r="T1" s="1719"/>
      <c r="U1" s="1"/>
      <c r="V1" s="1"/>
      <c r="W1" s="1719"/>
      <c r="X1" s="1"/>
      <c r="Y1" s="1719"/>
      <c r="Z1" s="1719"/>
      <c r="AA1" s="1"/>
      <c r="AB1" s="1"/>
      <c r="AC1" s="1719"/>
      <c r="AD1" s="1"/>
      <c r="AE1" s="1"/>
      <c r="AF1" s="1719"/>
      <c r="AG1" s="1719"/>
      <c r="AH1" s="1719"/>
      <c r="AI1" s="1719"/>
      <c r="AJ1" s="1719"/>
      <c r="AK1" s="1719"/>
      <c r="AL1" s="1719"/>
      <c r="AM1" s="1719"/>
      <c r="AN1" s="1719"/>
    </row>
    <row r="2" spans="1:40" x14ac:dyDescent="0.25">
      <c r="A2" s="2144" t="s">
        <v>94</v>
      </c>
      <c r="B2" s="2145"/>
      <c r="C2" s="2145"/>
      <c r="D2" s="2146"/>
      <c r="E2" s="1719"/>
      <c r="F2" s="1"/>
      <c r="G2" s="1719"/>
      <c r="H2" s="1719"/>
      <c r="I2" s="1719"/>
      <c r="J2" s="1"/>
      <c r="K2" s="1"/>
      <c r="L2" s="1"/>
      <c r="M2" s="1"/>
      <c r="N2" s="1719"/>
      <c r="O2" s="1"/>
      <c r="P2" s="1"/>
      <c r="Q2" s="1719"/>
      <c r="R2" s="1719"/>
      <c r="S2" s="1"/>
      <c r="T2" s="1719"/>
      <c r="U2" s="1"/>
      <c r="V2" s="1"/>
      <c r="W2" s="1719"/>
      <c r="X2" s="1"/>
      <c r="Y2" s="1719"/>
      <c r="Z2" s="1719"/>
      <c r="AA2" s="1"/>
      <c r="AB2" s="1"/>
      <c r="AC2" s="1719"/>
      <c r="AD2" s="1"/>
      <c r="AE2" s="1"/>
      <c r="AF2" s="1719"/>
      <c r="AG2" s="1719"/>
      <c r="AH2" s="1719"/>
      <c r="AI2" s="1719"/>
      <c r="AJ2" s="1719"/>
      <c r="AK2" s="1719"/>
      <c r="AL2" s="1719"/>
      <c r="AM2" s="1719"/>
      <c r="AN2" s="1719"/>
    </row>
    <row r="3" spans="1:40" ht="27" customHeight="1" x14ac:dyDescent="0.25">
      <c r="A3" s="2261" t="s">
        <v>3042</v>
      </c>
      <c r="B3" s="2262"/>
      <c r="C3" s="2262"/>
      <c r="D3" s="2262"/>
      <c r="E3" s="2262"/>
      <c r="F3" s="2262"/>
      <c r="G3" s="2262"/>
      <c r="H3" s="2262"/>
      <c r="I3" s="2262"/>
      <c r="J3" s="2262"/>
      <c r="K3" s="2262"/>
      <c r="L3" s="2262"/>
      <c r="M3" s="2262"/>
      <c r="N3" s="2262"/>
      <c r="O3" s="2262"/>
      <c r="P3" s="1"/>
      <c r="Q3" s="1719"/>
      <c r="R3" s="1719"/>
      <c r="S3" s="1"/>
      <c r="T3" s="1719"/>
      <c r="U3" s="1"/>
      <c r="V3" s="1"/>
      <c r="W3" s="1719"/>
      <c r="X3" s="1"/>
      <c r="Y3" s="1719"/>
      <c r="Z3" s="1719"/>
      <c r="AA3" s="1"/>
      <c r="AB3" s="1"/>
      <c r="AC3" s="1719"/>
      <c r="AD3" s="1"/>
      <c r="AE3" s="1"/>
      <c r="AF3" s="1719"/>
      <c r="AG3" s="1719"/>
      <c r="AH3" s="1719"/>
      <c r="AI3" s="1719"/>
      <c r="AJ3" s="1719"/>
      <c r="AK3" s="1719"/>
      <c r="AL3" s="1719"/>
      <c r="AM3" s="1719"/>
      <c r="AN3" s="1719"/>
    </row>
    <row r="4" spans="1:40" ht="15.75" x14ac:dyDescent="0.25">
      <c r="A4" s="1019"/>
      <c r="B4" s="326"/>
      <c r="C4" s="38"/>
      <c r="D4" s="326"/>
      <c r="E4" s="326"/>
      <c r="F4" s="38"/>
      <c r="G4" s="326"/>
      <c r="H4" s="1719"/>
      <c r="I4" s="1719"/>
      <c r="J4" s="1"/>
      <c r="K4" s="1"/>
      <c r="L4" s="1"/>
      <c r="M4" s="1"/>
      <c r="N4" s="1719"/>
      <c r="O4" s="1"/>
      <c r="P4" s="1"/>
      <c r="Q4" s="1719"/>
      <c r="R4" s="1719"/>
      <c r="S4" s="1"/>
      <c r="T4" s="1719"/>
      <c r="U4" s="1"/>
      <c r="V4" s="1"/>
      <c r="W4" s="1719"/>
      <c r="X4" s="1"/>
      <c r="Y4" s="1719"/>
      <c r="Z4" s="1719"/>
      <c r="AA4" s="1"/>
      <c r="AB4" s="1"/>
      <c r="AC4" s="1719"/>
      <c r="AD4" s="1"/>
      <c r="AE4" s="1"/>
      <c r="AF4" s="1719"/>
      <c r="AG4" s="1719"/>
      <c r="AH4" s="1719"/>
      <c r="AI4" s="1719"/>
      <c r="AJ4" s="1719"/>
      <c r="AK4" s="1719"/>
      <c r="AL4" s="1719"/>
      <c r="AM4" s="1719"/>
      <c r="AN4" s="1719"/>
    </row>
    <row r="5" spans="1:40" ht="10.15" customHeight="1" x14ac:dyDescent="0.25">
      <c r="A5" s="36" t="s">
        <v>3043</v>
      </c>
      <c r="B5" s="326"/>
      <c r="C5" s="38"/>
      <c r="D5" s="326"/>
      <c r="E5" s="326"/>
      <c r="F5" s="38"/>
      <c r="G5" s="326"/>
      <c r="H5" s="1719"/>
      <c r="I5" s="1719"/>
      <c r="J5" s="1"/>
      <c r="K5" s="1"/>
      <c r="L5" s="1"/>
      <c r="M5" s="1"/>
      <c r="N5" s="1719"/>
      <c r="O5" s="1"/>
      <c r="P5" s="1"/>
      <c r="Q5" s="1719"/>
      <c r="R5" s="1719"/>
      <c r="S5" s="1"/>
      <c r="T5" s="1719"/>
      <c r="U5" s="1"/>
      <c r="V5" s="1"/>
      <c r="W5" s="1719"/>
      <c r="X5" s="1"/>
      <c r="Y5" s="1719"/>
      <c r="Z5" s="1719"/>
      <c r="AA5" s="1"/>
      <c r="AB5" s="1"/>
      <c r="AC5" s="1719"/>
      <c r="AD5" s="1"/>
      <c r="AE5" s="1"/>
      <c r="AF5" s="1719"/>
      <c r="AG5" s="1719"/>
      <c r="AH5" s="1719"/>
      <c r="AI5" s="1719"/>
      <c r="AJ5" s="1719"/>
      <c r="AK5" s="1719"/>
      <c r="AL5" s="1719"/>
      <c r="AM5" s="1719"/>
      <c r="AN5" s="1719"/>
    </row>
    <row r="6" spans="1:40" ht="15.75" x14ac:dyDescent="0.25">
      <c r="A6" s="33"/>
      <c r="B6" s="2081" t="s">
        <v>3044</v>
      </c>
      <c r="C6" s="2109"/>
      <c r="D6" s="2109"/>
      <c r="E6" s="2109"/>
      <c r="F6" s="2109"/>
      <c r="G6" s="2109"/>
      <c r="H6" s="2110"/>
      <c r="I6" s="897"/>
      <c r="J6" s="2081" t="s">
        <v>3045</v>
      </c>
      <c r="K6" s="2109"/>
      <c r="L6" s="2109"/>
      <c r="M6" s="2109"/>
      <c r="N6" s="2109"/>
      <c r="O6" s="2109"/>
      <c r="P6" s="2110"/>
      <c r="Q6" s="378"/>
      <c r="R6" s="2081" t="s">
        <v>3046</v>
      </c>
      <c r="S6" s="2109"/>
      <c r="T6" s="2109"/>
      <c r="U6" s="2109"/>
      <c r="V6" s="2109"/>
      <c r="W6" s="2109"/>
      <c r="X6" s="2110"/>
      <c r="Y6" s="897"/>
      <c r="Z6" s="2081" t="s">
        <v>3047</v>
      </c>
      <c r="AA6" s="2109"/>
      <c r="AB6" s="2109"/>
      <c r="AC6" s="2109"/>
      <c r="AD6" s="2109"/>
      <c r="AE6" s="2109"/>
      <c r="AF6" s="2110"/>
      <c r="AG6" s="131"/>
      <c r="AH6" s="2081" t="s">
        <v>3048</v>
      </c>
      <c r="AI6" s="2109"/>
      <c r="AJ6" s="2109"/>
      <c r="AK6" s="2109"/>
      <c r="AL6" s="2109"/>
      <c r="AM6" s="2109"/>
      <c r="AN6" s="2110"/>
    </row>
    <row r="7" spans="1:40" ht="50.45" customHeight="1" x14ac:dyDescent="0.25">
      <c r="A7" s="1698"/>
      <c r="B7" s="664" t="s">
        <v>2352</v>
      </c>
      <c r="C7" s="1666" t="s">
        <v>3049</v>
      </c>
      <c r="D7" s="664" t="s">
        <v>3050</v>
      </c>
      <c r="E7" s="1734" t="s">
        <v>2924</v>
      </c>
      <c r="F7" s="882"/>
      <c r="G7" s="664" t="s">
        <v>3051</v>
      </c>
      <c r="H7" s="1734" t="s">
        <v>2925</v>
      </c>
      <c r="I7" s="897"/>
      <c r="J7" s="664" t="s">
        <v>2352</v>
      </c>
      <c r="K7" s="1666" t="s">
        <v>3052</v>
      </c>
      <c r="L7" s="664" t="s">
        <v>3050</v>
      </c>
      <c r="M7" s="1734" t="s">
        <v>3053</v>
      </c>
      <c r="N7" s="882"/>
      <c r="O7" s="664" t="s">
        <v>3051</v>
      </c>
      <c r="P7" s="1734" t="s">
        <v>2925</v>
      </c>
      <c r="Q7" s="1666"/>
      <c r="R7" s="664" t="s">
        <v>2352</v>
      </c>
      <c r="S7" s="1666" t="s">
        <v>3049</v>
      </c>
      <c r="T7" s="664" t="s">
        <v>3050</v>
      </c>
      <c r="U7" s="1734" t="s">
        <v>2924</v>
      </c>
      <c r="V7" s="882"/>
      <c r="W7" s="664" t="s">
        <v>3051</v>
      </c>
      <c r="X7" s="1734" t="s">
        <v>2925</v>
      </c>
      <c r="Y7" s="897"/>
      <c r="Z7" s="664" t="s">
        <v>2352</v>
      </c>
      <c r="AA7" s="1666" t="s">
        <v>3052</v>
      </c>
      <c r="AB7" s="664" t="s">
        <v>3050</v>
      </c>
      <c r="AC7" s="1734" t="s">
        <v>3053</v>
      </c>
      <c r="AD7" s="882"/>
      <c r="AE7" s="664" t="s">
        <v>3051</v>
      </c>
      <c r="AF7" s="1734" t="s">
        <v>2925</v>
      </c>
      <c r="AG7" s="131"/>
      <c r="AH7" s="664" t="s">
        <v>2352</v>
      </c>
      <c r="AI7" s="1666" t="s">
        <v>3049</v>
      </c>
      <c r="AJ7" s="664" t="s">
        <v>3054</v>
      </c>
      <c r="AK7" s="1734" t="s">
        <v>2924</v>
      </c>
      <c r="AL7" s="882"/>
      <c r="AM7" s="664" t="s">
        <v>3051</v>
      </c>
      <c r="AN7" s="1734" t="s">
        <v>2925</v>
      </c>
    </row>
    <row r="8" spans="1:40" ht="23.25" x14ac:dyDescent="0.25">
      <c r="A8" s="224"/>
      <c r="B8" s="224"/>
      <c r="C8" s="224" t="s">
        <v>244</v>
      </c>
      <c r="D8" s="224" t="s">
        <v>245</v>
      </c>
      <c r="E8" s="224" t="s">
        <v>2469</v>
      </c>
      <c r="F8" s="224"/>
      <c r="G8" s="224" t="s">
        <v>401</v>
      </c>
      <c r="H8" s="224" t="s">
        <v>3055</v>
      </c>
      <c r="I8" s="1719"/>
      <c r="J8" s="224"/>
      <c r="K8" s="224" t="s">
        <v>249</v>
      </c>
      <c r="L8" s="224" t="s">
        <v>250</v>
      </c>
      <c r="M8" s="224" t="s">
        <v>3056</v>
      </c>
      <c r="N8" s="224"/>
      <c r="O8" s="224" t="s">
        <v>1093</v>
      </c>
      <c r="P8" s="224" t="s">
        <v>3057</v>
      </c>
      <c r="Q8" s="224"/>
      <c r="R8" s="224"/>
      <c r="S8" s="224" t="s">
        <v>244</v>
      </c>
      <c r="T8" s="224" t="s">
        <v>245</v>
      </c>
      <c r="U8" s="224" t="s">
        <v>2469</v>
      </c>
      <c r="V8" s="224"/>
      <c r="W8" s="224" t="s">
        <v>401</v>
      </c>
      <c r="X8" s="224" t="s">
        <v>3058</v>
      </c>
      <c r="Y8" s="1719"/>
      <c r="Z8" s="224"/>
      <c r="AA8" s="224" t="s">
        <v>249</v>
      </c>
      <c r="AB8" s="224" t="s">
        <v>250</v>
      </c>
      <c r="AC8" s="224" t="s">
        <v>3056</v>
      </c>
      <c r="AD8" s="224"/>
      <c r="AE8" s="224" t="s">
        <v>1093</v>
      </c>
      <c r="AF8" s="224" t="s">
        <v>3057</v>
      </c>
      <c r="AG8" s="1719"/>
      <c r="AH8" s="224"/>
      <c r="AI8" s="224" t="s">
        <v>249</v>
      </c>
      <c r="AJ8" s="224" t="s">
        <v>250</v>
      </c>
      <c r="AK8" s="224" t="s">
        <v>3056</v>
      </c>
      <c r="AL8" s="224"/>
      <c r="AM8" s="224" t="s">
        <v>1093</v>
      </c>
      <c r="AN8" s="224" t="s">
        <v>3057</v>
      </c>
    </row>
    <row r="9" spans="1:40" ht="12" customHeight="1" x14ac:dyDescent="0.25">
      <c r="A9" s="1180" t="s">
        <v>1784</v>
      </c>
      <c r="B9" s="1180"/>
      <c r="C9" s="1180"/>
      <c r="D9" s="323"/>
      <c r="E9" s="863"/>
      <c r="F9" s="863"/>
      <c r="G9" s="323"/>
      <c r="H9" s="863"/>
      <c r="I9" s="1719"/>
      <c r="J9" s="863"/>
      <c r="K9" s="863"/>
      <c r="L9" s="323"/>
      <c r="M9" s="863"/>
      <c r="N9" s="863"/>
      <c r="O9" s="323"/>
      <c r="P9" s="863"/>
      <c r="Q9" s="1719"/>
      <c r="R9" s="1181"/>
      <c r="S9" s="1181"/>
      <c r="T9" s="355"/>
      <c r="U9" s="1181"/>
      <c r="V9" s="1181"/>
      <c r="W9" s="355"/>
      <c r="X9" s="1181"/>
      <c r="Y9" s="1719"/>
      <c r="Z9" s="1181"/>
      <c r="AA9" s="1181"/>
      <c r="AB9" s="355"/>
      <c r="AC9" s="1181"/>
      <c r="AD9" s="1181"/>
      <c r="AE9" s="355"/>
      <c r="AF9" s="1181"/>
      <c r="AG9" s="1719"/>
      <c r="AH9" s="1181"/>
      <c r="AI9" s="1181"/>
      <c r="AJ9" s="355"/>
      <c r="AK9" s="1181"/>
      <c r="AL9" s="1181"/>
      <c r="AM9" s="355"/>
      <c r="AN9" s="1181"/>
    </row>
    <row r="10" spans="1:40" s="1350" customFormat="1" x14ac:dyDescent="0.25">
      <c r="A10" s="541" t="s">
        <v>3059</v>
      </c>
      <c r="B10" s="922"/>
      <c r="C10" s="1692"/>
      <c r="D10" s="1529" t="s">
        <v>3060</v>
      </c>
      <c r="E10" s="1693"/>
      <c r="F10" s="1530"/>
      <c r="G10" s="1531">
        <v>0.05</v>
      </c>
      <c r="H10" s="1693"/>
      <c r="I10" s="1650"/>
      <c r="J10" s="922"/>
      <c r="K10" s="1692"/>
      <c r="L10" s="1532" t="s">
        <v>3061</v>
      </c>
      <c r="M10" s="1693"/>
      <c r="N10" s="1530"/>
      <c r="O10" s="1533" t="s">
        <v>3062</v>
      </c>
      <c r="P10" s="1693"/>
      <c r="Q10" s="1650"/>
      <c r="R10" s="922"/>
      <c r="S10" s="1692"/>
      <c r="T10" s="1532" t="s">
        <v>3061</v>
      </c>
      <c r="U10" s="1693"/>
      <c r="V10" s="1530"/>
      <c r="W10" s="1533" t="s">
        <v>3062</v>
      </c>
      <c r="X10" s="1693"/>
      <c r="Y10" s="1650"/>
      <c r="Z10" s="922"/>
      <c r="AA10" s="1692"/>
      <c r="AB10" s="1532" t="s">
        <v>3061</v>
      </c>
      <c r="AC10" s="1693"/>
      <c r="AD10" s="1530"/>
      <c r="AE10" s="1533" t="s">
        <v>3062</v>
      </c>
      <c r="AF10" s="1693"/>
      <c r="AG10" s="1650"/>
      <c r="AH10" s="922"/>
      <c r="AI10" s="1692"/>
      <c r="AJ10" s="1532" t="s">
        <v>3061</v>
      </c>
      <c r="AK10" s="1693"/>
      <c r="AL10" s="1530"/>
      <c r="AM10" s="1533" t="s">
        <v>3062</v>
      </c>
      <c r="AN10" s="1693"/>
    </row>
    <row r="11" spans="1:40" s="1350" customFormat="1" x14ac:dyDescent="0.25">
      <c r="A11" s="541" t="s">
        <v>3063</v>
      </c>
      <c r="B11" s="922"/>
      <c r="C11" s="1692"/>
      <c r="D11" s="1529" t="s">
        <v>3064</v>
      </c>
      <c r="E11" s="1693"/>
      <c r="F11" s="1530"/>
      <c r="G11" s="1531">
        <v>0.05</v>
      </c>
      <c r="H11" s="1693"/>
      <c r="I11" s="1650"/>
      <c r="J11" s="922"/>
      <c r="K11" s="1534"/>
      <c r="L11" s="1532" t="s">
        <v>3065</v>
      </c>
      <c r="M11" s="1535"/>
      <c r="N11" s="1530"/>
      <c r="O11" s="1531">
        <v>0.05</v>
      </c>
      <c r="P11" s="1535"/>
      <c r="Q11" s="1650"/>
      <c r="R11" s="922"/>
      <c r="S11" s="1534"/>
      <c r="T11" s="1532" t="s">
        <v>3065</v>
      </c>
      <c r="U11" s="1535"/>
      <c r="V11" s="1530"/>
      <c r="W11" s="1536">
        <v>0.05</v>
      </c>
      <c r="X11" s="1535"/>
      <c r="Y11" s="1650"/>
      <c r="Z11" s="922"/>
      <c r="AA11" s="1534"/>
      <c r="AB11" s="1532" t="s">
        <v>3065</v>
      </c>
      <c r="AC11" s="1535"/>
      <c r="AD11" s="1530"/>
      <c r="AE11" s="1536">
        <v>0.05</v>
      </c>
      <c r="AF11" s="1441"/>
      <c r="AG11" s="1650"/>
      <c r="AH11" s="922"/>
      <c r="AI11" s="1534"/>
      <c r="AJ11" s="1532" t="s">
        <v>3065</v>
      </c>
      <c r="AK11" s="1535"/>
      <c r="AL11" s="1530"/>
      <c r="AM11" s="1536">
        <v>0.05</v>
      </c>
      <c r="AN11" s="1535"/>
    </row>
    <row r="12" spans="1:40" s="1350" customFormat="1" x14ac:dyDescent="0.25">
      <c r="A12" s="541" t="s">
        <v>3066</v>
      </c>
      <c r="B12" s="922"/>
      <c r="C12" s="1692"/>
      <c r="D12" s="1529" t="s">
        <v>3067</v>
      </c>
      <c r="E12" s="1693"/>
      <c r="F12" s="1537"/>
      <c r="G12" s="1531">
        <v>0.05</v>
      </c>
      <c r="H12" s="1693"/>
      <c r="I12" s="1650"/>
      <c r="J12" s="922"/>
      <c r="K12" s="1692"/>
      <c r="L12" s="1532" t="s">
        <v>3068</v>
      </c>
      <c r="M12" s="1693"/>
      <c r="N12" s="1537"/>
      <c r="O12" s="1536">
        <v>0.05</v>
      </c>
      <c r="P12" s="1693"/>
      <c r="Q12" s="1650"/>
      <c r="R12" s="922"/>
      <c r="S12" s="1692"/>
      <c r="T12" s="1532" t="s">
        <v>3068</v>
      </c>
      <c r="U12" s="1693"/>
      <c r="V12" s="1537"/>
      <c r="W12" s="1536">
        <v>0.05</v>
      </c>
      <c r="X12" s="1693"/>
      <c r="Y12" s="1650"/>
      <c r="Z12" s="922"/>
      <c r="AA12" s="1692"/>
      <c r="AB12" s="1532" t="s">
        <v>3068</v>
      </c>
      <c r="AC12" s="1693"/>
      <c r="AD12" s="1537"/>
      <c r="AE12" s="1536">
        <v>0.05</v>
      </c>
      <c r="AF12" s="1693"/>
      <c r="AG12" s="1650"/>
      <c r="AH12" s="922"/>
      <c r="AI12" s="1692"/>
      <c r="AJ12" s="1532" t="s">
        <v>3068</v>
      </c>
      <c r="AK12" s="1693"/>
      <c r="AL12" s="1537"/>
      <c r="AM12" s="1536">
        <v>0.05</v>
      </c>
      <c r="AN12" s="1693"/>
    </row>
    <row r="13" spans="1:40" s="1350" customFormat="1" x14ac:dyDescent="0.25">
      <c r="A13" s="541" t="s">
        <v>3069</v>
      </c>
      <c r="B13" s="922"/>
      <c r="C13" s="1692"/>
      <c r="D13" s="1529" t="s">
        <v>3070</v>
      </c>
      <c r="E13" s="1693"/>
      <c r="F13" s="1537"/>
      <c r="G13" s="1531">
        <v>0.05</v>
      </c>
      <c r="H13" s="1693"/>
      <c r="I13" s="1650"/>
      <c r="J13" s="922"/>
      <c r="K13" s="1534"/>
      <c r="L13" s="1529" t="s">
        <v>3071</v>
      </c>
      <c r="M13" s="1534"/>
      <c r="N13" s="1530"/>
      <c r="O13" s="1531">
        <v>0.1</v>
      </c>
      <c r="P13" s="1534"/>
      <c r="Q13" s="1650"/>
      <c r="R13" s="922"/>
      <c r="S13" s="1534"/>
      <c r="T13" s="1538" t="s">
        <v>3071</v>
      </c>
      <c r="U13" s="1534"/>
      <c r="V13" s="1530"/>
      <c r="W13" s="1536">
        <v>0.1</v>
      </c>
      <c r="X13" s="1534"/>
      <c r="Y13" s="1650"/>
      <c r="Z13" s="922"/>
      <c r="AA13" s="1534"/>
      <c r="AB13" s="1538" t="s">
        <v>3071</v>
      </c>
      <c r="AC13" s="1534"/>
      <c r="AD13" s="1530"/>
      <c r="AE13" s="1536">
        <v>0.1</v>
      </c>
      <c r="AF13" s="541"/>
      <c r="AG13" s="1650"/>
      <c r="AH13" s="922"/>
      <c r="AI13" s="1534"/>
      <c r="AJ13" s="1538" t="s">
        <v>3071</v>
      </c>
      <c r="AK13" s="1534"/>
      <c r="AL13" s="1530"/>
      <c r="AM13" s="1536">
        <v>0.1</v>
      </c>
      <c r="AN13" s="1534"/>
    </row>
    <row r="14" spans="1:40" s="1350" customFormat="1" x14ac:dyDescent="0.25">
      <c r="A14" s="541" t="s">
        <v>3072</v>
      </c>
      <c r="B14" s="922"/>
      <c r="C14" s="1692"/>
      <c r="D14" s="1529" t="s">
        <v>3073</v>
      </c>
      <c r="E14" s="1693"/>
      <c r="F14" s="1537"/>
      <c r="G14" s="1531">
        <v>0.35</v>
      </c>
      <c r="H14" s="1693"/>
      <c r="I14" s="1650"/>
      <c r="J14" s="922"/>
      <c r="K14" s="1692"/>
      <c r="L14" s="1529" t="s">
        <v>3074</v>
      </c>
      <c r="M14" s="1693"/>
      <c r="N14" s="1537"/>
      <c r="O14" s="1531">
        <v>0.35</v>
      </c>
      <c r="P14" s="1693"/>
      <c r="Q14" s="1650"/>
      <c r="R14" s="922"/>
      <c r="S14" s="1692"/>
      <c r="T14" s="1538" t="s">
        <v>3074</v>
      </c>
      <c r="U14" s="1693"/>
      <c r="V14" s="1537"/>
      <c r="W14" s="1536">
        <v>0.35</v>
      </c>
      <c r="X14" s="1693"/>
      <c r="Y14" s="1650"/>
      <c r="Z14" s="922"/>
      <c r="AA14" s="1692"/>
      <c r="AB14" s="1538" t="s">
        <v>3074</v>
      </c>
      <c r="AC14" s="1693"/>
      <c r="AD14" s="1537"/>
      <c r="AE14" s="1536">
        <v>0.35</v>
      </c>
      <c r="AF14" s="1693"/>
      <c r="AG14" s="1650"/>
      <c r="AH14" s="922"/>
      <c r="AI14" s="1692"/>
      <c r="AJ14" s="1538" t="s">
        <v>3074</v>
      </c>
      <c r="AK14" s="1693"/>
      <c r="AL14" s="1537"/>
      <c r="AM14" s="1536">
        <v>0.35</v>
      </c>
      <c r="AN14" s="1693"/>
    </row>
    <row r="15" spans="1:40" s="1350" customFormat="1" x14ac:dyDescent="0.25">
      <c r="A15" s="541" t="s">
        <v>3075</v>
      </c>
      <c r="B15" s="922"/>
      <c r="C15" s="1692"/>
      <c r="D15" s="1529" t="s">
        <v>3076</v>
      </c>
      <c r="E15" s="1693"/>
      <c r="F15" s="1537"/>
      <c r="G15" s="1531">
        <v>1</v>
      </c>
      <c r="H15" s="1693"/>
      <c r="I15" s="1650"/>
      <c r="J15" s="922"/>
      <c r="K15" s="1692"/>
      <c r="L15" s="1529" t="s">
        <v>3076</v>
      </c>
      <c r="M15" s="1693"/>
      <c r="N15" s="1537"/>
      <c r="O15" s="1531">
        <v>1</v>
      </c>
      <c r="P15" s="1693"/>
      <c r="Q15" s="1650"/>
      <c r="R15" s="922"/>
      <c r="S15" s="1692"/>
      <c r="T15" s="1538" t="s">
        <v>3076</v>
      </c>
      <c r="U15" s="1693"/>
      <c r="V15" s="1537"/>
      <c r="W15" s="1536">
        <v>1</v>
      </c>
      <c r="X15" s="1693"/>
      <c r="Y15" s="1650"/>
      <c r="Z15" s="922"/>
      <c r="AA15" s="1692"/>
      <c r="AB15" s="1538" t="s">
        <v>3076</v>
      </c>
      <c r="AC15" s="1693"/>
      <c r="AD15" s="1537"/>
      <c r="AE15" s="1536">
        <v>1</v>
      </c>
      <c r="AF15" s="1693"/>
      <c r="AG15" s="1650"/>
      <c r="AH15" s="922"/>
      <c r="AI15" s="1692"/>
      <c r="AJ15" s="1538" t="s">
        <v>3076</v>
      </c>
      <c r="AK15" s="1693"/>
      <c r="AL15" s="1537"/>
      <c r="AM15" s="1536">
        <v>1</v>
      </c>
      <c r="AN15" s="1693"/>
    </row>
    <row r="16" spans="1:40" s="1350" customFormat="1" x14ac:dyDescent="0.25">
      <c r="A16" s="541" t="s">
        <v>3077</v>
      </c>
      <c r="B16" s="922"/>
      <c r="C16" s="1692"/>
      <c r="D16" s="1529" t="s">
        <v>3078</v>
      </c>
      <c r="E16" s="1539"/>
      <c r="F16" s="1537"/>
      <c r="G16" s="1531">
        <v>6.25</v>
      </c>
      <c r="H16" s="1693"/>
      <c r="I16" s="1650"/>
      <c r="J16" s="922"/>
      <c r="K16" s="1692"/>
      <c r="L16" s="1529" t="s">
        <v>3078</v>
      </c>
      <c r="M16" s="923"/>
      <c r="N16" s="1537"/>
      <c r="O16" s="1531">
        <v>6.25</v>
      </c>
      <c r="P16" s="1693"/>
      <c r="Q16" s="1650"/>
      <c r="R16" s="922"/>
      <c r="S16" s="1692"/>
      <c r="T16" s="1538" t="s">
        <v>3078</v>
      </c>
      <c r="U16" s="922"/>
      <c r="V16" s="1537"/>
      <c r="W16" s="1536">
        <v>6.25</v>
      </c>
      <c r="X16" s="1693"/>
      <c r="Y16" s="1650"/>
      <c r="Z16" s="922"/>
      <c r="AA16" s="1692"/>
      <c r="AB16" s="1538" t="s">
        <v>3078</v>
      </c>
      <c r="AC16" s="922"/>
      <c r="AD16" s="1537"/>
      <c r="AE16" s="1536">
        <v>6.25</v>
      </c>
      <c r="AF16" s="1693"/>
      <c r="AG16" s="1650"/>
      <c r="AH16" s="922"/>
      <c r="AI16" s="1692"/>
      <c r="AJ16" s="1538" t="s">
        <v>3078</v>
      </c>
      <c r="AK16" s="922"/>
      <c r="AL16" s="1537"/>
      <c r="AM16" s="1536">
        <v>6.25</v>
      </c>
      <c r="AN16" s="1693"/>
    </row>
    <row r="17" spans="1:40" s="1350" customFormat="1" x14ac:dyDescent="0.25">
      <c r="A17" s="905" t="s">
        <v>242</v>
      </c>
      <c r="B17" s="923"/>
      <c r="C17" s="1693"/>
      <c r="D17" s="1650"/>
      <c r="E17" s="1693"/>
      <c r="F17" s="1540"/>
      <c r="G17" s="1650"/>
      <c r="H17" s="1693"/>
      <c r="I17" s="1650"/>
      <c r="J17" s="923"/>
      <c r="K17" s="1693"/>
      <c r="L17" s="1650"/>
      <c r="M17" s="1693"/>
      <c r="N17" s="1540"/>
      <c r="O17" s="1650"/>
      <c r="P17" s="1693"/>
      <c r="Q17" s="1650"/>
      <c r="R17" s="923"/>
      <c r="S17" s="1693"/>
      <c r="T17" s="131"/>
      <c r="U17" s="1693"/>
      <c r="V17" s="1540"/>
      <c r="W17" s="131"/>
      <c r="X17" s="1693"/>
      <c r="Y17" s="1650"/>
      <c r="Z17" s="923"/>
      <c r="AA17" s="1693"/>
      <c r="AB17" s="131"/>
      <c r="AC17" s="1693"/>
      <c r="AD17" s="1540"/>
      <c r="AE17" s="131"/>
      <c r="AF17" s="1693"/>
      <c r="AG17" s="1650"/>
      <c r="AH17" s="923"/>
      <c r="AI17" s="1693"/>
      <c r="AJ17" s="131"/>
      <c r="AK17" s="1693"/>
      <c r="AL17" s="1540"/>
      <c r="AM17" s="131"/>
      <c r="AN17" s="1693"/>
    </row>
    <row r="18" spans="1:40" s="1350" customFormat="1" ht="4.9000000000000004" customHeight="1" x14ac:dyDescent="0.25">
      <c r="A18" s="92"/>
      <c r="B18" s="92"/>
      <c r="C18" s="131"/>
      <c r="D18" s="1650"/>
      <c r="E18" s="1650"/>
      <c r="F18" s="1650"/>
      <c r="G18" s="1650"/>
      <c r="H18" s="131"/>
      <c r="I18" s="1650"/>
      <c r="J18" s="92"/>
      <c r="K18" s="1650"/>
      <c r="L18" s="1650"/>
      <c r="M18" s="1650"/>
      <c r="N18" s="131"/>
      <c r="O18" s="1650"/>
      <c r="P18" s="1650"/>
      <c r="Q18" s="1650"/>
      <c r="R18" s="92"/>
      <c r="S18" s="131"/>
      <c r="T18" s="131"/>
      <c r="U18" s="131"/>
      <c r="V18" s="131"/>
      <c r="W18" s="131"/>
      <c r="X18" s="131"/>
      <c r="Y18" s="1650"/>
      <c r="Z18" s="92"/>
      <c r="AA18" s="131"/>
      <c r="AB18" s="131"/>
      <c r="AC18" s="131"/>
      <c r="AD18" s="131"/>
      <c r="AE18" s="131"/>
      <c r="AF18" s="131"/>
      <c r="AG18" s="1650"/>
      <c r="AH18" s="92"/>
      <c r="AI18" s="131"/>
      <c r="AJ18" s="131"/>
      <c r="AK18" s="131"/>
      <c r="AL18" s="131"/>
      <c r="AM18" s="131"/>
      <c r="AN18" s="131"/>
    </row>
    <row r="19" spans="1:40" s="1350" customFormat="1" x14ac:dyDescent="0.25">
      <c r="A19" s="138" t="s">
        <v>1785</v>
      </c>
      <c r="B19" s="138"/>
      <c r="C19" s="1650"/>
      <c r="D19" s="1650"/>
      <c r="E19" s="1650"/>
      <c r="F19" s="1650"/>
      <c r="G19" s="1650"/>
      <c r="H19" s="131"/>
      <c r="I19" s="1650"/>
      <c r="J19" s="138"/>
      <c r="K19" s="1650"/>
      <c r="L19" s="1650"/>
      <c r="M19" s="1650"/>
      <c r="N19" s="131"/>
      <c r="O19" s="1650"/>
      <c r="P19" s="1650"/>
      <c r="Q19" s="1650"/>
      <c r="R19" s="138"/>
      <c r="S19" s="131"/>
      <c r="T19" s="131"/>
      <c r="U19" s="131"/>
      <c r="V19" s="131"/>
      <c r="W19" s="131"/>
      <c r="X19" s="131"/>
      <c r="Y19" s="1650"/>
      <c r="Z19" s="138"/>
      <c r="AA19" s="131"/>
      <c r="AB19" s="131"/>
      <c r="AC19" s="131"/>
      <c r="AD19" s="131"/>
      <c r="AE19" s="131"/>
      <c r="AF19" s="131"/>
      <c r="AG19" s="1650"/>
      <c r="AH19" s="138"/>
      <c r="AI19" s="131"/>
      <c r="AJ19" s="131"/>
      <c r="AK19" s="131"/>
      <c r="AL19" s="131"/>
      <c r="AM19" s="131"/>
      <c r="AN19" s="131"/>
    </row>
    <row r="20" spans="1:40" s="1350" customFormat="1" x14ac:dyDescent="0.25">
      <c r="A20" s="541" t="s">
        <v>3059</v>
      </c>
      <c r="B20" s="1692"/>
      <c r="C20" s="1692"/>
      <c r="D20" s="1529" t="s">
        <v>3060</v>
      </c>
      <c r="E20" s="1693"/>
      <c r="F20" s="1530"/>
      <c r="G20" s="1531">
        <v>0.05</v>
      </c>
      <c r="H20" s="1693"/>
      <c r="I20" s="1650"/>
      <c r="J20" s="1692"/>
      <c r="K20" s="1692"/>
      <c r="L20" s="1532" t="s">
        <v>3061</v>
      </c>
      <c r="M20" s="1693"/>
      <c r="N20" s="1530"/>
      <c r="O20" s="1541">
        <v>0</v>
      </c>
      <c r="P20" s="1693"/>
      <c r="Q20" s="1650"/>
      <c r="R20" s="1692"/>
      <c r="S20" s="1692"/>
      <c r="T20" s="1532" t="s">
        <v>3061</v>
      </c>
      <c r="U20" s="1693"/>
      <c r="V20" s="1530"/>
      <c r="W20" s="1533" t="s">
        <v>3062</v>
      </c>
      <c r="X20" s="1693"/>
      <c r="Y20" s="1650"/>
      <c r="Z20" s="922"/>
      <c r="AA20" s="1692"/>
      <c r="AB20" s="1532" t="s">
        <v>3061</v>
      </c>
      <c r="AC20" s="1693"/>
      <c r="AD20" s="1530"/>
      <c r="AE20" s="1533" t="s">
        <v>3062</v>
      </c>
      <c r="AF20" s="1693"/>
      <c r="AG20" s="1650"/>
      <c r="AH20" s="1692"/>
      <c r="AI20" s="1692"/>
      <c r="AJ20" s="1532" t="s">
        <v>3061</v>
      </c>
      <c r="AK20" s="1693"/>
      <c r="AL20" s="1530"/>
      <c r="AM20" s="1533" t="s">
        <v>3062</v>
      </c>
      <c r="AN20" s="1693"/>
    </row>
    <row r="21" spans="1:40" s="1350" customFormat="1" x14ac:dyDescent="0.25">
      <c r="A21" s="541" t="s">
        <v>3063</v>
      </c>
      <c r="B21" s="1692"/>
      <c r="C21" s="1692"/>
      <c r="D21" s="1529" t="s">
        <v>3064</v>
      </c>
      <c r="E21" s="1693"/>
      <c r="F21" s="1530"/>
      <c r="G21" s="1531">
        <v>0.05</v>
      </c>
      <c r="H21" s="1693"/>
      <c r="I21" s="1650"/>
      <c r="J21" s="1534"/>
      <c r="K21" s="1534"/>
      <c r="L21" s="1532" t="s">
        <v>3065</v>
      </c>
      <c r="M21" s="1535"/>
      <c r="N21" s="1530"/>
      <c r="O21" s="1542">
        <v>0.05</v>
      </c>
      <c r="P21" s="1535"/>
      <c r="Q21" s="1650"/>
      <c r="R21" s="1534"/>
      <c r="S21" s="1534"/>
      <c r="T21" s="1532" t="s">
        <v>3065</v>
      </c>
      <c r="U21" s="1535"/>
      <c r="V21" s="1530"/>
      <c r="W21" s="1536">
        <v>0.05</v>
      </c>
      <c r="X21" s="1535"/>
      <c r="Y21" s="1650"/>
      <c r="Z21" s="922"/>
      <c r="AA21" s="1534"/>
      <c r="AB21" s="1532" t="s">
        <v>3065</v>
      </c>
      <c r="AC21" s="1535"/>
      <c r="AD21" s="1530"/>
      <c r="AE21" s="1536">
        <v>0.05</v>
      </c>
      <c r="AF21" s="1535"/>
      <c r="AG21" s="1650"/>
      <c r="AH21" s="1534"/>
      <c r="AI21" s="1534"/>
      <c r="AJ21" s="1532" t="s">
        <v>3065</v>
      </c>
      <c r="AK21" s="1535"/>
      <c r="AL21" s="1530"/>
      <c r="AM21" s="1536">
        <v>0.05</v>
      </c>
      <c r="AN21" s="1535"/>
    </row>
    <row r="22" spans="1:40" s="1350" customFormat="1" x14ac:dyDescent="0.25">
      <c r="A22" s="541" t="s">
        <v>3066</v>
      </c>
      <c r="B22" s="1692"/>
      <c r="C22" s="1692"/>
      <c r="D22" s="1529" t="s">
        <v>3067</v>
      </c>
      <c r="E22" s="1693"/>
      <c r="F22" s="1537"/>
      <c r="G22" s="1531">
        <v>0.05</v>
      </c>
      <c r="H22" s="1693"/>
      <c r="I22" s="1650"/>
      <c r="J22" s="1692"/>
      <c r="K22" s="1692"/>
      <c r="L22" s="1532" t="s">
        <v>3068</v>
      </c>
      <c r="M22" s="1693"/>
      <c r="N22" s="1537"/>
      <c r="O22" s="1541">
        <v>0.05</v>
      </c>
      <c r="P22" s="1693"/>
      <c r="Q22" s="1650"/>
      <c r="R22" s="1692"/>
      <c r="S22" s="1692"/>
      <c r="T22" s="1532" t="s">
        <v>3068</v>
      </c>
      <c r="U22" s="1693"/>
      <c r="V22" s="1537"/>
      <c r="W22" s="1536">
        <v>0.05</v>
      </c>
      <c r="X22" s="1693"/>
      <c r="Y22" s="1650"/>
      <c r="Z22" s="922"/>
      <c r="AA22" s="1692"/>
      <c r="AB22" s="1532" t="s">
        <v>3068</v>
      </c>
      <c r="AC22" s="1693"/>
      <c r="AD22" s="1537"/>
      <c r="AE22" s="1536">
        <v>0.05</v>
      </c>
      <c r="AF22" s="1693"/>
      <c r="AG22" s="1650"/>
      <c r="AH22" s="1692"/>
      <c r="AI22" s="1692"/>
      <c r="AJ22" s="1532" t="s">
        <v>3068</v>
      </c>
      <c r="AK22" s="1693"/>
      <c r="AL22" s="1537"/>
      <c r="AM22" s="1536">
        <v>0.05</v>
      </c>
      <c r="AN22" s="1693"/>
    </row>
    <row r="23" spans="1:40" s="1350" customFormat="1" x14ac:dyDescent="0.25">
      <c r="A23" s="541" t="s">
        <v>3069</v>
      </c>
      <c r="B23" s="1692"/>
      <c r="C23" s="1692"/>
      <c r="D23" s="1529" t="s">
        <v>3070</v>
      </c>
      <c r="E23" s="1693"/>
      <c r="F23" s="1537"/>
      <c r="G23" s="1531">
        <v>0.05</v>
      </c>
      <c r="H23" s="1693"/>
      <c r="I23" s="1650"/>
      <c r="J23" s="1534"/>
      <c r="K23" s="1534"/>
      <c r="L23" s="1529" t="s">
        <v>3071</v>
      </c>
      <c r="M23" s="1534"/>
      <c r="N23" s="1530"/>
      <c r="O23" s="1542">
        <v>0.1</v>
      </c>
      <c r="P23" s="1534"/>
      <c r="Q23" s="1650"/>
      <c r="R23" s="1534"/>
      <c r="S23" s="1534"/>
      <c r="T23" s="1538" t="s">
        <v>3071</v>
      </c>
      <c r="U23" s="1534"/>
      <c r="V23" s="1530"/>
      <c r="W23" s="1536">
        <v>0.1</v>
      </c>
      <c r="X23" s="1534"/>
      <c r="Y23" s="1650"/>
      <c r="Z23" s="922"/>
      <c r="AA23" s="1534"/>
      <c r="AB23" s="1538" t="s">
        <v>3071</v>
      </c>
      <c r="AC23" s="1534"/>
      <c r="AD23" s="1530"/>
      <c r="AE23" s="1536">
        <v>0.1</v>
      </c>
      <c r="AF23" s="1534"/>
      <c r="AG23" s="1650"/>
      <c r="AH23" s="1534"/>
      <c r="AI23" s="1534"/>
      <c r="AJ23" s="1538" t="s">
        <v>3071</v>
      </c>
      <c r="AK23" s="1534"/>
      <c r="AL23" s="1530"/>
      <c r="AM23" s="1536">
        <v>0.1</v>
      </c>
      <c r="AN23" s="1534"/>
    </row>
    <row r="24" spans="1:40" s="1350" customFormat="1" x14ac:dyDescent="0.25">
      <c r="A24" s="541" t="s">
        <v>3072</v>
      </c>
      <c r="B24" s="1692"/>
      <c r="C24" s="1692"/>
      <c r="D24" s="1529" t="s">
        <v>3073</v>
      </c>
      <c r="E24" s="1693"/>
      <c r="F24" s="1537"/>
      <c r="G24" s="1531">
        <v>0.35</v>
      </c>
      <c r="H24" s="1693"/>
      <c r="I24" s="1650"/>
      <c r="J24" s="1692"/>
      <c r="K24" s="1692"/>
      <c r="L24" s="1529" t="s">
        <v>3074</v>
      </c>
      <c r="M24" s="1693"/>
      <c r="N24" s="1537"/>
      <c r="O24" s="1542">
        <v>0.35</v>
      </c>
      <c r="P24" s="1693"/>
      <c r="Q24" s="1650"/>
      <c r="R24" s="1692"/>
      <c r="S24" s="1692"/>
      <c r="T24" s="1538" t="s">
        <v>3074</v>
      </c>
      <c r="U24" s="1693"/>
      <c r="V24" s="1537"/>
      <c r="W24" s="1536">
        <v>0.35</v>
      </c>
      <c r="X24" s="1693"/>
      <c r="Y24" s="1650"/>
      <c r="Z24" s="922"/>
      <c r="AA24" s="1692"/>
      <c r="AB24" s="1538" t="s">
        <v>3074</v>
      </c>
      <c r="AC24" s="1693"/>
      <c r="AD24" s="1537"/>
      <c r="AE24" s="1536">
        <v>0.35</v>
      </c>
      <c r="AF24" s="1693"/>
      <c r="AG24" s="1650"/>
      <c r="AH24" s="1692"/>
      <c r="AI24" s="1692"/>
      <c r="AJ24" s="1538" t="s">
        <v>3074</v>
      </c>
      <c r="AK24" s="1693"/>
      <c r="AL24" s="1537"/>
      <c r="AM24" s="1536">
        <v>0.35</v>
      </c>
      <c r="AN24" s="1693"/>
    </row>
    <row r="25" spans="1:40" s="1350" customFormat="1" x14ac:dyDescent="0.25">
      <c r="A25" s="541" t="s">
        <v>3075</v>
      </c>
      <c r="B25" s="1692"/>
      <c r="C25" s="1692"/>
      <c r="D25" s="1529" t="s">
        <v>3076</v>
      </c>
      <c r="E25" s="1693"/>
      <c r="F25" s="1537"/>
      <c r="G25" s="1531">
        <v>1</v>
      </c>
      <c r="H25" s="1693"/>
      <c r="I25" s="1650"/>
      <c r="J25" s="1692"/>
      <c r="K25" s="1692"/>
      <c r="L25" s="1529" t="s">
        <v>3076</v>
      </c>
      <c r="M25" s="1693"/>
      <c r="N25" s="1537"/>
      <c r="O25" s="1542">
        <v>1</v>
      </c>
      <c r="P25" s="1693"/>
      <c r="Q25" s="1650"/>
      <c r="R25" s="1692"/>
      <c r="S25" s="1692"/>
      <c r="T25" s="1538" t="s">
        <v>3076</v>
      </c>
      <c r="U25" s="1693"/>
      <c r="V25" s="1537"/>
      <c r="W25" s="1536">
        <v>1</v>
      </c>
      <c r="X25" s="1693"/>
      <c r="Y25" s="1650"/>
      <c r="Z25" s="922"/>
      <c r="AA25" s="1692"/>
      <c r="AB25" s="1538" t="s">
        <v>3076</v>
      </c>
      <c r="AC25" s="1693"/>
      <c r="AD25" s="1537"/>
      <c r="AE25" s="1536">
        <v>1</v>
      </c>
      <c r="AF25" s="1693"/>
      <c r="AG25" s="1650"/>
      <c r="AH25" s="1692"/>
      <c r="AI25" s="1692"/>
      <c r="AJ25" s="1538" t="s">
        <v>3076</v>
      </c>
      <c r="AK25" s="1693"/>
      <c r="AL25" s="1537"/>
      <c r="AM25" s="1536">
        <v>1</v>
      </c>
      <c r="AN25" s="1693"/>
    </row>
    <row r="26" spans="1:40" s="1350" customFormat="1" x14ac:dyDescent="0.25">
      <c r="A26" s="541" t="s">
        <v>3077</v>
      </c>
      <c r="B26" s="1692"/>
      <c r="C26" s="1692"/>
      <c r="D26" s="1529" t="s">
        <v>3078</v>
      </c>
      <c r="E26" s="1539"/>
      <c r="F26" s="1537"/>
      <c r="G26" s="1531">
        <v>6.25</v>
      </c>
      <c r="H26" s="1693"/>
      <c r="I26" s="1650"/>
      <c r="J26" s="1692"/>
      <c r="K26" s="1692"/>
      <c r="L26" s="1529" t="s">
        <v>3078</v>
      </c>
      <c r="M26" s="923"/>
      <c r="N26" s="1537"/>
      <c r="O26" s="1542">
        <v>6.25</v>
      </c>
      <c r="P26" s="1693"/>
      <c r="Q26" s="1650"/>
      <c r="R26" s="1692"/>
      <c r="S26" s="1692"/>
      <c r="T26" s="1538" t="s">
        <v>3078</v>
      </c>
      <c r="U26" s="922"/>
      <c r="V26" s="1537"/>
      <c r="W26" s="1536">
        <v>6.25</v>
      </c>
      <c r="X26" s="1693"/>
      <c r="Y26" s="1650"/>
      <c r="Z26" s="922"/>
      <c r="AA26" s="1692"/>
      <c r="AB26" s="1538" t="s">
        <v>3078</v>
      </c>
      <c r="AC26" s="922"/>
      <c r="AD26" s="1537"/>
      <c r="AE26" s="1536">
        <v>6.25</v>
      </c>
      <c r="AF26" s="1693"/>
      <c r="AG26" s="1650"/>
      <c r="AH26" s="1692"/>
      <c r="AI26" s="1692"/>
      <c r="AJ26" s="1538" t="s">
        <v>3078</v>
      </c>
      <c r="AK26" s="922"/>
      <c r="AL26" s="1537"/>
      <c r="AM26" s="1536">
        <v>6.25</v>
      </c>
      <c r="AN26" s="1693"/>
    </row>
    <row r="27" spans="1:40" s="1350" customFormat="1" x14ac:dyDescent="0.25">
      <c r="A27" s="905" t="s">
        <v>242</v>
      </c>
      <c r="B27" s="1693"/>
      <c r="C27" s="1693"/>
      <c r="D27" s="1650"/>
      <c r="E27" s="1693"/>
      <c r="F27" s="1540"/>
      <c r="G27" s="1650"/>
      <c r="H27" s="1693"/>
      <c r="I27" s="1650"/>
      <c r="J27" s="1693"/>
      <c r="K27" s="1693"/>
      <c r="L27" s="1650"/>
      <c r="M27" s="1693"/>
      <c r="N27" s="1540"/>
      <c r="O27" s="1650"/>
      <c r="P27" s="1693"/>
      <c r="Q27" s="1650"/>
      <c r="R27" s="1693"/>
      <c r="S27" s="1693"/>
      <c r="T27" s="131"/>
      <c r="U27" s="1693"/>
      <c r="V27" s="1540"/>
      <c r="W27" s="131"/>
      <c r="X27" s="1693"/>
      <c r="Y27" s="1650"/>
      <c r="Z27" s="923"/>
      <c r="AA27" s="1693"/>
      <c r="AB27" s="131"/>
      <c r="AC27" s="1693"/>
      <c r="AD27" s="1540"/>
      <c r="AE27" s="131"/>
      <c r="AF27" s="1693"/>
      <c r="AG27" s="1650"/>
      <c r="AH27" s="1693"/>
      <c r="AI27" s="1693"/>
      <c r="AJ27" s="131"/>
      <c r="AK27" s="1693"/>
      <c r="AL27" s="1540"/>
      <c r="AM27" s="131"/>
      <c r="AN27" s="1693"/>
    </row>
    <row r="28" spans="1:40" s="1350" customFormat="1" ht="4.9000000000000004" customHeight="1" x14ac:dyDescent="0.25">
      <c r="A28" s="1650"/>
      <c r="B28" s="1650"/>
      <c r="C28" s="1650"/>
      <c r="D28" s="1650"/>
      <c r="E28" s="1650"/>
      <c r="F28" s="1650"/>
      <c r="G28" s="1650"/>
      <c r="H28" s="131"/>
      <c r="I28" s="1650"/>
      <c r="J28" s="131"/>
      <c r="K28" s="1650"/>
      <c r="L28" s="1650"/>
      <c r="M28" s="1650"/>
      <c r="N28" s="131"/>
      <c r="O28" s="1650"/>
      <c r="P28" s="1650"/>
      <c r="Q28" s="1650"/>
      <c r="R28" s="131"/>
      <c r="S28" s="131"/>
      <c r="T28" s="131"/>
      <c r="U28" s="131"/>
      <c r="V28" s="131"/>
      <c r="W28" s="131"/>
      <c r="X28" s="131"/>
      <c r="Y28" s="1650"/>
      <c r="Z28" s="131"/>
      <c r="AA28" s="131"/>
      <c r="AB28" s="131"/>
      <c r="AC28" s="131"/>
      <c r="AD28" s="131"/>
      <c r="AE28" s="131"/>
      <c r="AF28" s="131"/>
      <c r="AG28" s="1650"/>
      <c r="AH28" s="131"/>
      <c r="AI28" s="131"/>
      <c r="AJ28" s="131"/>
      <c r="AK28" s="131"/>
      <c r="AL28" s="131"/>
      <c r="AM28" s="131"/>
      <c r="AN28" s="131"/>
    </row>
    <row r="29" spans="1:40" s="1350" customFormat="1" x14ac:dyDescent="0.25">
      <c r="A29" s="138" t="s">
        <v>1788</v>
      </c>
      <c r="B29" s="138"/>
      <c r="C29" s="1650"/>
      <c r="D29" s="1650"/>
      <c r="E29" s="1650"/>
      <c r="F29" s="1650"/>
      <c r="G29" s="1650"/>
      <c r="H29" s="131"/>
      <c r="I29" s="1650"/>
      <c r="J29" s="138"/>
      <c r="K29" s="1650"/>
      <c r="L29" s="1650"/>
      <c r="M29" s="1650"/>
      <c r="N29" s="131"/>
      <c r="O29" s="1650"/>
      <c r="P29" s="1650"/>
      <c r="Q29" s="1650"/>
      <c r="R29" s="1650"/>
      <c r="S29" s="1650"/>
      <c r="T29" s="1650"/>
      <c r="U29" s="131"/>
      <c r="V29" s="1650"/>
      <c r="W29" s="1650"/>
      <c r="X29" s="131"/>
      <c r="Y29" s="1650"/>
      <c r="Z29" s="1650"/>
      <c r="AA29" s="1650"/>
      <c r="AB29" s="1650"/>
      <c r="AC29" s="1650"/>
      <c r="AD29" s="1650"/>
      <c r="AE29" s="1650"/>
      <c r="AF29" s="1650"/>
      <c r="AG29" s="1650"/>
      <c r="AH29" s="1650"/>
      <c r="AI29" s="1650"/>
      <c r="AJ29" s="131"/>
      <c r="AK29" s="1650"/>
      <c r="AL29" s="1650"/>
      <c r="AM29" s="131"/>
      <c r="AN29" s="1650"/>
    </row>
    <row r="30" spans="1:40" s="1350" customFormat="1" x14ac:dyDescent="0.25">
      <c r="A30" s="541" t="s">
        <v>3059</v>
      </c>
      <c r="B30" s="1692"/>
      <c r="C30" s="1692"/>
      <c r="D30" s="1529" t="s">
        <v>3060</v>
      </c>
      <c r="E30" s="1693"/>
      <c r="F30" s="1530"/>
      <c r="G30" s="1531">
        <v>0.05</v>
      </c>
      <c r="H30" s="1693"/>
      <c r="I30" s="1650"/>
      <c r="J30" s="1692"/>
      <c r="K30" s="1692"/>
      <c r="L30" s="1532" t="s">
        <v>3061</v>
      </c>
      <c r="M30" s="1693"/>
      <c r="N30" s="1530"/>
      <c r="O30" s="1536">
        <v>0</v>
      </c>
      <c r="P30" s="1693"/>
      <c r="Q30" s="1650"/>
      <c r="R30" s="1692"/>
      <c r="S30" s="1692"/>
      <c r="T30" s="1532" t="s">
        <v>3061</v>
      </c>
      <c r="U30" s="1693"/>
      <c r="V30" s="1530"/>
      <c r="W30" s="1533" t="s">
        <v>3062</v>
      </c>
      <c r="X30" s="1693"/>
      <c r="Y30" s="1650"/>
      <c r="Z30" s="922"/>
      <c r="AA30" s="1692"/>
      <c r="AB30" s="1532" t="s">
        <v>3061</v>
      </c>
      <c r="AC30" s="1693"/>
      <c r="AD30" s="1530"/>
      <c r="AE30" s="1533" t="s">
        <v>3062</v>
      </c>
      <c r="AF30" s="1693"/>
      <c r="AG30" s="1650"/>
      <c r="AH30" s="1692"/>
      <c r="AI30" s="1692"/>
      <c r="AJ30" s="1532" t="s">
        <v>3061</v>
      </c>
      <c r="AK30" s="1693"/>
      <c r="AL30" s="1530"/>
      <c r="AM30" s="1533" t="s">
        <v>3062</v>
      </c>
      <c r="AN30" s="1693"/>
    </row>
    <row r="31" spans="1:40" s="1350" customFormat="1" x14ac:dyDescent="0.25">
      <c r="A31" s="541" t="s">
        <v>3063</v>
      </c>
      <c r="B31" s="1692"/>
      <c r="C31" s="1692"/>
      <c r="D31" s="1529" t="s">
        <v>3064</v>
      </c>
      <c r="E31" s="1693"/>
      <c r="F31" s="1530"/>
      <c r="G31" s="1531">
        <v>0.05</v>
      </c>
      <c r="H31" s="1693"/>
      <c r="I31" s="1650"/>
      <c r="J31" s="1534"/>
      <c r="K31" s="1534"/>
      <c r="L31" s="1532" t="s">
        <v>3065</v>
      </c>
      <c r="M31" s="1535"/>
      <c r="N31" s="1530"/>
      <c r="O31" s="1531">
        <v>0.05</v>
      </c>
      <c r="P31" s="1535"/>
      <c r="Q31" s="1650"/>
      <c r="R31" s="1534"/>
      <c r="S31" s="1534"/>
      <c r="T31" s="1532" t="s">
        <v>3065</v>
      </c>
      <c r="U31" s="1535"/>
      <c r="V31" s="1530"/>
      <c r="W31" s="1536">
        <v>0.05</v>
      </c>
      <c r="X31" s="1535"/>
      <c r="Y31" s="1650"/>
      <c r="Z31" s="922"/>
      <c r="AA31" s="1534"/>
      <c r="AB31" s="1532" t="s">
        <v>3065</v>
      </c>
      <c r="AC31" s="1535"/>
      <c r="AD31" s="1530"/>
      <c r="AE31" s="1536">
        <v>0.05</v>
      </c>
      <c r="AF31" s="1535"/>
      <c r="AG31" s="1650"/>
      <c r="AH31" s="1534"/>
      <c r="AI31" s="1534"/>
      <c r="AJ31" s="1532" t="s">
        <v>3065</v>
      </c>
      <c r="AK31" s="1535"/>
      <c r="AL31" s="1530"/>
      <c r="AM31" s="1536">
        <v>0.05</v>
      </c>
      <c r="AN31" s="1535"/>
    </row>
    <row r="32" spans="1:40" s="1350" customFormat="1" x14ac:dyDescent="0.25">
      <c r="A32" s="541" t="s">
        <v>3066</v>
      </c>
      <c r="B32" s="1692"/>
      <c r="C32" s="1692"/>
      <c r="D32" s="1529" t="s">
        <v>3067</v>
      </c>
      <c r="E32" s="1693"/>
      <c r="F32" s="1537"/>
      <c r="G32" s="1531">
        <v>0.05</v>
      </c>
      <c r="H32" s="1693"/>
      <c r="I32" s="1650"/>
      <c r="J32" s="1692"/>
      <c r="K32" s="1692"/>
      <c r="L32" s="1532" t="s">
        <v>3068</v>
      </c>
      <c r="M32" s="1693"/>
      <c r="N32" s="1537"/>
      <c r="O32" s="1536">
        <v>0.05</v>
      </c>
      <c r="P32" s="1693"/>
      <c r="Q32" s="1650"/>
      <c r="R32" s="1692"/>
      <c r="S32" s="1692"/>
      <c r="T32" s="1532" t="s">
        <v>3068</v>
      </c>
      <c r="U32" s="1693"/>
      <c r="V32" s="1537"/>
      <c r="W32" s="1536">
        <v>0.05</v>
      </c>
      <c r="X32" s="1693"/>
      <c r="Y32" s="1650"/>
      <c r="Z32" s="922"/>
      <c r="AA32" s="1692"/>
      <c r="AB32" s="1532" t="s">
        <v>3068</v>
      </c>
      <c r="AC32" s="1693"/>
      <c r="AD32" s="1537"/>
      <c r="AE32" s="1536">
        <v>0.05</v>
      </c>
      <c r="AF32" s="1693"/>
      <c r="AG32" s="1650"/>
      <c r="AH32" s="1692"/>
      <c r="AI32" s="1692"/>
      <c r="AJ32" s="1532" t="s">
        <v>3068</v>
      </c>
      <c r="AK32" s="1693"/>
      <c r="AL32" s="1537"/>
      <c r="AM32" s="1536">
        <v>0.05</v>
      </c>
      <c r="AN32" s="1693"/>
    </row>
    <row r="33" spans="1:40" s="1350" customFormat="1" x14ac:dyDescent="0.25">
      <c r="A33" s="541" t="s">
        <v>3069</v>
      </c>
      <c r="B33" s="1692"/>
      <c r="C33" s="1692"/>
      <c r="D33" s="1529" t="s">
        <v>3070</v>
      </c>
      <c r="E33" s="1693"/>
      <c r="F33" s="1537"/>
      <c r="G33" s="1531">
        <v>0.05</v>
      </c>
      <c r="H33" s="1693"/>
      <c r="I33" s="1650"/>
      <c r="J33" s="1534"/>
      <c r="K33" s="1534"/>
      <c r="L33" s="1529" t="s">
        <v>3071</v>
      </c>
      <c r="M33" s="1534"/>
      <c r="N33" s="1530"/>
      <c r="O33" s="1531">
        <v>0.1</v>
      </c>
      <c r="P33" s="1534"/>
      <c r="Q33" s="1650"/>
      <c r="R33" s="1534"/>
      <c r="S33" s="1534"/>
      <c r="T33" s="1538" t="s">
        <v>3071</v>
      </c>
      <c r="U33" s="1534"/>
      <c r="V33" s="1530"/>
      <c r="W33" s="1536">
        <v>0.1</v>
      </c>
      <c r="X33" s="1534"/>
      <c r="Y33" s="1650"/>
      <c r="Z33" s="922"/>
      <c r="AA33" s="1534"/>
      <c r="AB33" s="1538" t="s">
        <v>3071</v>
      </c>
      <c r="AC33" s="1534"/>
      <c r="AD33" s="1530"/>
      <c r="AE33" s="1536">
        <v>0.1</v>
      </c>
      <c r="AF33" s="1534"/>
      <c r="AG33" s="1650"/>
      <c r="AH33" s="1534"/>
      <c r="AI33" s="1534"/>
      <c r="AJ33" s="1538" t="s">
        <v>3071</v>
      </c>
      <c r="AK33" s="1534"/>
      <c r="AL33" s="1530"/>
      <c r="AM33" s="1536">
        <v>0.1</v>
      </c>
      <c r="AN33" s="1534"/>
    </row>
    <row r="34" spans="1:40" s="1350" customFormat="1" x14ac:dyDescent="0.25">
      <c r="A34" s="541" t="s">
        <v>3072</v>
      </c>
      <c r="B34" s="1692"/>
      <c r="C34" s="1692"/>
      <c r="D34" s="1529" t="s">
        <v>3073</v>
      </c>
      <c r="E34" s="1693"/>
      <c r="F34" s="1537"/>
      <c r="G34" s="1531">
        <v>0.35</v>
      </c>
      <c r="H34" s="1693"/>
      <c r="I34" s="1650"/>
      <c r="J34" s="1692"/>
      <c r="K34" s="1692"/>
      <c r="L34" s="1529" t="s">
        <v>3074</v>
      </c>
      <c r="M34" s="1693"/>
      <c r="N34" s="1537"/>
      <c r="O34" s="1531">
        <v>0.35</v>
      </c>
      <c r="P34" s="1693"/>
      <c r="Q34" s="1650"/>
      <c r="R34" s="1692"/>
      <c r="S34" s="1692"/>
      <c r="T34" s="1538" t="s">
        <v>3074</v>
      </c>
      <c r="U34" s="1693"/>
      <c r="V34" s="1537"/>
      <c r="W34" s="1536">
        <v>0.35</v>
      </c>
      <c r="X34" s="1693"/>
      <c r="Y34" s="1650"/>
      <c r="Z34" s="922"/>
      <c r="AA34" s="1692"/>
      <c r="AB34" s="1538" t="s">
        <v>3074</v>
      </c>
      <c r="AC34" s="1693"/>
      <c r="AD34" s="1537"/>
      <c r="AE34" s="1536">
        <v>0.35</v>
      </c>
      <c r="AF34" s="1693"/>
      <c r="AG34" s="1650"/>
      <c r="AH34" s="1692"/>
      <c r="AI34" s="1692"/>
      <c r="AJ34" s="1538" t="s">
        <v>3074</v>
      </c>
      <c r="AK34" s="1693"/>
      <c r="AL34" s="1537"/>
      <c r="AM34" s="1536">
        <v>0.35</v>
      </c>
      <c r="AN34" s="1693"/>
    </row>
    <row r="35" spans="1:40" s="1350" customFormat="1" x14ac:dyDescent="0.25">
      <c r="A35" s="541" t="s">
        <v>3075</v>
      </c>
      <c r="B35" s="1692"/>
      <c r="C35" s="1692"/>
      <c r="D35" s="1529" t="s">
        <v>3076</v>
      </c>
      <c r="E35" s="1693"/>
      <c r="F35" s="1537"/>
      <c r="G35" s="1531">
        <v>1</v>
      </c>
      <c r="H35" s="1693"/>
      <c r="I35" s="1650"/>
      <c r="J35" s="1692"/>
      <c r="K35" s="1692"/>
      <c r="L35" s="1529" t="s">
        <v>3076</v>
      </c>
      <c r="M35" s="1693"/>
      <c r="N35" s="1537"/>
      <c r="O35" s="1531">
        <v>1</v>
      </c>
      <c r="P35" s="1693"/>
      <c r="Q35" s="1650"/>
      <c r="R35" s="1692"/>
      <c r="S35" s="1692"/>
      <c r="T35" s="1538" t="s">
        <v>3076</v>
      </c>
      <c r="U35" s="1693"/>
      <c r="V35" s="1537"/>
      <c r="W35" s="1536">
        <v>1</v>
      </c>
      <c r="X35" s="1693"/>
      <c r="Y35" s="1650"/>
      <c r="Z35" s="922"/>
      <c r="AA35" s="1692"/>
      <c r="AB35" s="1538" t="s">
        <v>3076</v>
      </c>
      <c r="AC35" s="1693"/>
      <c r="AD35" s="1537"/>
      <c r="AE35" s="1536">
        <v>1</v>
      </c>
      <c r="AF35" s="1693"/>
      <c r="AG35" s="1650"/>
      <c r="AH35" s="1692"/>
      <c r="AI35" s="1692"/>
      <c r="AJ35" s="1538" t="s">
        <v>3076</v>
      </c>
      <c r="AK35" s="1693"/>
      <c r="AL35" s="1537"/>
      <c r="AM35" s="1536">
        <v>1</v>
      </c>
      <c r="AN35" s="1693"/>
    </row>
    <row r="36" spans="1:40" s="1350" customFormat="1" x14ac:dyDescent="0.25">
      <c r="A36" s="541" t="s">
        <v>3077</v>
      </c>
      <c r="B36" s="1692"/>
      <c r="C36" s="1692"/>
      <c r="D36" s="1529" t="s">
        <v>3078</v>
      </c>
      <c r="E36" s="1539"/>
      <c r="F36" s="1537"/>
      <c r="G36" s="1531">
        <v>6.25</v>
      </c>
      <c r="H36" s="1693"/>
      <c r="I36" s="1650"/>
      <c r="J36" s="1692"/>
      <c r="K36" s="1692"/>
      <c r="L36" s="1529" t="s">
        <v>3078</v>
      </c>
      <c r="M36" s="923"/>
      <c r="N36" s="1537"/>
      <c r="O36" s="1531">
        <v>6.25</v>
      </c>
      <c r="P36" s="1693"/>
      <c r="Q36" s="1650"/>
      <c r="R36" s="1692"/>
      <c r="S36" s="1692"/>
      <c r="T36" s="1538" t="s">
        <v>3078</v>
      </c>
      <c r="U36" s="922"/>
      <c r="V36" s="1537"/>
      <c r="W36" s="1536">
        <v>6.25</v>
      </c>
      <c r="X36" s="1693"/>
      <c r="Y36" s="1650"/>
      <c r="Z36" s="922"/>
      <c r="AA36" s="1692"/>
      <c r="AB36" s="1538" t="s">
        <v>3078</v>
      </c>
      <c r="AC36" s="922"/>
      <c r="AD36" s="1537"/>
      <c r="AE36" s="1536">
        <v>6.25</v>
      </c>
      <c r="AF36" s="1693"/>
      <c r="AG36" s="1650"/>
      <c r="AH36" s="1692"/>
      <c r="AI36" s="1692"/>
      <c r="AJ36" s="1538" t="s">
        <v>3078</v>
      </c>
      <c r="AK36" s="922"/>
      <c r="AL36" s="1537"/>
      <c r="AM36" s="1536">
        <v>6.25</v>
      </c>
      <c r="AN36" s="1693"/>
    </row>
    <row r="37" spans="1:40" s="1350" customFormat="1" x14ac:dyDescent="0.25">
      <c r="A37" s="905" t="s">
        <v>242</v>
      </c>
      <c r="B37" s="1693"/>
      <c r="C37" s="1693"/>
      <c r="D37" s="1650"/>
      <c r="E37" s="1693"/>
      <c r="F37" s="1540"/>
      <c r="G37" s="1650"/>
      <c r="H37" s="1693"/>
      <c r="I37" s="131"/>
      <c r="J37" s="1693"/>
      <c r="K37" s="1693"/>
      <c r="L37" s="1650"/>
      <c r="M37" s="1693"/>
      <c r="N37" s="1540"/>
      <c r="O37" s="1650"/>
      <c r="P37" s="1693"/>
      <c r="Q37" s="1650"/>
      <c r="R37" s="1693"/>
      <c r="S37" s="1693"/>
      <c r="T37" s="131"/>
      <c r="U37" s="1693"/>
      <c r="V37" s="1540"/>
      <c r="W37" s="131"/>
      <c r="X37" s="1693"/>
      <c r="Y37" s="1650"/>
      <c r="Z37" s="923"/>
      <c r="AA37" s="1693"/>
      <c r="AB37" s="131"/>
      <c r="AC37" s="1693"/>
      <c r="AD37" s="1540"/>
      <c r="AE37" s="131"/>
      <c r="AF37" s="1693"/>
      <c r="AG37" s="1650"/>
      <c r="AH37" s="1693"/>
      <c r="AI37" s="1693"/>
      <c r="AJ37" s="131"/>
      <c r="AK37" s="1693"/>
      <c r="AL37" s="1540"/>
      <c r="AM37" s="131"/>
      <c r="AN37" s="1693"/>
    </row>
    <row r="38" spans="1:40" x14ac:dyDescent="0.25">
      <c r="A38" s="5"/>
      <c r="B38" s="81"/>
      <c r="C38" s="81"/>
      <c r="D38" s="1719"/>
      <c r="E38" s="81"/>
      <c r="F38" s="1182"/>
      <c r="G38" s="1719"/>
      <c r="H38" s="81"/>
      <c r="I38" s="1719"/>
      <c r="J38" s="81"/>
      <c r="K38" s="81"/>
      <c r="L38" s="1719"/>
      <c r="M38" s="81"/>
      <c r="N38" s="1182"/>
      <c r="O38" s="1719"/>
      <c r="P38" s="81"/>
      <c r="Q38" s="1719"/>
      <c r="R38" s="82"/>
      <c r="S38" s="82"/>
      <c r="T38" s="24"/>
      <c r="U38" s="82"/>
      <c r="V38" s="1183"/>
      <c r="W38" s="24"/>
      <c r="X38" s="82"/>
      <c r="Y38" s="1719"/>
      <c r="Z38" s="82"/>
      <c r="AA38" s="82"/>
      <c r="AB38" s="24"/>
      <c r="AC38" s="82"/>
      <c r="AD38" s="1183"/>
      <c r="AE38" s="24"/>
      <c r="AF38" s="82"/>
      <c r="AG38" s="1719"/>
      <c r="AH38" s="82"/>
      <c r="AI38" s="82"/>
      <c r="AJ38" s="24"/>
      <c r="AK38" s="82"/>
      <c r="AL38" s="1183"/>
      <c r="AM38" s="24"/>
      <c r="AN38" s="82"/>
    </row>
    <row r="39" spans="1:40" x14ac:dyDescent="0.25">
      <c r="A39" s="38" t="s">
        <v>746</v>
      </c>
      <c r="B39" s="81"/>
      <c r="C39" s="1684"/>
      <c r="D39" s="678" t="s">
        <v>2370</v>
      </c>
      <c r="E39" s="1684"/>
      <c r="F39" s="1182"/>
      <c r="G39" s="1719"/>
      <c r="H39" s="1684"/>
      <c r="I39" s="1719"/>
      <c r="J39" s="81"/>
      <c r="K39" s="1684"/>
      <c r="L39" s="678" t="s">
        <v>2370</v>
      </c>
      <c r="M39" s="1684"/>
      <c r="N39" s="1182"/>
      <c r="O39" s="1719"/>
      <c r="P39" s="1684"/>
      <c r="Q39" s="1719"/>
      <c r="R39" s="82"/>
      <c r="S39" s="1730"/>
      <c r="T39" s="678" t="s">
        <v>2370</v>
      </c>
      <c r="U39" s="1684"/>
      <c r="V39" s="1182"/>
      <c r="W39" s="1"/>
      <c r="X39" s="1684"/>
      <c r="Y39" s="1"/>
      <c r="Z39" s="81"/>
      <c r="AA39" s="1684"/>
      <c r="AB39" s="678" t="s">
        <v>2370</v>
      </c>
      <c r="AC39" s="1684"/>
      <c r="AD39" s="1182"/>
      <c r="AE39" s="1"/>
      <c r="AF39" s="1684"/>
      <c r="AG39" s="1"/>
      <c r="AH39" s="81"/>
      <c r="AI39" s="1684"/>
      <c r="AJ39" s="678" t="s">
        <v>2370</v>
      </c>
      <c r="AK39" s="1730"/>
      <c r="AL39" s="1183"/>
      <c r="AM39" s="24"/>
      <c r="AN39" s="1730"/>
    </row>
    <row r="40" spans="1:40" x14ac:dyDescent="0.25">
      <c r="A40" s="5"/>
      <c r="B40" s="81"/>
      <c r="C40" s="81"/>
      <c r="D40" s="1719"/>
      <c r="E40" s="81"/>
      <c r="F40" s="1182"/>
      <c r="G40" s="1719"/>
      <c r="H40" s="81"/>
      <c r="I40" s="1719"/>
      <c r="J40" s="81"/>
      <c r="K40" s="81"/>
      <c r="L40" s="1719"/>
      <c r="M40" s="81"/>
      <c r="N40" s="1182"/>
      <c r="O40" s="1719"/>
      <c r="P40" s="81"/>
      <c r="Q40" s="1719"/>
      <c r="R40" s="1719"/>
      <c r="S40" s="1719"/>
      <c r="T40" s="1719"/>
      <c r="U40" s="1719"/>
      <c r="V40" s="1719"/>
      <c r="W40" s="1719"/>
      <c r="X40" s="1719"/>
      <c r="Y40" s="1719"/>
      <c r="Z40" s="1719"/>
      <c r="AA40" s="1719"/>
      <c r="AB40" s="1719"/>
      <c r="AC40" s="1719"/>
      <c r="AD40" s="1719"/>
      <c r="AE40" s="1719"/>
      <c r="AF40" s="1719"/>
      <c r="AG40" s="1719"/>
      <c r="AH40" s="1719"/>
      <c r="AI40" s="1719"/>
      <c r="AJ40" s="1719"/>
      <c r="AK40" s="1719"/>
      <c r="AL40" s="1719"/>
      <c r="AM40" s="1719"/>
      <c r="AN40" s="1719"/>
    </row>
    <row r="41" spans="1:40" ht="25.15" customHeight="1" x14ac:dyDescent="0.25">
      <c r="A41" s="2126" t="s">
        <v>3079</v>
      </c>
      <c r="B41" s="2260"/>
      <c r="C41" s="2260"/>
      <c r="D41" s="2260"/>
      <c r="E41" s="2260"/>
      <c r="F41" s="2260"/>
      <c r="G41" s="2260"/>
      <c r="H41" s="2260"/>
      <c r="I41" s="2260"/>
      <c r="J41" s="2260"/>
      <c r="K41" s="2260"/>
      <c r="L41" s="2260"/>
      <c r="M41" s="2260"/>
      <c r="N41" s="2260"/>
      <c r="O41" s="2260"/>
      <c r="P41" s="2260"/>
      <c r="Q41" s="1719"/>
      <c r="R41" s="1719"/>
      <c r="S41" s="1719"/>
      <c r="T41" s="1719"/>
      <c r="U41" s="1719"/>
      <c r="V41" s="1719"/>
      <c r="W41" s="1719"/>
      <c r="X41" s="1719"/>
      <c r="Y41" s="1719"/>
      <c r="Z41" s="1719"/>
      <c r="AA41" s="1719"/>
      <c r="AB41" s="1719"/>
      <c r="AC41" s="1719"/>
      <c r="AD41" s="1719"/>
      <c r="AE41" s="1719"/>
      <c r="AF41" s="1719"/>
      <c r="AG41" s="1719"/>
      <c r="AH41" s="1719"/>
      <c r="AI41" s="1719"/>
      <c r="AJ41" s="1719"/>
      <c r="AK41" s="1719"/>
      <c r="AL41" s="1719"/>
      <c r="AM41" s="1719"/>
      <c r="AN41" s="1719"/>
    </row>
    <row r="42" spans="1:40" x14ac:dyDescent="0.25">
      <c r="A42" s="1678"/>
      <c r="B42" s="1678"/>
      <c r="C42" s="1678"/>
      <c r="D42" s="1678"/>
      <c r="E42" s="1678"/>
      <c r="F42" s="1678"/>
      <c r="G42" s="1678"/>
      <c r="H42" s="1678"/>
      <c r="I42" s="1678"/>
      <c r="J42" s="1678"/>
      <c r="K42" s="1678"/>
      <c r="L42" s="1678"/>
      <c r="M42" s="1678"/>
      <c r="N42" s="1678"/>
      <c r="O42" s="1678"/>
      <c r="P42" s="1678"/>
      <c r="Q42" s="1719"/>
      <c r="R42" s="1719"/>
      <c r="S42" s="1719"/>
      <c r="T42" s="1719"/>
      <c r="U42" s="1719"/>
      <c r="V42" s="1719"/>
      <c r="W42" s="1719"/>
      <c r="X42" s="1719"/>
      <c r="Y42" s="1719"/>
      <c r="Z42" s="1719"/>
      <c r="AA42" s="1719"/>
      <c r="AB42" s="1719"/>
      <c r="AC42" s="1719"/>
      <c r="AD42" s="1719"/>
      <c r="AE42" s="1719"/>
      <c r="AF42" s="1719"/>
      <c r="AG42" s="1719"/>
      <c r="AH42" s="1719"/>
      <c r="AI42" s="1719"/>
      <c r="AJ42" s="1719"/>
      <c r="AK42" s="1719"/>
      <c r="AL42" s="1719"/>
      <c r="AM42" s="1719"/>
      <c r="AN42" s="1719"/>
    </row>
    <row r="43" spans="1:40" x14ac:dyDescent="0.25">
      <c r="A43" s="1634"/>
      <c r="B43" s="1719"/>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D43" s="1719"/>
      <c r="AE43" s="1719"/>
      <c r="AF43" s="1719"/>
      <c r="AG43" s="1719"/>
      <c r="AH43" s="1719"/>
      <c r="AI43" s="1719"/>
      <c r="AJ43" s="1719"/>
      <c r="AK43" s="1719"/>
      <c r="AL43" s="1719"/>
      <c r="AM43" s="1719"/>
      <c r="AN43" s="1719"/>
    </row>
    <row r="44" spans="1:40" x14ac:dyDescent="0.25">
      <c r="A44" s="25"/>
      <c r="B44" s="1634"/>
      <c r="C44" s="1634"/>
      <c r="D44" s="1719"/>
      <c r="E44" s="1634"/>
      <c r="F44" s="1634"/>
      <c r="G44" s="1719"/>
      <c r="H44" s="1634"/>
      <c r="I44" s="1719"/>
      <c r="J44" s="1719"/>
      <c r="K44" s="1719"/>
      <c r="L44" s="1719"/>
      <c r="M44" s="1719"/>
      <c r="N44" s="1719"/>
      <c r="O44" s="1719"/>
      <c r="P44" s="1719"/>
      <c r="Q44" s="1719"/>
      <c r="R44" s="1719"/>
      <c r="S44" s="1719"/>
      <c r="T44" s="1719"/>
      <c r="U44" s="1719"/>
      <c r="V44" s="1719"/>
      <c r="W44" s="1719"/>
      <c r="X44" s="1719"/>
      <c r="Y44" s="1719"/>
      <c r="Z44" s="1719"/>
      <c r="AA44" s="1719"/>
      <c r="AB44" s="1719"/>
      <c r="AC44" s="1719"/>
      <c r="AD44" s="1719"/>
      <c r="AE44" s="1719"/>
      <c r="AF44" s="1719"/>
      <c r="AG44" s="1719"/>
      <c r="AH44" s="1719"/>
      <c r="AI44" s="1719"/>
      <c r="AJ44" s="1719"/>
      <c r="AK44" s="1719"/>
      <c r="AL44" s="1719"/>
      <c r="AM44" s="1719"/>
      <c r="AN44" s="1719"/>
    </row>
    <row r="45" spans="1:40" x14ac:dyDescent="0.25">
      <c r="A45" s="1634"/>
      <c r="B45" s="1634"/>
      <c r="C45" s="1634"/>
      <c r="D45" s="1719"/>
      <c r="E45" s="1634"/>
      <c r="F45" s="1634"/>
      <c r="G45" s="1719"/>
      <c r="H45" s="1634"/>
      <c r="I45" s="1719"/>
      <c r="J45" s="1719"/>
      <c r="K45" s="1719"/>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c r="AM45" s="1719"/>
      <c r="AN45" s="1719"/>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1" sqref="B1"/>
    </sheetView>
  </sheetViews>
  <sheetFormatPr defaultColWidth="9.140625" defaultRowHeight="12.75" x14ac:dyDescent="0.2"/>
  <cols>
    <col min="1" max="1" width="7.140625" style="1" customWidth="1"/>
    <col min="2" max="2" width="12.140625" style="1" customWidth="1"/>
    <col min="3" max="3" width="11.140625" style="1" customWidth="1"/>
    <col min="4" max="4" width="14" style="1" customWidth="1"/>
    <col min="5" max="5" width="0.85546875" style="1" customWidth="1"/>
    <col min="6" max="6" width="13.140625" style="1" customWidth="1"/>
    <col min="7" max="7" width="0.85546875" style="1" customWidth="1"/>
    <col min="8" max="9" width="13.42578125" style="1" customWidth="1"/>
    <col min="10" max="10" width="0.5703125" style="1" customWidth="1"/>
    <col min="11" max="14" width="6.5703125" style="1" customWidth="1"/>
    <col min="15" max="15" width="2.140625" style="1" customWidth="1"/>
    <col min="16" max="242" width="9.140625" style="1"/>
    <col min="243" max="243" width="7.140625" style="1" customWidth="1"/>
    <col min="244" max="245" width="9.140625" style="1"/>
    <col min="246" max="246" width="12.42578125" style="1" customWidth="1"/>
    <col min="247" max="247" width="0.85546875" style="1" customWidth="1"/>
    <col min="248" max="248" width="12.42578125" style="1" customWidth="1"/>
    <col min="249" max="249" width="0.85546875" style="1" customWidth="1"/>
    <col min="250" max="250" width="12.42578125" style="1" customWidth="1"/>
    <col min="251" max="251" width="11.5703125" style="1" customWidth="1"/>
    <col min="252" max="252" width="0.5703125" style="1" customWidth="1"/>
    <col min="253" max="256" width="5.5703125" style="1" customWidth="1"/>
    <col min="257" max="257" width="2.140625" style="1" customWidth="1"/>
    <col min="258" max="258" width="6.5703125" style="1" customWidth="1"/>
    <col min="259" max="259" width="9" style="1" customWidth="1"/>
    <col min="260" max="262" width="9.42578125" style="1" customWidth="1"/>
    <col min="263" max="263" width="0.85546875" style="1" customWidth="1"/>
    <col min="264" max="271" width="8.5703125" style="1" customWidth="1"/>
    <col min="272" max="498" width="9.140625" style="1"/>
    <col min="499" max="499" width="7.140625" style="1" customWidth="1"/>
    <col min="500" max="501" width="9.140625" style="1"/>
    <col min="502" max="502" width="12.42578125" style="1" customWidth="1"/>
    <col min="503" max="503" width="0.85546875" style="1" customWidth="1"/>
    <col min="504" max="504" width="12.42578125" style="1" customWidth="1"/>
    <col min="505" max="505" width="0.85546875" style="1" customWidth="1"/>
    <col min="506" max="506" width="12.42578125" style="1" customWidth="1"/>
    <col min="507" max="507" width="11.5703125" style="1" customWidth="1"/>
    <col min="508" max="508" width="0.5703125" style="1" customWidth="1"/>
    <col min="509" max="512" width="5.5703125" style="1" customWidth="1"/>
    <col min="513" max="513" width="2.140625" style="1" customWidth="1"/>
    <col min="514" max="514" width="6.5703125" style="1" customWidth="1"/>
    <col min="515" max="515" width="9" style="1" customWidth="1"/>
    <col min="516" max="518" width="9.42578125" style="1" customWidth="1"/>
    <col min="519" max="519" width="0.85546875" style="1" customWidth="1"/>
    <col min="520" max="527" width="8.5703125" style="1" customWidth="1"/>
    <col min="528" max="754" width="9.140625" style="1"/>
    <col min="755" max="755" width="7.140625" style="1" customWidth="1"/>
    <col min="756" max="757" width="9.140625" style="1"/>
    <col min="758" max="758" width="12.42578125" style="1" customWidth="1"/>
    <col min="759" max="759" width="0.85546875" style="1" customWidth="1"/>
    <col min="760" max="760" width="12.42578125" style="1" customWidth="1"/>
    <col min="761" max="761" width="0.85546875" style="1" customWidth="1"/>
    <col min="762" max="762" width="12.42578125" style="1" customWidth="1"/>
    <col min="763" max="763" width="11.5703125" style="1" customWidth="1"/>
    <col min="764" max="764" width="0.5703125" style="1" customWidth="1"/>
    <col min="765" max="768" width="5.5703125" style="1" customWidth="1"/>
    <col min="769" max="769" width="2.140625" style="1" customWidth="1"/>
    <col min="770" max="770" width="6.5703125" style="1" customWidth="1"/>
    <col min="771" max="771" width="9" style="1" customWidth="1"/>
    <col min="772" max="774" width="9.42578125" style="1" customWidth="1"/>
    <col min="775" max="775" width="0.85546875" style="1" customWidth="1"/>
    <col min="776" max="783" width="8.5703125" style="1" customWidth="1"/>
    <col min="784" max="1010" width="9.140625" style="1"/>
    <col min="1011" max="1011" width="7.140625" style="1" customWidth="1"/>
    <col min="1012" max="1013" width="9.140625" style="1"/>
    <col min="1014" max="1014" width="12.42578125" style="1" customWidth="1"/>
    <col min="1015" max="1015" width="0.85546875" style="1" customWidth="1"/>
    <col min="1016" max="1016" width="12.42578125" style="1" customWidth="1"/>
    <col min="1017" max="1017" width="0.85546875" style="1" customWidth="1"/>
    <col min="1018" max="1018" width="12.42578125" style="1" customWidth="1"/>
    <col min="1019" max="1019" width="11.5703125" style="1" customWidth="1"/>
    <col min="1020" max="1020" width="0.5703125" style="1" customWidth="1"/>
    <col min="1021" max="1024" width="5.5703125" style="1" customWidth="1"/>
    <col min="1025" max="1025" width="2.140625" style="1" customWidth="1"/>
    <col min="1026" max="1026" width="6.5703125" style="1" customWidth="1"/>
    <col min="1027" max="1027" width="9" style="1" customWidth="1"/>
    <col min="1028" max="1030" width="9.42578125" style="1" customWidth="1"/>
    <col min="1031" max="1031" width="0.85546875" style="1" customWidth="1"/>
    <col min="1032" max="1039" width="8.5703125" style="1" customWidth="1"/>
    <col min="1040" max="1266" width="9.140625" style="1"/>
    <col min="1267" max="1267" width="7.140625" style="1" customWidth="1"/>
    <col min="1268" max="1269" width="9.140625" style="1"/>
    <col min="1270" max="1270" width="12.42578125" style="1" customWidth="1"/>
    <col min="1271" max="1271" width="0.85546875" style="1" customWidth="1"/>
    <col min="1272" max="1272" width="12.42578125" style="1" customWidth="1"/>
    <col min="1273" max="1273" width="0.85546875" style="1" customWidth="1"/>
    <col min="1274" max="1274" width="12.42578125" style="1" customWidth="1"/>
    <col min="1275" max="1275" width="11.5703125" style="1" customWidth="1"/>
    <col min="1276" max="1276" width="0.5703125" style="1" customWidth="1"/>
    <col min="1277" max="1280" width="5.5703125" style="1" customWidth="1"/>
    <col min="1281" max="1281" width="2.140625" style="1" customWidth="1"/>
    <col min="1282" max="1282" width="6.5703125" style="1" customWidth="1"/>
    <col min="1283" max="1283" width="9" style="1" customWidth="1"/>
    <col min="1284" max="1286" width="9.42578125" style="1" customWidth="1"/>
    <col min="1287" max="1287" width="0.85546875" style="1" customWidth="1"/>
    <col min="1288" max="1295" width="8.5703125" style="1" customWidth="1"/>
    <col min="1296" max="1522" width="9.140625" style="1"/>
    <col min="1523" max="1523" width="7.140625" style="1" customWidth="1"/>
    <col min="1524" max="1525" width="9.140625" style="1"/>
    <col min="1526" max="1526" width="12.42578125" style="1" customWidth="1"/>
    <col min="1527" max="1527" width="0.85546875" style="1" customWidth="1"/>
    <col min="1528" max="1528" width="12.42578125" style="1" customWidth="1"/>
    <col min="1529" max="1529" width="0.85546875" style="1" customWidth="1"/>
    <col min="1530" max="1530" width="12.42578125" style="1" customWidth="1"/>
    <col min="1531" max="1531" width="11.5703125" style="1" customWidth="1"/>
    <col min="1532" max="1532" width="0.5703125" style="1" customWidth="1"/>
    <col min="1533" max="1536" width="5.5703125" style="1" customWidth="1"/>
    <col min="1537" max="1537" width="2.140625" style="1" customWidth="1"/>
    <col min="1538" max="1538" width="6.5703125" style="1" customWidth="1"/>
    <col min="1539" max="1539" width="9" style="1" customWidth="1"/>
    <col min="1540" max="1542" width="9.42578125" style="1" customWidth="1"/>
    <col min="1543" max="1543" width="0.85546875" style="1" customWidth="1"/>
    <col min="1544" max="1551" width="8.5703125" style="1" customWidth="1"/>
    <col min="1552" max="1778" width="9.140625" style="1"/>
    <col min="1779" max="1779" width="7.140625" style="1" customWidth="1"/>
    <col min="1780" max="1781" width="9.140625" style="1"/>
    <col min="1782" max="1782" width="12.42578125" style="1" customWidth="1"/>
    <col min="1783" max="1783" width="0.85546875" style="1" customWidth="1"/>
    <col min="1784" max="1784" width="12.42578125" style="1" customWidth="1"/>
    <col min="1785" max="1785" width="0.85546875" style="1" customWidth="1"/>
    <col min="1786" max="1786" width="12.42578125" style="1" customWidth="1"/>
    <col min="1787" max="1787" width="11.5703125" style="1" customWidth="1"/>
    <col min="1788" max="1788" width="0.5703125" style="1" customWidth="1"/>
    <col min="1789" max="1792" width="5.5703125" style="1" customWidth="1"/>
    <col min="1793" max="1793" width="2.140625" style="1" customWidth="1"/>
    <col min="1794" max="1794" width="6.5703125" style="1" customWidth="1"/>
    <col min="1795" max="1795" width="9" style="1" customWidth="1"/>
    <col min="1796" max="1798" width="9.42578125" style="1" customWidth="1"/>
    <col min="1799" max="1799" width="0.85546875" style="1" customWidth="1"/>
    <col min="1800" max="1807" width="8.5703125" style="1" customWidth="1"/>
    <col min="1808" max="2034" width="9.140625" style="1"/>
    <col min="2035" max="2035" width="7.140625" style="1" customWidth="1"/>
    <col min="2036" max="2037" width="9.140625" style="1"/>
    <col min="2038" max="2038" width="12.42578125" style="1" customWidth="1"/>
    <col min="2039" max="2039" width="0.85546875" style="1" customWidth="1"/>
    <col min="2040" max="2040" width="12.42578125" style="1" customWidth="1"/>
    <col min="2041" max="2041" width="0.85546875" style="1" customWidth="1"/>
    <col min="2042" max="2042" width="12.42578125" style="1" customWidth="1"/>
    <col min="2043" max="2043" width="11.5703125" style="1" customWidth="1"/>
    <col min="2044" max="2044" width="0.5703125" style="1" customWidth="1"/>
    <col min="2045" max="2048" width="5.5703125" style="1" customWidth="1"/>
    <col min="2049" max="2049" width="2.140625" style="1" customWidth="1"/>
    <col min="2050" max="2050" width="6.5703125" style="1" customWidth="1"/>
    <col min="2051" max="2051" width="9" style="1" customWidth="1"/>
    <col min="2052" max="2054" width="9.42578125" style="1" customWidth="1"/>
    <col min="2055" max="2055" width="0.85546875" style="1" customWidth="1"/>
    <col min="2056" max="2063" width="8.5703125" style="1" customWidth="1"/>
    <col min="2064" max="2290" width="9.140625" style="1"/>
    <col min="2291" max="2291" width="7.140625" style="1" customWidth="1"/>
    <col min="2292" max="2293" width="9.140625" style="1"/>
    <col min="2294" max="2294" width="12.42578125" style="1" customWidth="1"/>
    <col min="2295" max="2295" width="0.85546875" style="1" customWidth="1"/>
    <col min="2296" max="2296" width="12.42578125" style="1" customWidth="1"/>
    <col min="2297" max="2297" width="0.85546875" style="1" customWidth="1"/>
    <col min="2298" max="2298" width="12.42578125" style="1" customWidth="1"/>
    <col min="2299" max="2299" width="11.5703125" style="1" customWidth="1"/>
    <col min="2300" max="2300" width="0.5703125" style="1" customWidth="1"/>
    <col min="2301" max="2304" width="5.5703125" style="1" customWidth="1"/>
    <col min="2305" max="2305" width="2.140625" style="1" customWidth="1"/>
    <col min="2306" max="2306" width="6.5703125" style="1" customWidth="1"/>
    <col min="2307" max="2307" width="9" style="1" customWidth="1"/>
    <col min="2308" max="2310" width="9.42578125" style="1" customWidth="1"/>
    <col min="2311" max="2311" width="0.85546875" style="1" customWidth="1"/>
    <col min="2312" max="2319" width="8.5703125" style="1" customWidth="1"/>
    <col min="2320" max="2546" width="9.140625" style="1"/>
    <col min="2547" max="2547" width="7.140625" style="1" customWidth="1"/>
    <col min="2548" max="2549" width="9.140625" style="1"/>
    <col min="2550" max="2550" width="12.42578125" style="1" customWidth="1"/>
    <col min="2551" max="2551" width="0.85546875" style="1" customWidth="1"/>
    <col min="2552" max="2552" width="12.42578125" style="1" customWidth="1"/>
    <col min="2553" max="2553" width="0.85546875" style="1" customWidth="1"/>
    <col min="2554" max="2554" width="12.42578125" style="1" customWidth="1"/>
    <col min="2555" max="2555" width="11.5703125" style="1" customWidth="1"/>
    <col min="2556" max="2556" width="0.5703125" style="1" customWidth="1"/>
    <col min="2557" max="2560" width="5.5703125" style="1" customWidth="1"/>
    <col min="2561" max="2561" width="2.140625" style="1" customWidth="1"/>
    <col min="2562" max="2562" width="6.5703125" style="1" customWidth="1"/>
    <col min="2563" max="2563" width="9" style="1" customWidth="1"/>
    <col min="2564" max="2566" width="9.42578125" style="1" customWidth="1"/>
    <col min="2567" max="2567" width="0.85546875" style="1" customWidth="1"/>
    <col min="2568" max="2575" width="8.5703125" style="1" customWidth="1"/>
    <col min="2576" max="2802" width="9.140625" style="1"/>
    <col min="2803" max="2803" width="7.140625" style="1" customWidth="1"/>
    <col min="2804" max="2805" width="9.140625" style="1"/>
    <col min="2806" max="2806" width="12.42578125" style="1" customWidth="1"/>
    <col min="2807" max="2807" width="0.85546875" style="1" customWidth="1"/>
    <col min="2808" max="2808" width="12.42578125" style="1" customWidth="1"/>
    <col min="2809" max="2809" width="0.85546875" style="1" customWidth="1"/>
    <col min="2810" max="2810" width="12.42578125" style="1" customWidth="1"/>
    <col min="2811" max="2811" width="11.5703125" style="1" customWidth="1"/>
    <col min="2812" max="2812" width="0.5703125" style="1" customWidth="1"/>
    <col min="2813" max="2816" width="5.5703125" style="1" customWidth="1"/>
    <col min="2817" max="2817" width="2.140625" style="1" customWidth="1"/>
    <col min="2818" max="2818" width="6.5703125" style="1" customWidth="1"/>
    <col min="2819" max="2819" width="9" style="1" customWidth="1"/>
    <col min="2820" max="2822" width="9.42578125" style="1" customWidth="1"/>
    <col min="2823" max="2823" width="0.85546875" style="1" customWidth="1"/>
    <col min="2824" max="2831" width="8.5703125" style="1" customWidth="1"/>
    <col min="2832" max="3058" width="9.140625" style="1"/>
    <col min="3059" max="3059" width="7.140625" style="1" customWidth="1"/>
    <col min="3060" max="3061" width="9.140625" style="1"/>
    <col min="3062" max="3062" width="12.42578125" style="1" customWidth="1"/>
    <col min="3063" max="3063" width="0.85546875" style="1" customWidth="1"/>
    <col min="3064" max="3064" width="12.42578125" style="1" customWidth="1"/>
    <col min="3065" max="3065" width="0.85546875" style="1" customWidth="1"/>
    <col min="3066" max="3066" width="12.42578125" style="1" customWidth="1"/>
    <col min="3067" max="3067" width="11.5703125" style="1" customWidth="1"/>
    <col min="3068" max="3068" width="0.5703125" style="1" customWidth="1"/>
    <col min="3069" max="3072" width="5.5703125" style="1" customWidth="1"/>
    <col min="3073" max="3073" width="2.140625" style="1" customWidth="1"/>
    <col min="3074" max="3074" width="6.5703125" style="1" customWidth="1"/>
    <col min="3075" max="3075" width="9" style="1" customWidth="1"/>
    <col min="3076" max="3078" width="9.42578125" style="1" customWidth="1"/>
    <col min="3079" max="3079" width="0.85546875" style="1" customWidth="1"/>
    <col min="3080" max="3087" width="8.5703125" style="1" customWidth="1"/>
    <col min="3088" max="3314" width="9.140625" style="1"/>
    <col min="3315" max="3315" width="7.140625" style="1" customWidth="1"/>
    <col min="3316" max="3317" width="9.140625" style="1"/>
    <col min="3318" max="3318" width="12.42578125" style="1" customWidth="1"/>
    <col min="3319" max="3319" width="0.85546875" style="1" customWidth="1"/>
    <col min="3320" max="3320" width="12.42578125" style="1" customWidth="1"/>
    <col min="3321" max="3321" width="0.85546875" style="1" customWidth="1"/>
    <col min="3322" max="3322" width="12.42578125" style="1" customWidth="1"/>
    <col min="3323" max="3323" width="11.5703125" style="1" customWidth="1"/>
    <col min="3324" max="3324" width="0.5703125" style="1" customWidth="1"/>
    <col min="3325" max="3328" width="5.5703125" style="1" customWidth="1"/>
    <col min="3329" max="3329" width="2.140625" style="1" customWidth="1"/>
    <col min="3330" max="3330" width="6.5703125" style="1" customWidth="1"/>
    <col min="3331" max="3331" width="9" style="1" customWidth="1"/>
    <col min="3332" max="3334" width="9.42578125" style="1" customWidth="1"/>
    <col min="3335" max="3335" width="0.85546875" style="1" customWidth="1"/>
    <col min="3336" max="3343" width="8.5703125" style="1" customWidth="1"/>
    <col min="3344" max="3570" width="9.140625" style="1"/>
    <col min="3571" max="3571" width="7.140625" style="1" customWidth="1"/>
    <col min="3572" max="3573" width="9.140625" style="1"/>
    <col min="3574" max="3574" width="12.42578125" style="1" customWidth="1"/>
    <col min="3575" max="3575" width="0.85546875" style="1" customWidth="1"/>
    <col min="3576" max="3576" width="12.42578125" style="1" customWidth="1"/>
    <col min="3577" max="3577" width="0.85546875" style="1" customWidth="1"/>
    <col min="3578" max="3578" width="12.42578125" style="1" customWidth="1"/>
    <col min="3579" max="3579" width="11.5703125" style="1" customWidth="1"/>
    <col min="3580" max="3580" width="0.5703125" style="1" customWidth="1"/>
    <col min="3581" max="3584" width="5.5703125" style="1" customWidth="1"/>
    <col min="3585" max="3585" width="2.140625" style="1" customWidth="1"/>
    <col min="3586" max="3586" width="6.5703125" style="1" customWidth="1"/>
    <col min="3587" max="3587" width="9" style="1" customWidth="1"/>
    <col min="3588" max="3590" width="9.42578125" style="1" customWidth="1"/>
    <col min="3591" max="3591" width="0.85546875" style="1" customWidth="1"/>
    <col min="3592" max="3599" width="8.5703125" style="1" customWidth="1"/>
    <col min="3600" max="3826" width="9.140625" style="1"/>
    <col min="3827" max="3827" width="7.140625" style="1" customWidth="1"/>
    <col min="3828" max="3829" width="9.140625" style="1"/>
    <col min="3830" max="3830" width="12.42578125" style="1" customWidth="1"/>
    <col min="3831" max="3831" width="0.85546875" style="1" customWidth="1"/>
    <col min="3832" max="3832" width="12.42578125" style="1" customWidth="1"/>
    <col min="3833" max="3833" width="0.85546875" style="1" customWidth="1"/>
    <col min="3834" max="3834" width="12.42578125" style="1" customWidth="1"/>
    <col min="3835" max="3835" width="11.5703125" style="1" customWidth="1"/>
    <col min="3836" max="3836" width="0.5703125" style="1" customWidth="1"/>
    <col min="3837" max="3840" width="5.5703125" style="1" customWidth="1"/>
    <col min="3841" max="3841" width="2.140625" style="1" customWidth="1"/>
    <col min="3842" max="3842" width="6.5703125" style="1" customWidth="1"/>
    <col min="3843" max="3843" width="9" style="1" customWidth="1"/>
    <col min="3844" max="3846" width="9.42578125" style="1" customWidth="1"/>
    <col min="3847" max="3847" width="0.85546875" style="1" customWidth="1"/>
    <col min="3848" max="3855" width="8.5703125" style="1" customWidth="1"/>
    <col min="3856" max="4082" width="9.140625" style="1"/>
    <col min="4083" max="4083" width="7.140625" style="1" customWidth="1"/>
    <col min="4084" max="4085" width="9.140625" style="1"/>
    <col min="4086" max="4086" width="12.42578125" style="1" customWidth="1"/>
    <col min="4087" max="4087" width="0.85546875" style="1" customWidth="1"/>
    <col min="4088" max="4088" width="12.42578125" style="1" customWidth="1"/>
    <col min="4089" max="4089" width="0.85546875" style="1" customWidth="1"/>
    <col min="4090" max="4090" width="12.42578125" style="1" customWidth="1"/>
    <col min="4091" max="4091" width="11.5703125" style="1" customWidth="1"/>
    <col min="4092" max="4092" width="0.5703125" style="1" customWidth="1"/>
    <col min="4093" max="4096" width="5.5703125" style="1" customWidth="1"/>
    <col min="4097" max="4097" width="2.140625" style="1" customWidth="1"/>
    <col min="4098" max="4098" width="6.5703125" style="1" customWidth="1"/>
    <col min="4099" max="4099" width="9" style="1" customWidth="1"/>
    <col min="4100" max="4102" width="9.42578125" style="1" customWidth="1"/>
    <col min="4103" max="4103" width="0.85546875" style="1" customWidth="1"/>
    <col min="4104" max="4111" width="8.5703125" style="1" customWidth="1"/>
    <col min="4112" max="4338" width="9.140625" style="1"/>
    <col min="4339" max="4339" width="7.140625" style="1" customWidth="1"/>
    <col min="4340" max="4341" width="9.140625" style="1"/>
    <col min="4342" max="4342" width="12.42578125" style="1" customWidth="1"/>
    <col min="4343" max="4343" width="0.85546875" style="1" customWidth="1"/>
    <col min="4344" max="4344" width="12.42578125" style="1" customWidth="1"/>
    <col min="4345" max="4345" width="0.85546875" style="1" customWidth="1"/>
    <col min="4346" max="4346" width="12.42578125" style="1" customWidth="1"/>
    <col min="4347" max="4347" width="11.5703125" style="1" customWidth="1"/>
    <col min="4348" max="4348" width="0.5703125" style="1" customWidth="1"/>
    <col min="4349" max="4352" width="5.5703125" style="1" customWidth="1"/>
    <col min="4353" max="4353" width="2.140625" style="1" customWidth="1"/>
    <col min="4354" max="4354" width="6.5703125" style="1" customWidth="1"/>
    <col min="4355" max="4355" width="9" style="1" customWidth="1"/>
    <col min="4356" max="4358" width="9.42578125" style="1" customWidth="1"/>
    <col min="4359" max="4359" width="0.85546875" style="1" customWidth="1"/>
    <col min="4360" max="4367" width="8.5703125" style="1" customWidth="1"/>
    <col min="4368" max="4594" width="9.140625" style="1"/>
    <col min="4595" max="4595" width="7.140625" style="1" customWidth="1"/>
    <col min="4596" max="4597" width="9.140625" style="1"/>
    <col min="4598" max="4598" width="12.42578125" style="1" customWidth="1"/>
    <col min="4599" max="4599" width="0.85546875" style="1" customWidth="1"/>
    <col min="4600" max="4600" width="12.42578125" style="1" customWidth="1"/>
    <col min="4601" max="4601" width="0.85546875" style="1" customWidth="1"/>
    <col min="4602" max="4602" width="12.42578125" style="1" customWidth="1"/>
    <col min="4603" max="4603" width="11.5703125" style="1" customWidth="1"/>
    <col min="4604" max="4604" width="0.5703125" style="1" customWidth="1"/>
    <col min="4605" max="4608" width="5.5703125" style="1" customWidth="1"/>
    <col min="4609" max="4609" width="2.140625" style="1" customWidth="1"/>
    <col min="4610" max="4610" width="6.5703125" style="1" customWidth="1"/>
    <col min="4611" max="4611" width="9" style="1" customWidth="1"/>
    <col min="4612" max="4614" width="9.42578125" style="1" customWidth="1"/>
    <col min="4615" max="4615" width="0.85546875" style="1" customWidth="1"/>
    <col min="4616" max="4623" width="8.5703125" style="1" customWidth="1"/>
    <col min="4624" max="4850" width="9.140625" style="1"/>
    <col min="4851" max="4851" width="7.140625" style="1" customWidth="1"/>
    <col min="4852" max="4853" width="9.140625" style="1"/>
    <col min="4854" max="4854" width="12.42578125" style="1" customWidth="1"/>
    <col min="4855" max="4855" width="0.85546875" style="1" customWidth="1"/>
    <col min="4856" max="4856" width="12.42578125" style="1" customWidth="1"/>
    <col min="4857" max="4857" width="0.85546875" style="1" customWidth="1"/>
    <col min="4858" max="4858" width="12.42578125" style="1" customWidth="1"/>
    <col min="4859" max="4859" width="11.5703125" style="1" customWidth="1"/>
    <col min="4860" max="4860" width="0.5703125" style="1" customWidth="1"/>
    <col min="4861" max="4864" width="5.5703125" style="1" customWidth="1"/>
    <col min="4865" max="4865" width="2.140625" style="1" customWidth="1"/>
    <col min="4866" max="4866" width="6.5703125" style="1" customWidth="1"/>
    <col min="4867" max="4867" width="9" style="1" customWidth="1"/>
    <col min="4868" max="4870" width="9.42578125" style="1" customWidth="1"/>
    <col min="4871" max="4871" width="0.85546875" style="1" customWidth="1"/>
    <col min="4872" max="4879" width="8.5703125" style="1" customWidth="1"/>
    <col min="4880" max="5106" width="9.140625" style="1"/>
    <col min="5107" max="5107" width="7.140625" style="1" customWidth="1"/>
    <col min="5108" max="5109" width="9.140625" style="1"/>
    <col min="5110" max="5110" width="12.42578125" style="1" customWidth="1"/>
    <col min="5111" max="5111" width="0.85546875" style="1" customWidth="1"/>
    <col min="5112" max="5112" width="12.42578125" style="1" customWidth="1"/>
    <col min="5113" max="5113" width="0.85546875" style="1" customWidth="1"/>
    <col min="5114" max="5114" width="12.42578125" style="1" customWidth="1"/>
    <col min="5115" max="5115" width="11.5703125" style="1" customWidth="1"/>
    <col min="5116" max="5116" width="0.5703125" style="1" customWidth="1"/>
    <col min="5117" max="5120" width="5.5703125" style="1" customWidth="1"/>
    <col min="5121" max="5121" width="2.140625" style="1" customWidth="1"/>
    <col min="5122" max="5122" width="6.5703125" style="1" customWidth="1"/>
    <col min="5123" max="5123" width="9" style="1" customWidth="1"/>
    <col min="5124" max="5126" width="9.42578125" style="1" customWidth="1"/>
    <col min="5127" max="5127" width="0.85546875" style="1" customWidth="1"/>
    <col min="5128" max="5135" width="8.5703125" style="1" customWidth="1"/>
    <col min="5136" max="5362" width="9.140625" style="1"/>
    <col min="5363" max="5363" width="7.140625" style="1" customWidth="1"/>
    <col min="5364" max="5365" width="9.140625" style="1"/>
    <col min="5366" max="5366" width="12.42578125" style="1" customWidth="1"/>
    <col min="5367" max="5367" width="0.85546875" style="1" customWidth="1"/>
    <col min="5368" max="5368" width="12.42578125" style="1" customWidth="1"/>
    <col min="5369" max="5369" width="0.85546875" style="1" customWidth="1"/>
    <col min="5370" max="5370" width="12.42578125" style="1" customWidth="1"/>
    <col min="5371" max="5371" width="11.5703125" style="1" customWidth="1"/>
    <col min="5372" max="5372" width="0.5703125" style="1" customWidth="1"/>
    <col min="5373" max="5376" width="5.5703125" style="1" customWidth="1"/>
    <col min="5377" max="5377" width="2.140625" style="1" customWidth="1"/>
    <col min="5378" max="5378" width="6.5703125" style="1" customWidth="1"/>
    <col min="5379" max="5379" width="9" style="1" customWidth="1"/>
    <col min="5380" max="5382" width="9.42578125" style="1" customWidth="1"/>
    <col min="5383" max="5383" width="0.85546875" style="1" customWidth="1"/>
    <col min="5384" max="5391" width="8.5703125" style="1" customWidth="1"/>
    <col min="5392" max="5618" width="9.140625" style="1"/>
    <col min="5619" max="5619" width="7.140625" style="1" customWidth="1"/>
    <col min="5620" max="5621" width="9.140625" style="1"/>
    <col min="5622" max="5622" width="12.42578125" style="1" customWidth="1"/>
    <col min="5623" max="5623" width="0.85546875" style="1" customWidth="1"/>
    <col min="5624" max="5624" width="12.42578125" style="1" customWidth="1"/>
    <col min="5625" max="5625" width="0.85546875" style="1" customWidth="1"/>
    <col min="5626" max="5626" width="12.42578125" style="1" customWidth="1"/>
    <col min="5627" max="5627" width="11.5703125" style="1" customWidth="1"/>
    <col min="5628" max="5628" width="0.5703125" style="1" customWidth="1"/>
    <col min="5629" max="5632" width="5.5703125" style="1" customWidth="1"/>
    <col min="5633" max="5633" width="2.140625" style="1" customWidth="1"/>
    <col min="5634" max="5634" width="6.5703125" style="1" customWidth="1"/>
    <col min="5635" max="5635" width="9" style="1" customWidth="1"/>
    <col min="5636" max="5638" width="9.42578125" style="1" customWidth="1"/>
    <col min="5639" max="5639" width="0.85546875" style="1" customWidth="1"/>
    <col min="5640" max="5647" width="8.5703125" style="1" customWidth="1"/>
    <col min="5648" max="5874" width="9.140625" style="1"/>
    <col min="5875" max="5875" width="7.140625" style="1" customWidth="1"/>
    <col min="5876" max="5877" width="9.140625" style="1"/>
    <col min="5878" max="5878" width="12.42578125" style="1" customWidth="1"/>
    <col min="5879" max="5879" width="0.85546875" style="1" customWidth="1"/>
    <col min="5880" max="5880" width="12.42578125" style="1" customWidth="1"/>
    <col min="5881" max="5881" width="0.85546875" style="1" customWidth="1"/>
    <col min="5882" max="5882" width="12.42578125" style="1" customWidth="1"/>
    <col min="5883" max="5883" width="11.5703125" style="1" customWidth="1"/>
    <col min="5884" max="5884" width="0.5703125" style="1" customWidth="1"/>
    <col min="5885" max="5888" width="5.5703125" style="1" customWidth="1"/>
    <col min="5889" max="5889" width="2.140625" style="1" customWidth="1"/>
    <col min="5890" max="5890" width="6.5703125" style="1" customWidth="1"/>
    <col min="5891" max="5891" width="9" style="1" customWidth="1"/>
    <col min="5892" max="5894" width="9.42578125" style="1" customWidth="1"/>
    <col min="5895" max="5895" width="0.85546875" style="1" customWidth="1"/>
    <col min="5896" max="5903" width="8.5703125" style="1" customWidth="1"/>
    <col min="5904" max="6130" width="9.140625" style="1"/>
    <col min="6131" max="6131" width="7.140625" style="1" customWidth="1"/>
    <col min="6132" max="6133" width="9.140625" style="1"/>
    <col min="6134" max="6134" width="12.42578125" style="1" customWidth="1"/>
    <col min="6135" max="6135" width="0.85546875" style="1" customWidth="1"/>
    <col min="6136" max="6136" width="12.42578125" style="1" customWidth="1"/>
    <col min="6137" max="6137" width="0.85546875" style="1" customWidth="1"/>
    <col min="6138" max="6138" width="12.42578125" style="1" customWidth="1"/>
    <col min="6139" max="6139" width="11.5703125" style="1" customWidth="1"/>
    <col min="6140" max="6140" width="0.5703125" style="1" customWidth="1"/>
    <col min="6141" max="6144" width="5.5703125" style="1" customWidth="1"/>
    <col min="6145" max="6145" width="2.140625" style="1" customWidth="1"/>
    <col min="6146" max="6146" width="6.5703125" style="1" customWidth="1"/>
    <col min="6147" max="6147" width="9" style="1" customWidth="1"/>
    <col min="6148" max="6150" width="9.42578125" style="1" customWidth="1"/>
    <col min="6151" max="6151" width="0.85546875" style="1" customWidth="1"/>
    <col min="6152" max="6159" width="8.5703125" style="1" customWidth="1"/>
    <col min="6160" max="6386" width="9.140625" style="1"/>
    <col min="6387" max="6387" width="7.140625" style="1" customWidth="1"/>
    <col min="6388" max="6389" width="9.140625" style="1"/>
    <col min="6390" max="6390" width="12.42578125" style="1" customWidth="1"/>
    <col min="6391" max="6391" width="0.85546875" style="1" customWidth="1"/>
    <col min="6392" max="6392" width="12.42578125" style="1" customWidth="1"/>
    <col min="6393" max="6393" width="0.85546875" style="1" customWidth="1"/>
    <col min="6394" max="6394" width="12.42578125" style="1" customWidth="1"/>
    <col min="6395" max="6395" width="11.5703125" style="1" customWidth="1"/>
    <col min="6396" max="6396" width="0.5703125" style="1" customWidth="1"/>
    <col min="6397" max="6400" width="5.5703125" style="1" customWidth="1"/>
    <col min="6401" max="6401" width="2.140625" style="1" customWidth="1"/>
    <col min="6402" max="6402" width="6.5703125" style="1" customWidth="1"/>
    <col min="6403" max="6403" width="9" style="1" customWidth="1"/>
    <col min="6404" max="6406" width="9.42578125" style="1" customWidth="1"/>
    <col min="6407" max="6407" width="0.85546875" style="1" customWidth="1"/>
    <col min="6408" max="6415" width="8.5703125" style="1" customWidth="1"/>
    <col min="6416" max="6642" width="9.140625" style="1"/>
    <col min="6643" max="6643" width="7.140625" style="1" customWidth="1"/>
    <col min="6644" max="6645" width="9.140625" style="1"/>
    <col min="6646" max="6646" width="12.42578125" style="1" customWidth="1"/>
    <col min="6647" max="6647" width="0.85546875" style="1" customWidth="1"/>
    <col min="6648" max="6648" width="12.42578125" style="1" customWidth="1"/>
    <col min="6649" max="6649" width="0.85546875" style="1" customWidth="1"/>
    <col min="6650" max="6650" width="12.42578125" style="1" customWidth="1"/>
    <col min="6651" max="6651" width="11.5703125" style="1" customWidth="1"/>
    <col min="6652" max="6652" width="0.5703125" style="1" customWidth="1"/>
    <col min="6653" max="6656" width="5.5703125" style="1" customWidth="1"/>
    <col min="6657" max="6657" width="2.140625" style="1" customWidth="1"/>
    <col min="6658" max="6658" width="6.5703125" style="1" customWidth="1"/>
    <col min="6659" max="6659" width="9" style="1" customWidth="1"/>
    <col min="6660" max="6662" width="9.42578125" style="1" customWidth="1"/>
    <col min="6663" max="6663" width="0.85546875" style="1" customWidth="1"/>
    <col min="6664" max="6671" width="8.5703125" style="1" customWidth="1"/>
    <col min="6672" max="6898" width="9.140625" style="1"/>
    <col min="6899" max="6899" width="7.140625" style="1" customWidth="1"/>
    <col min="6900" max="6901" width="9.140625" style="1"/>
    <col min="6902" max="6902" width="12.42578125" style="1" customWidth="1"/>
    <col min="6903" max="6903" width="0.85546875" style="1" customWidth="1"/>
    <col min="6904" max="6904" width="12.42578125" style="1" customWidth="1"/>
    <col min="6905" max="6905" width="0.85546875" style="1" customWidth="1"/>
    <col min="6906" max="6906" width="12.42578125" style="1" customWidth="1"/>
    <col min="6907" max="6907" width="11.5703125" style="1" customWidth="1"/>
    <col min="6908" max="6908" width="0.5703125" style="1" customWidth="1"/>
    <col min="6909" max="6912" width="5.5703125" style="1" customWidth="1"/>
    <col min="6913" max="6913" width="2.140625" style="1" customWidth="1"/>
    <col min="6914" max="6914" width="6.5703125" style="1" customWidth="1"/>
    <col min="6915" max="6915" width="9" style="1" customWidth="1"/>
    <col min="6916" max="6918" width="9.42578125" style="1" customWidth="1"/>
    <col min="6919" max="6919" width="0.85546875" style="1" customWidth="1"/>
    <col min="6920" max="6927" width="8.5703125" style="1" customWidth="1"/>
    <col min="6928" max="7154" width="9.140625" style="1"/>
    <col min="7155" max="7155" width="7.140625" style="1" customWidth="1"/>
    <col min="7156" max="7157" width="9.140625" style="1"/>
    <col min="7158" max="7158" width="12.42578125" style="1" customWidth="1"/>
    <col min="7159" max="7159" width="0.85546875" style="1" customWidth="1"/>
    <col min="7160" max="7160" width="12.42578125" style="1" customWidth="1"/>
    <col min="7161" max="7161" width="0.85546875" style="1" customWidth="1"/>
    <col min="7162" max="7162" width="12.42578125" style="1" customWidth="1"/>
    <col min="7163" max="7163" width="11.5703125" style="1" customWidth="1"/>
    <col min="7164" max="7164" width="0.5703125" style="1" customWidth="1"/>
    <col min="7165" max="7168" width="5.5703125" style="1" customWidth="1"/>
    <col min="7169" max="7169" width="2.140625" style="1" customWidth="1"/>
    <col min="7170" max="7170" width="6.5703125" style="1" customWidth="1"/>
    <col min="7171" max="7171" width="9" style="1" customWidth="1"/>
    <col min="7172" max="7174" width="9.42578125" style="1" customWidth="1"/>
    <col min="7175" max="7175" width="0.85546875" style="1" customWidth="1"/>
    <col min="7176" max="7183" width="8.5703125" style="1" customWidth="1"/>
    <col min="7184" max="7410" width="9.140625" style="1"/>
    <col min="7411" max="7411" width="7.140625" style="1" customWidth="1"/>
    <col min="7412" max="7413" width="9.140625" style="1"/>
    <col min="7414" max="7414" width="12.42578125" style="1" customWidth="1"/>
    <col min="7415" max="7415" width="0.85546875" style="1" customWidth="1"/>
    <col min="7416" max="7416" width="12.42578125" style="1" customWidth="1"/>
    <col min="7417" max="7417" width="0.85546875" style="1" customWidth="1"/>
    <col min="7418" max="7418" width="12.42578125" style="1" customWidth="1"/>
    <col min="7419" max="7419" width="11.5703125" style="1" customWidth="1"/>
    <col min="7420" max="7420" width="0.5703125" style="1" customWidth="1"/>
    <col min="7421" max="7424" width="5.5703125" style="1" customWidth="1"/>
    <col min="7425" max="7425" width="2.140625" style="1" customWidth="1"/>
    <col min="7426" max="7426" width="6.5703125" style="1" customWidth="1"/>
    <col min="7427" max="7427" width="9" style="1" customWidth="1"/>
    <col min="7428" max="7430" width="9.42578125" style="1" customWidth="1"/>
    <col min="7431" max="7431" width="0.85546875" style="1" customWidth="1"/>
    <col min="7432" max="7439" width="8.5703125" style="1" customWidth="1"/>
    <col min="7440" max="7666" width="9.140625" style="1"/>
    <col min="7667" max="7667" width="7.140625" style="1" customWidth="1"/>
    <col min="7668" max="7669" width="9.140625" style="1"/>
    <col min="7670" max="7670" width="12.42578125" style="1" customWidth="1"/>
    <col min="7671" max="7671" width="0.85546875" style="1" customWidth="1"/>
    <col min="7672" max="7672" width="12.42578125" style="1" customWidth="1"/>
    <col min="7673" max="7673" width="0.85546875" style="1" customWidth="1"/>
    <col min="7674" max="7674" width="12.42578125" style="1" customWidth="1"/>
    <col min="7675" max="7675" width="11.5703125" style="1" customWidth="1"/>
    <col min="7676" max="7676" width="0.5703125" style="1" customWidth="1"/>
    <col min="7677" max="7680" width="5.5703125" style="1" customWidth="1"/>
    <col min="7681" max="7681" width="2.140625" style="1" customWidth="1"/>
    <col min="7682" max="7682" width="6.5703125" style="1" customWidth="1"/>
    <col min="7683" max="7683" width="9" style="1" customWidth="1"/>
    <col min="7684" max="7686" width="9.42578125" style="1" customWidth="1"/>
    <col min="7687" max="7687" width="0.85546875" style="1" customWidth="1"/>
    <col min="7688" max="7695" width="8.5703125" style="1" customWidth="1"/>
    <col min="7696" max="7922" width="9.140625" style="1"/>
    <col min="7923" max="7923" width="7.140625" style="1" customWidth="1"/>
    <col min="7924" max="7925" width="9.140625" style="1"/>
    <col min="7926" max="7926" width="12.42578125" style="1" customWidth="1"/>
    <col min="7927" max="7927" width="0.85546875" style="1" customWidth="1"/>
    <col min="7928" max="7928" width="12.42578125" style="1" customWidth="1"/>
    <col min="7929" max="7929" width="0.85546875" style="1" customWidth="1"/>
    <col min="7930" max="7930" width="12.42578125" style="1" customWidth="1"/>
    <col min="7931" max="7931" width="11.5703125" style="1" customWidth="1"/>
    <col min="7932" max="7932" width="0.5703125" style="1" customWidth="1"/>
    <col min="7933" max="7936" width="5.5703125" style="1" customWidth="1"/>
    <col min="7937" max="7937" width="2.140625" style="1" customWidth="1"/>
    <col min="7938" max="7938" width="6.5703125" style="1" customWidth="1"/>
    <col min="7939" max="7939" width="9" style="1" customWidth="1"/>
    <col min="7940" max="7942" width="9.42578125" style="1" customWidth="1"/>
    <col min="7943" max="7943" width="0.85546875" style="1" customWidth="1"/>
    <col min="7944" max="7951" width="8.5703125" style="1" customWidth="1"/>
    <col min="7952" max="8178" width="9.140625" style="1"/>
    <col min="8179" max="8179" width="7.140625" style="1" customWidth="1"/>
    <col min="8180" max="8181" width="9.140625" style="1"/>
    <col min="8182" max="8182" width="12.42578125" style="1" customWidth="1"/>
    <col min="8183" max="8183" width="0.85546875" style="1" customWidth="1"/>
    <col min="8184" max="8184" width="12.42578125" style="1" customWidth="1"/>
    <col min="8185" max="8185" width="0.85546875" style="1" customWidth="1"/>
    <col min="8186" max="8186" width="12.42578125" style="1" customWidth="1"/>
    <col min="8187" max="8187" width="11.5703125" style="1" customWidth="1"/>
    <col min="8188" max="8188" width="0.5703125" style="1" customWidth="1"/>
    <col min="8189" max="8192" width="5.5703125" style="1" customWidth="1"/>
    <col min="8193" max="8193" width="2.140625" style="1" customWidth="1"/>
    <col min="8194" max="8194" width="6.5703125" style="1" customWidth="1"/>
    <col min="8195" max="8195" width="9" style="1" customWidth="1"/>
    <col min="8196" max="8198" width="9.42578125" style="1" customWidth="1"/>
    <col min="8199" max="8199" width="0.85546875" style="1" customWidth="1"/>
    <col min="8200" max="8207" width="8.5703125" style="1" customWidth="1"/>
    <col min="8208" max="8434" width="9.140625" style="1"/>
    <col min="8435" max="8435" width="7.140625" style="1" customWidth="1"/>
    <col min="8436" max="8437" width="9.140625" style="1"/>
    <col min="8438" max="8438" width="12.42578125" style="1" customWidth="1"/>
    <col min="8439" max="8439" width="0.85546875" style="1" customWidth="1"/>
    <col min="8440" max="8440" width="12.42578125" style="1" customWidth="1"/>
    <col min="8441" max="8441" width="0.85546875" style="1" customWidth="1"/>
    <col min="8442" max="8442" width="12.42578125" style="1" customWidth="1"/>
    <col min="8443" max="8443" width="11.5703125" style="1" customWidth="1"/>
    <col min="8444" max="8444" width="0.5703125" style="1" customWidth="1"/>
    <col min="8445" max="8448" width="5.5703125" style="1" customWidth="1"/>
    <col min="8449" max="8449" width="2.140625" style="1" customWidth="1"/>
    <col min="8450" max="8450" width="6.5703125" style="1" customWidth="1"/>
    <col min="8451" max="8451" width="9" style="1" customWidth="1"/>
    <col min="8452" max="8454" width="9.42578125" style="1" customWidth="1"/>
    <col min="8455" max="8455" width="0.85546875" style="1" customWidth="1"/>
    <col min="8456" max="8463" width="8.5703125" style="1" customWidth="1"/>
    <col min="8464" max="8690" width="9.140625" style="1"/>
    <col min="8691" max="8691" width="7.140625" style="1" customWidth="1"/>
    <col min="8692" max="8693" width="9.140625" style="1"/>
    <col min="8694" max="8694" width="12.42578125" style="1" customWidth="1"/>
    <col min="8695" max="8695" width="0.85546875" style="1" customWidth="1"/>
    <col min="8696" max="8696" width="12.42578125" style="1" customWidth="1"/>
    <col min="8697" max="8697" width="0.85546875" style="1" customWidth="1"/>
    <col min="8698" max="8698" width="12.42578125" style="1" customWidth="1"/>
    <col min="8699" max="8699" width="11.5703125" style="1" customWidth="1"/>
    <col min="8700" max="8700" width="0.5703125" style="1" customWidth="1"/>
    <col min="8701" max="8704" width="5.5703125" style="1" customWidth="1"/>
    <col min="8705" max="8705" width="2.140625" style="1" customWidth="1"/>
    <col min="8706" max="8706" width="6.5703125" style="1" customWidth="1"/>
    <col min="8707" max="8707" width="9" style="1" customWidth="1"/>
    <col min="8708" max="8710" width="9.42578125" style="1" customWidth="1"/>
    <col min="8711" max="8711" width="0.85546875" style="1" customWidth="1"/>
    <col min="8712" max="8719" width="8.5703125" style="1" customWidth="1"/>
    <col min="8720" max="8946" width="9.140625" style="1"/>
    <col min="8947" max="8947" width="7.140625" style="1" customWidth="1"/>
    <col min="8948" max="8949" width="9.140625" style="1"/>
    <col min="8950" max="8950" width="12.42578125" style="1" customWidth="1"/>
    <col min="8951" max="8951" width="0.85546875" style="1" customWidth="1"/>
    <col min="8952" max="8952" width="12.42578125" style="1" customWidth="1"/>
    <col min="8953" max="8953" width="0.85546875" style="1" customWidth="1"/>
    <col min="8954" max="8954" width="12.42578125" style="1" customWidth="1"/>
    <col min="8955" max="8955" width="11.5703125" style="1" customWidth="1"/>
    <col min="8956" max="8956" width="0.5703125" style="1" customWidth="1"/>
    <col min="8957" max="8960" width="5.5703125" style="1" customWidth="1"/>
    <col min="8961" max="8961" width="2.140625" style="1" customWidth="1"/>
    <col min="8962" max="8962" width="6.5703125" style="1" customWidth="1"/>
    <col min="8963" max="8963" width="9" style="1" customWidth="1"/>
    <col min="8964" max="8966" width="9.42578125" style="1" customWidth="1"/>
    <col min="8967" max="8967" width="0.85546875" style="1" customWidth="1"/>
    <col min="8968" max="8975" width="8.5703125" style="1" customWidth="1"/>
    <col min="8976" max="9202" width="9.140625" style="1"/>
    <col min="9203" max="9203" width="7.140625" style="1" customWidth="1"/>
    <col min="9204" max="9205" width="9.140625" style="1"/>
    <col min="9206" max="9206" width="12.42578125" style="1" customWidth="1"/>
    <col min="9207" max="9207" width="0.85546875" style="1" customWidth="1"/>
    <col min="9208" max="9208" width="12.42578125" style="1" customWidth="1"/>
    <col min="9209" max="9209" width="0.85546875" style="1" customWidth="1"/>
    <col min="9210" max="9210" width="12.42578125" style="1" customWidth="1"/>
    <col min="9211" max="9211" width="11.5703125" style="1" customWidth="1"/>
    <col min="9212" max="9212" width="0.5703125" style="1" customWidth="1"/>
    <col min="9213" max="9216" width="5.5703125" style="1" customWidth="1"/>
    <col min="9217" max="9217" width="2.140625" style="1" customWidth="1"/>
    <col min="9218" max="9218" width="6.5703125" style="1" customWidth="1"/>
    <col min="9219" max="9219" width="9" style="1" customWidth="1"/>
    <col min="9220" max="9222" width="9.42578125" style="1" customWidth="1"/>
    <col min="9223" max="9223" width="0.85546875" style="1" customWidth="1"/>
    <col min="9224" max="9231" width="8.5703125" style="1" customWidth="1"/>
    <col min="9232" max="9458" width="9.140625" style="1"/>
    <col min="9459" max="9459" width="7.140625" style="1" customWidth="1"/>
    <col min="9460" max="9461" width="9.140625" style="1"/>
    <col min="9462" max="9462" width="12.42578125" style="1" customWidth="1"/>
    <col min="9463" max="9463" width="0.85546875" style="1" customWidth="1"/>
    <col min="9464" max="9464" width="12.42578125" style="1" customWidth="1"/>
    <col min="9465" max="9465" width="0.85546875" style="1" customWidth="1"/>
    <col min="9466" max="9466" width="12.42578125" style="1" customWidth="1"/>
    <col min="9467" max="9467" width="11.5703125" style="1" customWidth="1"/>
    <col min="9468" max="9468" width="0.5703125" style="1" customWidth="1"/>
    <col min="9469" max="9472" width="5.5703125" style="1" customWidth="1"/>
    <col min="9473" max="9473" width="2.140625" style="1" customWidth="1"/>
    <col min="9474" max="9474" width="6.5703125" style="1" customWidth="1"/>
    <col min="9475" max="9475" width="9" style="1" customWidth="1"/>
    <col min="9476" max="9478" width="9.42578125" style="1" customWidth="1"/>
    <col min="9479" max="9479" width="0.85546875" style="1" customWidth="1"/>
    <col min="9480" max="9487" width="8.5703125" style="1" customWidth="1"/>
    <col min="9488" max="9714" width="9.140625" style="1"/>
    <col min="9715" max="9715" width="7.140625" style="1" customWidth="1"/>
    <col min="9716" max="9717" width="9.140625" style="1"/>
    <col min="9718" max="9718" width="12.42578125" style="1" customWidth="1"/>
    <col min="9719" max="9719" width="0.85546875" style="1" customWidth="1"/>
    <col min="9720" max="9720" width="12.42578125" style="1" customWidth="1"/>
    <col min="9721" max="9721" width="0.85546875" style="1" customWidth="1"/>
    <col min="9722" max="9722" width="12.42578125" style="1" customWidth="1"/>
    <col min="9723" max="9723" width="11.5703125" style="1" customWidth="1"/>
    <col min="9724" max="9724" width="0.5703125" style="1" customWidth="1"/>
    <col min="9725" max="9728" width="5.5703125" style="1" customWidth="1"/>
    <col min="9729" max="9729" width="2.140625" style="1" customWidth="1"/>
    <col min="9730" max="9730" width="6.5703125" style="1" customWidth="1"/>
    <col min="9731" max="9731" width="9" style="1" customWidth="1"/>
    <col min="9732" max="9734" width="9.42578125" style="1" customWidth="1"/>
    <col min="9735" max="9735" width="0.85546875" style="1" customWidth="1"/>
    <col min="9736" max="9743" width="8.5703125" style="1" customWidth="1"/>
    <col min="9744" max="9970" width="9.140625" style="1"/>
    <col min="9971" max="9971" width="7.140625" style="1" customWidth="1"/>
    <col min="9972" max="9973" width="9.140625" style="1"/>
    <col min="9974" max="9974" width="12.42578125" style="1" customWidth="1"/>
    <col min="9975" max="9975" width="0.85546875" style="1" customWidth="1"/>
    <col min="9976" max="9976" width="12.42578125" style="1" customWidth="1"/>
    <col min="9977" max="9977" width="0.85546875" style="1" customWidth="1"/>
    <col min="9978" max="9978" width="12.42578125" style="1" customWidth="1"/>
    <col min="9979" max="9979" width="11.5703125" style="1" customWidth="1"/>
    <col min="9980" max="9980" width="0.5703125" style="1" customWidth="1"/>
    <col min="9981" max="9984" width="5.5703125" style="1" customWidth="1"/>
    <col min="9985" max="9985" width="2.140625" style="1" customWidth="1"/>
    <col min="9986" max="9986" width="6.5703125" style="1" customWidth="1"/>
    <col min="9987" max="9987" width="9" style="1" customWidth="1"/>
    <col min="9988" max="9990" width="9.42578125" style="1" customWidth="1"/>
    <col min="9991" max="9991" width="0.85546875" style="1" customWidth="1"/>
    <col min="9992" max="9999" width="8.5703125" style="1" customWidth="1"/>
    <col min="10000" max="10226" width="9.140625" style="1"/>
    <col min="10227" max="10227" width="7.140625" style="1" customWidth="1"/>
    <col min="10228" max="10229" width="9.140625" style="1"/>
    <col min="10230" max="10230" width="12.42578125" style="1" customWidth="1"/>
    <col min="10231" max="10231" width="0.85546875" style="1" customWidth="1"/>
    <col min="10232" max="10232" width="12.42578125" style="1" customWidth="1"/>
    <col min="10233" max="10233" width="0.85546875" style="1" customWidth="1"/>
    <col min="10234" max="10234" width="12.42578125" style="1" customWidth="1"/>
    <col min="10235" max="10235" width="11.5703125" style="1" customWidth="1"/>
    <col min="10236" max="10236" width="0.5703125" style="1" customWidth="1"/>
    <col min="10237" max="10240" width="5.5703125" style="1" customWidth="1"/>
    <col min="10241" max="10241" width="2.140625" style="1" customWidth="1"/>
    <col min="10242" max="10242" width="6.5703125" style="1" customWidth="1"/>
    <col min="10243" max="10243" width="9" style="1" customWidth="1"/>
    <col min="10244" max="10246" width="9.42578125" style="1" customWidth="1"/>
    <col min="10247" max="10247" width="0.85546875" style="1" customWidth="1"/>
    <col min="10248" max="10255" width="8.5703125" style="1" customWidth="1"/>
    <col min="10256" max="10482" width="9.140625" style="1"/>
    <col min="10483" max="10483" width="7.140625" style="1" customWidth="1"/>
    <col min="10484" max="10485" width="9.140625" style="1"/>
    <col min="10486" max="10486" width="12.42578125" style="1" customWidth="1"/>
    <col min="10487" max="10487" width="0.85546875" style="1" customWidth="1"/>
    <col min="10488" max="10488" width="12.42578125" style="1" customWidth="1"/>
    <col min="10489" max="10489" width="0.85546875" style="1" customWidth="1"/>
    <col min="10490" max="10490" width="12.42578125" style="1" customWidth="1"/>
    <col min="10491" max="10491" width="11.5703125" style="1" customWidth="1"/>
    <col min="10492" max="10492" width="0.5703125" style="1" customWidth="1"/>
    <col min="10493" max="10496" width="5.5703125" style="1" customWidth="1"/>
    <col min="10497" max="10497" width="2.140625" style="1" customWidth="1"/>
    <col min="10498" max="10498" width="6.5703125" style="1" customWidth="1"/>
    <col min="10499" max="10499" width="9" style="1" customWidth="1"/>
    <col min="10500" max="10502" width="9.42578125" style="1" customWidth="1"/>
    <col min="10503" max="10503" width="0.85546875" style="1" customWidth="1"/>
    <col min="10504" max="10511" width="8.5703125" style="1" customWidth="1"/>
    <col min="10512" max="10738" width="9.140625" style="1"/>
    <col min="10739" max="10739" width="7.140625" style="1" customWidth="1"/>
    <col min="10740" max="10741" width="9.140625" style="1"/>
    <col min="10742" max="10742" width="12.42578125" style="1" customWidth="1"/>
    <col min="10743" max="10743" width="0.85546875" style="1" customWidth="1"/>
    <col min="10744" max="10744" width="12.42578125" style="1" customWidth="1"/>
    <col min="10745" max="10745" width="0.85546875" style="1" customWidth="1"/>
    <col min="10746" max="10746" width="12.42578125" style="1" customWidth="1"/>
    <col min="10747" max="10747" width="11.5703125" style="1" customWidth="1"/>
    <col min="10748" max="10748" width="0.5703125" style="1" customWidth="1"/>
    <col min="10749" max="10752" width="5.5703125" style="1" customWidth="1"/>
    <col min="10753" max="10753" width="2.140625" style="1" customWidth="1"/>
    <col min="10754" max="10754" width="6.5703125" style="1" customWidth="1"/>
    <col min="10755" max="10755" width="9" style="1" customWidth="1"/>
    <col min="10756" max="10758" width="9.42578125" style="1" customWidth="1"/>
    <col min="10759" max="10759" width="0.85546875" style="1" customWidth="1"/>
    <col min="10760" max="10767" width="8.5703125" style="1" customWidth="1"/>
    <col min="10768" max="10994" width="9.140625" style="1"/>
    <col min="10995" max="10995" width="7.140625" style="1" customWidth="1"/>
    <col min="10996" max="10997" width="9.140625" style="1"/>
    <col min="10998" max="10998" width="12.42578125" style="1" customWidth="1"/>
    <col min="10999" max="10999" width="0.85546875" style="1" customWidth="1"/>
    <col min="11000" max="11000" width="12.42578125" style="1" customWidth="1"/>
    <col min="11001" max="11001" width="0.85546875" style="1" customWidth="1"/>
    <col min="11002" max="11002" width="12.42578125" style="1" customWidth="1"/>
    <col min="11003" max="11003" width="11.5703125" style="1" customWidth="1"/>
    <col min="11004" max="11004" width="0.5703125" style="1" customWidth="1"/>
    <col min="11005" max="11008" width="5.5703125" style="1" customWidth="1"/>
    <col min="11009" max="11009" width="2.140625" style="1" customWidth="1"/>
    <col min="11010" max="11010" width="6.5703125" style="1" customWidth="1"/>
    <col min="11011" max="11011" width="9" style="1" customWidth="1"/>
    <col min="11012" max="11014" width="9.42578125" style="1" customWidth="1"/>
    <col min="11015" max="11015" width="0.85546875" style="1" customWidth="1"/>
    <col min="11016" max="11023" width="8.5703125" style="1" customWidth="1"/>
    <col min="11024" max="11250" width="9.140625" style="1"/>
    <col min="11251" max="11251" width="7.140625" style="1" customWidth="1"/>
    <col min="11252" max="11253" width="9.140625" style="1"/>
    <col min="11254" max="11254" width="12.42578125" style="1" customWidth="1"/>
    <col min="11255" max="11255" width="0.85546875" style="1" customWidth="1"/>
    <col min="11256" max="11256" width="12.42578125" style="1" customWidth="1"/>
    <col min="11257" max="11257" width="0.85546875" style="1" customWidth="1"/>
    <col min="11258" max="11258" width="12.42578125" style="1" customWidth="1"/>
    <col min="11259" max="11259" width="11.5703125" style="1" customWidth="1"/>
    <col min="11260" max="11260" width="0.5703125" style="1" customWidth="1"/>
    <col min="11261" max="11264" width="5.5703125" style="1" customWidth="1"/>
    <col min="11265" max="11265" width="2.140625" style="1" customWidth="1"/>
    <col min="11266" max="11266" width="6.5703125" style="1" customWidth="1"/>
    <col min="11267" max="11267" width="9" style="1" customWidth="1"/>
    <col min="11268" max="11270" width="9.42578125" style="1" customWidth="1"/>
    <col min="11271" max="11271" width="0.85546875" style="1" customWidth="1"/>
    <col min="11272" max="11279" width="8.5703125" style="1" customWidth="1"/>
    <col min="11280" max="11506" width="9.140625" style="1"/>
    <col min="11507" max="11507" width="7.140625" style="1" customWidth="1"/>
    <col min="11508" max="11509" width="9.140625" style="1"/>
    <col min="11510" max="11510" width="12.42578125" style="1" customWidth="1"/>
    <col min="11511" max="11511" width="0.85546875" style="1" customWidth="1"/>
    <col min="11512" max="11512" width="12.42578125" style="1" customWidth="1"/>
    <col min="11513" max="11513" width="0.85546875" style="1" customWidth="1"/>
    <col min="11514" max="11514" width="12.42578125" style="1" customWidth="1"/>
    <col min="11515" max="11515" width="11.5703125" style="1" customWidth="1"/>
    <col min="11516" max="11516" width="0.5703125" style="1" customWidth="1"/>
    <col min="11517" max="11520" width="5.5703125" style="1" customWidth="1"/>
    <col min="11521" max="11521" width="2.140625" style="1" customWidth="1"/>
    <col min="11522" max="11522" width="6.5703125" style="1" customWidth="1"/>
    <col min="11523" max="11523" width="9" style="1" customWidth="1"/>
    <col min="11524" max="11526" width="9.42578125" style="1" customWidth="1"/>
    <col min="11527" max="11527" width="0.85546875" style="1" customWidth="1"/>
    <col min="11528" max="11535" width="8.5703125" style="1" customWidth="1"/>
    <col min="11536" max="11762" width="9.140625" style="1"/>
    <col min="11763" max="11763" width="7.140625" style="1" customWidth="1"/>
    <col min="11764" max="11765" width="9.140625" style="1"/>
    <col min="11766" max="11766" width="12.42578125" style="1" customWidth="1"/>
    <col min="11767" max="11767" width="0.85546875" style="1" customWidth="1"/>
    <col min="11768" max="11768" width="12.42578125" style="1" customWidth="1"/>
    <col min="11769" max="11769" width="0.85546875" style="1" customWidth="1"/>
    <col min="11770" max="11770" width="12.42578125" style="1" customWidth="1"/>
    <col min="11771" max="11771" width="11.5703125" style="1" customWidth="1"/>
    <col min="11772" max="11772" width="0.5703125" style="1" customWidth="1"/>
    <col min="11773" max="11776" width="5.5703125" style="1" customWidth="1"/>
    <col min="11777" max="11777" width="2.140625" style="1" customWidth="1"/>
    <col min="11778" max="11778" width="6.5703125" style="1" customWidth="1"/>
    <col min="11779" max="11779" width="9" style="1" customWidth="1"/>
    <col min="11780" max="11782" width="9.42578125" style="1" customWidth="1"/>
    <col min="11783" max="11783" width="0.85546875" style="1" customWidth="1"/>
    <col min="11784" max="11791" width="8.5703125" style="1" customWidth="1"/>
    <col min="11792" max="12018" width="9.140625" style="1"/>
    <col min="12019" max="12019" width="7.140625" style="1" customWidth="1"/>
    <col min="12020" max="12021" width="9.140625" style="1"/>
    <col min="12022" max="12022" width="12.42578125" style="1" customWidth="1"/>
    <col min="12023" max="12023" width="0.85546875" style="1" customWidth="1"/>
    <col min="12024" max="12024" width="12.42578125" style="1" customWidth="1"/>
    <col min="12025" max="12025" width="0.85546875" style="1" customWidth="1"/>
    <col min="12026" max="12026" width="12.42578125" style="1" customWidth="1"/>
    <col min="12027" max="12027" width="11.5703125" style="1" customWidth="1"/>
    <col min="12028" max="12028" width="0.5703125" style="1" customWidth="1"/>
    <col min="12029" max="12032" width="5.5703125" style="1" customWidth="1"/>
    <col min="12033" max="12033" width="2.140625" style="1" customWidth="1"/>
    <col min="12034" max="12034" width="6.5703125" style="1" customWidth="1"/>
    <col min="12035" max="12035" width="9" style="1" customWidth="1"/>
    <col min="12036" max="12038" width="9.42578125" style="1" customWidth="1"/>
    <col min="12039" max="12039" width="0.85546875" style="1" customWidth="1"/>
    <col min="12040" max="12047" width="8.5703125" style="1" customWidth="1"/>
    <col min="12048" max="12274" width="9.140625" style="1"/>
    <col min="12275" max="12275" width="7.140625" style="1" customWidth="1"/>
    <col min="12276" max="12277" width="9.140625" style="1"/>
    <col min="12278" max="12278" width="12.42578125" style="1" customWidth="1"/>
    <col min="12279" max="12279" width="0.85546875" style="1" customWidth="1"/>
    <col min="12280" max="12280" width="12.42578125" style="1" customWidth="1"/>
    <col min="12281" max="12281" width="0.85546875" style="1" customWidth="1"/>
    <col min="12282" max="12282" width="12.42578125" style="1" customWidth="1"/>
    <col min="12283" max="12283" width="11.5703125" style="1" customWidth="1"/>
    <col min="12284" max="12284" width="0.5703125" style="1" customWidth="1"/>
    <col min="12285" max="12288" width="5.5703125" style="1" customWidth="1"/>
    <col min="12289" max="12289" width="2.140625" style="1" customWidth="1"/>
    <col min="12290" max="12290" width="6.5703125" style="1" customWidth="1"/>
    <col min="12291" max="12291" width="9" style="1" customWidth="1"/>
    <col min="12292" max="12294" width="9.42578125" style="1" customWidth="1"/>
    <col min="12295" max="12295" width="0.85546875" style="1" customWidth="1"/>
    <col min="12296" max="12303" width="8.5703125" style="1" customWidth="1"/>
    <col min="12304" max="12530" width="9.140625" style="1"/>
    <col min="12531" max="12531" width="7.140625" style="1" customWidth="1"/>
    <col min="12532" max="12533" width="9.140625" style="1"/>
    <col min="12534" max="12534" width="12.42578125" style="1" customWidth="1"/>
    <col min="12535" max="12535" width="0.85546875" style="1" customWidth="1"/>
    <col min="12536" max="12536" width="12.42578125" style="1" customWidth="1"/>
    <col min="12537" max="12537" width="0.85546875" style="1" customWidth="1"/>
    <col min="12538" max="12538" width="12.42578125" style="1" customWidth="1"/>
    <col min="12539" max="12539" width="11.5703125" style="1" customWidth="1"/>
    <col min="12540" max="12540" width="0.5703125" style="1" customWidth="1"/>
    <col min="12541" max="12544" width="5.5703125" style="1" customWidth="1"/>
    <col min="12545" max="12545" width="2.140625" style="1" customWidth="1"/>
    <col min="12546" max="12546" width="6.5703125" style="1" customWidth="1"/>
    <col min="12547" max="12547" width="9" style="1" customWidth="1"/>
    <col min="12548" max="12550" width="9.42578125" style="1" customWidth="1"/>
    <col min="12551" max="12551" width="0.85546875" style="1" customWidth="1"/>
    <col min="12552" max="12559" width="8.5703125" style="1" customWidth="1"/>
    <col min="12560" max="12786" width="9.140625" style="1"/>
    <col min="12787" max="12787" width="7.140625" style="1" customWidth="1"/>
    <col min="12788" max="12789" width="9.140625" style="1"/>
    <col min="12790" max="12790" width="12.42578125" style="1" customWidth="1"/>
    <col min="12791" max="12791" width="0.85546875" style="1" customWidth="1"/>
    <col min="12792" max="12792" width="12.42578125" style="1" customWidth="1"/>
    <col min="12793" max="12793" width="0.85546875" style="1" customWidth="1"/>
    <col min="12794" max="12794" width="12.42578125" style="1" customWidth="1"/>
    <col min="12795" max="12795" width="11.5703125" style="1" customWidth="1"/>
    <col min="12796" max="12796" width="0.5703125" style="1" customWidth="1"/>
    <col min="12797" max="12800" width="5.5703125" style="1" customWidth="1"/>
    <col min="12801" max="12801" width="2.140625" style="1" customWidth="1"/>
    <col min="12802" max="12802" width="6.5703125" style="1" customWidth="1"/>
    <col min="12803" max="12803" width="9" style="1" customWidth="1"/>
    <col min="12804" max="12806" width="9.42578125" style="1" customWidth="1"/>
    <col min="12807" max="12807" width="0.85546875" style="1" customWidth="1"/>
    <col min="12808" max="12815" width="8.5703125" style="1" customWidth="1"/>
    <col min="12816" max="13042" width="9.140625" style="1"/>
    <col min="13043" max="13043" width="7.140625" style="1" customWidth="1"/>
    <col min="13044" max="13045" width="9.140625" style="1"/>
    <col min="13046" max="13046" width="12.42578125" style="1" customWidth="1"/>
    <col min="13047" max="13047" width="0.85546875" style="1" customWidth="1"/>
    <col min="13048" max="13048" width="12.42578125" style="1" customWidth="1"/>
    <col min="13049" max="13049" width="0.85546875" style="1" customWidth="1"/>
    <col min="13050" max="13050" width="12.42578125" style="1" customWidth="1"/>
    <col min="13051" max="13051" width="11.5703125" style="1" customWidth="1"/>
    <col min="13052" max="13052" width="0.5703125" style="1" customWidth="1"/>
    <col min="13053" max="13056" width="5.5703125" style="1" customWidth="1"/>
    <col min="13057" max="13057" width="2.140625" style="1" customWidth="1"/>
    <col min="13058" max="13058" width="6.5703125" style="1" customWidth="1"/>
    <col min="13059" max="13059" width="9" style="1" customWidth="1"/>
    <col min="13060" max="13062" width="9.42578125" style="1" customWidth="1"/>
    <col min="13063" max="13063" width="0.85546875" style="1" customWidth="1"/>
    <col min="13064" max="13071" width="8.5703125" style="1" customWidth="1"/>
    <col min="13072" max="13298" width="9.140625" style="1"/>
    <col min="13299" max="13299" width="7.140625" style="1" customWidth="1"/>
    <col min="13300" max="13301" width="9.140625" style="1"/>
    <col min="13302" max="13302" width="12.42578125" style="1" customWidth="1"/>
    <col min="13303" max="13303" width="0.85546875" style="1" customWidth="1"/>
    <col min="13304" max="13304" width="12.42578125" style="1" customWidth="1"/>
    <col min="13305" max="13305" width="0.85546875" style="1" customWidth="1"/>
    <col min="13306" max="13306" width="12.42578125" style="1" customWidth="1"/>
    <col min="13307" max="13307" width="11.5703125" style="1" customWidth="1"/>
    <col min="13308" max="13308" width="0.5703125" style="1" customWidth="1"/>
    <col min="13309" max="13312" width="5.5703125" style="1" customWidth="1"/>
    <col min="13313" max="13313" width="2.140625" style="1" customWidth="1"/>
    <col min="13314" max="13314" width="6.5703125" style="1" customWidth="1"/>
    <col min="13315" max="13315" width="9" style="1" customWidth="1"/>
    <col min="13316" max="13318" width="9.42578125" style="1" customWidth="1"/>
    <col min="13319" max="13319" width="0.85546875" style="1" customWidth="1"/>
    <col min="13320" max="13327" width="8.5703125" style="1" customWidth="1"/>
    <col min="13328" max="13554" width="9.140625" style="1"/>
    <col min="13555" max="13555" width="7.140625" style="1" customWidth="1"/>
    <col min="13556" max="13557" width="9.140625" style="1"/>
    <col min="13558" max="13558" width="12.42578125" style="1" customWidth="1"/>
    <col min="13559" max="13559" width="0.85546875" style="1" customWidth="1"/>
    <col min="13560" max="13560" width="12.42578125" style="1" customWidth="1"/>
    <col min="13561" max="13561" width="0.85546875" style="1" customWidth="1"/>
    <col min="13562" max="13562" width="12.42578125" style="1" customWidth="1"/>
    <col min="13563" max="13563" width="11.5703125" style="1" customWidth="1"/>
    <col min="13564" max="13564" width="0.5703125" style="1" customWidth="1"/>
    <col min="13565" max="13568" width="5.5703125" style="1" customWidth="1"/>
    <col min="13569" max="13569" width="2.140625" style="1" customWidth="1"/>
    <col min="13570" max="13570" width="6.5703125" style="1" customWidth="1"/>
    <col min="13571" max="13571" width="9" style="1" customWidth="1"/>
    <col min="13572" max="13574" width="9.42578125" style="1" customWidth="1"/>
    <col min="13575" max="13575" width="0.85546875" style="1" customWidth="1"/>
    <col min="13576" max="13583" width="8.5703125" style="1" customWidth="1"/>
    <col min="13584" max="13810" width="9.140625" style="1"/>
    <col min="13811" max="13811" width="7.140625" style="1" customWidth="1"/>
    <col min="13812" max="13813" width="9.140625" style="1"/>
    <col min="13814" max="13814" width="12.42578125" style="1" customWidth="1"/>
    <col min="13815" max="13815" width="0.85546875" style="1" customWidth="1"/>
    <col min="13816" max="13816" width="12.42578125" style="1" customWidth="1"/>
    <col min="13817" max="13817" width="0.85546875" style="1" customWidth="1"/>
    <col min="13818" max="13818" width="12.42578125" style="1" customWidth="1"/>
    <col min="13819" max="13819" width="11.5703125" style="1" customWidth="1"/>
    <col min="13820" max="13820" width="0.5703125" style="1" customWidth="1"/>
    <col min="13821" max="13824" width="5.5703125" style="1" customWidth="1"/>
    <col min="13825" max="13825" width="2.140625" style="1" customWidth="1"/>
    <col min="13826" max="13826" width="6.5703125" style="1" customWidth="1"/>
    <col min="13827" max="13827" width="9" style="1" customWidth="1"/>
    <col min="13828" max="13830" width="9.42578125" style="1" customWidth="1"/>
    <col min="13831" max="13831" width="0.85546875" style="1" customWidth="1"/>
    <col min="13832" max="13839" width="8.5703125" style="1" customWidth="1"/>
    <col min="13840" max="14066" width="9.140625" style="1"/>
    <col min="14067" max="14067" width="7.140625" style="1" customWidth="1"/>
    <col min="14068" max="14069" width="9.140625" style="1"/>
    <col min="14070" max="14070" width="12.42578125" style="1" customWidth="1"/>
    <col min="14071" max="14071" width="0.85546875" style="1" customWidth="1"/>
    <col min="14072" max="14072" width="12.42578125" style="1" customWidth="1"/>
    <col min="14073" max="14073" width="0.85546875" style="1" customWidth="1"/>
    <col min="14074" max="14074" width="12.42578125" style="1" customWidth="1"/>
    <col min="14075" max="14075" width="11.5703125" style="1" customWidth="1"/>
    <col min="14076" max="14076" width="0.5703125" style="1" customWidth="1"/>
    <col min="14077" max="14080" width="5.5703125" style="1" customWidth="1"/>
    <col min="14081" max="14081" width="2.140625" style="1" customWidth="1"/>
    <col min="14082" max="14082" width="6.5703125" style="1" customWidth="1"/>
    <col min="14083" max="14083" width="9" style="1" customWidth="1"/>
    <col min="14084" max="14086" width="9.42578125" style="1" customWidth="1"/>
    <col min="14087" max="14087" width="0.85546875" style="1" customWidth="1"/>
    <col min="14088" max="14095" width="8.5703125" style="1" customWidth="1"/>
    <col min="14096" max="14322" width="9.140625" style="1"/>
    <col min="14323" max="14323" width="7.140625" style="1" customWidth="1"/>
    <col min="14324" max="14325" width="9.140625" style="1"/>
    <col min="14326" max="14326" width="12.42578125" style="1" customWidth="1"/>
    <col min="14327" max="14327" width="0.85546875" style="1" customWidth="1"/>
    <col min="14328" max="14328" width="12.42578125" style="1" customWidth="1"/>
    <col min="14329" max="14329" width="0.85546875" style="1" customWidth="1"/>
    <col min="14330" max="14330" width="12.42578125" style="1" customWidth="1"/>
    <col min="14331" max="14331" width="11.5703125" style="1" customWidth="1"/>
    <col min="14332" max="14332" width="0.5703125" style="1" customWidth="1"/>
    <col min="14333" max="14336" width="5.5703125" style="1" customWidth="1"/>
    <col min="14337" max="14337" width="2.140625" style="1" customWidth="1"/>
    <col min="14338" max="14338" width="6.5703125" style="1" customWidth="1"/>
    <col min="14339" max="14339" width="9" style="1" customWidth="1"/>
    <col min="14340" max="14342" width="9.42578125" style="1" customWidth="1"/>
    <col min="14343" max="14343" width="0.85546875" style="1" customWidth="1"/>
    <col min="14344" max="14351" width="8.5703125" style="1" customWidth="1"/>
    <col min="14352" max="14578" width="9.140625" style="1"/>
    <col min="14579" max="14579" width="7.140625" style="1" customWidth="1"/>
    <col min="14580" max="14581" width="9.140625" style="1"/>
    <col min="14582" max="14582" width="12.42578125" style="1" customWidth="1"/>
    <col min="14583" max="14583" width="0.85546875" style="1" customWidth="1"/>
    <col min="14584" max="14584" width="12.42578125" style="1" customWidth="1"/>
    <col min="14585" max="14585" width="0.85546875" style="1" customWidth="1"/>
    <col min="14586" max="14586" width="12.42578125" style="1" customWidth="1"/>
    <col min="14587" max="14587" width="11.5703125" style="1" customWidth="1"/>
    <col min="14588" max="14588" width="0.5703125" style="1" customWidth="1"/>
    <col min="14589" max="14592" width="5.5703125" style="1" customWidth="1"/>
    <col min="14593" max="14593" width="2.140625" style="1" customWidth="1"/>
    <col min="14594" max="14594" width="6.5703125" style="1" customWidth="1"/>
    <col min="14595" max="14595" width="9" style="1" customWidth="1"/>
    <col min="14596" max="14598" width="9.42578125" style="1" customWidth="1"/>
    <col min="14599" max="14599" width="0.85546875" style="1" customWidth="1"/>
    <col min="14600" max="14607" width="8.5703125" style="1" customWidth="1"/>
    <col min="14608" max="14834" width="9.140625" style="1"/>
    <col min="14835" max="14835" width="7.140625" style="1" customWidth="1"/>
    <col min="14836" max="14837" width="9.140625" style="1"/>
    <col min="14838" max="14838" width="12.42578125" style="1" customWidth="1"/>
    <col min="14839" max="14839" width="0.85546875" style="1" customWidth="1"/>
    <col min="14840" max="14840" width="12.42578125" style="1" customWidth="1"/>
    <col min="14841" max="14841" width="0.85546875" style="1" customWidth="1"/>
    <col min="14842" max="14842" width="12.42578125" style="1" customWidth="1"/>
    <col min="14843" max="14843" width="11.5703125" style="1" customWidth="1"/>
    <col min="14844" max="14844" width="0.5703125" style="1" customWidth="1"/>
    <col min="14845" max="14848" width="5.5703125" style="1" customWidth="1"/>
    <col min="14849" max="14849" width="2.140625" style="1" customWidth="1"/>
    <col min="14850" max="14850" width="6.5703125" style="1" customWidth="1"/>
    <col min="14851" max="14851" width="9" style="1" customWidth="1"/>
    <col min="14852" max="14854" width="9.42578125" style="1" customWidth="1"/>
    <col min="14855" max="14855" width="0.85546875" style="1" customWidth="1"/>
    <col min="14856" max="14863" width="8.5703125" style="1" customWidth="1"/>
    <col min="14864" max="15090" width="9.140625" style="1"/>
    <col min="15091" max="15091" width="7.140625" style="1" customWidth="1"/>
    <col min="15092" max="15093" width="9.140625" style="1"/>
    <col min="15094" max="15094" width="12.42578125" style="1" customWidth="1"/>
    <col min="15095" max="15095" width="0.85546875" style="1" customWidth="1"/>
    <col min="15096" max="15096" width="12.42578125" style="1" customWidth="1"/>
    <col min="15097" max="15097" width="0.85546875" style="1" customWidth="1"/>
    <col min="15098" max="15098" width="12.42578125" style="1" customWidth="1"/>
    <col min="15099" max="15099" width="11.5703125" style="1" customWidth="1"/>
    <col min="15100" max="15100" width="0.5703125" style="1" customWidth="1"/>
    <col min="15101" max="15104" width="5.5703125" style="1" customWidth="1"/>
    <col min="15105" max="15105" width="2.140625" style="1" customWidth="1"/>
    <col min="15106" max="15106" width="6.5703125" style="1" customWidth="1"/>
    <col min="15107" max="15107" width="9" style="1" customWidth="1"/>
    <col min="15108" max="15110" width="9.42578125" style="1" customWidth="1"/>
    <col min="15111" max="15111" width="0.85546875" style="1" customWidth="1"/>
    <col min="15112" max="15119" width="8.5703125" style="1" customWidth="1"/>
    <col min="15120" max="15346" width="9.140625" style="1"/>
    <col min="15347" max="15347" width="7.140625" style="1" customWidth="1"/>
    <col min="15348" max="15349" width="9.140625" style="1"/>
    <col min="15350" max="15350" width="12.42578125" style="1" customWidth="1"/>
    <col min="15351" max="15351" width="0.85546875" style="1" customWidth="1"/>
    <col min="15352" max="15352" width="12.42578125" style="1" customWidth="1"/>
    <col min="15353" max="15353" width="0.85546875" style="1" customWidth="1"/>
    <col min="15354" max="15354" width="12.42578125" style="1" customWidth="1"/>
    <col min="15355" max="15355" width="11.5703125" style="1" customWidth="1"/>
    <col min="15356" max="15356" width="0.5703125" style="1" customWidth="1"/>
    <col min="15357" max="15360" width="5.5703125" style="1" customWidth="1"/>
    <col min="15361" max="15361" width="2.140625" style="1" customWidth="1"/>
    <col min="15362" max="15362" width="6.5703125" style="1" customWidth="1"/>
    <col min="15363" max="15363" width="9" style="1" customWidth="1"/>
    <col min="15364" max="15366" width="9.42578125" style="1" customWidth="1"/>
    <col min="15367" max="15367" width="0.85546875" style="1" customWidth="1"/>
    <col min="15368" max="15375" width="8.5703125" style="1" customWidth="1"/>
    <col min="15376" max="15602" width="9.140625" style="1"/>
    <col min="15603" max="15603" width="7.140625" style="1" customWidth="1"/>
    <col min="15604" max="15605" width="9.140625" style="1"/>
    <col min="15606" max="15606" width="12.42578125" style="1" customWidth="1"/>
    <col min="15607" max="15607" width="0.85546875" style="1" customWidth="1"/>
    <col min="15608" max="15608" width="12.42578125" style="1" customWidth="1"/>
    <col min="15609" max="15609" width="0.85546875" style="1" customWidth="1"/>
    <col min="15610" max="15610" width="12.42578125" style="1" customWidth="1"/>
    <col min="15611" max="15611" width="11.5703125" style="1" customWidth="1"/>
    <col min="15612" max="15612" width="0.5703125" style="1" customWidth="1"/>
    <col min="15613" max="15616" width="5.5703125" style="1" customWidth="1"/>
    <col min="15617" max="15617" width="2.140625" style="1" customWidth="1"/>
    <col min="15618" max="15618" width="6.5703125" style="1" customWidth="1"/>
    <col min="15619" max="15619" width="9" style="1" customWidth="1"/>
    <col min="15620" max="15622" width="9.42578125" style="1" customWidth="1"/>
    <col min="15623" max="15623" width="0.85546875" style="1" customWidth="1"/>
    <col min="15624" max="15631" width="8.5703125" style="1" customWidth="1"/>
    <col min="15632" max="15858" width="9.140625" style="1"/>
    <col min="15859" max="15859" width="7.140625" style="1" customWidth="1"/>
    <col min="15860" max="15861" width="9.140625" style="1"/>
    <col min="15862" max="15862" width="12.42578125" style="1" customWidth="1"/>
    <col min="15863" max="15863" width="0.85546875" style="1" customWidth="1"/>
    <col min="15864" max="15864" width="12.42578125" style="1" customWidth="1"/>
    <col min="15865" max="15865" width="0.85546875" style="1" customWidth="1"/>
    <col min="15866" max="15866" width="12.42578125" style="1" customWidth="1"/>
    <col min="15867" max="15867" width="11.5703125" style="1" customWidth="1"/>
    <col min="15868" max="15868" width="0.5703125" style="1" customWidth="1"/>
    <col min="15869" max="15872" width="5.5703125" style="1" customWidth="1"/>
    <col min="15873" max="15873" width="2.140625" style="1" customWidth="1"/>
    <col min="15874" max="15874" width="6.5703125" style="1" customWidth="1"/>
    <col min="15875" max="15875" width="9" style="1" customWidth="1"/>
    <col min="15876" max="15878" width="9.42578125" style="1" customWidth="1"/>
    <col min="15879" max="15879" width="0.85546875" style="1" customWidth="1"/>
    <col min="15880" max="15887" width="8.5703125" style="1" customWidth="1"/>
    <col min="15888" max="16114" width="9.140625" style="1"/>
    <col min="16115" max="16115" width="7.140625" style="1" customWidth="1"/>
    <col min="16116" max="16117" width="9.140625" style="1"/>
    <col min="16118" max="16118" width="12.42578125" style="1" customWidth="1"/>
    <col min="16119" max="16119" width="0.85546875" style="1" customWidth="1"/>
    <col min="16120" max="16120" width="12.42578125" style="1" customWidth="1"/>
    <col min="16121" max="16121" width="0.85546875" style="1" customWidth="1"/>
    <col min="16122" max="16122" width="12.42578125" style="1" customWidth="1"/>
    <col min="16123" max="16123" width="11.5703125" style="1" customWidth="1"/>
    <col min="16124" max="16124" width="0.5703125" style="1" customWidth="1"/>
    <col min="16125" max="16128" width="5.5703125" style="1" customWidth="1"/>
    <col min="16129" max="16129" width="2.140625" style="1" customWidth="1"/>
    <col min="16130" max="16130" width="6.5703125" style="1" customWidth="1"/>
    <col min="16131" max="16131" width="9" style="1" customWidth="1"/>
    <col min="16132" max="16134" width="9.42578125" style="1" customWidth="1"/>
    <col min="16135" max="16135" width="0.85546875" style="1" customWidth="1"/>
    <col min="16136" max="16143" width="8.5703125" style="1" customWidth="1"/>
    <col min="16144" max="16384" width="9.140625" style="1"/>
  </cols>
  <sheetData>
    <row r="1" spans="1:15" ht="15.75" x14ac:dyDescent="0.25">
      <c r="B1" s="378" t="s">
        <v>3080</v>
      </c>
      <c r="C1" s="33"/>
      <c r="D1" s="33"/>
    </row>
    <row r="2" spans="1:15" ht="15.75" x14ac:dyDescent="0.25">
      <c r="A2" s="35">
        <v>33</v>
      </c>
      <c r="B2" s="2144" t="s">
        <v>94</v>
      </c>
      <c r="C2" s="2145"/>
      <c r="D2" s="2145"/>
      <c r="E2" s="2146"/>
      <c r="F2" s="70"/>
    </row>
    <row r="3" spans="1:15" ht="15" x14ac:dyDescent="0.2">
      <c r="A3" s="35"/>
      <c r="B3" s="1018"/>
      <c r="C3" s="320"/>
      <c r="D3" s="320"/>
      <c r="F3" s="70"/>
    </row>
    <row r="4" spans="1:15" ht="18" customHeight="1" x14ac:dyDescent="0.2">
      <c r="B4" s="1543" t="s">
        <v>3081</v>
      </c>
      <c r="C4" s="1543"/>
      <c r="D4" s="1543"/>
      <c r="E4" s="1543"/>
      <c r="F4" s="1543"/>
      <c r="G4" s="1543"/>
      <c r="H4" s="1543"/>
      <c r="I4" s="1543"/>
      <c r="J4" s="1543"/>
      <c r="K4" s="1543"/>
      <c r="L4" s="1543"/>
      <c r="M4" s="1543"/>
      <c r="N4" s="1543"/>
      <c r="O4" s="396"/>
    </row>
    <row r="5" spans="1:15" s="131" customFormat="1" ht="15" x14ac:dyDescent="0.2">
      <c r="B5" s="261" t="s">
        <v>2910</v>
      </c>
      <c r="C5" s="661"/>
    </row>
    <row r="6" spans="1:15" s="131" customFormat="1" ht="42.75" customHeight="1" x14ac:dyDescent="0.2">
      <c r="B6" s="2179" t="s">
        <v>2349</v>
      </c>
      <c r="C6" s="2180"/>
      <c r="D6" s="2181"/>
      <c r="E6" s="897"/>
      <c r="F6" s="1666" t="s">
        <v>2350</v>
      </c>
      <c r="G6" s="1544"/>
      <c r="H6" s="2069" t="s">
        <v>2800</v>
      </c>
      <c r="I6" s="2004"/>
      <c r="J6" s="897"/>
      <c r="K6" s="897"/>
      <c r="L6" s="897"/>
      <c r="M6" s="897"/>
      <c r="N6" s="897"/>
    </row>
    <row r="7" spans="1:15" s="131" customFormat="1" ht="72" customHeight="1" x14ac:dyDescent="0.2">
      <c r="A7" s="1666" t="s">
        <v>2915</v>
      </c>
      <c r="B7" s="1666" t="s">
        <v>2916</v>
      </c>
      <c r="C7" s="1666" t="s">
        <v>2352</v>
      </c>
      <c r="D7" s="1666" t="s">
        <v>2973</v>
      </c>
      <c r="E7" s="188"/>
      <c r="F7" s="1666" t="s">
        <v>3082</v>
      </c>
      <c r="G7" s="1191"/>
      <c r="H7" s="1666" t="s">
        <v>3083</v>
      </c>
      <c r="I7" s="1666" t="s">
        <v>3084</v>
      </c>
      <c r="J7" s="188"/>
      <c r="K7" s="2002" t="s">
        <v>2359</v>
      </c>
      <c r="L7" s="2149"/>
      <c r="M7" s="2002" t="s">
        <v>2925</v>
      </c>
      <c r="N7" s="2149"/>
    </row>
    <row r="8" spans="1:15" s="1026" customFormat="1" x14ac:dyDescent="0.2">
      <c r="B8" s="1703" t="s">
        <v>244</v>
      </c>
      <c r="C8" s="1703"/>
      <c r="D8" s="1703" t="s">
        <v>245</v>
      </c>
      <c r="E8" s="1703"/>
      <c r="F8" s="1703" t="s">
        <v>246</v>
      </c>
      <c r="G8" s="1703"/>
      <c r="H8" s="1703" t="s">
        <v>3085</v>
      </c>
      <c r="I8" s="1703"/>
      <c r="J8" s="1703"/>
      <c r="K8" s="1703"/>
      <c r="L8" s="1703"/>
      <c r="M8" s="1703"/>
      <c r="N8" s="1703"/>
    </row>
    <row r="9" spans="1:15" s="131" customFormat="1" x14ac:dyDescent="0.2">
      <c r="B9" s="138" t="s">
        <v>1784</v>
      </c>
      <c r="D9" s="669"/>
      <c r="E9" s="669"/>
      <c r="F9" s="669"/>
      <c r="G9" s="669"/>
      <c r="H9" s="669"/>
      <c r="I9" s="669"/>
      <c r="J9" s="669"/>
      <c r="K9" s="669"/>
      <c r="L9" s="669"/>
      <c r="M9" s="669"/>
    </row>
    <row r="10" spans="1:15" s="131" customFormat="1" ht="12.75" customHeight="1" x14ac:dyDescent="0.2">
      <c r="A10" s="1700" t="s">
        <v>2932</v>
      </c>
      <c r="B10" s="1065"/>
      <c r="C10" s="1402"/>
      <c r="D10" s="1692"/>
      <c r="E10" s="1700"/>
      <c r="F10" s="1692"/>
      <c r="G10" s="1419"/>
      <c r="H10" s="1693"/>
      <c r="I10" s="1405"/>
      <c r="J10" s="1700"/>
      <c r="K10" s="2186"/>
      <c r="L10" s="2186"/>
      <c r="M10" s="2186"/>
      <c r="N10" s="2186"/>
    </row>
    <row r="11" spans="1:15" s="131" customFormat="1" x14ac:dyDescent="0.2">
      <c r="A11" s="1700" t="s">
        <v>2933</v>
      </c>
      <c r="B11" s="1065"/>
      <c r="C11" s="1402"/>
      <c r="D11" s="1692"/>
      <c r="E11" s="1700"/>
      <c r="F11" s="1692"/>
      <c r="G11" s="1419"/>
      <c r="H11" s="1693"/>
      <c r="I11" s="1405"/>
      <c r="J11" s="1700"/>
      <c r="K11" s="2186"/>
      <c r="L11" s="2186"/>
      <c r="M11" s="2186"/>
      <c r="N11" s="2186"/>
    </row>
    <row r="12" spans="1:15" s="131" customFormat="1" x14ac:dyDescent="0.2">
      <c r="A12" s="1700" t="s">
        <v>2934</v>
      </c>
      <c r="B12" s="1065"/>
      <c r="C12" s="1402"/>
      <c r="D12" s="1692"/>
      <c r="E12" s="1700"/>
      <c r="F12" s="1692"/>
      <c r="G12" s="1419"/>
      <c r="H12" s="1693"/>
      <c r="I12" s="1405"/>
      <c r="J12" s="1700"/>
      <c r="K12" s="2186"/>
      <c r="L12" s="2186"/>
      <c r="M12" s="2186"/>
      <c r="N12" s="2186"/>
    </row>
    <row r="13" spans="1:15" s="131" customFormat="1" hidden="1" x14ac:dyDescent="0.2">
      <c r="A13" s="1700" t="s">
        <v>2935</v>
      </c>
      <c r="B13" s="1065"/>
      <c r="C13" s="1402"/>
      <c r="D13" s="1692"/>
      <c r="E13" s="1700"/>
      <c r="F13" s="1692"/>
      <c r="G13" s="1419"/>
      <c r="H13" s="1693"/>
      <c r="I13" s="1405"/>
      <c r="J13" s="1700"/>
      <c r="K13" s="2186"/>
      <c r="L13" s="2186"/>
      <c r="M13" s="2186"/>
      <c r="N13" s="2186"/>
    </row>
    <row r="14" spans="1:15" s="131" customFormat="1" hidden="1" x14ac:dyDescent="0.2">
      <c r="A14" s="1700" t="s">
        <v>2936</v>
      </c>
      <c r="B14" s="1065"/>
      <c r="C14" s="1402"/>
      <c r="D14" s="1692"/>
      <c r="E14" s="1700"/>
      <c r="F14" s="1692"/>
      <c r="G14" s="1419"/>
      <c r="H14" s="1693"/>
      <c r="I14" s="1405"/>
      <c r="J14" s="1700"/>
      <c r="K14" s="2186"/>
      <c r="L14" s="2186"/>
      <c r="M14" s="2186"/>
      <c r="N14" s="2186"/>
    </row>
    <row r="15" spans="1:15" s="131" customFormat="1" hidden="1" x14ac:dyDescent="0.2">
      <c r="A15" s="1700" t="s">
        <v>2937</v>
      </c>
      <c r="B15" s="1065"/>
      <c r="C15" s="1402"/>
      <c r="D15" s="1692"/>
      <c r="E15" s="1700"/>
      <c r="F15" s="1692"/>
      <c r="G15" s="1419"/>
      <c r="H15" s="1693"/>
      <c r="I15" s="1405"/>
      <c r="J15" s="1700"/>
      <c r="K15" s="2186"/>
      <c r="L15" s="2186"/>
      <c r="M15" s="2186"/>
      <c r="N15" s="2186"/>
    </row>
    <row r="16" spans="1:15" s="131" customFormat="1" hidden="1" x14ac:dyDescent="0.2">
      <c r="A16" s="1700" t="s">
        <v>2938</v>
      </c>
      <c r="B16" s="1065"/>
      <c r="C16" s="1402"/>
      <c r="D16" s="1692"/>
      <c r="E16" s="1700"/>
      <c r="F16" s="1692"/>
      <c r="G16" s="1419"/>
      <c r="H16" s="1693"/>
      <c r="I16" s="1405"/>
      <c r="J16" s="1700"/>
      <c r="K16" s="2186"/>
      <c r="L16" s="2186"/>
      <c r="M16" s="2186"/>
      <c r="N16" s="2186"/>
    </row>
    <row r="17" spans="1:14" s="131" customFormat="1" hidden="1" x14ac:dyDescent="0.2">
      <c r="A17" s="1700" t="s">
        <v>2939</v>
      </c>
      <c r="B17" s="1065"/>
      <c r="C17" s="1402"/>
      <c r="D17" s="1692"/>
      <c r="E17" s="1700"/>
      <c r="F17" s="1692"/>
      <c r="G17" s="1419"/>
      <c r="H17" s="1693"/>
      <c r="I17" s="1405"/>
      <c r="J17" s="1700"/>
      <c r="K17" s="2186"/>
      <c r="L17" s="2186"/>
      <c r="M17" s="2186"/>
      <c r="N17" s="2186"/>
    </row>
    <row r="18" spans="1:14" s="131" customFormat="1" hidden="1" x14ac:dyDescent="0.2">
      <c r="A18" s="1700" t="s">
        <v>2940</v>
      </c>
      <c r="B18" s="1065"/>
      <c r="C18" s="1402"/>
      <c r="D18" s="1692"/>
      <c r="E18" s="1700"/>
      <c r="F18" s="1692"/>
      <c r="G18" s="1419"/>
      <c r="H18" s="1693"/>
      <c r="I18" s="1405"/>
      <c r="J18" s="1700"/>
      <c r="K18" s="2186"/>
      <c r="L18" s="2186"/>
      <c r="M18" s="2186"/>
      <c r="N18" s="2186"/>
    </row>
    <row r="19" spans="1:14" s="131" customFormat="1" hidden="1" x14ac:dyDescent="0.2">
      <c r="A19" s="1700" t="s">
        <v>2941</v>
      </c>
      <c r="B19" s="1065"/>
      <c r="C19" s="1402"/>
      <c r="D19" s="1692"/>
      <c r="E19" s="1700"/>
      <c r="F19" s="1692"/>
      <c r="G19" s="1419"/>
      <c r="H19" s="1693"/>
      <c r="I19" s="1405"/>
      <c r="J19" s="1700"/>
      <c r="K19" s="2186"/>
      <c r="L19" s="2186"/>
      <c r="M19" s="2186"/>
      <c r="N19" s="2186"/>
    </row>
    <row r="20" spans="1:14" s="131" customFormat="1" hidden="1" x14ac:dyDescent="0.2">
      <c r="A20" s="1700" t="s">
        <v>2942</v>
      </c>
      <c r="B20" s="1065"/>
      <c r="C20" s="1402"/>
      <c r="D20" s="1692"/>
      <c r="E20" s="1700"/>
      <c r="F20" s="1692"/>
      <c r="G20" s="1419"/>
      <c r="H20" s="1693"/>
      <c r="I20" s="1405"/>
      <c r="J20" s="1700"/>
      <c r="K20" s="2186"/>
      <c r="L20" s="2186"/>
      <c r="M20" s="2186"/>
      <c r="N20" s="2186"/>
    </row>
    <row r="21" spans="1:14" s="131" customFormat="1" hidden="1" x14ac:dyDescent="0.2">
      <c r="A21" s="1700" t="s">
        <v>2943</v>
      </c>
      <c r="B21" s="1065"/>
      <c r="C21" s="1402"/>
      <c r="D21" s="1692"/>
      <c r="E21" s="1700"/>
      <c r="F21" s="1692"/>
      <c r="G21" s="1419"/>
      <c r="H21" s="1693"/>
      <c r="I21" s="1405"/>
      <c r="J21" s="1700"/>
      <c r="K21" s="2186"/>
      <c r="L21" s="2186"/>
      <c r="M21" s="2186"/>
      <c r="N21" s="2186"/>
    </row>
    <row r="22" spans="1:14" s="131" customFormat="1" hidden="1" x14ac:dyDescent="0.2">
      <c r="A22" s="1700" t="s">
        <v>2944</v>
      </c>
      <c r="B22" s="1065"/>
      <c r="C22" s="1402"/>
      <c r="D22" s="1692"/>
      <c r="E22" s="1700"/>
      <c r="F22" s="1692"/>
      <c r="G22" s="1419"/>
      <c r="H22" s="1693"/>
      <c r="I22" s="1405"/>
      <c r="J22" s="1700"/>
      <c r="K22" s="2186"/>
      <c r="L22" s="2186"/>
      <c r="M22" s="2186"/>
      <c r="N22" s="2186"/>
    </row>
    <row r="23" spans="1:14" s="131" customFormat="1" hidden="1" x14ac:dyDescent="0.2">
      <c r="A23" s="1700" t="s">
        <v>2945</v>
      </c>
      <c r="B23" s="1065"/>
      <c r="C23" s="1402"/>
      <c r="D23" s="1692"/>
      <c r="E23" s="1700"/>
      <c r="F23" s="1692"/>
      <c r="G23" s="1419"/>
      <c r="H23" s="1693"/>
      <c r="I23" s="1405"/>
      <c r="J23" s="1700"/>
      <c r="K23" s="2186"/>
      <c r="L23" s="2186"/>
      <c r="M23" s="2186"/>
      <c r="N23" s="2186"/>
    </row>
    <row r="24" spans="1:14" s="131" customFormat="1" hidden="1" x14ac:dyDescent="0.2">
      <c r="A24" s="1700" t="s">
        <v>2946</v>
      </c>
      <c r="B24" s="1065"/>
      <c r="C24" s="1402"/>
      <c r="D24" s="1692"/>
      <c r="E24" s="1700"/>
      <c r="F24" s="1692"/>
      <c r="G24" s="1419"/>
      <c r="H24" s="1693"/>
      <c r="I24" s="1405"/>
      <c r="J24" s="1700"/>
      <c r="K24" s="2186"/>
      <c r="L24" s="2186"/>
      <c r="M24" s="2186"/>
      <c r="N24" s="2186"/>
    </row>
    <row r="25" spans="1:14" s="131" customFormat="1" hidden="1" x14ac:dyDescent="0.2">
      <c r="A25" s="1700" t="s">
        <v>2947</v>
      </c>
      <c r="B25" s="1065"/>
      <c r="C25" s="1402"/>
      <c r="D25" s="1692"/>
      <c r="E25" s="1700"/>
      <c r="F25" s="1692"/>
      <c r="G25" s="1419"/>
      <c r="H25" s="1693"/>
      <c r="I25" s="1405"/>
      <c r="J25" s="1700"/>
      <c r="K25" s="2186"/>
      <c r="L25" s="2186"/>
      <c r="M25" s="2186"/>
      <c r="N25" s="2186"/>
    </row>
    <row r="26" spans="1:14" s="131" customFormat="1" hidden="1" x14ac:dyDescent="0.2">
      <c r="A26" s="1700" t="s">
        <v>2948</v>
      </c>
      <c r="B26" s="1065"/>
      <c r="C26" s="1402"/>
      <c r="D26" s="1692"/>
      <c r="E26" s="1700"/>
      <c r="F26" s="1692"/>
      <c r="G26" s="1419"/>
      <c r="H26" s="1693"/>
      <c r="I26" s="1405"/>
      <c r="J26" s="1700"/>
      <c r="K26" s="2186"/>
      <c r="L26" s="2186"/>
      <c r="M26" s="2186"/>
      <c r="N26" s="2186"/>
    </row>
    <row r="27" spans="1:14" s="131" customFormat="1" hidden="1" x14ac:dyDescent="0.2">
      <c r="A27" s="1700" t="s">
        <v>2949</v>
      </c>
      <c r="B27" s="1065"/>
      <c r="C27" s="1402"/>
      <c r="D27" s="1692"/>
      <c r="E27" s="1700"/>
      <c r="F27" s="1692"/>
      <c r="G27" s="1419"/>
      <c r="H27" s="1693"/>
      <c r="I27" s="1405"/>
      <c r="J27" s="1700"/>
      <c r="K27" s="2186"/>
      <c r="L27" s="2186"/>
      <c r="M27" s="2186"/>
      <c r="N27" s="2186"/>
    </row>
    <row r="28" spans="1:14" s="131" customFormat="1" hidden="1" x14ac:dyDescent="0.2">
      <c r="A28" s="1700" t="s">
        <v>2950</v>
      </c>
      <c r="B28" s="1065"/>
      <c r="C28" s="1402"/>
      <c r="D28" s="1692"/>
      <c r="E28" s="1700"/>
      <c r="F28" s="1692"/>
      <c r="G28" s="1419"/>
      <c r="H28" s="1693"/>
      <c r="I28" s="1405"/>
      <c r="J28" s="1700"/>
      <c r="K28" s="2186"/>
      <c r="L28" s="2186"/>
      <c r="M28" s="2186"/>
      <c r="N28" s="2186"/>
    </row>
    <row r="29" spans="1:14" s="131" customFormat="1" hidden="1" x14ac:dyDescent="0.2">
      <c r="A29" s="1700" t="s">
        <v>2951</v>
      </c>
      <c r="B29" s="1065"/>
      <c r="C29" s="1402"/>
      <c r="D29" s="1692"/>
      <c r="E29" s="1700"/>
      <c r="F29" s="1692"/>
      <c r="G29" s="1419"/>
      <c r="H29" s="1693"/>
      <c r="I29" s="1405"/>
      <c r="J29" s="1700"/>
      <c r="K29" s="2186"/>
      <c r="L29" s="2186"/>
      <c r="M29" s="2186"/>
      <c r="N29" s="2186"/>
    </row>
    <row r="30" spans="1:14" s="131" customFormat="1" hidden="1" x14ac:dyDescent="0.2">
      <c r="A30" s="1700" t="s">
        <v>2952</v>
      </c>
      <c r="B30" s="1065"/>
      <c r="C30" s="1402"/>
      <c r="D30" s="1692"/>
      <c r="E30" s="1700"/>
      <c r="F30" s="1692"/>
      <c r="G30" s="1419"/>
      <c r="H30" s="1693"/>
      <c r="I30" s="1405"/>
      <c r="J30" s="1700"/>
      <c r="K30" s="2186"/>
      <c r="L30" s="2186"/>
      <c r="M30" s="2186"/>
      <c r="N30" s="2186"/>
    </row>
    <row r="31" spans="1:14" s="131" customFormat="1" hidden="1" x14ac:dyDescent="0.2">
      <c r="A31" s="1700" t="s">
        <v>2953</v>
      </c>
      <c r="B31" s="1065"/>
      <c r="C31" s="1402"/>
      <c r="D31" s="1692"/>
      <c r="E31" s="1700"/>
      <c r="F31" s="1692"/>
      <c r="G31" s="1419"/>
      <c r="H31" s="1693"/>
      <c r="I31" s="1405"/>
      <c r="J31" s="1700"/>
      <c r="K31" s="2186"/>
      <c r="L31" s="2186"/>
      <c r="M31" s="2186"/>
      <c r="N31" s="2186"/>
    </row>
    <row r="32" spans="1:14" s="131" customFormat="1" hidden="1" x14ac:dyDescent="0.2">
      <c r="A32" s="1700" t="s">
        <v>2954</v>
      </c>
      <c r="B32" s="1065"/>
      <c r="C32" s="1402"/>
      <c r="D32" s="1692"/>
      <c r="E32" s="1700"/>
      <c r="F32" s="1692"/>
      <c r="G32" s="1419"/>
      <c r="H32" s="1693"/>
      <c r="I32" s="1405"/>
      <c r="J32" s="1700"/>
      <c r="K32" s="2186"/>
      <c r="L32" s="2186"/>
      <c r="M32" s="2186"/>
      <c r="N32" s="2186"/>
    </row>
    <row r="33" spans="1:14" s="131" customFormat="1" hidden="1" x14ac:dyDescent="0.2">
      <c r="A33" s="1700" t="s">
        <v>2955</v>
      </c>
      <c r="B33" s="1065"/>
      <c r="C33" s="1402"/>
      <c r="D33" s="1692"/>
      <c r="E33" s="1700"/>
      <c r="F33" s="1692"/>
      <c r="G33" s="1419"/>
      <c r="H33" s="1693"/>
      <c r="I33" s="1405"/>
      <c r="J33" s="1700"/>
      <c r="K33" s="2186"/>
      <c r="L33" s="2186"/>
      <c r="M33" s="2186"/>
      <c r="N33" s="2186"/>
    </row>
    <row r="34" spans="1:14" s="131" customFormat="1" x14ac:dyDescent="0.2">
      <c r="A34" s="1700" t="s">
        <v>2956</v>
      </c>
      <c r="B34" s="1065"/>
      <c r="C34" s="1402"/>
      <c r="D34" s="1692"/>
      <c r="E34" s="1700"/>
      <c r="F34" s="1692"/>
      <c r="G34" s="1419"/>
      <c r="H34" s="1693"/>
      <c r="I34" s="1405"/>
      <c r="J34" s="1700"/>
      <c r="K34" s="2186"/>
      <c r="L34" s="2186"/>
      <c r="M34" s="2186"/>
      <c r="N34" s="2186"/>
    </row>
    <row r="35" spans="1:14" s="131" customFormat="1" x14ac:dyDescent="0.2">
      <c r="A35" s="425" t="s">
        <v>2957</v>
      </c>
      <c r="B35" s="1066">
        <v>100</v>
      </c>
      <c r="C35" s="1410"/>
      <c r="D35" s="1692"/>
      <c r="E35" s="1700"/>
      <c r="F35" s="1692"/>
      <c r="G35" s="1419"/>
      <c r="H35" s="1693"/>
      <c r="I35" s="1405"/>
      <c r="J35" s="1700"/>
      <c r="K35" s="2188"/>
      <c r="L35" s="2188"/>
      <c r="M35" s="2188"/>
      <c r="N35" s="2188"/>
    </row>
    <row r="36" spans="1:14" s="131" customFormat="1" x14ac:dyDescent="0.2">
      <c r="A36" s="132" t="s">
        <v>2958</v>
      </c>
      <c r="B36" s="905" t="s">
        <v>2959</v>
      </c>
      <c r="C36" s="906"/>
      <c r="D36" s="1693"/>
      <c r="F36" s="1693"/>
      <c r="G36" s="1420"/>
      <c r="H36" s="1693"/>
      <c r="I36" s="1416"/>
      <c r="K36" s="2189"/>
      <c r="L36" s="2189"/>
      <c r="M36" s="2189"/>
      <c r="N36" s="2189"/>
    </row>
    <row r="37" spans="1:14" s="131" customFormat="1" ht="6" customHeight="1" x14ac:dyDescent="0.2"/>
    <row r="38" spans="1:14" s="131" customFormat="1" x14ac:dyDescent="0.2">
      <c r="B38" s="138" t="s">
        <v>1785</v>
      </c>
    </row>
    <row r="39" spans="1:14" s="131" customFormat="1" x14ac:dyDescent="0.2">
      <c r="A39" s="1700" t="s">
        <v>2932</v>
      </c>
      <c r="B39" s="1065"/>
      <c r="C39" s="1692"/>
      <c r="D39" s="1692"/>
      <c r="E39" s="1700"/>
      <c r="F39" s="1692"/>
      <c r="G39" s="1419"/>
      <c r="H39" s="1693"/>
      <c r="I39" s="1405"/>
      <c r="J39" s="1700"/>
      <c r="K39" s="2186"/>
      <c r="L39" s="2186"/>
      <c r="M39" s="2186"/>
      <c r="N39" s="2186"/>
    </row>
    <row r="40" spans="1:14" s="131" customFormat="1" x14ac:dyDescent="0.2">
      <c r="A40" s="1700" t="s">
        <v>2933</v>
      </c>
      <c r="B40" s="1065"/>
      <c r="C40" s="1692"/>
      <c r="D40" s="1692"/>
      <c r="E40" s="1700"/>
      <c r="F40" s="1692"/>
      <c r="G40" s="1419"/>
      <c r="H40" s="1693"/>
      <c r="I40" s="1405"/>
      <c r="J40" s="1700"/>
      <c r="K40" s="2186"/>
      <c r="L40" s="2186"/>
      <c r="M40" s="2186"/>
      <c r="N40" s="2186"/>
    </row>
    <row r="41" spans="1:14" s="131" customFormat="1" x14ac:dyDescent="0.2">
      <c r="A41" s="1700" t="s">
        <v>2934</v>
      </c>
      <c r="B41" s="1065"/>
      <c r="C41" s="1692"/>
      <c r="D41" s="1692"/>
      <c r="E41" s="1700"/>
      <c r="F41" s="1692"/>
      <c r="G41" s="1419"/>
      <c r="H41" s="1693"/>
      <c r="I41" s="1405"/>
      <c r="J41" s="1700"/>
      <c r="K41" s="2186"/>
      <c r="L41" s="2186"/>
      <c r="M41" s="2186"/>
      <c r="N41" s="2186"/>
    </row>
    <row r="42" spans="1:14" s="131" customFormat="1" hidden="1" x14ac:dyDescent="0.2">
      <c r="A42" s="1700" t="s">
        <v>2935</v>
      </c>
      <c r="B42" s="1065"/>
      <c r="C42" s="1692"/>
      <c r="D42" s="1692"/>
      <c r="E42" s="1700"/>
      <c r="F42" s="1692"/>
      <c r="G42" s="1419"/>
      <c r="H42" s="1693"/>
      <c r="I42" s="1405"/>
      <c r="J42" s="1700"/>
      <c r="K42" s="2186"/>
      <c r="L42" s="2186"/>
      <c r="M42" s="2186"/>
      <c r="N42" s="2186"/>
    </row>
    <row r="43" spans="1:14" s="131" customFormat="1" hidden="1" x14ac:dyDescent="0.2">
      <c r="A43" s="1700" t="s">
        <v>2936</v>
      </c>
      <c r="B43" s="1065"/>
      <c r="C43" s="1692"/>
      <c r="D43" s="1692"/>
      <c r="E43" s="1700"/>
      <c r="F43" s="1692"/>
      <c r="G43" s="1419"/>
      <c r="H43" s="1693"/>
      <c r="I43" s="1405"/>
      <c r="J43" s="1700"/>
      <c r="K43" s="2186"/>
      <c r="L43" s="2186"/>
      <c r="M43" s="2186"/>
      <c r="N43" s="2186"/>
    </row>
    <row r="44" spans="1:14" s="131" customFormat="1" hidden="1" x14ac:dyDescent="0.2">
      <c r="A44" s="1700" t="s">
        <v>2937</v>
      </c>
      <c r="B44" s="1065"/>
      <c r="C44" s="1692"/>
      <c r="D44" s="1692"/>
      <c r="E44" s="1700"/>
      <c r="F44" s="1692"/>
      <c r="G44" s="1419"/>
      <c r="H44" s="1693"/>
      <c r="I44" s="1405"/>
      <c r="J44" s="1700"/>
      <c r="K44" s="2186"/>
      <c r="L44" s="2186"/>
      <c r="M44" s="2186"/>
      <c r="N44" s="2186"/>
    </row>
    <row r="45" spans="1:14" s="131" customFormat="1" hidden="1" x14ac:dyDescent="0.2">
      <c r="A45" s="1700" t="s">
        <v>2938</v>
      </c>
      <c r="B45" s="1065"/>
      <c r="C45" s="1692"/>
      <c r="D45" s="1692"/>
      <c r="E45" s="1700"/>
      <c r="F45" s="1692"/>
      <c r="G45" s="1419"/>
      <c r="H45" s="1693"/>
      <c r="I45" s="1405"/>
      <c r="J45" s="1700"/>
      <c r="K45" s="2186"/>
      <c r="L45" s="2186"/>
      <c r="M45" s="2186"/>
      <c r="N45" s="2186"/>
    </row>
    <row r="46" spans="1:14" s="131" customFormat="1" hidden="1" x14ac:dyDescent="0.2">
      <c r="A46" s="1700" t="s">
        <v>2939</v>
      </c>
      <c r="B46" s="1065"/>
      <c r="C46" s="1692"/>
      <c r="D46" s="1692"/>
      <c r="E46" s="1700"/>
      <c r="F46" s="1692"/>
      <c r="G46" s="1419"/>
      <c r="H46" s="1693"/>
      <c r="I46" s="1405"/>
      <c r="J46" s="1700"/>
      <c r="K46" s="2186"/>
      <c r="L46" s="2186"/>
      <c r="M46" s="2186"/>
      <c r="N46" s="2186"/>
    </row>
    <row r="47" spans="1:14" s="131" customFormat="1" hidden="1" x14ac:dyDescent="0.2">
      <c r="A47" s="1700" t="s">
        <v>2940</v>
      </c>
      <c r="B47" s="1065"/>
      <c r="C47" s="1692"/>
      <c r="D47" s="1692"/>
      <c r="E47" s="1700"/>
      <c r="F47" s="1692"/>
      <c r="G47" s="1419"/>
      <c r="H47" s="1693"/>
      <c r="I47" s="1405"/>
      <c r="J47" s="1700"/>
      <c r="K47" s="2186"/>
      <c r="L47" s="2186"/>
      <c r="M47" s="2186"/>
      <c r="N47" s="2186"/>
    </row>
    <row r="48" spans="1:14" s="131" customFormat="1" hidden="1" x14ac:dyDescent="0.2">
      <c r="A48" s="1700" t="s">
        <v>2941</v>
      </c>
      <c r="B48" s="1065"/>
      <c r="C48" s="1692"/>
      <c r="D48" s="1692"/>
      <c r="E48" s="1700"/>
      <c r="F48" s="1692"/>
      <c r="G48" s="1419"/>
      <c r="H48" s="1693"/>
      <c r="I48" s="1405"/>
      <c r="J48" s="1700"/>
      <c r="K48" s="2186"/>
      <c r="L48" s="2186"/>
      <c r="M48" s="2186"/>
      <c r="N48" s="2186"/>
    </row>
    <row r="49" spans="1:14" s="131" customFormat="1" hidden="1" x14ac:dyDescent="0.2">
      <c r="A49" s="1700" t="s">
        <v>2942</v>
      </c>
      <c r="B49" s="1065"/>
      <c r="C49" s="1692"/>
      <c r="D49" s="1692"/>
      <c r="E49" s="1700"/>
      <c r="F49" s="1692"/>
      <c r="G49" s="1419"/>
      <c r="H49" s="1693"/>
      <c r="I49" s="1405"/>
      <c r="J49" s="1700"/>
      <c r="K49" s="2186"/>
      <c r="L49" s="2186"/>
      <c r="M49" s="2186"/>
      <c r="N49" s="2186"/>
    </row>
    <row r="50" spans="1:14" s="131" customFormat="1" hidden="1" x14ac:dyDescent="0.2">
      <c r="A50" s="1700" t="s">
        <v>2943</v>
      </c>
      <c r="B50" s="1065"/>
      <c r="C50" s="1692"/>
      <c r="D50" s="1692"/>
      <c r="E50" s="1700"/>
      <c r="F50" s="1692"/>
      <c r="G50" s="1419"/>
      <c r="H50" s="1693"/>
      <c r="I50" s="1405"/>
      <c r="J50" s="1700"/>
      <c r="K50" s="2186"/>
      <c r="L50" s="2186"/>
      <c r="M50" s="2186"/>
      <c r="N50" s="2186"/>
    </row>
    <row r="51" spans="1:14" s="131" customFormat="1" hidden="1" x14ac:dyDescent="0.2">
      <c r="A51" s="1700" t="s">
        <v>2944</v>
      </c>
      <c r="B51" s="1065"/>
      <c r="C51" s="1692"/>
      <c r="D51" s="1692"/>
      <c r="E51" s="1700"/>
      <c r="F51" s="1692"/>
      <c r="G51" s="1419"/>
      <c r="H51" s="1693"/>
      <c r="I51" s="1405"/>
      <c r="J51" s="1700"/>
      <c r="K51" s="2186"/>
      <c r="L51" s="2186"/>
      <c r="M51" s="2186"/>
      <c r="N51" s="2186"/>
    </row>
    <row r="52" spans="1:14" s="131" customFormat="1" hidden="1" x14ac:dyDescent="0.2">
      <c r="A52" s="1700" t="s">
        <v>2945</v>
      </c>
      <c r="B52" s="1065"/>
      <c r="C52" s="1692"/>
      <c r="D52" s="1692"/>
      <c r="E52" s="1700"/>
      <c r="F52" s="1692"/>
      <c r="G52" s="1419"/>
      <c r="H52" s="1693"/>
      <c r="I52" s="1405"/>
      <c r="J52" s="1700"/>
      <c r="K52" s="2186"/>
      <c r="L52" s="2186"/>
      <c r="M52" s="2186"/>
      <c r="N52" s="2186"/>
    </row>
    <row r="53" spans="1:14" s="131" customFormat="1" hidden="1" x14ac:dyDescent="0.2">
      <c r="A53" s="1700" t="s">
        <v>2946</v>
      </c>
      <c r="B53" s="1065"/>
      <c r="C53" s="1692"/>
      <c r="D53" s="1692"/>
      <c r="E53" s="1700"/>
      <c r="F53" s="1692"/>
      <c r="G53" s="1419"/>
      <c r="H53" s="1693"/>
      <c r="I53" s="1405"/>
      <c r="J53" s="1700"/>
      <c r="K53" s="2186"/>
      <c r="L53" s="2186"/>
      <c r="M53" s="2186"/>
      <c r="N53" s="2186"/>
    </row>
    <row r="54" spans="1:14" s="131" customFormat="1" hidden="1" x14ac:dyDescent="0.2">
      <c r="A54" s="1700" t="s">
        <v>2947</v>
      </c>
      <c r="B54" s="1065"/>
      <c r="C54" s="1692"/>
      <c r="D54" s="1692"/>
      <c r="E54" s="1700"/>
      <c r="F54" s="1692"/>
      <c r="G54" s="1419"/>
      <c r="H54" s="1693"/>
      <c r="I54" s="1405"/>
      <c r="J54" s="1700"/>
      <c r="K54" s="2186"/>
      <c r="L54" s="2186"/>
      <c r="M54" s="2186"/>
      <c r="N54" s="2186"/>
    </row>
    <row r="55" spans="1:14" s="131" customFormat="1" hidden="1" x14ac:dyDescent="0.2">
      <c r="A55" s="1700" t="s">
        <v>2948</v>
      </c>
      <c r="B55" s="1065"/>
      <c r="C55" s="1692"/>
      <c r="D55" s="1692"/>
      <c r="E55" s="1700"/>
      <c r="F55" s="1692"/>
      <c r="G55" s="1419"/>
      <c r="H55" s="1693"/>
      <c r="I55" s="1405"/>
      <c r="J55" s="1700"/>
      <c r="K55" s="2186"/>
      <c r="L55" s="2186"/>
      <c r="M55" s="2186"/>
      <c r="N55" s="2186"/>
    </row>
    <row r="56" spans="1:14" s="131" customFormat="1" hidden="1" x14ac:dyDescent="0.2">
      <c r="A56" s="1700" t="s">
        <v>2949</v>
      </c>
      <c r="B56" s="1065"/>
      <c r="C56" s="1692"/>
      <c r="D56" s="1692"/>
      <c r="E56" s="1700"/>
      <c r="F56" s="1692"/>
      <c r="G56" s="1419"/>
      <c r="H56" s="1693"/>
      <c r="I56" s="1405"/>
      <c r="J56" s="1700"/>
      <c r="K56" s="2186"/>
      <c r="L56" s="2186"/>
      <c r="M56" s="2186"/>
      <c r="N56" s="2186"/>
    </row>
    <row r="57" spans="1:14" s="131" customFormat="1" hidden="1" x14ac:dyDescent="0.2">
      <c r="A57" s="1700" t="s">
        <v>2950</v>
      </c>
      <c r="B57" s="1065"/>
      <c r="C57" s="1692"/>
      <c r="D57" s="1692"/>
      <c r="E57" s="1700"/>
      <c r="F57" s="1692"/>
      <c r="G57" s="1419"/>
      <c r="H57" s="1693"/>
      <c r="I57" s="1405"/>
      <c r="J57" s="1700"/>
      <c r="K57" s="2186"/>
      <c r="L57" s="2186"/>
      <c r="M57" s="2186"/>
      <c r="N57" s="2186"/>
    </row>
    <row r="58" spans="1:14" s="131" customFormat="1" hidden="1" x14ac:dyDescent="0.2">
      <c r="A58" s="1700" t="s">
        <v>2951</v>
      </c>
      <c r="B58" s="1065"/>
      <c r="C58" s="1692"/>
      <c r="D58" s="1692"/>
      <c r="E58" s="1700"/>
      <c r="F58" s="1692"/>
      <c r="G58" s="1419"/>
      <c r="H58" s="1693"/>
      <c r="I58" s="1405"/>
      <c r="J58" s="1700"/>
      <c r="K58" s="2186"/>
      <c r="L58" s="2186"/>
      <c r="M58" s="2186"/>
      <c r="N58" s="2186"/>
    </row>
    <row r="59" spans="1:14" s="131" customFormat="1" hidden="1" x14ac:dyDescent="0.2">
      <c r="A59" s="1700" t="s">
        <v>2952</v>
      </c>
      <c r="B59" s="1065"/>
      <c r="C59" s="1692"/>
      <c r="D59" s="1692"/>
      <c r="E59" s="1700"/>
      <c r="F59" s="1692"/>
      <c r="G59" s="1419"/>
      <c r="H59" s="1693"/>
      <c r="I59" s="1405"/>
      <c r="J59" s="1700"/>
      <c r="K59" s="2186"/>
      <c r="L59" s="2186"/>
      <c r="M59" s="2186"/>
      <c r="N59" s="2186"/>
    </row>
    <row r="60" spans="1:14" s="131" customFormat="1" hidden="1" x14ac:dyDescent="0.2">
      <c r="A60" s="1700" t="s">
        <v>2953</v>
      </c>
      <c r="B60" s="1065"/>
      <c r="C60" s="1692"/>
      <c r="D60" s="1692"/>
      <c r="E60" s="1700"/>
      <c r="F60" s="1692"/>
      <c r="G60" s="1419"/>
      <c r="H60" s="1693"/>
      <c r="I60" s="1405"/>
      <c r="J60" s="1700"/>
      <c r="K60" s="2186"/>
      <c r="L60" s="2186"/>
      <c r="M60" s="2186"/>
      <c r="N60" s="2186"/>
    </row>
    <row r="61" spans="1:14" s="131" customFormat="1" hidden="1" x14ac:dyDescent="0.2">
      <c r="A61" s="1700" t="s">
        <v>2954</v>
      </c>
      <c r="B61" s="1065"/>
      <c r="C61" s="1692"/>
      <c r="D61" s="1692"/>
      <c r="E61" s="1700"/>
      <c r="F61" s="1692"/>
      <c r="G61" s="1419"/>
      <c r="H61" s="1693"/>
      <c r="I61" s="1405"/>
      <c r="J61" s="1700"/>
      <c r="K61" s="2186"/>
      <c r="L61" s="2186"/>
      <c r="M61" s="2186"/>
      <c r="N61" s="2186"/>
    </row>
    <row r="62" spans="1:14" s="131" customFormat="1" hidden="1" x14ac:dyDescent="0.2">
      <c r="A62" s="1700" t="s">
        <v>2955</v>
      </c>
      <c r="B62" s="1065"/>
      <c r="C62" s="1692"/>
      <c r="D62" s="1692"/>
      <c r="E62" s="1700"/>
      <c r="F62" s="1692"/>
      <c r="G62" s="1419"/>
      <c r="H62" s="1693"/>
      <c r="I62" s="1405"/>
      <c r="J62" s="1700"/>
      <c r="K62" s="2186"/>
      <c r="L62" s="2186"/>
      <c r="M62" s="2186"/>
      <c r="N62" s="2186"/>
    </row>
    <row r="63" spans="1:14" s="131" customFormat="1" x14ac:dyDescent="0.2">
      <c r="A63" s="1700" t="s">
        <v>2956</v>
      </c>
      <c r="B63" s="1065"/>
      <c r="C63" s="1692"/>
      <c r="D63" s="1692"/>
      <c r="E63" s="1700"/>
      <c r="F63" s="1692"/>
      <c r="G63" s="1419"/>
      <c r="H63" s="1693"/>
      <c r="I63" s="1405"/>
      <c r="J63" s="1700"/>
      <c r="K63" s="2186"/>
      <c r="L63" s="2186"/>
      <c r="M63" s="2186"/>
      <c r="N63" s="2186"/>
    </row>
    <row r="64" spans="1:14" s="131" customFormat="1" x14ac:dyDescent="0.2">
      <c r="A64" s="425" t="s">
        <v>2957</v>
      </c>
      <c r="B64" s="1066">
        <v>100</v>
      </c>
      <c r="C64" s="1692"/>
      <c r="D64" s="1692"/>
      <c r="E64" s="1700"/>
      <c r="F64" s="1692"/>
      <c r="G64" s="1419"/>
      <c r="H64" s="1693"/>
      <c r="I64" s="1405"/>
      <c r="J64" s="1700"/>
      <c r="K64" s="2188"/>
      <c r="L64" s="2188"/>
      <c r="M64" s="2188"/>
      <c r="N64" s="2188"/>
    </row>
    <row r="65" spans="1:14" s="131" customFormat="1" ht="12.75" customHeight="1" x14ac:dyDescent="0.2">
      <c r="A65" s="132" t="s">
        <v>2958</v>
      </c>
      <c r="B65" s="905" t="s">
        <v>2959</v>
      </c>
      <c r="C65" s="1693"/>
      <c r="D65" s="1693"/>
      <c r="F65" s="1693"/>
      <c r="G65" s="1420"/>
      <c r="H65" s="1693"/>
      <c r="I65" s="1416"/>
      <c r="K65" s="2189"/>
      <c r="L65" s="2189"/>
      <c r="M65" s="2189"/>
      <c r="N65" s="2189"/>
    </row>
    <row r="66" spans="1:14" s="131" customFormat="1" ht="6" customHeight="1" x14ac:dyDescent="0.2"/>
    <row r="67" spans="1:14" s="131" customFormat="1" x14ac:dyDescent="0.2">
      <c r="B67" s="138" t="s">
        <v>1788</v>
      </c>
    </row>
    <row r="68" spans="1:14" s="131" customFormat="1" x14ac:dyDescent="0.2">
      <c r="A68" s="1700" t="s">
        <v>2932</v>
      </c>
      <c r="B68" s="1065"/>
      <c r="C68" s="1692"/>
      <c r="D68" s="1692"/>
      <c r="E68" s="1700"/>
      <c r="F68" s="1692"/>
      <c r="G68" s="1419"/>
      <c r="H68" s="1693"/>
      <c r="I68" s="1405"/>
      <c r="J68" s="1700"/>
      <c r="K68" s="2186"/>
      <c r="L68" s="2186"/>
      <c r="M68" s="2186"/>
      <c r="N68" s="2186"/>
    </row>
    <row r="69" spans="1:14" s="131" customFormat="1" x14ac:dyDescent="0.2">
      <c r="A69" s="1700" t="s">
        <v>2933</v>
      </c>
      <c r="B69" s="1065"/>
      <c r="C69" s="1692"/>
      <c r="D69" s="1692"/>
      <c r="E69" s="1700"/>
      <c r="F69" s="1692"/>
      <c r="G69" s="1419"/>
      <c r="H69" s="1693"/>
      <c r="I69" s="1405"/>
      <c r="J69" s="1700"/>
      <c r="K69" s="2186"/>
      <c r="L69" s="2186"/>
      <c r="M69" s="2186"/>
      <c r="N69" s="2186"/>
    </row>
    <row r="70" spans="1:14" s="131" customFormat="1" x14ac:dyDescent="0.2">
      <c r="A70" s="1700" t="s">
        <v>2934</v>
      </c>
      <c r="B70" s="1065"/>
      <c r="C70" s="1692"/>
      <c r="D70" s="1692"/>
      <c r="E70" s="1700"/>
      <c r="F70" s="1692"/>
      <c r="G70" s="1419"/>
      <c r="H70" s="1693"/>
      <c r="I70" s="1405"/>
      <c r="J70" s="1700"/>
      <c r="K70" s="2186"/>
      <c r="L70" s="2186"/>
      <c r="M70" s="2186"/>
      <c r="N70" s="2186"/>
    </row>
    <row r="71" spans="1:14" s="131" customFormat="1" hidden="1" x14ac:dyDescent="0.2">
      <c r="A71" s="1700" t="s">
        <v>2935</v>
      </c>
      <c r="B71" s="1065"/>
      <c r="C71" s="1692"/>
      <c r="D71" s="1692"/>
      <c r="E71" s="1700"/>
      <c r="F71" s="1692"/>
      <c r="G71" s="1419"/>
      <c r="H71" s="1693"/>
      <c r="I71" s="1405"/>
      <c r="J71" s="1700"/>
      <c r="K71" s="2186"/>
      <c r="L71" s="2186"/>
      <c r="M71" s="2186"/>
      <c r="N71" s="2186"/>
    </row>
    <row r="72" spans="1:14" s="131" customFormat="1" hidden="1" x14ac:dyDescent="0.2">
      <c r="A72" s="1700" t="s">
        <v>2936</v>
      </c>
      <c r="B72" s="1065"/>
      <c r="C72" s="1692"/>
      <c r="D72" s="1692"/>
      <c r="E72" s="1700"/>
      <c r="F72" s="1692"/>
      <c r="G72" s="1419"/>
      <c r="H72" s="1693"/>
      <c r="I72" s="1405"/>
      <c r="J72" s="1700"/>
      <c r="K72" s="2186"/>
      <c r="L72" s="2186"/>
      <c r="M72" s="2186"/>
      <c r="N72" s="2186"/>
    </row>
    <row r="73" spans="1:14" s="131" customFormat="1" hidden="1" x14ac:dyDescent="0.2">
      <c r="A73" s="1700" t="s">
        <v>2937</v>
      </c>
      <c r="B73" s="1065"/>
      <c r="C73" s="1692"/>
      <c r="D73" s="1692"/>
      <c r="E73" s="1700"/>
      <c r="F73" s="1692"/>
      <c r="G73" s="1419"/>
      <c r="H73" s="1693"/>
      <c r="I73" s="1405"/>
      <c r="J73" s="1700"/>
      <c r="K73" s="2186"/>
      <c r="L73" s="2186"/>
      <c r="M73" s="2186"/>
      <c r="N73" s="2186"/>
    </row>
    <row r="74" spans="1:14" s="131" customFormat="1" hidden="1" x14ac:dyDescent="0.2">
      <c r="A74" s="1700" t="s">
        <v>2938</v>
      </c>
      <c r="B74" s="1065"/>
      <c r="C74" s="1692"/>
      <c r="D74" s="1692"/>
      <c r="E74" s="1700"/>
      <c r="F74" s="1692"/>
      <c r="G74" s="1419"/>
      <c r="H74" s="1693"/>
      <c r="I74" s="1405"/>
      <c r="J74" s="1700"/>
      <c r="K74" s="2186"/>
      <c r="L74" s="2186"/>
      <c r="M74" s="2186"/>
      <c r="N74" s="2186"/>
    </row>
    <row r="75" spans="1:14" s="131" customFormat="1" hidden="1" x14ac:dyDescent="0.2">
      <c r="A75" s="1700" t="s">
        <v>2939</v>
      </c>
      <c r="B75" s="1065"/>
      <c r="C75" s="1692"/>
      <c r="D75" s="1692"/>
      <c r="E75" s="1700"/>
      <c r="F75" s="1692"/>
      <c r="G75" s="1419"/>
      <c r="H75" s="1693"/>
      <c r="I75" s="1405"/>
      <c r="J75" s="1700"/>
      <c r="K75" s="2186"/>
      <c r="L75" s="2186"/>
      <c r="M75" s="2186"/>
      <c r="N75" s="2186"/>
    </row>
    <row r="76" spans="1:14" s="131" customFormat="1" hidden="1" x14ac:dyDescent="0.2">
      <c r="A76" s="1700" t="s">
        <v>2940</v>
      </c>
      <c r="B76" s="1065"/>
      <c r="C76" s="1692"/>
      <c r="D76" s="1692"/>
      <c r="E76" s="1700"/>
      <c r="F76" s="1692"/>
      <c r="G76" s="1419"/>
      <c r="H76" s="1693"/>
      <c r="I76" s="1405"/>
      <c r="J76" s="1700"/>
      <c r="K76" s="2186"/>
      <c r="L76" s="2186"/>
      <c r="M76" s="2186"/>
      <c r="N76" s="2186"/>
    </row>
    <row r="77" spans="1:14" s="131" customFormat="1" hidden="1" x14ac:dyDescent="0.2">
      <c r="A77" s="1700" t="s">
        <v>2941</v>
      </c>
      <c r="B77" s="1065"/>
      <c r="C77" s="1692"/>
      <c r="D77" s="1692"/>
      <c r="E77" s="1700"/>
      <c r="F77" s="1692"/>
      <c r="G77" s="1419"/>
      <c r="H77" s="1693"/>
      <c r="I77" s="1405"/>
      <c r="J77" s="1700"/>
      <c r="K77" s="2186"/>
      <c r="L77" s="2186"/>
      <c r="M77" s="2186"/>
      <c r="N77" s="2186"/>
    </row>
    <row r="78" spans="1:14" s="131" customFormat="1" hidden="1" x14ac:dyDescent="0.2">
      <c r="A78" s="1700" t="s">
        <v>2942</v>
      </c>
      <c r="B78" s="1065"/>
      <c r="C78" s="1692"/>
      <c r="D78" s="1692"/>
      <c r="E78" s="1700"/>
      <c r="F78" s="1692"/>
      <c r="G78" s="1419"/>
      <c r="H78" s="1693"/>
      <c r="I78" s="1405"/>
      <c r="J78" s="1700"/>
      <c r="K78" s="2186"/>
      <c r="L78" s="2186"/>
      <c r="M78" s="2186"/>
      <c r="N78" s="2186"/>
    </row>
    <row r="79" spans="1:14" s="131" customFormat="1" hidden="1" x14ac:dyDescent="0.2">
      <c r="A79" s="1700" t="s">
        <v>2943</v>
      </c>
      <c r="B79" s="1065"/>
      <c r="C79" s="1692"/>
      <c r="D79" s="1692"/>
      <c r="E79" s="1700"/>
      <c r="F79" s="1692"/>
      <c r="G79" s="1419"/>
      <c r="H79" s="1693"/>
      <c r="I79" s="1405"/>
      <c r="J79" s="1700"/>
      <c r="K79" s="2186"/>
      <c r="L79" s="2186"/>
      <c r="M79" s="2186"/>
      <c r="N79" s="2186"/>
    </row>
    <row r="80" spans="1:14" s="131" customFormat="1" hidden="1" x14ac:dyDescent="0.2">
      <c r="A80" s="1700" t="s">
        <v>2944</v>
      </c>
      <c r="B80" s="1065"/>
      <c r="C80" s="1692"/>
      <c r="D80" s="1692"/>
      <c r="E80" s="1700"/>
      <c r="F80" s="1692"/>
      <c r="G80" s="1419"/>
      <c r="H80" s="1693"/>
      <c r="I80" s="1405"/>
      <c r="J80" s="1700"/>
      <c r="K80" s="2186"/>
      <c r="L80" s="2186"/>
      <c r="M80" s="2186"/>
      <c r="N80" s="2186"/>
    </row>
    <row r="81" spans="1:39" s="131" customFormat="1" hidden="1" x14ac:dyDescent="0.2">
      <c r="A81" s="1700" t="s">
        <v>2945</v>
      </c>
      <c r="B81" s="1065"/>
      <c r="C81" s="1692"/>
      <c r="D81" s="1692"/>
      <c r="E81" s="1700"/>
      <c r="F81" s="1692"/>
      <c r="G81" s="1419"/>
      <c r="H81" s="1693"/>
      <c r="I81" s="1405"/>
      <c r="J81" s="1700"/>
      <c r="K81" s="2186"/>
      <c r="L81" s="2186"/>
      <c r="M81" s="2186"/>
      <c r="N81" s="2186"/>
    </row>
    <row r="82" spans="1:39" s="131" customFormat="1" hidden="1" x14ac:dyDescent="0.2">
      <c r="A82" s="1700" t="s">
        <v>2946</v>
      </c>
      <c r="B82" s="1065"/>
      <c r="C82" s="1692"/>
      <c r="D82" s="1692"/>
      <c r="E82" s="1700"/>
      <c r="F82" s="1692"/>
      <c r="G82" s="1419"/>
      <c r="H82" s="1693"/>
      <c r="I82" s="1405"/>
      <c r="J82" s="1700"/>
      <c r="K82" s="2186"/>
      <c r="L82" s="2186"/>
      <c r="M82" s="2186"/>
      <c r="N82" s="2186"/>
    </row>
    <row r="83" spans="1:39" s="131" customFormat="1" hidden="1" x14ac:dyDescent="0.2">
      <c r="A83" s="1700" t="s">
        <v>2947</v>
      </c>
      <c r="B83" s="1065"/>
      <c r="C83" s="1692"/>
      <c r="D83" s="1692"/>
      <c r="E83" s="1700"/>
      <c r="F83" s="1692"/>
      <c r="G83" s="1419"/>
      <c r="H83" s="1693"/>
      <c r="I83" s="1405"/>
      <c r="J83" s="1700"/>
      <c r="K83" s="2186"/>
      <c r="L83" s="2186"/>
      <c r="M83" s="2186"/>
      <c r="N83" s="2186"/>
    </row>
    <row r="84" spans="1:39" s="131" customFormat="1" hidden="1" x14ac:dyDescent="0.2">
      <c r="A84" s="1700" t="s">
        <v>2948</v>
      </c>
      <c r="B84" s="1065"/>
      <c r="C84" s="1692"/>
      <c r="D84" s="1692"/>
      <c r="E84" s="1700"/>
      <c r="F84" s="1692"/>
      <c r="G84" s="1419"/>
      <c r="H84" s="1693"/>
      <c r="I84" s="1405"/>
      <c r="J84" s="1700"/>
      <c r="K84" s="2186"/>
      <c r="L84" s="2186"/>
      <c r="M84" s="2186"/>
      <c r="N84" s="2186"/>
    </row>
    <row r="85" spans="1:39" s="131" customFormat="1" hidden="1" x14ac:dyDescent="0.2">
      <c r="A85" s="1700" t="s">
        <v>2949</v>
      </c>
      <c r="B85" s="1065"/>
      <c r="C85" s="1692"/>
      <c r="D85" s="1692"/>
      <c r="E85" s="1700"/>
      <c r="F85" s="1692"/>
      <c r="G85" s="1419"/>
      <c r="H85" s="1693"/>
      <c r="I85" s="1405"/>
      <c r="J85" s="1700"/>
      <c r="K85" s="2186"/>
      <c r="L85" s="2186"/>
      <c r="M85" s="2186"/>
      <c r="N85" s="2186"/>
    </row>
    <row r="86" spans="1:39" s="131" customFormat="1" hidden="1" x14ac:dyDescent="0.2">
      <c r="A86" s="1700" t="s">
        <v>2950</v>
      </c>
      <c r="B86" s="1065"/>
      <c r="C86" s="1692"/>
      <c r="D86" s="1692"/>
      <c r="E86" s="1700"/>
      <c r="F86" s="1692"/>
      <c r="G86" s="1419"/>
      <c r="H86" s="1693"/>
      <c r="I86" s="1405"/>
      <c r="J86" s="1700"/>
      <c r="K86" s="2186"/>
      <c r="L86" s="2186"/>
      <c r="M86" s="2186"/>
      <c r="N86" s="2186"/>
    </row>
    <row r="87" spans="1:39" s="131" customFormat="1" hidden="1" x14ac:dyDescent="0.2">
      <c r="A87" s="1700" t="s">
        <v>2951</v>
      </c>
      <c r="B87" s="1065"/>
      <c r="C87" s="1692"/>
      <c r="D87" s="1692"/>
      <c r="E87" s="1700"/>
      <c r="F87" s="1692"/>
      <c r="G87" s="1419"/>
      <c r="H87" s="1693"/>
      <c r="I87" s="1405"/>
      <c r="J87" s="1700"/>
      <c r="K87" s="2186"/>
      <c r="L87" s="2186"/>
      <c r="M87" s="2186"/>
      <c r="N87" s="2186"/>
    </row>
    <row r="88" spans="1:39" s="131" customFormat="1" hidden="1" x14ac:dyDescent="0.2">
      <c r="A88" s="1700" t="s">
        <v>2952</v>
      </c>
      <c r="B88" s="1065"/>
      <c r="C88" s="1692"/>
      <c r="D88" s="1692"/>
      <c r="E88" s="1700"/>
      <c r="F88" s="1692"/>
      <c r="G88" s="1419"/>
      <c r="H88" s="1693"/>
      <c r="I88" s="1405"/>
      <c r="J88" s="1700"/>
      <c r="K88" s="2186"/>
      <c r="L88" s="2186"/>
      <c r="M88" s="2186"/>
      <c r="N88" s="2186"/>
    </row>
    <row r="89" spans="1:39" s="131" customFormat="1" hidden="1" x14ac:dyDescent="0.2">
      <c r="A89" s="1700" t="s">
        <v>2953</v>
      </c>
      <c r="B89" s="1065"/>
      <c r="C89" s="1692"/>
      <c r="D89" s="1692"/>
      <c r="E89" s="1700"/>
      <c r="F89" s="1692"/>
      <c r="G89" s="1419"/>
      <c r="H89" s="1693"/>
      <c r="I89" s="1405"/>
      <c r="J89" s="1700"/>
      <c r="K89" s="2186"/>
      <c r="L89" s="2186"/>
      <c r="M89" s="2186"/>
      <c r="N89" s="2186"/>
    </row>
    <row r="90" spans="1:39" s="131" customFormat="1" hidden="1" x14ac:dyDescent="0.2">
      <c r="A90" s="1700" t="s">
        <v>2954</v>
      </c>
      <c r="B90" s="1065"/>
      <c r="C90" s="1692"/>
      <c r="D90" s="1692"/>
      <c r="E90" s="1700"/>
      <c r="F90" s="1692"/>
      <c r="G90" s="1419"/>
      <c r="H90" s="1693"/>
      <c r="I90" s="1405"/>
      <c r="J90" s="1700"/>
      <c r="K90" s="2186"/>
      <c r="L90" s="2186"/>
      <c r="M90" s="2186"/>
      <c r="N90" s="2186"/>
    </row>
    <row r="91" spans="1:39" s="131" customFormat="1" hidden="1" x14ac:dyDescent="0.2">
      <c r="A91" s="1700" t="s">
        <v>2955</v>
      </c>
      <c r="B91" s="1065"/>
      <c r="C91" s="1692"/>
      <c r="D91" s="1692"/>
      <c r="E91" s="1700"/>
      <c r="F91" s="1692"/>
      <c r="G91" s="1419"/>
      <c r="H91" s="1693"/>
      <c r="I91" s="1405"/>
      <c r="J91" s="1700"/>
      <c r="K91" s="2186"/>
      <c r="L91" s="2186"/>
      <c r="M91" s="2186"/>
      <c r="N91" s="2186"/>
    </row>
    <row r="92" spans="1:39" s="131" customFormat="1" x14ac:dyDescent="0.2">
      <c r="A92" s="1700" t="s">
        <v>2956</v>
      </c>
      <c r="B92" s="1065"/>
      <c r="C92" s="1692"/>
      <c r="D92" s="1692"/>
      <c r="E92" s="1700"/>
      <c r="F92" s="1692"/>
      <c r="G92" s="1419"/>
      <c r="H92" s="1693"/>
      <c r="I92" s="1405"/>
      <c r="J92" s="1700"/>
      <c r="K92" s="2186"/>
      <c r="L92" s="2186"/>
      <c r="M92" s="2186"/>
      <c r="N92" s="2186"/>
    </row>
    <row r="93" spans="1:39" s="131" customFormat="1" x14ac:dyDescent="0.2">
      <c r="A93" s="425" t="s">
        <v>2957</v>
      </c>
      <c r="B93" s="1066">
        <v>100</v>
      </c>
      <c r="C93" s="1692"/>
      <c r="D93" s="1692"/>
      <c r="E93" s="1700"/>
      <c r="F93" s="1692"/>
      <c r="G93" s="1419"/>
      <c r="H93" s="1693"/>
      <c r="I93" s="1405"/>
      <c r="J93" s="1700"/>
      <c r="K93" s="2188"/>
      <c r="L93" s="2188"/>
      <c r="M93" s="2188"/>
      <c r="N93" s="2188"/>
    </row>
    <row r="94" spans="1:39" s="131" customFormat="1" x14ac:dyDescent="0.2">
      <c r="A94" s="132" t="s">
        <v>2958</v>
      </c>
      <c r="B94" s="905" t="s">
        <v>2959</v>
      </c>
      <c r="C94" s="1693"/>
      <c r="D94" s="1693"/>
      <c r="F94" s="1693"/>
      <c r="G94" s="1420"/>
      <c r="H94" s="1693"/>
      <c r="I94" s="1416"/>
      <c r="K94" s="2189"/>
      <c r="L94" s="2189"/>
      <c r="M94" s="2189"/>
      <c r="N94" s="2189"/>
    </row>
    <row r="95" spans="1:39" s="131" customFormat="1" x14ac:dyDescent="0.2"/>
    <row r="96" spans="1:39" s="131" customFormat="1" x14ac:dyDescent="0.2">
      <c r="B96" s="1356" t="s">
        <v>2960</v>
      </c>
      <c r="C96" s="1357"/>
      <c r="D96" s="1357"/>
      <c r="F96" s="1357"/>
      <c r="G96" s="979"/>
      <c r="H96" s="1358"/>
      <c r="I96" s="1358"/>
      <c r="J96" s="1357"/>
      <c r="K96" s="1357"/>
      <c r="L96" s="1357"/>
      <c r="M96" s="1357"/>
      <c r="N96" s="1428"/>
      <c r="P96" s="1526"/>
      <c r="Q96" s="1526"/>
      <c r="R96" s="1526"/>
      <c r="S96" s="1526"/>
      <c r="T96" s="1526"/>
      <c r="V96" s="1527"/>
      <c r="W96" s="1527"/>
      <c r="X96" s="508"/>
      <c r="Y96" s="508"/>
      <c r="Z96" s="508"/>
      <c r="AA96" s="508"/>
      <c r="AB96" s="1473"/>
      <c r="AC96" s="508"/>
      <c r="AD96" s="508"/>
      <c r="AE96" s="508"/>
      <c r="AF96" s="508"/>
      <c r="AG96" s="508"/>
      <c r="AH96" s="508"/>
      <c r="AI96" s="1527"/>
      <c r="AJ96" s="1527"/>
      <c r="AK96" s="508"/>
      <c r="AL96" s="508"/>
      <c r="AM96" s="508"/>
    </row>
    <row r="97" spans="1:39" s="131" customFormat="1" x14ac:dyDescent="0.2">
      <c r="A97" s="132" t="s">
        <v>2958</v>
      </c>
      <c r="B97" s="1359" t="s">
        <v>2959</v>
      </c>
      <c r="C97" s="1360"/>
      <c r="D97" s="1360"/>
      <c r="E97" s="1361"/>
      <c r="F97" s="1360"/>
      <c r="G97" s="1361"/>
      <c r="H97" s="1430"/>
      <c r="I97" s="1545"/>
      <c r="J97" s="1435"/>
      <c r="K97" s="2256"/>
      <c r="L97" s="2257"/>
      <c r="M97" s="2256"/>
      <c r="N97" s="2257"/>
      <c r="O97" s="1700"/>
      <c r="P97" s="1526"/>
      <c r="Q97" s="1526"/>
      <c r="R97" s="1526"/>
      <c r="S97" s="1526"/>
      <c r="T97" s="1526"/>
      <c r="V97" s="1527"/>
      <c r="W97" s="1527"/>
      <c r="X97" s="508"/>
      <c r="Y97" s="508"/>
      <c r="Z97" s="508"/>
      <c r="AA97" s="508"/>
      <c r="AB97" s="1473"/>
      <c r="AC97" s="508"/>
      <c r="AD97" s="508"/>
      <c r="AE97" s="508"/>
      <c r="AF97" s="508"/>
      <c r="AG97" s="508"/>
      <c r="AH97" s="508"/>
      <c r="AI97" s="1527"/>
      <c r="AJ97" s="1527"/>
      <c r="AK97" s="508"/>
      <c r="AL97" s="508"/>
      <c r="AM97" s="508"/>
    </row>
    <row r="98" spans="1:39" s="131" customFormat="1" x14ac:dyDescent="0.2">
      <c r="A98" s="132"/>
      <c r="B98" s="1433"/>
      <c r="C98" s="1361"/>
      <c r="D98" s="1434"/>
      <c r="E98" s="1361"/>
      <c r="F98" s="1361"/>
      <c r="G98" s="1361"/>
      <c r="H98" s="1434"/>
      <c r="I98" s="1434"/>
      <c r="J98" s="1435"/>
      <c r="K98" s="1435"/>
      <c r="L98" s="1435"/>
      <c r="M98" s="1435"/>
      <c r="N98" s="1435"/>
      <c r="O98" s="1700"/>
      <c r="P98" s="1526"/>
      <c r="Q98" s="1526"/>
      <c r="R98" s="1526"/>
      <c r="S98" s="1526"/>
      <c r="T98" s="1526"/>
      <c r="V98" s="1527"/>
      <c r="W98" s="1527"/>
      <c r="X98" s="508"/>
      <c r="Y98" s="508"/>
      <c r="Z98" s="508"/>
      <c r="AA98" s="508"/>
      <c r="AB98" s="1473"/>
      <c r="AC98" s="508"/>
      <c r="AD98" s="508"/>
      <c r="AE98" s="508"/>
      <c r="AF98" s="508"/>
      <c r="AG98" s="508"/>
      <c r="AH98" s="508"/>
      <c r="AI98" s="1527"/>
      <c r="AJ98" s="1527"/>
      <c r="AK98" s="508"/>
      <c r="AL98" s="508"/>
      <c r="AM98" s="508"/>
    </row>
    <row r="99" spans="1:39" s="131" customFormat="1" x14ac:dyDescent="0.2">
      <c r="B99" s="138" t="s">
        <v>746</v>
      </c>
      <c r="D99" s="1693"/>
      <c r="K99" s="2189"/>
      <c r="L99" s="2189"/>
      <c r="M99" s="2189"/>
      <c r="N99" s="2189"/>
    </row>
    <row r="100" spans="1:39" s="131" customFormat="1" x14ac:dyDescent="0.2"/>
    <row r="101" spans="1:39" s="1481" customFormat="1" ht="33.75" customHeight="1" x14ac:dyDescent="0.2">
      <c r="A101" s="932"/>
      <c r="B101" s="1474" t="s">
        <v>3014</v>
      </c>
      <c r="C101" s="131"/>
      <c r="D101" s="131"/>
      <c r="E101" s="131"/>
      <c r="F101" s="131"/>
      <c r="G101" s="131"/>
      <c r="H101" s="131"/>
      <c r="I101" s="131"/>
      <c r="J101" s="131"/>
      <c r="K101" s="139" t="s">
        <v>3015</v>
      </c>
      <c r="L101" s="139" t="s">
        <v>3016</v>
      </c>
      <c r="M101" s="139" t="s">
        <v>3015</v>
      </c>
      <c r="N101" s="139" t="s">
        <v>3016</v>
      </c>
    </row>
    <row r="102" spans="1:39" s="1481" customFormat="1" ht="33.75" customHeight="1" x14ac:dyDescent="0.2">
      <c r="A102" s="932"/>
      <c r="B102" s="1475" t="s">
        <v>1784</v>
      </c>
      <c r="C102" s="660"/>
      <c r="D102" s="1692"/>
      <c r="E102" s="131"/>
      <c r="F102" s="1477"/>
      <c r="G102" s="1419"/>
      <c r="H102" s="1693"/>
      <c r="I102" s="1405"/>
      <c r="J102" s="131"/>
      <c r="K102" s="1692"/>
      <c r="L102" s="1692"/>
      <c r="M102" s="1692"/>
      <c r="N102" s="1692"/>
    </row>
    <row r="103" spans="1:39" s="1481" customFormat="1" ht="40.35" customHeight="1" x14ac:dyDescent="0.2">
      <c r="A103" s="932"/>
      <c r="B103" s="1478" t="s">
        <v>1785</v>
      </c>
      <c r="C103" s="1692"/>
      <c r="D103" s="1692"/>
      <c r="E103" s="131"/>
      <c r="F103" s="1477"/>
      <c r="G103" s="1419"/>
      <c r="H103" s="1693"/>
      <c r="I103" s="1405"/>
      <c r="J103" s="131"/>
      <c r="K103" s="1692"/>
      <c r="L103" s="1692"/>
      <c r="M103" s="1692"/>
      <c r="N103" s="1692"/>
    </row>
    <row r="104" spans="1:39" s="131" customFormat="1" ht="12.75" customHeight="1" x14ac:dyDescent="0.2">
      <c r="A104" s="1700"/>
    </row>
    <row r="105" spans="1:39" s="131" customFormat="1" ht="22.5" customHeight="1" x14ac:dyDescent="0.25">
      <c r="A105" s="1178">
        <v>1</v>
      </c>
      <c r="B105" s="2263" t="s">
        <v>3086</v>
      </c>
      <c r="C105" s="2264"/>
      <c r="D105" s="2264"/>
      <c r="E105" s="2264"/>
      <c r="F105" s="2264"/>
      <c r="G105" s="2264"/>
      <c r="H105" s="2264"/>
      <c r="I105" s="2264"/>
      <c r="J105" s="2264"/>
      <c r="K105" s="2264"/>
      <c r="L105" s="2264"/>
      <c r="M105" s="2264"/>
      <c r="N105" s="2264"/>
    </row>
    <row r="106" spans="1:39" s="131" customFormat="1" ht="22.5" customHeight="1" x14ac:dyDescent="0.2">
      <c r="A106" s="1178">
        <v>2</v>
      </c>
      <c r="B106" s="2001" t="s">
        <v>3087</v>
      </c>
      <c r="C106" s="2080"/>
      <c r="D106" s="2080"/>
      <c r="E106" s="2080"/>
      <c r="F106" s="2080"/>
      <c r="G106" s="2080"/>
      <c r="H106" s="2080"/>
      <c r="I106" s="2080"/>
      <c r="J106" s="2080"/>
      <c r="K106" s="2080"/>
      <c r="L106" s="2080"/>
      <c r="M106" s="2080"/>
      <c r="N106" s="2080"/>
    </row>
    <row r="107" spans="1:39" x14ac:dyDescent="0.2">
      <c r="A107" s="1634"/>
    </row>
    <row r="108" spans="1:39" x14ac:dyDescent="0.2">
      <c r="A108" s="1634"/>
    </row>
    <row r="109" spans="1:39" x14ac:dyDescent="0.2">
      <c r="A109" s="1634"/>
    </row>
    <row r="110" spans="1:39" x14ac:dyDescent="0.2">
      <c r="A110" s="1634"/>
    </row>
    <row r="111" spans="1:39" x14ac:dyDescent="0.2">
      <c r="A111" s="1634"/>
    </row>
    <row r="112" spans="1:39" x14ac:dyDescent="0.2">
      <c r="A112" s="1634"/>
    </row>
    <row r="113" spans="1:1" x14ac:dyDescent="0.2">
      <c r="A113" s="1634"/>
    </row>
    <row r="114" spans="1:1" x14ac:dyDescent="0.2">
      <c r="A114" s="1634"/>
    </row>
    <row r="115" spans="1:1" x14ac:dyDescent="0.2">
      <c r="A115" s="1634"/>
    </row>
    <row r="116" spans="1:1" x14ac:dyDescent="0.2">
      <c r="A116" s="1634"/>
    </row>
    <row r="117" spans="1:1" x14ac:dyDescent="0.2">
      <c r="A117" s="1634"/>
    </row>
    <row r="118" spans="1:1" x14ac:dyDescent="0.2">
      <c r="A118" s="1634"/>
    </row>
    <row r="119" spans="1:1" x14ac:dyDescent="0.2">
      <c r="A119" s="1634"/>
    </row>
    <row r="120" spans="1:1" x14ac:dyDescent="0.2">
      <c r="A120" s="1634"/>
    </row>
    <row r="121" spans="1:1" x14ac:dyDescent="0.2">
      <c r="A121" s="1634"/>
    </row>
    <row r="122" spans="1:1" x14ac:dyDescent="0.2">
      <c r="A122" s="1634"/>
    </row>
    <row r="123" spans="1:1" x14ac:dyDescent="0.2">
      <c r="A123" s="1634"/>
    </row>
    <row r="124" spans="1:1" x14ac:dyDescent="0.2">
      <c r="A124" s="86"/>
    </row>
    <row r="125" spans="1:1" x14ac:dyDescent="0.2">
      <c r="A125" s="39"/>
    </row>
    <row r="128" spans="1:1" x14ac:dyDescent="0.2">
      <c r="A128" s="1634"/>
    </row>
    <row r="129" spans="1:1" x14ac:dyDescent="0.2">
      <c r="A129" s="1634"/>
    </row>
    <row r="130" spans="1:1" x14ac:dyDescent="0.2">
      <c r="A130" s="1634"/>
    </row>
    <row r="131" spans="1:1" x14ac:dyDescent="0.2">
      <c r="A131" s="1634"/>
    </row>
    <row r="132" spans="1:1" x14ac:dyDescent="0.2">
      <c r="A132" s="1634"/>
    </row>
    <row r="133" spans="1:1" x14ac:dyDescent="0.2">
      <c r="A133" s="1634"/>
    </row>
    <row r="134" spans="1:1" x14ac:dyDescent="0.2">
      <c r="A134" s="1634"/>
    </row>
    <row r="135" spans="1:1" x14ac:dyDescent="0.2">
      <c r="A135" s="1634"/>
    </row>
    <row r="136" spans="1:1" x14ac:dyDescent="0.2">
      <c r="A136" s="1634"/>
    </row>
    <row r="137" spans="1:1" x14ac:dyDescent="0.2">
      <c r="A137" s="1634"/>
    </row>
    <row r="138" spans="1:1" x14ac:dyDescent="0.2">
      <c r="A138" s="1634"/>
    </row>
    <row r="139" spans="1:1" x14ac:dyDescent="0.2">
      <c r="A139" s="1634"/>
    </row>
    <row r="140" spans="1:1" x14ac:dyDescent="0.2">
      <c r="A140" s="1634"/>
    </row>
    <row r="141" spans="1:1" x14ac:dyDescent="0.2">
      <c r="A141" s="1634"/>
    </row>
    <row r="142" spans="1:1" x14ac:dyDescent="0.2">
      <c r="A142" s="1634"/>
    </row>
    <row r="143" spans="1:1" x14ac:dyDescent="0.2">
      <c r="A143" s="1634"/>
    </row>
    <row r="144" spans="1:1" x14ac:dyDescent="0.2">
      <c r="A144" s="1634"/>
    </row>
    <row r="145" spans="1:1" x14ac:dyDescent="0.2">
      <c r="A145" s="1634"/>
    </row>
    <row r="146" spans="1:1" x14ac:dyDescent="0.2">
      <c r="A146" s="1634"/>
    </row>
    <row r="147" spans="1:1" x14ac:dyDescent="0.2">
      <c r="A147" s="1634"/>
    </row>
    <row r="148" spans="1:1" x14ac:dyDescent="0.2">
      <c r="A148" s="1634"/>
    </row>
    <row r="149" spans="1:1" x14ac:dyDescent="0.2">
      <c r="A149" s="1634"/>
    </row>
    <row r="150" spans="1:1" x14ac:dyDescent="0.2">
      <c r="A150" s="1634"/>
    </row>
    <row r="151" spans="1:1" x14ac:dyDescent="0.2">
      <c r="A151" s="1634"/>
    </row>
    <row r="152" spans="1:1" x14ac:dyDescent="0.2">
      <c r="A152" s="1634"/>
    </row>
    <row r="153" spans="1:1" x14ac:dyDescent="0.2">
      <c r="A153" s="86"/>
    </row>
    <row r="154" spans="1:1" x14ac:dyDescent="0.2">
      <c r="A154" s="39"/>
    </row>
    <row r="166" spans="1:1" ht="14.25" x14ac:dyDescent="0.2">
      <c r="A166" s="1098"/>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hyperlinks>
    <hyperlink ref="B2:E2" location="'Liste tableaux'!A1" display="Retour à la liste des tableaux" xr:uid="{F6F6AD1E-E330-4EF1-82F8-FD5557F2AA18}"/>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1" sqref="B1"/>
    </sheetView>
  </sheetViews>
  <sheetFormatPr defaultColWidth="9.140625" defaultRowHeight="12.75" x14ac:dyDescent="0.2"/>
  <cols>
    <col min="1" max="1" width="7.140625" style="1" customWidth="1"/>
    <col min="2" max="2" width="12.140625" style="1" customWidth="1"/>
    <col min="3" max="3" width="11.140625" style="1" customWidth="1"/>
    <col min="4" max="4" width="14" style="1" customWidth="1"/>
    <col min="5" max="5" width="0.85546875" style="1" customWidth="1"/>
    <col min="6" max="6" width="13.140625" style="1" customWidth="1"/>
    <col min="7" max="7" width="0.85546875" style="1" customWidth="1"/>
    <col min="8" max="9" width="13.42578125" style="1" customWidth="1"/>
    <col min="10" max="10" width="0.5703125" style="1" customWidth="1"/>
    <col min="11" max="14" width="6.5703125" style="1" customWidth="1"/>
    <col min="15" max="15" width="2.140625" style="1" customWidth="1"/>
    <col min="16" max="16" width="6.5703125" style="1" customWidth="1"/>
    <col min="17" max="17" width="9" style="1" customWidth="1"/>
    <col min="18" max="18" width="12.28515625" style="1" customWidth="1"/>
    <col min="19" max="20" width="9.42578125" style="1" customWidth="1"/>
    <col min="21" max="21" width="0.85546875" style="1" customWidth="1"/>
    <col min="22" max="29" width="8.5703125" style="25" customWidth="1"/>
    <col min="30" max="256" width="9.140625" style="1"/>
    <col min="257" max="257" width="7.140625" style="1" customWidth="1"/>
    <col min="258" max="259" width="9.140625" style="1"/>
    <col min="260" max="260" width="12.42578125" style="1" customWidth="1"/>
    <col min="261" max="261" width="0.85546875" style="1" customWidth="1"/>
    <col min="262" max="262" width="12.42578125" style="1" customWidth="1"/>
    <col min="263" max="263" width="0.85546875" style="1" customWidth="1"/>
    <col min="264" max="264" width="12.42578125" style="1" customWidth="1"/>
    <col min="265" max="265" width="11.5703125" style="1" customWidth="1"/>
    <col min="266" max="266" width="0.5703125" style="1" customWidth="1"/>
    <col min="267" max="270" width="5.5703125" style="1" customWidth="1"/>
    <col min="271" max="271" width="2.140625" style="1" customWidth="1"/>
    <col min="272" max="272" width="6.5703125" style="1" customWidth="1"/>
    <col min="273" max="273" width="9" style="1" customWidth="1"/>
    <col min="274" max="276" width="9.42578125" style="1" customWidth="1"/>
    <col min="277" max="277" width="0.85546875" style="1" customWidth="1"/>
    <col min="278" max="285" width="8.5703125" style="1" customWidth="1"/>
    <col min="286" max="512" width="9.140625" style="1"/>
    <col min="513" max="513" width="7.140625" style="1" customWidth="1"/>
    <col min="514" max="515" width="9.140625" style="1"/>
    <col min="516" max="516" width="12.42578125" style="1" customWidth="1"/>
    <col min="517" max="517" width="0.85546875" style="1" customWidth="1"/>
    <col min="518" max="518" width="12.42578125" style="1" customWidth="1"/>
    <col min="519" max="519" width="0.85546875" style="1" customWidth="1"/>
    <col min="520" max="520" width="12.42578125" style="1" customWidth="1"/>
    <col min="521" max="521" width="11.5703125" style="1" customWidth="1"/>
    <col min="522" max="522" width="0.5703125" style="1" customWidth="1"/>
    <col min="523" max="526" width="5.5703125" style="1" customWidth="1"/>
    <col min="527" max="527" width="2.140625" style="1" customWidth="1"/>
    <col min="528" max="528" width="6.5703125" style="1" customWidth="1"/>
    <col min="529" max="529" width="9" style="1" customWidth="1"/>
    <col min="530" max="532" width="9.42578125" style="1" customWidth="1"/>
    <col min="533" max="533" width="0.85546875" style="1" customWidth="1"/>
    <col min="534" max="541" width="8.5703125" style="1" customWidth="1"/>
    <col min="542" max="768" width="9.140625" style="1"/>
    <col min="769" max="769" width="7.140625" style="1" customWidth="1"/>
    <col min="770" max="771" width="9.140625" style="1"/>
    <col min="772" max="772" width="12.42578125" style="1" customWidth="1"/>
    <col min="773" max="773" width="0.85546875" style="1" customWidth="1"/>
    <col min="774" max="774" width="12.42578125" style="1" customWidth="1"/>
    <col min="775" max="775" width="0.85546875" style="1" customWidth="1"/>
    <col min="776" max="776" width="12.42578125" style="1" customWidth="1"/>
    <col min="777" max="777" width="11.5703125" style="1" customWidth="1"/>
    <col min="778" max="778" width="0.5703125" style="1" customWidth="1"/>
    <col min="779" max="782" width="5.5703125" style="1" customWidth="1"/>
    <col min="783" max="783" width="2.140625" style="1" customWidth="1"/>
    <col min="784" max="784" width="6.5703125" style="1" customWidth="1"/>
    <col min="785" max="785" width="9" style="1" customWidth="1"/>
    <col min="786" max="788" width="9.42578125" style="1" customWidth="1"/>
    <col min="789" max="789" width="0.85546875" style="1" customWidth="1"/>
    <col min="790" max="797" width="8.5703125" style="1" customWidth="1"/>
    <col min="798" max="1024" width="9.140625" style="1"/>
    <col min="1025" max="1025" width="7.140625" style="1" customWidth="1"/>
    <col min="1026" max="1027" width="9.140625" style="1"/>
    <col min="1028" max="1028" width="12.42578125" style="1" customWidth="1"/>
    <col min="1029" max="1029" width="0.85546875" style="1" customWidth="1"/>
    <col min="1030" max="1030" width="12.42578125" style="1" customWidth="1"/>
    <col min="1031" max="1031" width="0.85546875" style="1" customWidth="1"/>
    <col min="1032" max="1032" width="12.42578125" style="1" customWidth="1"/>
    <col min="1033" max="1033" width="11.5703125" style="1" customWidth="1"/>
    <col min="1034" max="1034" width="0.5703125" style="1" customWidth="1"/>
    <col min="1035" max="1038" width="5.5703125" style="1" customWidth="1"/>
    <col min="1039" max="1039" width="2.140625" style="1" customWidth="1"/>
    <col min="1040" max="1040" width="6.5703125" style="1" customWidth="1"/>
    <col min="1041" max="1041" width="9" style="1" customWidth="1"/>
    <col min="1042" max="1044" width="9.42578125" style="1" customWidth="1"/>
    <col min="1045" max="1045" width="0.85546875" style="1" customWidth="1"/>
    <col min="1046" max="1053" width="8.5703125" style="1" customWidth="1"/>
    <col min="1054" max="1280" width="9.140625" style="1"/>
    <col min="1281" max="1281" width="7.140625" style="1" customWidth="1"/>
    <col min="1282" max="1283" width="9.140625" style="1"/>
    <col min="1284" max="1284" width="12.42578125" style="1" customWidth="1"/>
    <col min="1285" max="1285" width="0.85546875" style="1" customWidth="1"/>
    <col min="1286" max="1286" width="12.42578125" style="1" customWidth="1"/>
    <col min="1287" max="1287" width="0.85546875" style="1" customWidth="1"/>
    <col min="1288" max="1288" width="12.42578125" style="1" customWidth="1"/>
    <col min="1289" max="1289" width="11.5703125" style="1" customWidth="1"/>
    <col min="1290" max="1290" width="0.5703125" style="1" customWidth="1"/>
    <col min="1291" max="1294" width="5.5703125" style="1" customWidth="1"/>
    <col min="1295" max="1295" width="2.140625" style="1" customWidth="1"/>
    <col min="1296" max="1296" width="6.5703125" style="1" customWidth="1"/>
    <col min="1297" max="1297" width="9" style="1" customWidth="1"/>
    <col min="1298" max="1300" width="9.42578125" style="1" customWidth="1"/>
    <col min="1301" max="1301" width="0.85546875" style="1" customWidth="1"/>
    <col min="1302" max="1309" width="8.5703125" style="1" customWidth="1"/>
    <col min="1310" max="1536" width="9.140625" style="1"/>
    <col min="1537" max="1537" width="7.140625" style="1" customWidth="1"/>
    <col min="1538" max="1539" width="9.140625" style="1"/>
    <col min="1540" max="1540" width="12.42578125" style="1" customWidth="1"/>
    <col min="1541" max="1541" width="0.85546875" style="1" customWidth="1"/>
    <col min="1542" max="1542" width="12.42578125" style="1" customWidth="1"/>
    <col min="1543" max="1543" width="0.85546875" style="1" customWidth="1"/>
    <col min="1544" max="1544" width="12.42578125" style="1" customWidth="1"/>
    <col min="1545" max="1545" width="11.5703125" style="1" customWidth="1"/>
    <col min="1546" max="1546" width="0.5703125" style="1" customWidth="1"/>
    <col min="1547" max="1550" width="5.5703125" style="1" customWidth="1"/>
    <col min="1551" max="1551" width="2.140625" style="1" customWidth="1"/>
    <col min="1552" max="1552" width="6.5703125" style="1" customWidth="1"/>
    <col min="1553" max="1553" width="9" style="1" customWidth="1"/>
    <col min="1554" max="1556" width="9.42578125" style="1" customWidth="1"/>
    <col min="1557" max="1557" width="0.85546875" style="1" customWidth="1"/>
    <col min="1558" max="1565" width="8.5703125" style="1" customWidth="1"/>
    <col min="1566" max="1792" width="9.140625" style="1"/>
    <col min="1793" max="1793" width="7.140625" style="1" customWidth="1"/>
    <col min="1794" max="1795" width="9.140625" style="1"/>
    <col min="1796" max="1796" width="12.42578125" style="1" customWidth="1"/>
    <col min="1797" max="1797" width="0.85546875" style="1" customWidth="1"/>
    <col min="1798" max="1798" width="12.42578125" style="1" customWidth="1"/>
    <col min="1799" max="1799" width="0.85546875" style="1" customWidth="1"/>
    <col min="1800" max="1800" width="12.42578125" style="1" customWidth="1"/>
    <col min="1801" max="1801" width="11.5703125" style="1" customWidth="1"/>
    <col min="1802" max="1802" width="0.5703125" style="1" customWidth="1"/>
    <col min="1803" max="1806" width="5.5703125" style="1" customWidth="1"/>
    <col min="1807" max="1807" width="2.140625" style="1" customWidth="1"/>
    <col min="1808" max="1808" width="6.5703125" style="1" customWidth="1"/>
    <col min="1809" max="1809" width="9" style="1" customWidth="1"/>
    <col min="1810" max="1812" width="9.42578125" style="1" customWidth="1"/>
    <col min="1813" max="1813" width="0.85546875" style="1" customWidth="1"/>
    <col min="1814" max="1821" width="8.5703125" style="1" customWidth="1"/>
    <col min="1822" max="2048" width="9.140625" style="1"/>
    <col min="2049" max="2049" width="7.140625" style="1" customWidth="1"/>
    <col min="2050" max="2051" width="9.140625" style="1"/>
    <col min="2052" max="2052" width="12.42578125" style="1" customWidth="1"/>
    <col min="2053" max="2053" width="0.85546875" style="1" customWidth="1"/>
    <col min="2054" max="2054" width="12.42578125" style="1" customWidth="1"/>
    <col min="2055" max="2055" width="0.85546875" style="1" customWidth="1"/>
    <col min="2056" max="2056" width="12.42578125" style="1" customWidth="1"/>
    <col min="2057" max="2057" width="11.5703125" style="1" customWidth="1"/>
    <col min="2058" max="2058" width="0.5703125" style="1" customWidth="1"/>
    <col min="2059" max="2062" width="5.5703125" style="1" customWidth="1"/>
    <col min="2063" max="2063" width="2.140625" style="1" customWidth="1"/>
    <col min="2064" max="2064" width="6.5703125" style="1" customWidth="1"/>
    <col min="2065" max="2065" width="9" style="1" customWidth="1"/>
    <col min="2066" max="2068" width="9.42578125" style="1" customWidth="1"/>
    <col min="2069" max="2069" width="0.85546875" style="1" customWidth="1"/>
    <col min="2070" max="2077" width="8.5703125" style="1" customWidth="1"/>
    <col min="2078" max="2304" width="9.140625" style="1"/>
    <col min="2305" max="2305" width="7.140625" style="1" customWidth="1"/>
    <col min="2306" max="2307" width="9.140625" style="1"/>
    <col min="2308" max="2308" width="12.42578125" style="1" customWidth="1"/>
    <col min="2309" max="2309" width="0.85546875" style="1" customWidth="1"/>
    <col min="2310" max="2310" width="12.42578125" style="1" customWidth="1"/>
    <col min="2311" max="2311" width="0.85546875" style="1" customWidth="1"/>
    <col min="2312" max="2312" width="12.42578125" style="1" customWidth="1"/>
    <col min="2313" max="2313" width="11.5703125" style="1" customWidth="1"/>
    <col min="2314" max="2314" width="0.5703125" style="1" customWidth="1"/>
    <col min="2315" max="2318" width="5.5703125" style="1" customWidth="1"/>
    <col min="2319" max="2319" width="2.140625" style="1" customWidth="1"/>
    <col min="2320" max="2320" width="6.5703125" style="1" customWidth="1"/>
    <col min="2321" max="2321" width="9" style="1" customWidth="1"/>
    <col min="2322" max="2324" width="9.42578125" style="1" customWidth="1"/>
    <col min="2325" max="2325" width="0.85546875" style="1" customWidth="1"/>
    <col min="2326" max="2333" width="8.5703125" style="1" customWidth="1"/>
    <col min="2334" max="2560" width="9.140625" style="1"/>
    <col min="2561" max="2561" width="7.140625" style="1" customWidth="1"/>
    <col min="2562" max="2563" width="9.140625" style="1"/>
    <col min="2564" max="2564" width="12.42578125" style="1" customWidth="1"/>
    <col min="2565" max="2565" width="0.85546875" style="1" customWidth="1"/>
    <col min="2566" max="2566" width="12.42578125" style="1" customWidth="1"/>
    <col min="2567" max="2567" width="0.85546875" style="1" customWidth="1"/>
    <col min="2568" max="2568" width="12.42578125" style="1" customWidth="1"/>
    <col min="2569" max="2569" width="11.5703125" style="1" customWidth="1"/>
    <col min="2570" max="2570" width="0.5703125" style="1" customWidth="1"/>
    <col min="2571" max="2574" width="5.5703125" style="1" customWidth="1"/>
    <col min="2575" max="2575" width="2.140625" style="1" customWidth="1"/>
    <col min="2576" max="2576" width="6.5703125" style="1" customWidth="1"/>
    <col min="2577" max="2577" width="9" style="1" customWidth="1"/>
    <col min="2578" max="2580" width="9.42578125" style="1" customWidth="1"/>
    <col min="2581" max="2581" width="0.85546875" style="1" customWidth="1"/>
    <col min="2582" max="2589" width="8.5703125" style="1" customWidth="1"/>
    <col min="2590" max="2816" width="9.140625" style="1"/>
    <col min="2817" max="2817" width="7.140625" style="1" customWidth="1"/>
    <col min="2818" max="2819" width="9.140625" style="1"/>
    <col min="2820" max="2820" width="12.42578125" style="1" customWidth="1"/>
    <col min="2821" max="2821" width="0.85546875" style="1" customWidth="1"/>
    <col min="2822" max="2822" width="12.42578125" style="1" customWidth="1"/>
    <col min="2823" max="2823" width="0.85546875" style="1" customWidth="1"/>
    <col min="2824" max="2824" width="12.42578125" style="1" customWidth="1"/>
    <col min="2825" max="2825" width="11.5703125" style="1" customWidth="1"/>
    <col min="2826" max="2826" width="0.5703125" style="1" customWidth="1"/>
    <col min="2827" max="2830" width="5.5703125" style="1" customWidth="1"/>
    <col min="2831" max="2831" width="2.140625" style="1" customWidth="1"/>
    <col min="2832" max="2832" width="6.5703125" style="1" customWidth="1"/>
    <col min="2833" max="2833" width="9" style="1" customWidth="1"/>
    <col min="2834" max="2836" width="9.42578125" style="1" customWidth="1"/>
    <col min="2837" max="2837" width="0.85546875" style="1" customWidth="1"/>
    <col min="2838" max="2845" width="8.5703125" style="1" customWidth="1"/>
    <col min="2846" max="3072" width="9.140625" style="1"/>
    <col min="3073" max="3073" width="7.140625" style="1" customWidth="1"/>
    <col min="3074" max="3075" width="9.140625" style="1"/>
    <col min="3076" max="3076" width="12.42578125" style="1" customWidth="1"/>
    <col min="3077" max="3077" width="0.85546875" style="1" customWidth="1"/>
    <col min="3078" max="3078" width="12.42578125" style="1" customWidth="1"/>
    <col min="3079" max="3079" width="0.85546875" style="1" customWidth="1"/>
    <col min="3080" max="3080" width="12.42578125" style="1" customWidth="1"/>
    <col min="3081" max="3081" width="11.5703125" style="1" customWidth="1"/>
    <col min="3082" max="3082" width="0.5703125" style="1" customWidth="1"/>
    <col min="3083" max="3086" width="5.5703125" style="1" customWidth="1"/>
    <col min="3087" max="3087" width="2.140625" style="1" customWidth="1"/>
    <col min="3088" max="3088" width="6.5703125" style="1" customWidth="1"/>
    <col min="3089" max="3089" width="9" style="1" customWidth="1"/>
    <col min="3090" max="3092" width="9.42578125" style="1" customWidth="1"/>
    <col min="3093" max="3093" width="0.85546875" style="1" customWidth="1"/>
    <col min="3094" max="3101" width="8.5703125" style="1" customWidth="1"/>
    <col min="3102" max="3328" width="9.140625" style="1"/>
    <col min="3329" max="3329" width="7.140625" style="1" customWidth="1"/>
    <col min="3330" max="3331" width="9.140625" style="1"/>
    <col min="3332" max="3332" width="12.42578125" style="1" customWidth="1"/>
    <col min="3333" max="3333" width="0.85546875" style="1" customWidth="1"/>
    <col min="3334" max="3334" width="12.42578125" style="1" customWidth="1"/>
    <col min="3335" max="3335" width="0.85546875" style="1" customWidth="1"/>
    <col min="3336" max="3336" width="12.42578125" style="1" customWidth="1"/>
    <col min="3337" max="3337" width="11.5703125" style="1" customWidth="1"/>
    <col min="3338" max="3338" width="0.5703125" style="1" customWidth="1"/>
    <col min="3339" max="3342" width="5.5703125" style="1" customWidth="1"/>
    <col min="3343" max="3343" width="2.140625" style="1" customWidth="1"/>
    <col min="3344" max="3344" width="6.5703125" style="1" customWidth="1"/>
    <col min="3345" max="3345" width="9" style="1" customWidth="1"/>
    <col min="3346" max="3348" width="9.42578125" style="1" customWidth="1"/>
    <col min="3349" max="3349" width="0.85546875" style="1" customWidth="1"/>
    <col min="3350" max="3357" width="8.5703125" style="1" customWidth="1"/>
    <col min="3358" max="3584" width="9.140625" style="1"/>
    <col min="3585" max="3585" width="7.140625" style="1" customWidth="1"/>
    <col min="3586" max="3587" width="9.140625" style="1"/>
    <col min="3588" max="3588" width="12.42578125" style="1" customWidth="1"/>
    <col min="3589" max="3589" width="0.85546875" style="1" customWidth="1"/>
    <col min="3590" max="3590" width="12.42578125" style="1" customWidth="1"/>
    <col min="3591" max="3591" width="0.85546875" style="1" customWidth="1"/>
    <col min="3592" max="3592" width="12.42578125" style="1" customWidth="1"/>
    <col min="3593" max="3593" width="11.5703125" style="1" customWidth="1"/>
    <col min="3594" max="3594" width="0.5703125" style="1" customWidth="1"/>
    <col min="3595" max="3598" width="5.5703125" style="1" customWidth="1"/>
    <col min="3599" max="3599" width="2.140625" style="1" customWidth="1"/>
    <col min="3600" max="3600" width="6.5703125" style="1" customWidth="1"/>
    <col min="3601" max="3601" width="9" style="1" customWidth="1"/>
    <col min="3602" max="3604" width="9.42578125" style="1" customWidth="1"/>
    <col min="3605" max="3605" width="0.85546875" style="1" customWidth="1"/>
    <col min="3606" max="3613" width="8.5703125" style="1" customWidth="1"/>
    <col min="3614" max="3840" width="9.140625" style="1"/>
    <col min="3841" max="3841" width="7.140625" style="1" customWidth="1"/>
    <col min="3842" max="3843" width="9.140625" style="1"/>
    <col min="3844" max="3844" width="12.42578125" style="1" customWidth="1"/>
    <col min="3845" max="3845" width="0.85546875" style="1" customWidth="1"/>
    <col min="3846" max="3846" width="12.42578125" style="1" customWidth="1"/>
    <col min="3847" max="3847" width="0.85546875" style="1" customWidth="1"/>
    <col min="3848" max="3848" width="12.42578125" style="1" customWidth="1"/>
    <col min="3849" max="3849" width="11.5703125" style="1" customWidth="1"/>
    <col min="3850" max="3850" width="0.5703125" style="1" customWidth="1"/>
    <col min="3851" max="3854" width="5.5703125" style="1" customWidth="1"/>
    <col min="3855" max="3855" width="2.140625" style="1" customWidth="1"/>
    <col min="3856" max="3856" width="6.5703125" style="1" customWidth="1"/>
    <col min="3857" max="3857" width="9" style="1" customWidth="1"/>
    <col min="3858" max="3860" width="9.42578125" style="1" customWidth="1"/>
    <col min="3861" max="3861" width="0.85546875" style="1" customWidth="1"/>
    <col min="3862" max="3869" width="8.5703125" style="1" customWidth="1"/>
    <col min="3870" max="4096" width="9.140625" style="1"/>
    <col min="4097" max="4097" width="7.140625" style="1" customWidth="1"/>
    <col min="4098" max="4099" width="9.140625" style="1"/>
    <col min="4100" max="4100" width="12.42578125" style="1" customWidth="1"/>
    <col min="4101" max="4101" width="0.85546875" style="1" customWidth="1"/>
    <col min="4102" max="4102" width="12.42578125" style="1" customWidth="1"/>
    <col min="4103" max="4103" width="0.85546875" style="1" customWidth="1"/>
    <col min="4104" max="4104" width="12.42578125" style="1" customWidth="1"/>
    <col min="4105" max="4105" width="11.5703125" style="1" customWidth="1"/>
    <col min="4106" max="4106" width="0.5703125" style="1" customWidth="1"/>
    <col min="4107" max="4110" width="5.5703125" style="1" customWidth="1"/>
    <col min="4111" max="4111" width="2.140625" style="1" customWidth="1"/>
    <col min="4112" max="4112" width="6.5703125" style="1" customWidth="1"/>
    <col min="4113" max="4113" width="9" style="1" customWidth="1"/>
    <col min="4114" max="4116" width="9.42578125" style="1" customWidth="1"/>
    <col min="4117" max="4117" width="0.85546875" style="1" customWidth="1"/>
    <col min="4118" max="4125" width="8.5703125" style="1" customWidth="1"/>
    <col min="4126" max="4352" width="9.140625" style="1"/>
    <col min="4353" max="4353" width="7.140625" style="1" customWidth="1"/>
    <col min="4354" max="4355" width="9.140625" style="1"/>
    <col min="4356" max="4356" width="12.42578125" style="1" customWidth="1"/>
    <col min="4357" max="4357" width="0.85546875" style="1" customWidth="1"/>
    <col min="4358" max="4358" width="12.42578125" style="1" customWidth="1"/>
    <col min="4359" max="4359" width="0.85546875" style="1" customWidth="1"/>
    <col min="4360" max="4360" width="12.42578125" style="1" customWidth="1"/>
    <col min="4361" max="4361" width="11.5703125" style="1" customWidth="1"/>
    <col min="4362" max="4362" width="0.5703125" style="1" customWidth="1"/>
    <col min="4363" max="4366" width="5.5703125" style="1" customWidth="1"/>
    <col min="4367" max="4367" width="2.140625" style="1" customWidth="1"/>
    <col min="4368" max="4368" width="6.5703125" style="1" customWidth="1"/>
    <col min="4369" max="4369" width="9" style="1" customWidth="1"/>
    <col min="4370" max="4372" width="9.42578125" style="1" customWidth="1"/>
    <col min="4373" max="4373" width="0.85546875" style="1" customWidth="1"/>
    <col min="4374" max="4381" width="8.5703125" style="1" customWidth="1"/>
    <col min="4382" max="4608" width="9.140625" style="1"/>
    <col min="4609" max="4609" width="7.140625" style="1" customWidth="1"/>
    <col min="4610" max="4611" width="9.140625" style="1"/>
    <col min="4612" max="4612" width="12.42578125" style="1" customWidth="1"/>
    <col min="4613" max="4613" width="0.85546875" style="1" customWidth="1"/>
    <col min="4614" max="4614" width="12.42578125" style="1" customWidth="1"/>
    <col min="4615" max="4615" width="0.85546875" style="1" customWidth="1"/>
    <col min="4616" max="4616" width="12.42578125" style="1" customWidth="1"/>
    <col min="4617" max="4617" width="11.5703125" style="1" customWidth="1"/>
    <col min="4618" max="4618" width="0.5703125" style="1" customWidth="1"/>
    <col min="4619" max="4622" width="5.5703125" style="1" customWidth="1"/>
    <col min="4623" max="4623" width="2.140625" style="1" customWidth="1"/>
    <col min="4624" max="4624" width="6.5703125" style="1" customWidth="1"/>
    <col min="4625" max="4625" width="9" style="1" customWidth="1"/>
    <col min="4626" max="4628" width="9.42578125" style="1" customWidth="1"/>
    <col min="4629" max="4629" width="0.85546875" style="1" customWidth="1"/>
    <col min="4630" max="4637" width="8.5703125" style="1" customWidth="1"/>
    <col min="4638" max="4864" width="9.140625" style="1"/>
    <col min="4865" max="4865" width="7.140625" style="1" customWidth="1"/>
    <col min="4866" max="4867" width="9.140625" style="1"/>
    <col min="4868" max="4868" width="12.42578125" style="1" customWidth="1"/>
    <col min="4869" max="4869" width="0.85546875" style="1" customWidth="1"/>
    <col min="4870" max="4870" width="12.42578125" style="1" customWidth="1"/>
    <col min="4871" max="4871" width="0.85546875" style="1" customWidth="1"/>
    <col min="4872" max="4872" width="12.42578125" style="1" customWidth="1"/>
    <col min="4873" max="4873" width="11.5703125" style="1" customWidth="1"/>
    <col min="4874" max="4874" width="0.5703125" style="1" customWidth="1"/>
    <col min="4875" max="4878" width="5.5703125" style="1" customWidth="1"/>
    <col min="4879" max="4879" width="2.140625" style="1" customWidth="1"/>
    <col min="4880" max="4880" width="6.5703125" style="1" customWidth="1"/>
    <col min="4881" max="4881" width="9" style="1" customWidth="1"/>
    <col min="4882" max="4884" width="9.42578125" style="1" customWidth="1"/>
    <col min="4885" max="4885" width="0.85546875" style="1" customWidth="1"/>
    <col min="4886" max="4893" width="8.5703125" style="1" customWidth="1"/>
    <col min="4894" max="5120" width="9.140625" style="1"/>
    <col min="5121" max="5121" width="7.140625" style="1" customWidth="1"/>
    <col min="5122" max="5123" width="9.140625" style="1"/>
    <col min="5124" max="5124" width="12.42578125" style="1" customWidth="1"/>
    <col min="5125" max="5125" width="0.85546875" style="1" customWidth="1"/>
    <col min="5126" max="5126" width="12.42578125" style="1" customWidth="1"/>
    <col min="5127" max="5127" width="0.85546875" style="1" customWidth="1"/>
    <col min="5128" max="5128" width="12.42578125" style="1" customWidth="1"/>
    <col min="5129" max="5129" width="11.5703125" style="1" customWidth="1"/>
    <col min="5130" max="5130" width="0.5703125" style="1" customWidth="1"/>
    <col min="5131" max="5134" width="5.5703125" style="1" customWidth="1"/>
    <col min="5135" max="5135" width="2.140625" style="1" customWidth="1"/>
    <col min="5136" max="5136" width="6.5703125" style="1" customWidth="1"/>
    <col min="5137" max="5137" width="9" style="1" customWidth="1"/>
    <col min="5138" max="5140" width="9.42578125" style="1" customWidth="1"/>
    <col min="5141" max="5141" width="0.85546875" style="1" customWidth="1"/>
    <col min="5142" max="5149" width="8.5703125" style="1" customWidth="1"/>
    <col min="5150" max="5376" width="9.140625" style="1"/>
    <col min="5377" max="5377" width="7.140625" style="1" customWidth="1"/>
    <col min="5378" max="5379" width="9.140625" style="1"/>
    <col min="5380" max="5380" width="12.42578125" style="1" customWidth="1"/>
    <col min="5381" max="5381" width="0.85546875" style="1" customWidth="1"/>
    <col min="5382" max="5382" width="12.42578125" style="1" customWidth="1"/>
    <col min="5383" max="5383" width="0.85546875" style="1" customWidth="1"/>
    <col min="5384" max="5384" width="12.42578125" style="1" customWidth="1"/>
    <col min="5385" max="5385" width="11.5703125" style="1" customWidth="1"/>
    <col min="5386" max="5386" width="0.5703125" style="1" customWidth="1"/>
    <col min="5387" max="5390" width="5.5703125" style="1" customWidth="1"/>
    <col min="5391" max="5391" width="2.140625" style="1" customWidth="1"/>
    <col min="5392" max="5392" width="6.5703125" style="1" customWidth="1"/>
    <col min="5393" max="5393" width="9" style="1" customWidth="1"/>
    <col min="5394" max="5396" width="9.42578125" style="1" customWidth="1"/>
    <col min="5397" max="5397" width="0.85546875" style="1" customWidth="1"/>
    <col min="5398" max="5405" width="8.5703125" style="1" customWidth="1"/>
    <col min="5406" max="5632" width="9.140625" style="1"/>
    <col min="5633" max="5633" width="7.140625" style="1" customWidth="1"/>
    <col min="5634" max="5635" width="9.140625" style="1"/>
    <col min="5636" max="5636" width="12.42578125" style="1" customWidth="1"/>
    <col min="5637" max="5637" width="0.85546875" style="1" customWidth="1"/>
    <col min="5638" max="5638" width="12.42578125" style="1" customWidth="1"/>
    <col min="5639" max="5639" width="0.85546875" style="1" customWidth="1"/>
    <col min="5640" max="5640" width="12.42578125" style="1" customWidth="1"/>
    <col min="5641" max="5641" width="11.5703125" style="1" customWidth="1"/>
    <col min="5642" max="5642" width="0.5703125" style="1" customWidth="1"/>
    <col min="5643" max="5646" width="5.5703125" style="1" customWidth="1"/>
    <col min="5647" max="5647" width="2.140625" style="1" customWidth="1"/>
    <col min="5648" max="5648" width="6.5703125" style="1" customWidth="1"/>
    <col min="5649" max="5649" width="9" style="1" customWidth="1"/>
    <col min="5650" max="5652" width="9.42578125" style="1" customWidth="1"/>
    <col min="5653" max="5653" width="0.85546875" style="1" customWidth="1"/>
    <col min="5654" max="5661" width="8.5703125" style="1" customWidth="1"/>
    <col min="5662" max="5888" width="9.140625" style="1"/>
    <col min="5889" max="5889" width="7.140625" style="1" customWidth="1"/>
    <col min="5890" max="5891" width="9.140625" style="1"/>
    <col min="5892" max="5892" width="12.42578125" style="1" customWidth="1"/>
    <col min="5893" max="5893" width="0.85546875" style="1" customWidth="1"/>
    <col min="5894" max="5894" width="12.42578125" style="1" customWidth="1"/>
    <col min="5895" max="5895" width="0.85546875" style="1" customWidth="1"/>
    <col min="5896" max="5896" width="12.42578125" style="1" customWidth="1"/>
    <col min="5897" max="5897" width="11.5703125" style="1" customWidth="1"/>
    <col min="5898" max="5898" width="0.5703125" style="1" customWidth="1"/>
    <col min="5899" max="5902" width="5.5703125" style="1" customWidth="1"/>
    <col min="5903" max="5903" width="2.140625" style="1" customWidth="1"/>
    <col min="5904" max="5904" width="6.5703125" style="1" customWidth="1"/>
    <col min="5905" max="5905" width="9" style="1" customWidth="1"/>
    <col min="5906" max="5908" width="9.42578125" style="1" customWidth="1"/>
    <col min="5909" max="5909" width="0.85546875" style="1" customWidth="1"/>
    <col min="5910" max="5917" width="8.5703125" style="1" customWidth="1"/>
    <col min="5918" max="6144" width="9.140625" style="1"/>
    <col min="6145" max="6145" width="7.140625" style="1" customWidth="1"/>
    <col min="6146" max="6147" width="9.140625" style="1"/>
    <col min="6148" max="6148" width="12.42578125" style="1" customWidth="1"/>
    <col min="6149" max="6149" width="0.85546875" style="1" customWidth="1"/>
    <col min="6150" max="6150" width="12.42578125" style="1" customWidth="1"/>
    <col min="6151" max="6151" width="0.85546875" style="1" customWidth="1"/>
    <col min="6152" max="6152" width="12.42578125" style="1" customWidth="1"/>
    <col min="6153" max="6153" width="11.5703125" style="1" customWidth="1"/>
    <col min="6154" max="6154" width="0.5703125" style="1" customWidth="1"/>
    <col min="6155" max="6158" width="5.5703125" style="1" customWidth="1"/>
    <col min="6159" max="6159" width="2.140625" style="1" customWidth="1"/>
    <col min="6160" max="6160" width="6.5703125" style="1" customWidth="1"/>
    <col min="6161" max="6161" width="9" style="1" customWidth="1"/>
    <col min="6162" max="6164" width="9.42578125" style="1" customWidth="1"/>
    <col min="6165" max="6165" width="0.85546875" style="1" customWidth="1"/>
    <col min="6166" max="6173" width="8.5703125" style="1" customWidth="1"/>
    <col min="6174" max="6400" width="9.140625" style="1"/>
    <col min="6401" max="6401" width="7.140625" style="1" customWidth="1"/>
    <col min="6402" max="6403" width="9.140625" style="1"/>
    <col min="6404" max="6404" width="12.42578125" style="1" customWidth="1"/>
    <col min="6405" max="6405" width="0.85546875" style="1" customWidth="1"/>
    <col min="6406" max="6406" width="12.42578125" style="1" customWidth="1"/>
    <col min="6407" max="6407" width="0.85546875" style="1" customWidth="1"/>
    <col min="6408" max="6408" width="12.42578125" style="1" customWidth="1"/>
    <col min="6409" max="6409" width="11.5703125" style="1" customWidth="1"/>
    <col min="6410" max="6410" width="0.5703125" style="1" customWidth="1"/>
    <col min="6411" max="6414" width="5.5703125" style="1" customWidth="1"/>
    <col min="6415" max="6415" width="2.140625" style="1" customWidth="1"/>
    <col min="6416" max="6416" width="6.5703125" style="1" customWidth="1"/>
    <col min="6417" max="6417" width="9" style="1" customWidth="1"/>
    <col min="6418" max="6420" width="9.42578125" style="1" customWidth="1"/>
    <col min="6421" max="6421" width="0.85546875" style="1" customWidth="1"/>
    <col min="6422" max="6429" width="8.5703125" style="1" customWidth="1"/>
    <col min="6430" max="6656" width="9.140625" style="1"/>
    <col min="6657" max="6657" width="7.140625" style="1" customWidth="1"/>
    <col min="6658" max="6659" width="9.140625" style="1"/>
    <col min="6660" max="6660" width="12.42578125" style="1" customWidth="1"/>
    <col min="6661" max="6661" width="0.85546875" style="1" customWidth="1"/>
    <col min="6662" max="6662" width="12.42578125" style="1" customWidth="1"/>
    <col min="6663" max="6663" width="0.85546875" style="1" customWidth="1"/>
    <col min="6664" max="6664" width="12.42578125" style="1" customWidth="1"/>
    <col min="6665" max="6665" width="11.5703125" style="1" customWidth="1"/>
    <col min="6666" max="6666" width="0.5703125" style="1" customWidth="1"/>
    <col min="6667" max="6670" width="5.5703125" style="1" customWidth="1"/>
    <col min="6671" max="6671" width="2.140625" style="1" customWidth="1"/>
    <col min="6672" max="6672" width="6.5703125" style="1" customWidth="1"/>
    <col min="6673" max="6673" width="9" style="1" customWidth="1"/>
    <col min="6674" max="6676" width="9.42578125" style="1" customWidth="1"/>
    <col min="6677" max="6677" width="0.85546875" style="1" customWidth="1"/>
    <col min="6678" max="6685" width="8.5703125" style="1" customWidth="1"/>
    <col min="6686" max="6912" width="9.140625" style="1"/>
    <col min="6913" max="6913" width="7.140625" style="1" customWidth="1"/>
    <col min="6914" max="6915" width="9.140625" style="1"/>
    <col min="6916" max="6916" width="12.42578125" style="1" customWidth="1"/>
    <col min="6917" max="6917" width="0.85546875" style="1" customWidth="1"/>
    <col min="6918" max="6918" width="12.42578125" style="1" customWidth="1"/>
    <col min="6919" max="6919" width="0.85546875" style="1" customWidth="1"/>
    <col min="6920" max="6920" width="12.42578125" style="1" customWidth="1"/>
    <col min="6921" max="6921" width="11.5703125" style="1" customWidth="1"/>
    <col min="6922" max="6922" width="0.5703125" style="1" customWidth="1"/>
    <col min="6923" max="6926" width="5.5703125" style="1" customWidth="1"/>
    <col min="6927" max="6927" width="2.140625" style="1" customWidth="1"/>
    <col min="6928" max="6928" width="6.5703125" style="1" customWidth="1"/>
    <col min="6929" max="6929" width="9" style="1" customWidth="1"/>
    <col min="6930" max="6932" width="9.42578125" style="1" customWidth="1"/>
    <col min="6933" max="6933" width="0.85546875" style="1" customWidth="1"/>
    <col min="6934" max="6941" width="8.5703125" style="1" customWidth="1"/>
    <col min="6942" max="7168" width="9.140625" style="1"/>
    <col min="7169" max="7169" width="7.140625" style="1" customWidth="1"/>
    <col min="7170" max="7171" width="9.140625" style="1"/>
    <col min="7172" max="7172" width="12.42578125" style="1" customWidth="1"/>
    <col min="7173" max="7173" width="0.85546875" style="1" customWidth="1"/>
    <col min="7174" max="7174" width="12.42578125" style="1" customWidth="1"/>
    <col min="7175" max="7175" width="0.85546875" style="1" customWidth="1"/>
    <col min="7176" max="7176" width="12.42578125" style="1" customWidth="1"/>
    <col min="7177" max="7177" width="11.5703125" style="1" customWidth="1"/>
    <col min="7178" max="7178" width="0.5703125" style="1" customWidth="1"/>
    <col min="7179" max="7182" width="5.5703125" style="1" customWidth="1"/>
    <col min="7183" max="7183" width="2.140625" style="1" customWidth="1"/>
    <col min="7184" max="7184" width="6.5703125" style="1" customWidth="1"/>
    <col min="7185" max="7185" width="9" style="1" customWidth="1"/>
    <col min="7186" max="7188" width="9.42578125" style="1" customWidth="1"/>
    <col min="7189" max="7189" width="0.85546875" style="1" customWidth="1"/>
    <col min="7190" max="7197" width="8.5703125" style="1" customWidth="1"/>
    <col min="7198" max="7424" width="9.140625" style="1"/>
    <col min="7425" max="7425" width="7.140625" style="1" customWidth="1"/>
    <col min="7426" max="7427" width="9.140625" style="1"/>
    <col min="7428" max="7428" width="12.42578125" style="1" customWidth="1"/>
    <col min="7429" max="7429" width="0.85546875" style="1" customWidth="1"/>
    <col min="7430" max="7430" width="12.42578125" style="1" customWidth="1"/>
    <col min="7431" max="7431" width="0.85546875" style="1" customWidth="1"/>
    <col min="7432" max="7432" width="12.42578125" style="1" customWidth="1"/>
    <col min="7433" max="7433" width="11.5703125" style="1" customWidth="1"/>
    <col min="7434" max="7434" width="0.5703125" style="1" customWidth="1"/>
    <col min="7435" max="7438" width="5.5703125" style="1" customWidth="1"/>
    <col min="7439" max="7439" width="2.140625" style="1" customWidth="1"/>
    <col min="7440" max="7440" width="6.5703125" style="1" customWidth="1"/>
    <col min="7441" max="7441" width="9" style="1" customWidth="1"/>
    <col min="7442" max="7444" width="9.42578125" style="1" customWidth="1"/>
    <col min="7445" max="7445" width="0.85546875" style="1" customWidth="1"/>
    <col min="7446" max="7453" width="8.5703125" style="1" customWidth="1"/>
    <col min="7454" max="7680" width="9.140625" style="1"/>
    <col min="7681" max="7681" width="7.140625" style="1" customWidth="1"/>
    <col min="7682" max="7683" width="9.140625" style="1"/>
    <col min="7684" max="7684" width="12.42578125" style="1" customWidth="1"/>
    <col min="7685" max="7685" width="0.85546875" style="1" customWidth="1"/>
    <col min="7686" max="7686" width="12.42578125" style="1" customWidth="1"/>
    <col min="7687" max="7687" width="0.85546875" style="1" customWidth="1"/>
    <col min="7688" max="7688" width="12.42578125" style="1" customWidth="1"/>
    <col min="7689" max="7689" width="11.5703125" style="1" customWidth="1"/>
    <col min="7690" max="7690" width="0.5703125" style="1" customWidth="1"/>
    <col min="7691" max="7694" width="5.5703125" style="1" customWidth="1"/>
    <col min="7695" max="7695" width="2.140625" style="1" customWidth="1"/>
    <col min="7696" max="7696" width="6.5703125" style="1" customWidth="1"/>
    <col min="7697" max="7697" width="9" style="1" customWidth="1"/>
    <col min="7698" max="7700" width="9.42578125" style="1" customWidth="1"/>
    <col min="7701" max="7701" width="0.85546875" style="1" customWidth="1"/>
    <col min="7702" max="7709" width="8.5703125" style="1" customWidth="1"/>
    <col min="7710" max="7936" width="9.140625" style="1"/>
    <col min="7937" max="7937" width="7.140625" style="1" customWidth="1"/>
    <col min="7938" max="7939" width="9.140625" style="1"/>
    <col min="7940" max="7940" width="12.42578125" style="1" customWidth="1"/>
    <col min="7941" max="7941" width="0.85546875" style="1" customWidth="1"/>
    <col min="7942" max="7942" width="12.42578125" style="1" customWidth="1"/>
    <col min="7943" max="7943" width="0.85546875" style="1" customWidth="1"/>
    <col min="7944" max="7944" width="12.42578125" style="1" customWidth="1"/>
    <col min="7945" max="7945" width="11.5703125" style="1" customWidth="1"/>
    <col min="7946" max="7946" width="0.5703125" style="1" customWidth="1"/>
    <col min="7947" max="7950" width="5.5703125" style="1" customWidth="1"/>
    <col min="7951" max="7951" width="2.140625" style="1" customWidth="1"/>
    <col min="7952" max="7952" width="6.5703125" style="1" customWidth="1"/>
    <col min="7953" max="7953" width="9" style="1" customWidth="1"/>
    <col min="7954" max="7956" width="9.42578125" style="1" customWidth="1"/>
    <col min="7957" max="7957" width="0.85546875" style="1" customWidth="1"/>
    <col min="7958" max="7965" width="8.5703125" style="1" customWidth="1"/>
    <col min="7966" max="8192" width="9.140625" style="1"/>
    <col min="8193" max="8193" width="7.140625" style="1" customWidth="1"/>
    <col min="8194" max="8195" width="9.140625" style="1"/>
    <col min="8196" max="8196" width="12.42578125" style="1" customWidth="1"/>
    <col min="8197" max="8197" width="0.85546875" style="1" customWidth="1"/>
    <col min="8198" max="8198" width="12.42578125" style="1" customWidth="1"/>
    <col min="8199" max="8199" width="0.85546875" style="1" customWidth="1"/>
    <col min="8200" max="8200" width="12.42578125" style="1" customWidth="1"/>
    <col min="8201" max="8201" width="11.5703125" style="1" customWidth="1"/>
    <col min="8202" max="8202" width="0.5703125" style="1" customWidth="1"/>
    <col min="8203" max="8206" width="5.5703125" style="1" customWidth="1"/>
    <col min="8207" max="8207" width="2.140625" style="1" customWidth="1"/>
    <col min="8208" max="8208" width="6.5703125" style="1" customWidth="1"/>
    <col min="8209" max="8209" width="9" style="1" customWidth="1"/>
    <col min="8210" max="8212" width="9.42578125" style="1" customWidth="1"/>
    <col min="8213" max="8213" width="0.85546875" style="1" customWidth="1"/>
    <col min="8214" max="8221" width="8.5703125" style="1" customWidth="1"/>
    <col min="8222" max="8448" width="9.140625" style="1"/>
    <col min="8449" max="8449" width="7.140625" style="1" customWidth="1"/>
    <col min="8450" max="8451" width="9.140625" style="1"/>
    <col min="8452" max="8452" width="12.42578125" style="1" customWidth="1"/>
    <col min="8453" max="8453" width="0.85546875" style="1" customWidth="1"/>
    <col min="8454" max="8454" width="12.42578125" style="1" customWidth="1"/>
    <col min="8455" max="8455" width="0.85546875" style="1" customWidth="1"/>
    <col min="8456" max="8456" width="12.42578125" style="1" customWidth="1"/>
    <col min="8457" max="8457" width="11.5703125" style="1" customWidth="1"/>
    <col min="8458" max="8458" width="0.5703125" style="1" customWidth="1"/>
    <col min="8459" max="8462" width="5.5703125" style="1" customWidth="1"/>
    <col min="8463" max="8463" width="2.140625" style="1" customWidth="1"/>
    <col min="8464" max="8464" width="6.5703125" style="1" customWidth="1"/>
    <col min="8465" max="8465" width="9" style="1" customWidth="1"/>
    <col min="8466" max="8468" width="9.42578125" style="1" customWidth="1"/>
    <col min="8469" max="8469" width="0.85546875" style="1" customWidth="1"/>
    <col min="8470" max="8477" width="8.5703125" style="1" customWidth="1"/>
    <col min="8478" max="8704" width="9.140625" style="1"/>
    <col min="8705" max="8705" width="7.140625" style="1" customWidth="1"/>
    <col min="8706" max="8707" width="9.140625" style="1"/>
    <col min="8708" max="8708" width="12.42578125" style="1" customWidth="1"/>
    <col min="8709" max="8709" width="0.85546875" style="1" customWidth="1"/>
    <col min="8710" max="8710" width="12.42578125" style="1" customWidth="1"/>
    <col min="8711" max="8711" width="0.85546875" style="1" customWidth="1"/>
    <col min="8712" max="8712" width="12.42578125" style="1" customWidth="1"/>
    <col min="8713" max="8713" width="11.5703125" style="1" customWidth="1"/>
    <col min="8714" max="8714" width="0.5703125" style="1" customWidth="1"/>
    <col min="8715" max="8718" width="5.5703125" style="1" customWidth="1"/>
    <col min="8719" max="8719" width="2.140625" style="1" customWidth="1"/>
    <col min="8720" max="8720" width="6.5703125" style="1" customWidth="1"/>
    <col min="8721" max="8721" width="9" style="1" customWidth="1"/>
    <col min="8722" max="8724" width="9.42578125" style="1" customWidth="1"/>
    <col min="8725" max="8725" width="0.85546875" style="1" customWidth="1"/>
    <col min="8726" max="8733" width="8.5703125" style="1" customWidth="1"/>
    <col min="8734" max="8960" width="9.140625" style="1"/>
    <col min="8961" max="8961" width="7.140625" style="1" customWidth="1"/>
    <col min="8962" max="8963" width="9.140625" style="1"/>
    <col min="8964" max="8964" width="12.42578125" style="1" customWidth="1"/>
    <col min="8965" max="8965" width="0.85546875" style="1" customWidth="1"/>
    <col min="8966" max="8966" width="12.42578125" style="1" customWidth="1"/>
    <col min="8967" max="8967" width="0.85546875" style="1" customWidth="1"/>
    <col min="8968" max="8968" width="12.42578125" style="1" customWidth="1"/>
    <col min="8969" max="8969" width="11.5703125" style="1" customWidth="1"/>
    <col min="8970" max="8970" width="0.5703125" style="1" customWidth="1"/>
    <col min="8971" max="8974" width="5.5703125" style="1" customWidth="1"/>
    <col min="8975" max="8975" width="2.140625" style="1" customWidth="1"/>
    <col min="8976" max="8976" width="6.5703125" style="1" customWidth="1"/>
    <col min="8977" max="8977" width="9" style="1" customWidth="1"/>
    <col min="8978" max="8980" width="9.42578125" style="1" customWidth="1"/>
    <col min="8981" max="8981" width="0.85546875" style="1" customWidth="1"/>
    <col min="8982" max="8989" width="8.5703125" style="1" customWidth="1"/>
    <col min="8990" max="9216" width="9.140625" style="1"/>
    <col min="9217" max="9217" width="7.140625" style="1" customWidth="1"/>
    <col min="9218" max="9219" width="9.140625" style="1"/>
    <col min="9220" max="9220" width="12.42578125" style="1" customWidth="1"/>
    <col min="9221" max="9221" width="0.85546875" style="1" customWidth="1"/>
    <col min="9222" max="9222" width="12.42578125" style="1" customWidth="1"/>
    <col min="9223" max="9223" width="0.85546875" style="1" customWidth="1"/>
    <col min="9224" max="9224" width="12.42578125" style="1" customWidth="1"/>
    <col min="9225" max="9225" width="11.5703125" style="1" customWidth="1"/>
    <col min="9226" max="9226" width="0.5703125" style="1" customWidth="1"/>
    <col min="9227" max="9230" width="5.5703125" style="1" customWidth="1"/>
    <col min="9231" max="9231" width="2.140625" style="1" customWidth="1"/>
    <col min="9232" max="9232" width="6.5703125" style="1" customWidth="1"/>
    <col min="9233" max="9233" width="9" style="1" customWidth="1"/>
    <col min="9234" max="9236" width="9.42578125" style="1" customWidth="1"/>
    <col min="9237" max="9237" width="0.85546875" style="1" customWidth="1"/>
    <col min="9238" max="9245" width="8.5703125" style="1" customWidth="1"/>
    <col min="9246" max="9472" width="9.140625" style="1"/>
    <col min="9473" max="9473" width="7.140625" style="1" customWidth="1"/>
    <col min="9474" max="9475" width="9.140625" style="1"/>
    <col min="9476" max="9476" width="12.42578125" style="1" customWidth="1"/>
    <col min="9477" max="9477" width="0.85546875" style="1" customWidth="1"/>
    <col min="9478" max="9478" width="12.42578125" style="1" customWidth="1"/>
    <col min="9479" max="9479" width="0.85546875" style="1" customWidth="1"/>
    <col min="9480" max="9480" width="12.42578125" style="1" customWidth="1"/>
    <col min="9481" max="9481" width="11.5703125" style="1" customWidth="1"/>
    <col min="9482" max="9482" width="0.5703125" style="1" customWidth="1"/>
    <col min="9483" max="9486" width="5.5703125" style="1" customWidth="1"/>
    <col min="9487" max="9487" width="2.140625" style="1" customWidth="1"/>
    <col min="9488" max="9488" width="6.5703125" style="1" customWidth="1"/>
    <col min="9489" max="9489" width="9" style="1" customWidth="1"/>
    <col min="9490" max="9492" width="9.42578125" style="1" customWidth="1"/>
    <col min="9493" max="9493" width="0.85546875" style="1" customWidth="1"/>
    <col min="9494" max="9501" width="8.5703125" style="1" customWidth="1"/>
    <col min="9502" max="9728" width="9.140625" style="1"/>
    <col min="9729" max="9729" width="7.140625" style="1" customWidth="1"/>
    <col min="9730" max="9731" width="9.140625" style="1"/>
    <col min="9732" max="9732" width="12.42578125" style="1" customWidth="1"/>
    <col min="9733" max="9733" width="0.85546875" style="1" customWidth="1"/>
    <col min="9734" max="9734" width="12.42578125" style="1" customWidth="1"/>
    <col min="9735" max="9735" width="0.85546875" style="1" customWidth="1"/>
    <col min="9736" max="9736" width="12.42578125" style="1" customWidth="1"/>
    <col min="9737" max="9737" width="11.5703125" style="1" customWidth="1"/>
    <col min="9738" max="9738" width="0.5703125" style="1" customWidth="1"/>
    <col min="9739" max="9742" width="5.5703125" style="1" customWidth="1"/>
    <col min="9743" max="9743" width="2.140625" style="1" customWidth="1"/>
    <col min="9744" max="9744" width="6.5703125" style="1" customWidth="1"/>
    <col min="9745" max="9745" width="9" style="1" customWidth="1"/>
    <col min="9746" max="9748" width="9.42578125" style="1" customWidth="1"/>
    <col min="9749" max="9749" width="0.85546875" style="1" customWidth="1"/>
    <col min="9750" max="9757" width="8.5703125" style="1" customWidth="1"/>
    <col min="9758" max="9984" width="9.140625" style="1"/>
    <col min="9985" max="9985" width="7.140625" style="1" customWidth="1"/>
    <col min="9986" max="9987" width="9.140625" style="1"/>
    <col min="9988" max="9988" width="12.42578125" style="1" customWidth="1"/>
    <col min="9989" max="9989" width="0.85546875" style="1" customWidth="1"/>
    <col min="9990" max="9990" width="12.42578125" style="1" customWidth="1"/>
    <col min="9991" max="9991" width="0.85546875" style="1" customWidth="1"/>
    <col min="9992" max="9992" width="12.42578125" style="1" customWidth="1"/>
    <col min="9993" max="9993" width="11.5703125" style="1" customWidth="1"/>
    <col min="9994" max="9994" width="0.5703125" style="1" customWidth="1"/>
    <col min="9995" max="9998" width="5.5703125" style="1" customWidth="1"/>
    <col min="9999" max="9999" width="2.140625" style="1" customWidth="1"/>
    <col min="10000" max="10000" width="6.5703125" style="1" customWidth="1"/>
    <col min="10001" max="10001" width="9" style="1" customWidth="1"/>
    <col min="10002" max="10004" width="9.42578125" style="1" customWidth="1"/>
    <col min="10005" max="10005" width="0.85546875" style="1" customWidth="1"/>
    <col min="10006" max="10013" width="8.5703125" style="1" customWidth="1"/>
    <col min="10014" max="10240" width="9.140625" style="1"/>
    <col min="10241" max="10241" width="7.140625" style="1" customWidth="1"/>
    <col min="10242" max="10243" width="9.140625" style="1"/>
    <col min="10244" max="10244" width="12.42578125" style="1" customWidth="1"/>
    <col min="10245" max="10245" width="0.85546875" style="1" customWidth="1"/>
    <col min="10246" max="10246" width="12.42578125" style="1" customWidth="1"/>
    <col min="10247" max="10247" width="0.85546875" style="1" customWidth="1"/>
    <col min="10248" max="10248" width="12.42578125" style="1" customWidth="1"/>
    <col min="10249" max="10249" width="11.5703125" style="1" customWidth="1"/>
    <col min="10250" max="10250" width="0.5703125" style="1" customWidth="1"/>
    <col min="10251" max="10254" width="5.5703125" style="1" customWidth="1"/>
    <col min="10255" max="10255" width="2.140625" style="1" customWidth="1"/>
    <col min="10256" max="10256" width="6.5703125" style="1" customWidth="1"/>
    <col min="10257" max="10257" width="9" style="1" customWidth="1"/>
    <col min="10258" max="10260" width="9.42578125" style="1" customWidth="1"/>
    <col min="10261" max="10261" width="0.85546875" style="1" customWidth="1"/>
    <col min="10262" max="10269" width="8.5703125" style="1" customWidth="1"/>
    <col min="10270" max="10496" width="9.140625" style="1"/>
    <col min="10497" max="10497" width="7.140625" style="1" customWidth="1"/>
    <col min="10498" max="10499" width="9.140625" style="1"/>
    <col min="10500" max="10500" width="12.42578125" style="1" customWidth="1"/>
    <col min="10501" max="10501" width="0.85546875" style="1" customWidth="1"/>
    <col min="10502" max="10502" width="12.42578125" style="1" customWidth="1"/>
    <col min="10503" max="10503" width="0.85546875" style="1" customWidth="1"/>
    <col min="10504" max="10504" width="12.42578125" style="1" customWidth="1"/>
    <col min="10505" max="10505" width="11.5703125" style="1" customWidth="1"/>
    <col min="10506" max="10506" width="0.5703125" style="1" customWidth="1"/>
    <col min="10507" max="10510" width="5.5703125" style="1" customWidth="1"/>
    <col min="10511" max="10511" width="2.140625" style="1" customWidth="1"/>
    <col min="10512" max="10512" width="6.5703125" style="1" customWidth="1"/>
    <col min="10513" max="10513" width="9" style="1" customWidth="1"/>
    <col min="10514" max="10516" width="9.42578125" style="1" customWidth="1"/>
    <col min="10517" max="10517" width="0.85546875" style="1" customWidth="1"/>
    <col min="10518" max="10525" width="8.5703125" style="1" customWidth="1"/>
    <col min="10526" max="10752" width="9.140625" style="1"/>
    <col min="10753" max="10753" width="7.140625" style="1" customWidth="1"/>
    <col min="10754" max="10755" width="9.140625" style="1"/>
    <col min="10756" max="10756" width="12.42578125" style="1" customWidth="1"/>
    <col min="10757" max="10757" width="0.85546875" style="1" customWidth="1"/>
    <col min="10758" max="10758" width="12.42578125" style="1" customWidth="1"/>
    <col min="10759" max="10759" width="0.85546875" style="1" customWidth="1"/>
    <col min="10760" max="10760" width="12.42578125" style="1" customWidth="1"/>
    <col min="10761" max="10761" width="11.5703125" style="1" customWidth="1"/>
    <col min="10762" max="10762" width="0.5703125" style="1" customWidth="1"/>
    <col min="10763" max="10766" width="5.5703125" style="1" customWidth="1"/>
    <col min="10767" max="10767" width="2.140625" style="1" customWidth="1"/>
    <col min="10768" max="10768" width="6.5703125" style="1" customWidth="1"/>
    <col min="10769" max="10769" width="9" style="1" customWidth="1"/>
    <col min="10770" max="10772" width="9.42578125" style="1" customWidth="1"/>
    <col min="10773" max="10773" width="0.85546875" style="1" customWidth="1"/>
    <col min="10774" max="10781" width="8.5703125" style="1" customWidth="1"/>
    <col min="10782" max="11008" width="9.140625" style="1"/>
    <col min="11009" max="11009" width="7.140625" style="1" customWidth="1"/>
    <col min="11010" max="11011" width="9.140625" style="1"/>
    <col min="11012" max="11012" width="12.42578125" style="1" customWidth="1"/>
    <col min="11013" max="11013" width="0.85546875" style="1" customWidth="1"/>
    <col min="11014" max="11014" width="12.42578125" style="1" customWidth="1"/>
    <col min="11015" max="11015" width="0.85546875" style="1" customWidth="1"/>
    <col min="11016" max="11016" width="12.42578125" style="1" customWidth="1"/>
    <col min="11017" max="11017" width="11.5703125" style="1" customWidth="1"/>
    <col min="11018" max="11018" width="0.5703125" style="1" customWidth="1"/>
    <col min="11019" max="11022" width="5.5703125" style="1" customWidth="1"/>
    <col min="11023" max="11023" width="2.140625" style="1" customWidth="1"/>
    <col min="11024" max="11024" width="6.5703125" style="1" customWidth="1"/>
    <col min="11025" max="11025" width="9" style="1" customWidth="1"/>
    <col min="11026" max="11028" width="9.42578125" style="1" customWidth="1"/>
    <col min="11029" max="11029" width="0.85546875" style="1" customWidth="1"/>
    <col min="11030" max="11037" width="8.5703125" style="1" customWidth="1"/>
    <col min="11038" max="11264" width="9.140625" style="1"/>
    <col min="11265" max="11265" width="7.140625" style="1" customWidth="1"/>
    <col min="11266" max="11267" width="9.140625" style="1"/>
    <col min="11268" max="11268" width="12.42578125" style="1" customWidth="1"/>
    <col min="11269" max="11269" width="0.85546875" style="1" customWidth="1"/>
    <col min="11270" max="11270" width="12.42578125" style="1" customWidth="1"/>
    <col min="11271" max="11271" width="0.85546875" style="1" customWidth="1"/>
    <col min="11272" max="11272" width="12.42578125" style="1" customWidth="1"/>
    <col min="11273" max="11273" width="11.5703125" style="1" customWidth="1"/>
    <col min="11274" max="11274" width="0.5703125" style="1" customWidth="1"/>
    <col min="11275" max="11278" width="5.5703125" style="1" customWidth="1"/>
    <col min="11279" max="11279" width="2.140625" style="1" customWidth="1"/>
    <col min="11280" max="11280" width="6.5703125" style="1" customWidth="1"/>
    <col min="11281" max="11281" width="9" style="1" customWidth="1"/>
    <col min="11282" max="11284" width="9.42578125" style="1" customWidth="1"/>
    <col min="11285" max="11285" width="0.85546875" style="1" customWidth="1"/>
    <col min="11286" max="11293" width="8.5703125" style="1" customWidth="1"/>
    <col min="11294" max="11520" width="9.140625" style="1"/>
    <col min="11521" max="11521" width="7.140625" style="1" customWidth="1"/>
    <col min="11522" max="11523" width="9.140625" style="1"/>
    <col min="11524" max="11524" width="12.42578125" style="1" customWidth="1"/>
    <col min="11525" max="11525" width="0.85546875" style="1" customWidth="1"/>
    <col min="11526" max="11526" width="12.42578125" style="1" customWidth="1"/>
    <col min="11527" max="11527" width="0.85546875" style="1" customWidth="1"/>
    <col min="11528" max="11528" width="12.42578125" style="1" customWidth="1"/>
    <col min="11529" max="11529" width="11.5703125" style="1" customWidth="1"/>
    <col min="11530" max="11530" width="0.5703125" style="1" customWidth="1"/>
    <col min="11531" max="11534" width="5.5703125" style="1" customWidth="1"/>
    <col min="11535" max="11535" width="2.140625" style="1" customWidth="1"/>
    <col min="11536" max="11536" width="6.5703125" style="1" customWidth="1"/>
    <col min="11537" max="11537" width="9" style="1" customWidth="1"/>
    <col min="11538" max="11540" width="9.42578125" style="1" customWidth="1"/>
    <col min="11541" max="11541" width="0.85546875" style="1" customWidth="1"/>
    <col min="11542" max="11549" width="8.5703125" style="1" customWidth="1"/>
    <col min="11550" max="11776" width="9.140625" style="1"/>
    <col min="11777" max="11777" width="7.140625" style="1" customWidth="1"/>
    <col min="11778" max="11779" width="9.140625" style="1"/>
    <col min="11780" max="11780" width="12.42578125" style="1" customWidth="1"/>
    <col min="11781" max="11781" width="0.85546875" style="1" customWidth="1"/>
    <col min="11782" max="11782" width="12.42578125" style="1" customWidth="1"/>
    <col min="11783" max="11783" width="0.85546875" style="1" customWidth="1"/>
    <col min="11784" max="11784" width="12.42578125" style="1" customWidth="1"/>
    <col min="11785" max="11785" width="11.5703125" style="1" customWidth="1"/>
    <col min="11786" max="11786" width="0.5703125" style="1" customWidth="1"/>
    <col min="11787" max="11790" width="5.5703125" style="1" customWidth="1"/>
    <col min="11791" max="11791" width="2.140625" style="1" customWidth="1"/>
    <col min="11792" max="11792" width="6.5703125" style="1" customWidth="1"/>
    <col min="11793" max="11793" width="9" style="1" customWidth="1"/>
    <col min="11794" max="11796" width="9.42578125" style="1" customWidth="1"/>
    <col min="11797" max="11797" width="0.85546875" style="1" customWidth="1"/>
    <col min="11798" max="11805" width="8.5703125" style="1" customWidth="1"/>
    <col min="11806" max="12032" width="9.140625" style="1"/>
    <col min="12033" max="12033" width="7.140625" style="1" customWidth="1"/>
    <col min="12034" max="12035" width="9.140625" style="1"/>
    <col min="12036" max="12036" width="12.42578125" style="1" customWidth="1"/>
    <col min="12037" max="12037" width="0.85546875" style="1" customWidth="1"/>
    <col min="12038" max="12038" width="12.42578125" style="1" customWidth="1"/>
    <col min="12039" max="12039" width="0.85546875" style="1" customWidth="1"/>
    <col min="12040" max="12040" width="12.42578125" style="1" customWidth="1"/>
    <col min="12041" max="12041" width="11.5703125" style="1" customWidth="1"/>
    <col min="12042" max="12042" width="0.5703125" style="1" customWidth="1"/>
    <col min="12043" max="12046" width="5.5703125" style="1" customWidth="1"/>
    <col min="12047" max="12047" width="2.140625" style="1" customWidth="1"/>
    <col min="12048" max="12048" width="6.5703125" style="1" customWidth="1"/>
    <col min="12049" max="12049" width="9" style="1" customWidth="1"/>
    <col min="12050" max="12052" width="9.42578125" style="1" customWidth="1"/>
    <col min="12053" max="12053" width="0.85546875" style="1" customWidth="1"/>
    <col min="12054" max="12061" width="8.5703125" style="1" customWidth="1"/>
    <col min="12062" max="12288" width="9.140625" style="1"/>
    <col min="12289" max="12289" width="7.140625" style="1" customWidth="1"/>
    <col min="12290" max="12291" width="9.140625" style="1"/>
    <col min="12292" max="12292" width="12.42578125" style="1" customWidth="1"/>
    <col min="12293" max="12293" width="0.85546875" style="1" customWidth="1"/>
    <col min="12294" max="12294" width="12.42578125" style="1" customWidth="1"/>
    <col min="12295" max="12295" width="0.85546875" style="1" customWidth="1"/>
    <col min="12296" max="12296" width="12.42578125" style="1" customWidth="1"/>
    <col min="12297" max="12297" width="11.5703125" style="1" customWidth="1"/>
    <col min="12298" max="12298" width="0.5703125" style="1" customWidth="1"/>
    <col min="12299" max="12302" width="5.5703125" style="1" customWidth="1"/>
    <col min="12303" max="12303" width="2.140625" style="1" customWidth="1"/>
    <col min="12304" max="12304" width="6.5703125" style="1" customWidth="1"/>
    <col min="12305" max="12305" width="9" style="1" customWidth="1"/>
    <col min="12306" max="12308" width="9.42578125" style="1" customWidth="1"/>
    <col min="12309" max="12309" width="0.85546875" style="1" customWidth="1"/>
    <col min="12310" max="12317" width="8.5703125" style="1" customWidth="1"/>
    <col min="12318" max="12544" width="9.140625" style="1"/>
    <col min="12545" max="12545" width="7.140625" style="1" customWidth="1"/>
    <col min="12546" max="12547" width="9.140625" style="1"/>
    <col min="12548" max="12548" width="12.42578125" style="1" customWidth="1"/>
    <col min="12549" max="12549" width="0.85546875" style="1" customWidth="1"/>
    <col min="12550" max="12550" width="12.42578125" style="1" customWidth="1"/>
    <col min="12551" max="12551" width="0.85546875" style="1" customWidth="1"/>
    <col min="12552" max="12552" width="12.42578125" style="1" customWidth="1"/>
    <col min="12553" max="12553" width="11.5703125" style="1" customWidth="1"/>
    <col min="12554" max="12554" width="0.5703125" style="1" customWidth="1"/>
    <col min="12555" max="12558" width="5.5703125" style="1" customWidth="1"/>
    <col min="12559" max="12559" width="2.140625" style="1" customWidth="1"/>
    <col min="12560" max="12560" width="6.5703125" style="1" customWidth="1"/>
    <col min="12561" max="12561" width="9" style="1" customWidth="1"/>
    <col min="12562" max="12564" width="9.42578125" style="1" customWidth="1"/>
    <col min="12565" max="12565" width="0.85546875" style="1" customWidth="1"/>
    <col min="12566" max="12573" width="8.5703125" style="1" customWidth="1"/>
    <col min="12574" max="12800" width="9.140625" style="1"/>
    <col min="12801" max="12801" width="7.140625" style="1" customWidth="1"/>
    <col min="12802" max="12803" width="9.140625" style="1"/>
    <col min="12804" max="12804" width="12.42578125" style="1" customWidth="1"/>
    <col min="12805" max="12805" width="0.85546875" style="1" customWidth="1"/>
    <col min="12806" max="12806" width="12.42578125" style="1" customWidth="1"/>
    <col min="12807" max="12807" width="0.85546875" style="1" customWidth="1"/>
    <col min="12808" max="12808" width="12.42578125" style="1" customWidth="1"/>
    <col min="12809" max="12809" width="11.5703125" style="1" customWidth="1"/>
    <col min="12810" max="12810" width="0.5703125" style="1" customWidth="1"/>
    <col min="12811" max="12814" width="5.5703125" style="1" customWidth="1"/>
    <col min="12815" max="12815" width="2.140625" style="1" customWidth="1"/>
    <col min="12816" max="12816" width="6.5703125" style="1" customWidth="1"/>
    <col min="12817" max="12817" width="9" style="1" customWidth="1"/>
    <col min="12818" max="12820" width="9.42578125" style="1" customWidth="1"/>
    <col min="12821" max="12821" width="0.85546875" style="1" customWidth="1"/>
    <col min="12822" max="12829" width="8.5703125" style="1" customWidth="1"/>
    <col min="12830" max="13056" width="9.140625" style="1"/>
    <col min="13057" max="13057" width="7.140625" style="1" customWidth="1"/>
    <col min="13058" max="13059" width="9.140625" style="1"/>
    <col min="13060" max="13060" width="12.42578125" style="1" customWidth="1"/>
    <col min="13061" max="13061" width="0.85546875" style="1" customWidth="1"/>
    <col min="13062" max="13062" width="12.42578125" style="1" customWidth="1"/>
    <col min="13063" max="13063" width="0.85546875" style="1" customWidth="1"/>
    <col min="13064" max="13064" width="12.42578125" style="1" customWidth="1"/>
    <col min="13065" max="13065" width="11.5703125" style="1" customWidth="1"/>
    <col min="13066" max="13066" width="0.5703125" style="1" customWidth="1"/>
    <col min="13067" max="13070" width="5.5703125" style="1" customWidth="1"/>
    <col min="13071" max="13071" width="2.140625" style="1" customWidth="1"/>
    <col min="13072" max="13072" width="6.5703125" style="1" customWidth="1"/>
    <col min="13073" max="13073" width="9" style="1" customWidth="1"/>
    <col min="13074" max="13076" width="9.42578125" style="1" customWidth="1"/>
    <col min="13077" max="13077" width="0.85546875" style="1" customWidth="1"/>
    <col min="13078" max="13085" width="8.5703125" style="1" customWidth="1"/>
    <col min="13086" max="13312" width="9.140625" style="1"/>
    <col min="13313" max="13313" width="7.140625" style="1" customWidth="1"/>
    <col min="13314" max="13315" width="9.140625" style="1"/>
    <col min="13316" max="13316" width="12.42578125" style="1" customWidth="1"/>
    <col min="13317" max="13317" width="0.85546875" style="1" customWidth="1"/>
    <col min="13318" max="13318" width="12.42578125" style="1" customWidth="1"/>
    <col min="13319" max="13319" width="0.85546875" style="1" customWidth="1"/>
    <col min="13320" max="13320" width="12.42578125" style="1" customWidth="1"/>
    <col min="13321" max="13321" width="11.5703125" style="1" customWidth="1"/>
    <col min="13322" max="13322" width="0.5703125" style="1" customWidth="1"/>
    <col min="13323" max="13326" width="5.5703125" style="1" customWidth="1"/>
    <col min="13327" max="13327" width="2.140625" style="1" customWidth="1"/>
    <col min="13328" max="13328" width="6.5703125" style="1" customWidth="1"/>
    <col min="13329" max="13329" width="9" style="1" customWidth="1"/>
    <col min="13330" max="13332" width="9.42578125" style="1" customWidth="1"/>
    <col min="13333" max="13333" width="0.85546875" style="1" customWidth="1"/>
    <col min="13334" max="13341" width="8.5703125" style="1" customWidth="1"/>
    <col min="13342" max="13568" width="9.140625" style="1"/>
    <col min="13569" max="13569" width="7.140625" style="1" customWidth="1"/>
    <col min="13570" max="13571" width="9.140625" style="1"/>
    <col min="13572" max="13572" width="12.42578125" style="1" customWidth="1"/>
    <col min="13573" max="13573" width="0.85546875" style="1" customWidth="1"/>
    <col min="13574" max="13574" width="12.42578125" style="1" customWidth="1"/>
    <col min="13575" max="13575" width="0.85546875" style="1" customWidth="1"/>
    <col min="13576" max="13576" width="12.42578125" style="1" customWidth="1"/>
    <col min="13577" max="13577" width="11.5703125" style="1" customWidth="1"/>
    <col min="13578" max="13578" width="0.5703125" style="1" customWidth="1"/>
    <col min="13579" max="13582" width="5.5703125" style="1" customWidth="1"/>
    <col min="13583" max="13583" width="2.140625" style="1" customWidth="1"/>
    <col min="13584" max="13584" width="6.5703125" style="1" customWidth="1"/>
    <col min="13585" max="13585" width="9" style="1" customWidth="1"/>
    <col min="13586" max="13588" width="9.42578125" style="1" customWidth="1"/>
    <col min="13589" max="13589" width="0.85546875" style="1" customWidth="1"/>
    <col min="13590" max="13597" width="8.5703125" style="1" customWidth="1"/>
    <col min="13598" max="13824" width="9.140625" style="1"/>
    <col min="13825" max="13825" width="7.140625" style="1" customWidth="1"/>
    <col min="13826" max="13827" width="9.140625" style="1"/>
    <col min="13828" max="13828" width="12.42578125" style="1" customWidth="1"/>
    <col min="13829" max="13829" width="0.85546875" style="1" customWidth="1"/>
    <col min="13830" max="13830" width="12.42578125" style="1" customWidth="1"/>
    <col min="13831" max="13831" width="0.85546875" style="1" customWidth="1"/>
    <col min="13832" max="13832" width="12.42578125" style="1" customWidth="1"/>
    <col min="13833" max="13833" width="11.5703125" style="1" customWidth="1"/>
    <col min="13834" max="13834" width="0.5703125" style="1" customWidth="1"/>
    <col min="13835" max="13838" width="5.5703125" style="1" customWidth="1"/>
    <col min="13839" max="13839" width="2.140625" style="1" customWidth="1"/>
    <col min="13840" max="13840" width="6.5703125" style="1" customWidth="1"/>
    <col min="13841" max="13841" width="9" style="1" customWidth="1"/>
    <col min="13842" max="13844" width="9.42578125" style="1" customWidth="1"/>
    <col min="13845" max="13845" width="0.85546875" style="1" customWidth="1"/>
    <col min="13846" max="13853" width="8.5703125" style="1" customWidth="1"/>
    <col min="13854" max="14080" width="9.140625" style="1"/>
    <col min="14081" max="14081" width="7.140625" style="1" customWidth="1"/>
    <col min="14082" max="14083" width="9.140625" style="1"/>
    <col min="14084" max="14084" width="12.42578125" style="1" customWidth="1"/>
    <col min="14085" max="14085" width="0.85546875" style="1" customWidth="1"/>
    <col min="14086" max="14086" width="12.42578125" style="1" customWidth="1"/>
    <col min="14087" max="14087" width="0.85546875" style="1" customWidth="1"/>
    <col min="14088" max="14088" width="12.42578125" style="1" customWidth="1"/>
    <col min="14089" max="14089" width="11.5703125" style="1" customWidth="1"/>
    <col min="14090" max="14090" width="0.5703125" style="1" customWidth="1"/>
    <col min="14091" max="14094" width="5.5703125" style="1" customWidth="1"/>
    <col min="14095" max="14095" width="2.140625" style="1" customWidth="1"/>
    <col min="14096" max="14096" width="6.5703125" style="1" customWidth="1"/>
    <col min="14097" max="14097" width="9" style="1" customWidth="1"/>
    <col min="14098" max="14100" width="9.42578125" style="1" customWidth="1"/>
    <col min="14101" max="14101" width="0.85546875" style="1" customWidth="1"/>
    <col min="14102" max="14109" width="8.5703125" style="1" customWidth="1"/>
    <col min="14110" max="14336" width="9.140625" style="1"/>
    <col min="14337" max="14337" width="7.140625" style="1" customWidth="1"/>
    <col min="14338" max="14339" width="9.140625" style="1"/>
    <col min="14340" max="14340" width="12.42578125" style="1" customWidth="1"/>
    <col min="14341" max="14341" width="0.85546875" style="1" customWidth="1"/>
    <col min="14342" max="14342" width="12.42578125" style="1" customWidth="1"/>
    <col min="14343" max="14343" width="0.85546875" style="1" customWidth="1"/>
    <col min="14344" max="14344" width="12.42578125" style="1" customWidth="1"/>
    <col min="14345" max="14345" width="11.5703125" style="1" customWidth="1"/>
    <col min="14346" max="14346" width="0.5703125" style="1" customWidth="1"/>
    <col min="14347" max="14350" width="5.5703125" style="1" customWidth="1"/>
    <col min="14351" max="14351" width="2.140625" style="1" customWidth="1"/>
    <col min="14352" max="14352" width="6.5703125" style="1" customWidth="1"/>
    <col min="14353" max="14353" width="9" style="1" customWidth="1"/>
    <col min="14354" max="14356" width="9.42578125" style="1" customWidth="1"/>
    <col min="14357" max="14357" width="0.85546875" style="1" customWidth="1"/>
    <col min="14358" max="14365" width="8.5703125" style="1" customWidth="1"/>
    <col min="14366" max="14592" width="9.140625" style="1"/>
    <col min="14593" max="14593" width="7.140625" style="1" customWidth="1"/>
    <col min="14594" max="14595" width="9.140625" style="1"/>
    <col min="14596" max="14596" width="12.42578125" style="1" customWidth="1"/>
    <col min="14597" max="14597" width="0.85546875" style="1" customWidth="1"/>
    <col min="14598" max="14598" width="12.42578125" style="1" customWidth="1"/>
    <col min="14599" max="14599" width="0.85546875" style="1" customWidth="1"/>
    <col min="14600" max="14600" width="12.42578125" style="1" customWidth="1"/>
    <col min="14601" max="14601" width="11.5703125" style="1" customWidth="1"/>
    <col min="14602" max="14602" width="0.5703125" style="1" customWidth="1"/>
    <col min="14603" max="14606" width="5.5703125" style="1" customWidth="1"/>
    <col min="14607" max="14607" width="2.140625" style="1" customWidth="1"/>
    <col min="14608" max="14608" width="6.5703125" style="1" customWidth="1"/>
    <col min="14609" max="14609" width="9" style="1" customWidth="1"/>
    <col min="14610" max="14612" width="9.42578125" style="1" customWidth="1"/>
    <col min="14613" max="14613" width="0.85546875" style="1" customWidth="1"/>
    <col min="14614" max="14621" width="8.5703125" style="1" customWidth="1"/>
    <col min="14622" max="14848" width="9.140625" style="1"/>
    <col min="14849" max="14849" width="7.140625" style="1" customWidth="1"/>
    <col min="14850" max="14851" width="9.140625" style="1"/>
    <col min="14852" max="14852" width="12.42578125" style="1" customWidth="1"/>
    <col min="14853" max="14853" width="0.85546875" style="1" customWidth="1"/>
    <col min="14854" max="14854" width="12.42578125" style="1" customWidth="1"/>
    <col min="14855" max="14855" width="0.85546875" style="1" customWidth="1"/>
    <col min="14856" max="14856" width="12.42578125" style="1" customWidth="1"/>
    <col min="14857" max="14857" width="11.5703125" style="1" customWidth="1"/>
    <col min="14858" max="14858" width="0.5703125" style="1" customWidth="1"/>
    <col min="14859" max="14862" width="5.5703125" style="1" customWidth="1"/>
    <col min="14863" max="14863" width="2.140625" style="1" customWidth="1"/>
    <col min="14864" max="14864" width="6.5703125" style="1" customWidth="1"/>
    <col min="14865" max="14865" width="9" style="1" customWidth="1"/>
    <col min="14866" max="14868" width="9.42578125" style="1" customWidth="1"/>
    <col min="14869" max="14869" width="0.85546875" style="1" customWidth="1"/>
    <col min="14870" max="14877" width="8.5703125" style="1" customWidth="1"/>
    <col min="14878" max="15104" width="9.140625" style="1"/>
    <col min="15105" max="15105" width="7.140625" style="1" customWidth="1"/>
    <col min="15106" max="15107" width="9.140625" style="1"/>
    <col min="15108" max="15108" width="12.42578125" style="1" customWidth="1"/>
    <col min="15109" max="15109" width="0.85546875" style="1" customWidth="1"/>
    <col min="15110" max="15110" width="12.42578125" style="1" customWidth="1"/>
    <col min="15111" max="15111" width="0.85546875" style="1" customWidth="1"/>
    <col min="15112" max="15112" width="12.42578125" style="1" customWidth="1"/>
    <col min="15113" max="15113" width="11.5703125" style="1" customWidth="1"/>
    <col min="15114" max="15114" width="0.5703125" style="1" customWidth="1"/>
    <col min="15115" max="15118" width="5.5703125" style="1" customWidth="1"/>
    <col min="15119" max="15119" width="2.140625" style="1" customWidth="1"/>
    <col min="15120" max="15120" width="6.5703125" style="1" customWidth="1"/>
    <col min="15121" max="15121" width="9" style="1" customWidth="1"/>
    <col min="15122" max="15124" width="9.42578125" style="1" customWidth="1"/>
    <col min="15125" max="15125" width="0.85546875" style="1" customWidth="1"/>
    <col min="15126" max="15133" width="8.5703125" style="1" customWidth="1"/>
    <col min="15134" max="15360" width="9.140625" style="1"/>
    <col min="15361" max="15361" width="7.140625" style="1" customWidth="1"/>
    <col min="15362" max="15363" width="9.140625" style="1"/>
    <col min="15364" max="15364" width="12.42578125" style="1" customWidth="1"/>
    <col min="15365" max="15365" width="0.85546875" style="1" customWidth="1"/>
    <col min="15366" max="15366" width="12.42578125" style="1" customWidth="1"/>
    <col min="15367" max="15367" width="0.85546875" style="1" customWidth="1"/>
    <col min="15368" max="15368" width="12.42578125" style="1" customWidth="1"/>
    <col min="15369" max="15369" width="11.5703125" style="1" customWidth="1"/>
    <col min="15370" max="15370" width="0.5703125" style="1" customWidth="1"/>
    <col min="15371" max="15374" width="5.5703125" style="1" customWidth="1"/>
    <col min="15375" max="15375" width="2.140625" style="1" customWidth="1"/>
    <col min="15376" max="15376" width="6.5703125" style="1" customWidth="1"/>
    <col min="15377" max="15377" width="9" style="1" customWidth="1"/>
    <col min="15378" max="15380" width="9.42578125" style="1" customWidth="1"/>
    <col min="15381" max="15381" width="0.85546875" style="1" customWidth="1"/>
    <col min="15382" max="15389" width="8.5703125" style="1" customWidth="1"/>
    <col min="15390" max="15616" width="9.140625" style="1"/>
    <col min="15617" max="15617" width="7.140625" style="1" customWidth="1"/>
    <col min="15618" max="15619" width="9.140625" style="1"/>
    <col min="15620" max="15620" width="12.42578125" style="1" customWidth="1"/>
    <col min="15621" max="15621" width="0.85546875" style="1" customWidth="1"/>
    <col min="15622" max="15622" width="12.42578125" style="1" customWidth="1"/>
    <col min="15623" max="15623" width="0.85546875" style="1" customWidth="1"/>
    <col min="15624" max="15624" width="12.42578125" style="1" customWidth="1"/>
    <col min="15625" max="15625" width="11.5703125" style="1" customWidth="1"/>
    <col min="15626" max="15626" width="0.5703125" style="1" customWidth="1"/>
    <col min="15627" max="15630" width="5.5703125" style="1" customWidth="1"/>
    <col min="15631" max="15631" width="2.140625" style="1" customWidth="1"/>
    <col min="15632" max="15632" width="6.5703125" style="1" customWidth="1"/>
    <col min="15633" max="15633" width="9" style="1" customWidth="1"/>
    <col min="15634" max="15636" width="9.42578125" style="1" customWidth="1"/>
    <col min="15637" max="15637" width="0.85546875" style="1" customWidth="1"/>
    <col min="15638" max="15645" width="8.5703125" style="1" customWidth="1"/>
    <col min="15646" max="15872" width="9.140625" style="1"/>
    <col min="15873" max="15873" width="7.140625" style="1" customWidth="1"/>
    <col min="15874" max="15875" width="9.140625" style="1"/>
    <col min="15876" max="15876" width="12.42578125" style="1" customWidth="1"/>
    <col min="15877" max="15877" width="0.85546875" style="1" customWidth="1"/>
    <col min="15878" max="15878" width="12.42578125" style="1" customWidth="1"/>
    <col min="15879" max="15879" width="0.85546875" style="1" customWidth="1"/>
    <col min="15880" max="15880" width="12.42578125" style="1" customWidth="1"/>
    <col min="15881" max="15881" width="11.5703125" style="1" customWidth="1"/>
    <col min="15882" max="15882" width="0.5703125" style="1" customWidth="1"/>
    <col min="15883" max="15886" width="5.5703125" style="1" customWidth="1"/>
    <col min="15887" max="15887" width="2.140625" style="1" customWidth="1"/>
    <col min="15888" max="15888" width="6.5703125" style="1" customWidth="1"/>
    <col min="15889" max="15889" width="9" style="1" customWidth="1"/>
    <col min="15890" max="15892" width="9.42578125" style="1" customWidth="1"/>
    <col min="15893" max="15893" width="0.85546875" style="1" customWidth="1"/>
    <col min="15894" max="15901" width="8.5703125" style="1" customWidth="1"/>
    <col min="15902" max="16128" width="9.140625" style="1"/>
    <col min="16129" max="16129" width="7.140625" style="1" customWidth="1"/>
    <col min="16130" max="16131" width="9.140625" style="1"/>
    <col min="16132" max="16132" width="12.42578125" style="1" customWidth="1"/>
    <col min="16133" max="16133" width="0.85546875" style="1" customWidth="1"/>
    <col min="16134" max="16134" width="12.42578125" style="1" customWidth="1"/>
    <col min="16135" max="16135" width="0.85546875" style="1" customWidth="1"/>
    <col min="16136" max="16136" width="12.42578125" style="1" customWidth="1"/>
    <col min="16137" max="16137" width="11.5703125" style="1" customWidth="1"/>
    <col min="16138" max="16138" width="0.5703125" style="1" customWidth="1"/>
    <col min="16139" max="16142" width="5.5703125" style="1" customWidth="1"/>
    <col min="16143" max="16143" width="2.140625" style="1" customWidth="1"/>
    <col min="16144" max="16144" width="6.5703125" style="1" customWidth="1"/>
    <col min="16145" max="16145" width="9" style="1" customWidth="1"/>
    <col min="16146" max="16148" width="9.42578125" style="1" customWidth="1"/>
    <col min="16149" max="16149" width="0.85546875" style="1" customWidth="1"/>
    <col min="16150" max="16157" width="8.5703125" style="1" customWidth="1"/>
    <col min="16158" max="16384" width="9.140625" style="1"/>
  </cols>
  <sheetData>
    <row r="1" spans="1:34" ht="15.75" x14ac:dyDescent="0.25">
      <c r="B1" s="378" t="s">
        <v>3088</v>
      </c>
      <c r="C1" s="33"/>
      <c r="D1" s="33"/>
      <c r="P1" s="33"/>
    </row>
    <row r="2" spans="1:34" ht="15" customHeight="1" x14ac:dyDescent="0.25">
      <c r="A2" s="35">
        <v>33</v>
      </c>
      <c r="B2" s="2144" t="s">
        <v>94</v>
      </c>
      <c r="C2" s="2145"/>
      <c r="D2" s="2145"/>
      <c r="E2" s="2146"/>
      <c r="F2" s="70"/>
      <c r="Q2" s="1438"/>
      <c r="R2" s="1438"/>
      <c r="S2" s="1438"/>
      <c r="T2" s="1438"/>
      <c r="U2" s="1676"/>
      <c r="V2" s="1676"/>
      <c r="W2" s="1676"/>
      <c r="X2" s="1676"/>
      <c r="Y2" s="1676"/>
      <c r="Z2" s="1676"/>
      <c r="AA2" s="1676"/>
      <c r="AB2" s="1676"/>
      <c r="AC2" s="1676"/>
    </row>
    <row r="3" spans="1:34" ht="16.5" customHeight="1" x14ac:dyDescent="0.2">
      <c r="A3" s="35"/>
      <c r="B3" s="1018"/>
      <c r="C3" s="320"/>
      <c r="D3" s="320"/>
      <c r="F3" s="70"/>
      <c r="P3" s="1438" t="s">
        <v>3089</v>
      </c>
      <c r="Q3" s="1491"/>
      <c r="R3" s="1491"/>
      <c r="S3" s="1491"/>
      <c r="T3" s="1491"/>
      <c r="U3" s="1678"/>
      <c r="V3" s="1678"/>
      <c r="W3" s="1678"/>
      <c r="X3" s="1678"/>
      <c r="Y3" s="1678"/>
      <c r="Z3" s="1678"/>
      <c r="AA3" s="1678"/>
      <c r="AB3" s="1678"/>
      <c r="AC3" s="1678"/>
    </row>
    <row r="4" spans="1:34" ht="31.5" customHeight="1" x14ac:dyDescent="0.2">
      <c r="B4" s="2265" t="s">
        <v>2510</v>
      </c>
      <c r="C4" s="2265"/>
      <c r="D4" s="2265"/>
      <c r="E4" s="2265"/>
      <c r="F4" s="2265"/>
      <c r="G4" s="2265"/>
      <c r="H4" s="2265"/>
      <c r="I4" s="2265"/>
      <c r="J4" s="2265"/>
      <c r="K4" s="2265"/>
      <c r="L4" s="2265"/>
      <c r="M4" s="2265"/>
      <c r="N4" s="2265"/>
      <c r="P4" s="1438" t="str">
        <f>B4</f>
        <v>Pour le portefeuille bancaire – Expositions du portefeuille réglementaire sur la clientèle de détail - Titulaires avec solde (130)</v>
      </c>
      <c r="Q4" s="1438"/>
      <c r="R4" s="1438"/>
      <c r="S4" s="1438"/>
      <c r="T4" s="1438"/>
      <c r="U4" s="1676"/>
      <c r="V4" s="1676"/>
      <c r="W4" s="1676"/>
      <c r="X4" s="1676"/>
      <c r="Y4" s="1676"/>
      <c r="Z4" s="1676"/>
      <c r="AA4" s="1676"/>
      <c r="AB4" s="1676"/>
      <c r="AC4" s="1676"/>
    </row>
    <row r="5" spans="1:34" ht="15" customHeight="1" x14ac:dyDescent="0.2">
      <c r="B5" s="1019"/>
      <c r="P5" s="1438"/>
      <c r="Q5" s="1438"/>
      <c r="R5" s="1438"/>
      <c r="S5" s="1438"/>
      <c r="T5" s="1438"/>
      <c r="V5" s="1019"/>
      <c r="W5" s="1019"/>
      <c r="X5" s="1019"/>
      <c r="Y5" s="1019"/>
      <c r="Z5" s="1019"/>
      <c r="AA5" s="1019"/>
      <c r="AB5" s="1019"/>
      <c r="AC5" s="1019"/>
      <c r="AD5" s="1020"/>
      <c r="AE5" s="1020"/>
      <c r="AF5" s="1020"/>
      <c r="AG5" s="1020"/>
      <c r="AH5" s="1020"/>
    </row>
    <row r="6" spans="1:34" ht="15" x14ac:dyDescent="0.2">
      <c r="A6" s="131"/>
      <c r="B6" s="261" t="s">
        <v>2910</v>
      </c>
      <c r="C6" s="661"/>
      <c r="D6" s="131"/>
      <c r="E6" s="131"/>
      <c r="F6" s="131"/>
      <c r="G6" s="131"/>
      <c r="H6" s="131"/>
      <c r="I6" s="131"/>
      <c r="J6" s="131"/>
      <c r="K6" s="131"/>
      <c r="L6" s="131"/>
      <c r="M6" s="131"/>
      <c r="N6" s="131"/>
      <c r="O6" s="131"/>
      <c r="P6" s="261" t="s">
        <v>2910</v>
      </c>
      <c r="Q6" s="131"/>
      <c r="R6" s="131"/>
      <c r="S6" s="131"/>
      <c r="T6" s="131"/>
    </row>
    <row r="7" spans="1:34" ht="35.25" customHeight="1" x14ac:dyDescent="0.2">
      <c r="A7" s="131"/>
      <c r="B7" s="2179" t="s">
        <v>2349</v>
      </c>
      <c r="C7" s="2180"/>
      <c r="D7" s="2181"/>
      <c r="E7" s="897"/>
      <c r="F7" s="1666" t="s">
        <v>2350</v>
      </c>
      <c r="G7" s="1544"/>
      <c r="H7" s="2069" t="s">
        <v>2800</v>
      </c>
      <c r="I7" s="2004"/>
      <c r="J7" s="897"/>
      <c r="K7" s="897"/>
      <c r="L7" s="897"/>
      <c r="M7" s="897"/>
      <c r="N7" s="897"/>
      <c r="O7" s="131"/>
      <c r="P7" s="1690"/>
      <c r="Q7" s="1690"/>
      <c r="R7" s="1026"/>
      <c r="S7" s="2105" t="s">
        <v>2971</v>
      </c>
      <c r="T7" s="2149"/>
      <c r="U7" s="1027"/>
      <c r="V7" s="2266"/>
      <c r="W7" s="2266"/>
      <c r="X7" s="2266"/>
      <c r="Y7" s="2266"/>
      <c r="Z7" s="2266"/>
      <c r="AA7" s="2266"/>
      <c r="AB7" s="2266"/>
      <c r="AC7" s="2266"/>
    </row>
    <row r="8" spans="1:34" ht="70.5" customHeight="1" x14ac:dyDescent="0.2">
      <c r="A8" s="1666" t="s">
        <v>2915</v>
      </c>
      <c r="B8" s="1666" t="s">
        <v>2916</v>
      </c>
      <c r="C8" s="1666" t="s">
        <v>2352</v>
      </c>
      <c r="D8" s="1666" t="s">
        <v>2973</v>
      </c>
      <c r="E8" s="188"/>
      <c r="F8" s="1666" t="s">
        <v>3082</v>
      </c>
      <c r="G8" s="1191"/>
      <c r="H8" s="1666" t="s">
        <v>3083</v>
      </c>
      <c r="I8" s="1666" t="s">
        <v>3084</v>
      </c>
      <c r="J8" s="188"/>
      <c r="K8" s="2002" t="s">
        <v>2359</v>
      </c>
      <c r="L8" s="2149"/>
      <c r="M8" s="2002" t="s">
        <v>2925</v>
      </c>
      <c r="N8" s="2149"/>
      <c r="O8" s="131"/>
      <c r="P8" s="1199" t="s">
        <v>2915</v>
      </c>
      <c r="Q8" s="1200" t="s">
        <v>2916</v>
      </c>
      <c r="R8" s="1666" t="s">
        <v>3090</v>
      </c>
      <c r="S8" s="1666" t="s">
        <v>2927</v>
      </c>
      <c r="T8" s="1666" t="s">
        <v>2928</v>
      </c>
      <c r="U8" s="1027"/>
      <c r="V8" s="2266"/>
      <c r="W8" s="2266"/>
      <c r="X8" s="2266"/>
      <c r="Y8" s="2266"/>
      <c r="Z8" s="2266"/>
      <c r="AA8" s="2266"/>
      <c r="AB8" s="2266"/>
      <c r="AC8" s="2266"/>
    </row>
    <row r="9" spans="1:34" ht="13.5" customHeight="1" x14ac:dyDescent="0.2">
      <c r="A9" s="1026"/>
      <c r="B9" s="1703" t="s">
        <v>244</v>
      </c>
      <c r="C9" s="1703"/>
      <c r="D9" s="1703" t="s">
        <v>245</v>
      </c>
      <c r="E9" s="1703"/>
      <c r="F9" s="1703" t="s">
        <v>246</v>
      </c>
      <c r="G9" s="1703"/>
      <c r="H9" s="1703" t="s">
        <v>3085</v>
      </c>
      <c r="I9" s="1703"/>
      <c r="J9" s="1703"/>
      <c r="K9" s="1703"/>
      <c r="L9" s="1703"/>
      <c r="M9" s="1703"/>
      <c r="N9" s="1703"/>
      <c r="O9" s="1026"/>
      <c r="P9" s="1398"/>
      <c r="Q9" s="1399" t="s">
        <v>2930</v>
      </c>
      <c r="R9" s="1703"/>
      <c r="S9" s="131"/>
      <c r="T9" s="1703"/>
      <c r="U9" s="1028"/>
      <c r="V9" s="1714"/>
      <c r="W9" s="1714"/>
      <c r="X9" s="1714"/>
      <c r="Y9" s="1714"/>
      <c r="Z9" s="1714"/>
      <c r="AA9" s="1714"/>
      <c r="AB9" s="1714"/>
      <c r="AC9" s="1714"/>
    </row>
    <row r="10" spans="1:34" s="876" customFormat="1" x14ac:dyDescent="0.2">
      <c r="A10" s="131"/>
      <c r="B10" s="138" t="s">
        <v>1784</v>
      </c>
      <c r="C10" s="131"/>
      <c r="D10" s="669"/>
      <c r="E10" s="669"/>
      <c r="F10" s="669"/>
      <c r="G10" s="669"/>
      <c r="H10" s="669"/>
      <c r="I10" s="669"/>
      <c r="J10" s="669"/>
      <c r="K10" s="669"/>
      <c r="L10" s="669"/>
      <c r="M10" s="669"/>
      <c r="N10" s="131"/>
      <c r="O10" s="131"/>
      <c r="P10" s="1400"/>
      <c r="Q10" s="1401" t="s">
        <v>1784</v>
      </c>
      <c r="R10" s="131"/>
      <c r="S10" s="131"/>
      <c r="T10" s="131"/>
      <c r="U10" s="224"/>
      <c r="V10" s="1041"/>
      <c r="W10" s="1041"/>
      <c r="X10" s="1041"/>
      <c r="Y10" s="1041"/>
      <c r="Z10" s="1041"/>
      <c r="AA10" s="1041"/>
      <c r="AB10" s="1041"/>
      <c r="AC10" s="1041"/>
    </row>
    <row r="11" spans="1:34" x14ac:dyDescent="0.2">
      <c r="A11" s="1700" t="s">
        <v>2932</v>
      </c>
      <c r="B11" s="1065"/>
      <c r="C11" s="1402"/>
      <c r="D11" s="1692"/>
      <c r="E11" s="1700"/>
      <c r="F11" s="1692"/>
      <c r="G11" s="1419"/>
      <c r="H11" s="1693"/>
      <c r="I11" s="1405"/>
      <c r="J11" s="1700"/>
      <c r="K11" s="2186"/>
      <c r="L11" s="2186"/>
      <c r="M11" s="2186"/>
      <c r="N11" s="2186"/>
      <c r="O11" s="131"/>
      <c r="P11" s="1407" t="s">
        <v>2932</v>
      </c>
      <c r="Q11" s="1408" t="str">
        <f t="shared" ref="Q11:Q35" si="0">IF($B11="","",$B11)</f>
        <v/>
      </c>
      <c r="R11" s="295"/>
      <c r="S11" s="1409"/>
      <c r="T11" s="1409"/>
    </row>
    <row r="12" spans="1:34" ht="12.75" customHeight="1" x14ac:dyDescent="0.2">
      <c r="A12" s="1700" t="s">
        <v>2933</v>
      </c>
      <c r="B12" s="1065"/>
      <c r="C12" s="1402"/>
      <c r="D12" s="1692"/>
      <c r="E12" s="1700"/>
      <c r="F12" s="1692"/>
      <c r="G12" s="1419"/>
      <c r="H12" s="1693"/>
      <c r="I12" s="1405"/>
      <c r="J12" s="1700"/>
      <c r="K12" s="2186"/>
      <c r="L12" s="2186"/>
      <c r="M12" s="2186"/>
      <c r="N12" s="2186"/>
      <c r="O12" s="131"/>
      <c r="P12" s="1407" t="s">
        <v>2933</v>
      </c>
      <c r="Q12" s="1408" t="str">
        <f t="shared" si="0"/>
        <v/>
      </c>
      <c r="R12" s="295"/>
      <c r="S12" s="1409"/>
      <c r="T12" s="1409"/>
      <c r="U12" s="320"/>
      <c r="V12" s="1143"/>
      <c r="W12" s="1144"/>
      <c r="X12" s="1143"/>
      <c r="Y12" s="1144"/>
      <c r="Z12" s="1143"/>
      <c r="AA12" s="1144"/>
      <c r="AB12" s="1143"/>
      <c r="AC12" s="1144"/>
    </row>
    <row r="13" spans="1:34" x14ac:dyDescent="0.2">
      <c r="A13" s="1700" t="s">
        <v>2934</v>
      </c>
      <c r="B13" s="1065"/>
      <c r="C13" s="1402"/>
      <c r="D13" s="1692"/>
      <c r="E13" s="1700"/>
      <c r="F13" s="1692"/>
      <c r="G13" s="1419"/>
      <c r="H13" s="1693"/>
      <c r="I13" s="1405"/>
      <c r="J13" s="1700"/>
      <c r="K13" s="2186"/>
      <c r="L13" s="2186"/>
      <c r="M13" s="2186"/>
      <c r="N13" s="2186"/>
      <c r="O13" s="131"/>
      <c r="P13" s="1407" t="s">
        <v>2934</v>
      </c>
      <c r="Q13" s="1408" t="str">
        <f t="shared" si="0"/>
        <v/>
      </c>
      <c r="R13" s="295"/>
      <c r="S13" s="1409"/>
      <c r="T13" s="1409"/>
      <c r="U13" s="320"/>
      <c r="V13" s="1143"/>
      <c r="W13" s="1144"/>
      <c r="X13" s="1143"/>
      <c r="Y13" s="1144"/>
      <c r="Z13" s="1143"/>
      <c r="AA13" s="1144"/>
      <c r="AB13" s="1143"/>
      <c r="AC13" s="1144"/>
    </row>
    <row r="14" spans="1:34" x14ac:dyDescent="0.2">
      <c r="A14" s="1700" t="s">
        <v>2935</v>
      </c>
      <c r="B14" s="1065"/>
      <c r="C14" s="1402"/>
      <c r="D14" s="1692"/>
      <c r="E14" s="1700"/>
      <c r="F14" s="1692"/>
      <c r="G14" s="1419"/>
      <c r="H14" s="1693"/>
      <c r="I14" s="1405"/>
      <c r="J14" s="1700"/>
      <c r="K14" s="2186"/>
      <c r="L14" s="2186"/>
      <c r="M14" s="2186"/>
      <c r="N14" s="2186"/>
      <c r="O14" s="131"/>
      <c r="P14" s="1407" t="s">
        <v>2935</v>
      </c>
      <c r="Q14" s="1408" t="str">
        <f t="shared" si="0"/>
        <v/>
      </c>
      <c r="R14" s="295"/>
      <c r="S14" s="1409"/>
      <c r="T14" s="1409"/>
      <c r="U14" s="320"/>
      <c r="V14" s="1143"/>
      <c r="W14" s="1144"/>
      <c r="X14" s="1143"/>
      <c r="Y14" s="1144"/>
      <c r="Z14" s="1143"/>
      <c r="AA14" s="1144"/>
      <c r="AB14" s="1143"/>
      <c r="AC14" s="1144"/>
    </row>
    <row r="15" spans="1:34" ht="12.75" hidden="1" customHeight="1" x14ac:dyDescent="0.2">
      <c r="A15" s="1700" t="s">
        <v>2936</v>
      </c>
      <c r="B15" s="1065"/>
      <c r="C15" s="1402"/>
      <c r="D15" s="1692"/>
      <c r="E15" s="1700"/>
      <c r="F15" s="1692"/>
      <c r="G15" s="1419"/>
      <c r="H15" s="1693"/>
      <c r="I15" s="1405"/>
      <c r="J15" s="1700"/>
      <c r="K15" s="2186"/>
      <c r="L15" s="2186"/>
      <c r="M15" s="2186"/>
      <c r="N15" s="2186"/>
      <c r="O15" s="131"/>
      <c r="P15" s="1407" t="s">
        <v>2936</v>
      </c>
      <c r="Q15" s="1408" t="str">
        <f t="shared" si="0"/>
        <v/>
      </c>
      <c r="R15" s="295"/>
      <c r="S15" s="1409"/>
      <c r="T15" s="1409"/>
      <c r="U15" s="320"/>
      <c r="V15" s="1143"/>
      <c r="W15" s="1144"/>
      <c r="X15" s="1143"/>
      <c r="Y15" s="1144"/>
      <c r="Z15" s="1143"/>
      <c r="AA15" s="1144"/>
      <c r="AB15" s="1143"/>
      <c r="AC15" s="1144"/>
    </row>
    <row r="16" spans="1:34" ht="12.75" hidden="1" customHeight="1" x14ac:dyDescent="0.2">
      <c r="A16" s="1700" t="s">
        <v>2937</v>
      </c>
      <c r="B16" s="1065"/>
      <c r="C16" s="1402"/>
      <c r="D16" s="1692"/>
      <c r="E16" s="1700"/>
      <c r="F16" s="1692"/>
      <c r="G16" s="1419"/>
      <c r="H16" s="1693"/>
      <c r="I16" s="1405"/>
      <c r="J16" s="1700"/>
      <c r="K16" s="2186"/>
      <c r="L16" s="2186"/>
      <c r="M16" s="2186"/>
      <c r="N16" s="2186"/>
      <c r="O16" s="131"/>
      <c r="P16" s="1407" t="s">
        <v>2937</v>
      </c>
      <c r="Q16" s="1408" t="str">
        <f t="shared" si="0"/>
        <v/>
      </c>
      <c r="R16" s="295"/>
      <c r="S16" s="1409"/>
      <c r="T16" s="1409"/>
      <c r="U16" s="320"/>
      <c r="V16" s="1143"/>
      <c r="W16" s="1144"/>
      <c r="X16" s="1143"/>
      <c r="Y16" s="1144"/>
      <c r="Z16" s="1143"/>
      <c r="AA16" s="1144"/>
      <c r="AB16" s="1143"/>
      <c r="AC16" s="1144"/>
    </row>
    <row r="17" spans="1:29" ht="12.75" hidden="1" customHeight="1" x14ac:dyDescent="0.2">
      <c r="A17" s="1700" t="s">
        <v>2938</v>
      </c>
      <c r="B17" s="1065"/>
      <c r="C17" s="1402"/>
      <c r="D17" s="1692"/>
      <c r="E17" s="1700"/>
      <c r="F17" s="1692"/>
      <c r="G17" s="1419"/>
      <c r="H17" s="1693"/>
      <c r="I17" s="1405"/>
      <c r="J17" s="1700"/>
      <c r="K17" s="2186"/>
      <c r="L17" s="2186"/>
      <c r="M17" s="2186"/>
      <c r="N17" s="2186"/>
      <c r="O17" s="131"/>
      <c r="P17" s="1407" t="s">
        <v>2938</v>
      </c>
      <c r="Q17" s="1408" t="str">
        <f t="shared" si="0"/>
        <v/>
      </c>
      <c r="R17" s="295"/>
      <c r="S17" s="1409"/>
      <c r="T17" s="1409"/>
      <c r="U17" s="320"/>
      <c r="V17" s="1143"/>
      <c r="W17" s="1144"/>
      <c r="X17" s="1143"/>
      <c r="Y17" s="1144"/>
      <c r="Z17" s="1143"/>
      <c r="AA17" s="1144"/>
      <c r="AB17" s="1143"/>
      <c r="AC17" s="1144"/>
    </row>
    <row r="18" spans="1:29" ht="12.75" hidden="1" customHeight="1" x14ac:dyDescent="0.2">
      <c r="A18" s="1700" t="s">
        <v>2939</v>
      </c>
      <c r="B18" s="1065"/>
      <c r="C18" s="1402"/>
      <c r="D18" s="1692"/>
      <c r="E18" s="1700"/>
      <c r="F18" s="1692"/>
      <c r="G18" s="1419"/>
      <c r="H18" s="1693"/>
      <c r="I18" s="1405"/>
      <c r="J18" s="1700"/>
      <c r="K18" s="2186"/>
      <c r="L18" s="2186"/>
      <c r="M18" s="2186"/>
      <c r="N18" s="2186"/>
      <c r="O18" s="131"/>
      <c r="P18" s="1407" t="s">
        <v>2939</v>
      </c>
      <c r="Q18" s="1408" t="str">
        <f t="shared" si="0"/>
        <v/>
      </c>
      <c r="R18" s="295"/>
      <c r="S18" s="1409"/>
      <c r="T18" s="1409"/>
      <c r="U18" s="320"/>
      <c r="V18" s="1143"/>
      <c r="W18" s="1144"/>
      <c r="X18" s="1143"/>
      <c r="Y18" s="1144"/>
      <c r="Z18" s="1143"/>
      <c r="AA18" s="1144"/>
      <c r="AB18" s="1143"/>
      <c r="AC18" s="1144"/>
    </row>
    <row r="19" spans="1:29" ht="12.75" hidden="1" customHeight="1" x14ac:dyDescent="0.2">
      <c r="A19" s="1700" t="s">
        <v>2940</v>
      </c>
      <c r="B19" s="1065"/>
      <c r="C19" s="1402"/>
      <c r="D19" s="1692"/>
      <c r="E19" s="1700"/>
      <c r="F19" s="1692"/>
      <c r="G19" s="1419"/>
      <c r="H19" s="1693"/>
      <c r="I19" s="1405"/>
      <c r="J19" s="1700"/>
      <c r="K19" s="2186"/>
      <c r="L19" s="2186"/>
      <c r="M19" s="2186"/>
      <c r="N19" s="2186"/>
      <c r="O19" s="131"/>
      <c r="P19" s="1407" t="s">
        <v>2940</v>
      </c>
      <c r="Q19" s="1408" t="str">
        <f t="shared" si="0"/>
        <v/>
      </c>
      <c r="R19" s="295"/>
      <c r="S19" s="1409"/>
      <c r="T19" s="1409"/>
      <c r="U19" s="320"/>
      <c r="V19" s="1143"/>
      <c r="W19" s="1144"/>
      <c r="X19" s="1143"/>
      <c r="Y19" s="1144"/>
      <c r="Z19" s="1143"/>
      <c r="AA19" s="1144"/>
      <c r="AB19" s="1143"/>
      <c r="AC19" s="1144"/>
    </row>
    <row r="20" spans="1:29" ht="12.75" hidden="1" customHeight="1" x14ac:dyDescent="0.2">
      <c r="A20" s="1700" t="s">
        <v>2941</v>
      </c>
      <c r="B20" s="1065"/>
      <c r="C20" s="1402"/>
      <c r="D20" s="1692"/>
      <c r="E20" s="1700"/>
      <c r="F20" s="1692"/>
      <c r="G20" s="1419"/>
      <c r="H20" s="1693"/>
      <c r="I20" s="1405"/>
      <c r="J20" s="1700"/>
      <c r="K20" s="2186"/>
      <c r="L20" s="2186"/>
      <c r="M20" s="2186"/>
      <c r="N20" s="2186"/>
      <c r="O20" s="131"/>
      <c r="P20" s="1407" t="s">
        <v>2941</v>
      </c>
      <c r="Q20" s="1408" t="str">
        <f t="shared" si="0"/>
        <v/>
      </c>
      <c r="R20" s="295"/>
      <c r="S20" s="1409"/>
      <c r="T20" s="1409"/>
      <c r="U20" s="320"/>
      <c r="V20" s="1143"/>
      <c r="W20" s="1144"/>
      <c r="X20" s="1143"/>
      <c r="Y20" s="1144"/>
      <c r="Z20" s="1143"/>
      <c r="AA20" s="1144"/>
      <c r="AB20" s="1143"/>
      <c r="AC20" s="1144"/>
    </row>
    <row r="21" spans="1:29" ht="12.75" hidden="1" customHeight="1" x14ac:dyDescent="0.2">
      <c r="A21" s="1700" t="s">
        <v>2942</v>
      </c>
      <c r="B21" s="1065"/>
      <c r="C21" s="1402"/>
      <c r="D21" s="1692"/>
      <c r="E21" s="1700"/>
      <c r="F21" s="1692"/>
      <c r="G21" s="1419"/>
      <c r="H21" s="1693"/>
      <c r="I21" s="1405"/>
      <c r="J21" s="1700"/>
      <c r="K21" s="2186"/>
      <c r="L21" s="2186"/>
      <c r="M21" s="2186"/>
      <c r="N21" s="2186"/>
      <c r="O21" s="131"/>
      <c r="P21" s="1407" t="s">
        <v>2942</v>
      </c>
      <c r="Q21" s="1408" t="str">
        <f t="shared" si="0"/>
        <v/>
      </c>
      <c r="R21" s="295"/>
      <c r="S21" s="1409"/>
      <c r="T21" s="1409"/>
      <c r="U21" s="320"/>
      <c r="V21" s="1143"/>
      <c r="W21" s="1144"/>
      <c r="X21" s="1143"/>
      <c r="Y21" s="1144"/>
      <c r="Z21" s="1143"/>
      <c r="AA21" s="1144"/>
      <c r="AB21" s="1143"/>
      <c r="AC21" s="1144"/>
    </row>
    <row r="22" spans="1:29" ht="12.75" hidden="1" customHeight="1" x14ac:dyDescent="0.2">
      <c r="A22" s="1700" t="s">
        <v>2943</v>
      </c>
      <c r="B22" s="1065"/>
      <c r="C22" s="1402"/>
      <c r="D22" s="1692"/>
      <c r="E22" s="1700"/>
      <c r="F22" s="1692"/>
      <c r="G22" s="1419"/>
      <c r="H22" s="1693"/>
      <c r="I22" s="1405"/>
      <c r="J22" s="1700"/>
      <c r="K22" s="2186"/>
      <c r="L22" s="2186"/>
      <c r="M22" s="2186"/>
      <c r="N22" s="2186"/>
      <c r="O22" s="131"/>
      <c r="P22" s="1407" t="s">
        <v>2943</v>
      </c>
      <c r="Q22" s="1408" t="str">
        <f t="shared" si="0"/>
        <v/>
      </c>
      <c r="R22" s="295"/>
      <c r="S22" s="1409"/>
      <c r="T22" s="1409"/>
      <c r="U22" s="320"/>
      <c r="V22" s="1143"/>
      <c r="W22" s="1144"/>
      <c r="X22" s="1143"/>
      <c r="Y22" s="1144"/>
      <c r="Z22" s="1143"/>
      <c r="AA22" s="1144"/>
      <c r="AB22" s="1143"/>
      <c r="AC22" s="1144"/>
    </row>
    <row r="23" spans="1:29" ht="12.75" hidden="1" customHeight="1" x14ac:dyDescent="0.2">
      <c r="A23" s="1700" t="s">
        <v>2944</v>
      </c>
      <c r="B23" s="1065"/>
      <c r="C23" s="1402"/>
      <c r="D23" s="1692"/>
      <c r="E23" s="1700"/>
      <c r="F23" s="1692"/>
      <c r="G23" s="1419"/>
      <c r="H23" s="1693"/>
      <c r="I23" s="1405"/>
      <c r="J23" s="1700"/>
      <c r="K23" s="2186"/>
      <c r="L23" s="2186"/>
      <c r="M23" s="2186"/>
      <c r="N23" s="2186"/>
      <c r="O23" s="131"/>
      <c r="P23" s="1407" t="s">
        <v>2944</v>
      </c>
      <c r="Q23" s="1408" t="str">
        <f t="shared" si="0"/>
        <v/>
      </c>
      <c r="R23" s="295"/>
      <c r="S23" s="1409"/>
      <c r="T23" s="1409"/>
      <c r="U23" s="320"/>
      <c r="V23" s="1143"/>
      <c r="W23" s="1144"/>
      <c r="X23" s="1143"/>
      <c r="Y23" s="1144"/>
      <c r="Z23" s="1143"/>
      <c r="AA23" s="1144"/>
      <c r="AB23" s="1143"/>
      <c r="AC23" s="1144"/>
    </row>
    <row r="24" spans="1:29" ht="12.75" hidden="1" customHeight="1" x14ac:dyDescent="0.2">
      <c r="A24" s="1700" t="s">
        <v>2945</v>
      </c>
      <c r="B24" s="1065"/>
      <c r="C24" s="1402"/>
      <c r="D24" s="1692"/>
      <c r="E24" s="1700"/>
      <c r="F24" s="1692"/>
      <c r="G24" s="1419"/>
      <c r="H24" s="1693"/>
      <c r="I24" s="1405"/>
      <c r="J24" s="1700"/>
      <c r="K24" s="2186"/>
      <c r="L24" s="2186"/>
      <c r="M24" s="2186"/>
      <c r="N24" s="2186"/>
      <c r="O24" s="131"/>
      <c r="P24" s="1407" t="s">
        <v>2945</v>
      </c>
      <c r="Q24" s="1408" t="str">
        <f t="shared" si="0"/>
        <v/>
      </c>
      <c r="R24" s="295"/>
      <c r="S24" s="1409"/>
      <c r="T24" s="1409"/>
      <c r="U24" s="320"/>
      <c r="V24" s="1143"/>
      <c r="W24" s="1144"/>
      <c r="X24" s="1143"/>
      <c r="Y24" s="1144"/>
      <c r="Z24" s="1143"/>
      <c r="AA24" s="1144"/>
      <c r="AB24" s="1143"/>
      <c r="AC24" s="1144"/>
    </row>
    <row r="25" spans="1:29" ht="12.75" hidden="1" customHeight="1" x14ac:dyDescent="0.2">
      <c r="A25" s="1700" t="s">
        <v>2946</v>
      </c>
      <c r="B25" s="1065"/>
      <c r="C25" s="1402"/>
      <c r="D25" s="1692"/>
      <c r="E25" s="1700"/>
      <c r="F25" s="1692"/>
      <c r="G25" s="1419"/>
      <c r="H25" s="1693"/>
      <c r="I25" s="1405"/>
      <c r="J25" s="1700"/>
      <c r="K25" s="2186"/>
      <c r="L25" s="2186"/>
      <c r="M25" s="2186"/>
      <c r="N25" s="2186"/>
      <c r="O25" s="131"/>
      <c r="P25" s="1407" t="s">
        <v>2946</v>
      </c>
      <c r="Q25" s="1408" t="str">
        <f t="shared" si="0"/>
        <v/>
      </c>
      <c r="R25" s="295"/>
      <c r="S25" s="1409"/>
      <c r="T25" s="1409"/>
      <c r="U25" s="320"/>
      <c r="V25" s="1143"/>
      <c r="W25" s="1144"/>
      <c r="X25" s="1143"/>
      <c r="Y25" s="1144"/>
      <c r="Z25" s="1143"/>
      <c r="AA25" s="1144"/>
      <c r="AB25" s="1143"/>
      <c r="AC25" s="1144"/>
    </row>
    <row r="26" spans="1:29" ht="12.75" hidden="1" customHeight="1" x14ac:dyDescent="0.2">
      <c r="A26" s="1700" t="s">
        <v>2947</v>
      </c>
      <c r="B26" s="1065"/>
      <c r="C26" s="1402"/>
      <c r="D26" s="1692"/>
      <c r="E26" s="1700"/>
      <c r="F26" s="1692"/>
      <c r="G26" s="1419"/>
      <c r="H26" s="1693"/>
      <c r="I26" s="1405"/>
      <c r="J26" s="1700"/>
      <c r="K26" s="2186"/>
      <c r="L26" s="2186"/>
      <c r="M26" s="2186"/>
      <c r="N26" s="2186"/>
      <c r="O26" s="131"/>
      <c r="P26" s="1407" t="s">
        <v>2947</v>
      </c>
      <c r="Q26" s="1408" t="str">
        <f t="shared" si="0"/>
        <v/>
      </c>
      <c r="R26" s="295"/>
      <c r="S26" s="1409"/>
      <c r="T26" s="1409"/>
      <c r="U26" s="320"/>
      <c r="V26" s="1143"/>
      <c r="W26" s="1144"/>
      <c r="X26" s="1143"/>
      <c r="Y26" s="1144"/>
      <c r="Z26" s="1143"/>
      <c r="AA26" s="1144"/>
      <c r="AB26" s="1143"/>
      <c r="AC26" s="1144"/>
    </row>
    <row r="27" spans="1:29" ht="12.75" hidden="1" customHeight="1" x14ac:dyDescent="0.2">
      <c r="A27" s="1700" t="s">
        <v>2948</v>
      </c>
      <c r="B27" s="1065"/>
      <c r="C27" s="1402"/>
      <c r="D27" s="1692"/>
      <c r="E27" s="1700"/>
      <c r="F27" s="1692"/>
      <c r="G27" s="1419"/>
      <c r="H27" s="1693"/>
      <c r="I27" s="1405"/>
      <c r="J27" s="1700"/>
      <c r="K27" s="2186"/>
      <c r="L27" s="2186"/>
      <c r="M27" s="2186"/>
      <c r="N27" s="2186"/>
      <c r="O27" s="131"/>
      <c r="P27" s="1407" t="s">
        <v>2948</v>
      </c>
      <c r="Q27" s="1408" t="str">
        <f t="shared" si="0"/>
        <v/>
      </c>
      <c r="R27" s="295"/>
      <c r="S27" s="1409"/>
      <c r="T27" s="1409"/>
      <c r="U27" s="320"/>
      <c r="V27" s="1143"/>
      <c r="W27" s="1144"/>
      <c r="X27" s="1143"/>
      <c r="Y27" s="1144"/>
      <c r="Z27" s="1143"/>
      <c r="AA27" s="1144"/>
      <c r="AB27" s="1143"/>
      <c r="AC27" s="1144"/>
    </row>
    <row r="28" spans="1:29" ht="12.75" hidden="1" customHeight="1" x14ac:dyDescent="0.2">
      <c r="A28" s="1700" t="s">
        <v>2949</v>
      </c>
      <c r="B28" s="1065"/>
      <c r="C28" s="1402"/>
      <c r="D28" s="1692"/>
      <c r="E28" s="1700"/>
      <c r="F28" s="1692"/>
      <c r="G28" s="1419"/>
      <c r="H28" s="1693"/>
      <c r="I28" s="1405"/>
      <c r="J28" s="1700"/>
      <c r="K28" s="2186"/>
      <c r="L28" s="2186"/>
      <c r="M28" s="2186"/>
      <c r="N28" s="2186"/>
      <c r="O28" s="131"/>
      <c r="P28" s="1407" t="s">
        <v>2949</v>
      </c>
      <c r="Q28" s="1408" t="str">
        <f t="shared" si="0"/>
        <v/>
      </c>
      <c r="R28" s="295"/>
      <c r="S28" s="1409"/>
      <c r="T28" s="1409"/>
      <c r="U28" s="320"/>
      <c r="V28" s="1143"/>
      <c r="W28" s="1144"/>
      <c r="X28" s="1143"/>
      <c r="Y28" s="1144"/>
      <c r="Z28" s="1143"/>
      <c r="AA28" s="1144"/>
      <c r="AB28" s="1143"/>
      <c r="AC28" s="1144"/>
    </row>
    <row r="29" spans="1:29" ht="12.75" hidden="1" customHeight="1" x14ac:dyDescent="0.2">
      <c r="A29" s="1700" t="s">
        <v>2950</v>
      </c>
      <c r="B29" s="1065"/>
      <c r="C29" s="1402"/>
      <c r="D29" s="1692"/>
      <c r="E29" s="1700"/>
      <c r="F29" s="1692"/>
      <c r="G29" s="1419"/>
      <c r="H29" s="1693"/>
      <c r="I29" s="1405"/>
      <c r="J29" s="1700"/>
      <c r="K29" s="2186"/>
      <c r="L29" s="2186"/>
      <c r="M29" s="2186"/>
      <c r="N29" s="2186"/>
      <c r="O29" s="131"/>
      <c r="P29" s="1407" t="s">
        <v>2950</v>
      </c>
      <c r="Q29" s="1408" t="str">
        <f t="shared" si="0"/>
        <v/>
      </c>
      <c r="R29" s="295"/>
      <c r="S29" s="1409"/>
      <c r="T29" s="1409"/>
      <c r="U29" s="320"/>
      <c r="V29" s="1143"/>
      <c r="W29" s="1144"/>
      <c r="X29" s="1143"/>
      <c r="Y29" s="1144"/>
      <c r="Z29" s="1143"/>
      <c r="AA29" s="1144"/>
      <c r="AB29" s="1143"/>
      <c r="AC29" s="1144"/>
    </row>
    <row r="30" spans="1:29" ht="12.75" hidden="1" customHeight="1" x14ac:dyDescent="0.2">
      <c r="A30" s="1700" t="s">
        <v>2951</v>
      </c>
      <c r="B30" s="1065"/>
      <c r="C30" s="1402"/>
      <c r="D30" s="1692"/>
      <c r="E30" s="1700"/>
      <c r="F30" s="1692"/>
      <c r="G30" s="1419"/>
      <c r="H30" s="1693"/>
      <c r="I30" s="1405"/>
      <c r="J30" s="1700"/>
      <c r="K30" s="2186"/>
      <c r="L30" s="2186"/>
      <c r="M30" s="2186"/>
      <c r="N30" s="2186"/>
      <c r="O30" s="131"/>
      <c r="P30" s="1407" t="s">
        <v>2951</v>
      </c>
      <c r="Q30" s="1408" t="str">
        <f t="shared" si="0"/>
        <v/>
      </c>
      <c r="R30" s="295"/>
      <c r="S30" s="1409"/>
      <c r="T30" s="1409"/>
      <c r="U30" s="320"/>
      <c r="V30" s="1143"/>
      <c r="W30" s="1144"/>
      <c r="X30" s="1143"/>
      <c r="Y30" s="1144"/>
      <c r="Z30" s="1143"/>
      <c r="AA30" s="1144"/>
      <c r="AB30" s="1143"/>
      <c r="AC30" s="1144"/>
    </row>
    <row r="31" spans="1:29" ht="12.75" hidden="1" customHeight="1" x14ac:dyDescent="0.2">
      <c r="A31" s="1700" t="s">
        <v>2952</v>
      </c>
      <c r="B31" s="1065"/>
      <c r="C31" s="1402"/>
      <c r="D31" s="1692"/>
      <c r="E31" s="1700"/>
      <c r="F31" s="1692"/>
      <c r="G31" s="1419"/>
      <c r="H31" s="1693"/>
      <c r="I31" s="1405"/>
      <c r="J31" s="1700"/>
      <c r="K31" s="2186"/>
      <c r="L31" s="2186"/>
      <c r="M31" s="2186"/>
      <c r="N31" s="2186"/>
      <c r="O31" s="131"/>
      <c r="P31" s="1407" t="s">
        <v>2952</v>
      </c>
      <c r="Q31" s="1408" t="str">
        <f t="shared" si="0"/>
        <v/>
      </c>
      <c r="R31" s="295"/>
      <c r="S31" s="1409"/>
      <c r="T31" s="1409"/>
      <c r="U31" s="320"/>
      <c r="V31" s="1143"/>
      <c r="W31" s="1144"/>
      <c r="X31" s="1143"/>
      <c r="Y31" s="1144"/>
      <c r="Z31" s="1143"/>
      <c r="AA31" s="1144"/>
      <c r="AB31" s="1143"/>
      <c r="AC31" s="1144"/>
    </row>
    <row r="32" spans="1:29" ht="12.75" hidden="1" customHeight="1" x14ac:dyDescent="0.2">
      <c r="A32" s="1700" t="s">
        <v>2953</v>
      </c>
      <c r="B32" s="1065"/>
      <c r="C32" s="1402"/>
      <c r="D32" s="1692"/>
      <c r="E32" s="1700"/>
      <c r="F32" s="1692"/>
      <c r="G32" s="1419"/>
      <c r="H32" s="1693"/>
      <c r="I32" s="1405"/>
      <c r="J32" s="1700"/>
      <c r="K32" s="2186"/>
      <c r="L32" s="2186"/>
      <c r="M32" s="2186"/>
      <c r="N32" s="2186"/>
      <c r="O32" s="131"/>
      <c r="P32" s="1407" t="s">
        <v>2953</v>
      </c>
      <c r="Q32" s="1408" t="str">
        <f t="shared" si="0"/>
        <v/>
      </c>
      <c r="R32" s="295"/>
      <c r="S32" s="1409"/>
      <c r="T32" s="1409"/>
      <c r="U32" s="320"/>
      <c r="V32" s="1143"/>
      <c r="W32" s="1144"/>
      <c r="X32" s="1143"/>
      <c r="Y32" s="1144"/>
      <c r="Z32" s="1143"/>
      <c r="AA32" s="1144"/>
      <c r="AB32" s="1143"/>
      <c r="AC32" s="1144"/>
    </row>
    <row r="33" spans="1:29" ht="12.75" hidden="1" customHeight="1" x14ac:dyDescent="0.2">
      <c r="A33" s="1700" t="s">
        <v>2954</v>
      </c>
      <c r="B33" s="1065"/>
      <c r="C33" s="1402"/>
      <c r="D33" s="1692"/>
      <c r="E33" s="1700"/>
      <c r="F33" s="1692"/>
      <c r="G33" s="1419"/>
      <c r="H33" s="1693"/>
      <c r="I33" s="1405"/>
      <c r="J33" s="1700"/>
      <c r="K33" s="2186"/>
      <c r="L33" s="2186"/>
      <c r="M33" s="2186"/>
      <c r="N33" s="2186"/>
      <c r="O33" s="131"/>
      <c r="P33" s="1407" t="s">
        <v>2954</v>
      </c>
      <c r="Q33" s="1408" t="str">
        <f t="shared" si="0"/>
        <v/>
      </c>
      <c r="R33" s="295"/>
      <c r="S33" s="1409"/>
      <c r="T33" s="1409"/>
      <c r="U33" s="320"/>
      <c r="V33" s="1143"/>
      <c r="W33" s="1144"/>
      <c r="X33" s="1143"/>
      <c r="Y33" s="1144"/>
      <c r="Z33" s="1143"/>
      <c r="AA33" s="1144"/>
      <c r="AB33" s="1143"/>
      <c r="AC33" s="1144"/>
    </row>
    <row r="34" spans="1:29" ht="12.75" hidden="1" customHeight="1" x14ac:dyDescent="0.2">
      <c r="A34" s="1700" t="s">
        <v>2955</v>
      </c>
      <c r="B34" s="1065"/>
      <c r="C34" s="1402"/>
      <c r="D34" s="1692"/>
      <c r="E34" s="1700"/>
      <c r="F34" s="1692"/>
      <c r="G34" s="1419"/>
      <c r="H34" s="1693"/>
      <c r="I34" s="1405"/>
      <c r="J34" s="1700"/>
      <c r="K34" s="2186"/>
      <c r="L34" s="2186"/>
      <c r="M34" s="2186"/>
      <c r="N34" s="2186"/>
      <c r="O34" s="131"/>
      <c r="P34" s="1407" t="s">
        <v>2955</v>
      </c>
      <c r="Q34" s="1408" t="str">
        <f t="shared" si="0"/>
        <v/>
      </c>
      <c r="R34" s="295"/>
      <c r="S34" s="1409"/>
      <c r="T34" s="1409"/>
      <c r="U34" s="320"/>
      <c r="V34" s="1143"/>
      <c r="W34" s="1144"/>
      <c r="X34" s="1143"/>
      <c r="Y34" s="1144"/>
      <c r="Z34" s="1143"/>
      <c r="AA34" s="1144"/>
      <c r="AB34" s="1143"/>
      <c r="AC34" s="1144"/>
    </row>
    <row r="35" spans="1:29" ht="12.75" hidden="1" customHeight="1" x14ac:dyDescent="0.2">
      <c r="A35" s="1700" t="s">
        <v>2956</v>
      </c>
      <c r="B35" s="1065"/>
      <c r="C35" s="1402"/>
      <c r="D35" s="1692"/>
      <c r="E35" s="1700"/>
      <c r="F35" s="1692"/>
      <c r="G35" s="1419"/>
      <c r="H35" s="1693"/>
      <c r="I35" s="1405"/>
      <c r="J35" s="1700"/>
      <c r="K35" s="2186"/>
      <c r="L35" s="2186"/>
      <c r="M35" s="2186"/>
      <c r="N35" s="2186"/>
      <c r="O35" s="131"/>
      <c r="P35" s="1407" t="s">
        <v>2956</v>
      </c>
      <c r="Q35" s="1408" t="str">
        <f t="shared" si="0"/>
        <v/>
      </c>
      <c r="R35" s="295"/>
      <c r="S35" s="1409"/>
      <c r="T35" s="1409"/>
      <c r="U35" s="320"/>
      <c r="V35" s="1143"/>
      <c r="W35" s="1144"/>
      <c r="X35" s="1143"/>
      <c r="Y35" s="1144"/>
      <c r="Z35" s="1143"/>
      <c r="AA35" s="1144"/>
      <c r="AB35" s="1143"/>
      <c r="AC35" s="1144"/>
    </row>
    <row r="36" spans="1:29" x14ac:dyDescent="0.2">
      <c r="A36" s="425" t="s">
        <v>2957</v>
      </c>
      <c r="B36" s="1066">
        <v>100</v>
      </c>
      <c r="C36" s="1410"/>
      <c r="D36" s="1692"/>
      <c r="E36" s="1700"/>
      <c r="F36" s="1692"/>
      <c r="G36" s="1419"/>
      <c r="H36" s="1693"/>
      <c r="I36" s="1405"/>
      <c r="J36" s="1700"/>
      <c r="K36" s="2188"/>
      <c r="L36" s="2188"/>
      <c r="M36" s="2188"/>
      <c r="N36" s="2188"/>
      <c r="O36" s="131"/>
      <c r="P36" s="1480" t="s">
        <v>2957</v>
      </c>
      <c r="Q36" s="1413">
        <v>100</v>
      </c>
      <c r="R36" s="295"/>
      <c r="S36" s="1409"/>
      <c r="T36" s="1409"/>
      <c r="U36" s="320"/>
      <c r="V36" s="1143"/>
      <c r="W36" s="1144"/>
      <c r="X36" s="1143"/>
      <c r="Y36" s="1144"/>
      <c r="Z36" s="1143"/>
      <c r="AA36" s="1144"/>
      <c r="AB36" s="1143"/>
      <c r="AC36" s="1144"/>
    </row>
    <row r="37" spans="1:29" x14ac:dyDescent="0.2">
      <c r="A37" s="132" t="s">
        <v>2958</v>
      </c>
      <c r="B37" s="905" t="s">
        <v>2959</v>
      </c>
      <c r="C37" s="906"/>
      <c r="D37" s="1693"/>
      <c r="E37" s="131"/>
      <c r="F37" s="1693"/>
      <c r="G37" s="1420"/>
      <c r="H37" s="1693"/>
      <c r="I37" s="1416"/>
      <c r="J37" s="131"/>
      <c r="K37" s="2189"/>
      <c r="L37" s="2189"/>
      <c r="M37" s="2189"/>
      <c r="N37" s="2189"/>
      <c r="O37" s="131"/>
      <c r="P37" s="1480" t="s">
        <v>2958</v>
      </c>
      <c r="Q37" s="906" t="s">
        <v>2959</v>
      </c>
      <c r="R37" s="295"/>
      <c r="S37" s="1418"/>
      <c r="T37" s="1418"/>
      <c r="U37" s="320"/>
      <c r="V37" s="1143"/>
      <c r="W37" s="1144"/>
      <c r="X37" s="1143"/>
      <c r="Y37" s="1144"/>
      <c r="Z37" s="1143"/>
      <c r="AA37" s="1144"/>
      <c r="AB37" s="1143"/>
      <c r="AC37" s="1144"/>
    </row>
    <row r="38" spans="1:29" x14ac:dyDescent="0.2">
      <c r="A38" s="131"/>
      <c r="B38" s="131"/>
      <c r="C38" s="131"/>
      <c r="D38" s="131"/>
      <c r="E38" s="131"/>
      <c r="F38" s="131"/>
      <c r="G38" s="131"/>
      <c r="H38" s="131"/>
      <c r="I38" s="131"/>
      <c r="J38" s="131"/>
      <c r="K38" s="131"/>
      <c r="L38" s="131"/>
      <c r="M38" s="131"/>
      <c r="N38" s="131"/>
      <c r="O38" s="131"/>
      <c r="P38" s="1400"/>
      <c r="Q38" s="1400"/>
      <c r="R38" s="131"/>
      <c r="S38" s="131"/>
      <c r="T38" s="131"/>
      <c r="U38" s="320"/>
      <c r="V38" s="1145"/>
      <c r="W38" s="1146"/>
      <c r="X38" s="1145"/>
      <c r="Y38" s="1146"/>
      <c r="Z38" s="1145"/>
      <c r="AA38" s="1146"/>
      <c r="AB38" s="1145"/>
      <c r="AC38" s="1146"/>
    </row>
    <row r="39" spans="1:29" ht="15" customHeight="1" x14ac:dyDescent="0.2">
      <c r="A39" s="131"/>
      <c r="B39" s="138" t="s">
        <v>1785</v>
      </c>
      <c r="C39" s="131"/>
      <c r="D39" s="131"/>
      <c r="E39" s="131"/>
      <c r="F39" s="131"/>
      <c r="G39" s="131"/>
      <c r="H39" s="131"/>
      <c r="I39" s="131"/>
      <c r="J39" s="131"/>
      <c r="K39" s="131"/>
      <c r="L39" s="131"/>
      <c r="M39" s="131"/>
      <c r="N39" s="131"/>
      <c r="O39" s="131"/>
      <c r="P39" s="1400"/>
      <c r="Q39" s="1401" t="s">
        <v>1785</v>
      </c>
      <c r="R39" s="131"/>
      <c r="S39" s="131"/>
      <c r="T39" s="131"/>
      <c r="U39" s="320"/>
    </row>
    <row r="40" spans="1:29" x14ac:dyDescent="0.2">
      <c r="A40" s="1700" t="s">
        <v>2932</v>
      </c>
      <c r="B40" s="1065"/>
      <c r="C40" s="1692"/>
      <c r="D40" s="1692"/>
      <c r="E40" s="1700"/>
      <c r="F40" s="1692"/>
      <c r="G40" s="1419"/>
      <c r="H40" s="1693"/>
      <c r="I40" s="1405"/>
      <c r="J40" s="1700"/>
      <c r="K40" s="2186"/>
      <c r="L40" s="2186"/>
      <c r="M40" s="2186"/>
      <c r="N40" s="2186"/>
      <c r="O40" s="131"/>
      <c r="P40" s="1407" t="s">
        <v>2932</v>
      </c>
      <c r="Q40" s="1408" t="str">
        <f t="shared" ref="Q40:Q64" si="1">IF($B40="","",$B40)</f>
        <v/>
      </c>
      <c r="R40" s="295"/>
      <c r="S40" s="1409"/>
      <c r="T40" s="1409"/>
      <c r="U40" s="320"/>
    </row>
    <row r="41" spans="1:29" x14ac:dyDescent="0.2">
      <c r="A41" s="1700" t="s">
        <v>2933</v>
      </c>
      <c r="B41" s="1065"/>
      <c r="C41" s="1692"/>
      <c r="D41" s="1692"/>
      <c r="E41" s="1700"/>
      <c r="F41" s="1692"/>
      <c r="G41" s="1419"/>
      <c r="H41" s="1693"/>
      <c r="I41" s="1405"/>
      <c r="J41" s="1700"/>
      <c r="K41" s="2186"/>
      <c r="L41" s="2186"/>
      <c r="M41" s="2186"/>
      <c r="N41" s="2186"/>
      <c r="O41" s="131"/>
      <c r="P41" s="1407" t="s">
        <v>2933</v>
      </c>
      <c r="Q41" s="1408" t="str">
        <f t="shared" si="1"/>
        <v/>
      </c>
      <c r="R41" s="295"/>
      <c r="S41" s="1409"/>
      <c r="T41" s="1409"/>
      <c r="U41" s="320"/>
      <c r="V41" s="1143"/>
      <c r="W41" s="1144"/>
      <c r="X41" s="1143"/>
      <c r="Y41" s="1144"/>
      <c r="Z41" s="1143"/>
      <c r="AA41" s="1144"/>
      <c r="AB41" s="1143"/>
      <c r="AC41" s="1144"/>
    </row>
    <row r="42" spans="1:29" x14ac:dyDescent="0.2">
      <c r="A42" s="1700" t="s">
        <v>2934</v>
      </c>
      <c r="B42" s="1065"/>
      <c r="C42" s="1692"/>
      <c r="D42" s="1692"/>
      <c r="E42" s="1700"/>
      <c r="F42" s="1692"/>
      <c r="G42" s="1419"/>
      <c r="H42" s="1693"/>
      <c r="I42" s="1405"/>
      <c r="J42" s="1700"/>
      <c r="K42" s="2186"/>
      <c r="L42" s="2186"/>
      <c r="M42" s="2186"/>
      <c r="N42" s="2186"/>
      <c r="O42" s="131"/>
      <c r="P42" s="1407" t="s">
        <v>2934</v>
      </c>
      <c r="Q42" s="1408" t="str">
        <f t="shared" si="1"/>
        <v/>
      </c>
      <c r="R42" s="295"/>
      <c r="S42" s="1409"/>
      <c r="T42" s="1409"/>
      <c r="U42" s="320"/>
      <c r="V42" s="1143"/>
      <c r="W42" s="1144"/>
      <c r="X42" s="1143"/>
      <c r="Y42" s="1144"/>
      <c r="Z42" s="1143"/>
      <c r="AA42" s="1144"/>
      <c r="AB42" s="1143"/>
      <c r="AC42" s="1144"/>
    </row>
    <row r="43" spans="1:29" x14ac:dyDescent="0.2">
      <c r="A43" s="1700" t="s">
        <v>2935</v>
      </c>
      <c r="B43" s="1065"/>
      <c r="C43" s="1692"/>
      <c r="D43" s="1692"/>
      <c r="E43" s="1700"/>
      <c r="F43" s="1692"/>
      <c r="G43" s="1419"/>
      <c r="H43" s="1693"/>
      <c r="I43" s="1405"/>
      <c r="J43" s="1700"/>
      <c r="K43" s="2186"/>
      <c r="L43" s="2186"/>
      <c r="M43" s="2186"/>
      <c r="N43" s="2186"/>
      <c r="O43" s="131"/>
      <c r="P43" s="1407" t="s">
        <v>2935</v>
      </c>
      <c r="Q43" s="1408" t="str">
        <f t="shared" si="1"/>
        <v/>
      </c>
      <c r="R43" s="295"/>
      <c r="S43" s="1409"/>
      <c r="T43" s="1409"/>
      <c r="U43" s="320"/>
      <c r="V43" s="1143"/>
      <c r="W43" s="1144"/>
      <c r="X43" s="1143"/>
      <c r="Y43" s="1144"/>
      <c r="Z43" s="1143"/>
      <c r="AA43" s="1144"/>
      <c r="AB43" s="1143"/>
      <c r="AC43" s="1144"/>
    </row>
    <row r="44" spans="1:29" ht="12.75" hidden="1" customHeight="1" x14ac:dyDescent="0.2">
      <c r="A44" s="1700" t="s">
        <v>2936</v>
      </c>
      <c r="B44" s="1065"/>
      <c r="C44" s="1692"/>
      <c r="D44" s="1692"/>
      <c r="E44" s="1700"/>
      <c r="F44" s="1692"/>
      <c r="G44" s="1419"/>
      <c r="H44" s="1693"/>
      <c r="I44" s="1405"/>
      <c r="J44" s="1700"/>
      <c r="K44" s="2186"/>
      <c r="L44" s="2186"/>
      <c r="M44" s="2186"/>
      <c r="N44" s="2186"/>
      <c r="O44" s="131"/>
      <c r="P44" s="1407" t="s">
        <v>2936</v>
      </c>
      <c r="Q44" s="1408" t="str">
        <f t="shared" si="1"/>
        <v/>
      </c>
      <c r="R44" s="295"/>
      <c r="S44" s="1409"/>
      <c r="T44" s="1409"/>
      <c r="U44" s="320"/>
      <c r="V44" s="1143"/>
      <c r="W44" s="1144"/>
      <c r="X44" s="1143"/>
      <c r="Y44" s="1144"/>
      <c r="Z44" s="1143"/>
      <c r="AA44" s="1144"/>
      <c r="AB44" s="1143"/>
      <c r="AC44" s="1144"/>
    </row>
    <row r="45" spans="1:29" ht="12.75" hidden="1" customHeight="1" x14ac:dyDescent="0.2">
      <c r="A45" s="1700" t="s">
        <v>2937</v>
      </c>
      <c r="B45" s="1065"/>
      <c r="C45" s="1692"/>
      <c r="D45" s="1692"/>
      <c r="E45" s="1700"/>
      <c r="F45" s="1692"/>
      <c r="G45" s="1419"/>
      <c r="H45" s="1693"/>
      <c r="I45" s="1405"/>
      <c r="J45" s="1700"/>
      <c r="K45" s="2186"/>
      <c r="L45" s="2186"/>
      <c r="M45" s="2186"/>
      <c r="N45" s="2186"/>
      <c r="O45" s="131"/>
      <c r="P45" s="1407" t="s">
        <v>2937</v>
      </c>
      <c r="Q45" s="1408" t="str">
        <f t="shared" si="1"/>
        <v/>
      </c>
      <c r="R45" s="295"/>
      <c r="S45" s="1409"/>
      <c r="T45" s="1409"/>
      <c r="U45" s="320"/>
      <c r="V45" s="1143"/>
      <c r="W45" s="1144"/>
      <c r="X45" s="1143"/>
      <c r="Y45" s="1144"/>
      <c r="Z45" s="1143"/>
      <c r="AA45" s="1144"/>
      <c r="AB45" s="1143"/>
      <c r="AC45" s="1144"/>
    </row>
    <row r="46" spans="1:29" ht="12.75" hidden="1" customHeight="1" x14ac:dyDescent="0.2">
      <c r="A46" s="1700" t="s">
        <v>2938</v>
      </c>
      <c r="B46" s="1065"/>
      <c r="C46" s="1692"/>
      <c r="D46" s="1692"/>
      <c r="E46" s="1700"/>
      <c r="F46" s="1692"/>
      <c r="G46" s="1419"/>
      <c r="H46" s="1693"/>
      <c r="I46" s="1405"/>
      <c r="J46" s="1700"/>
      <c r="K46" s="2186"/>
      <c r="L46" s="2186"/>
      <c r="M46" s="2186"/>
      <c r="N46" s="2186"/>
      <c r="O46" s="131"/>
      <c r="P46" s="1407" t="s">
        <v>2938</v>
      </c>
      <c r="Q46" s="1408" t="str">
        <f t="shared" si="1"/>
        <v/>
      </c>
      <c r="R46" s="295"/>
      <c r="S46" s="1409"/>
      <c r="T46" s="1409"/>
      <c r="U46" s="320"/>
      <c r="V46" s="1143"/>
      <c r="W46" s="1144"/>
      <c r="X46" s="1143"/>
      <c r="Y46" s="1144"/>
      <c r="Z46" s="1143"/>
      <c r="AA46" s="1144"/>
      <c r="AB46" s="1143"/>
      <c r="AC46" s="1144"/>
    </row>
    <row r="47" spans="1:29" ht="12.75" hidden="1" customHeight="1" x14ac:dyDescent="0.2">
      <c r="A47" s="1700" t="s">
        <v>2939</v>
      </c>
      <c r="B47" s="1065"/>
      <c r="C47" s="1692"/>
      <c r="D47" s="1692"/>
      <c r="E47" s="1700"/>
      <c r="F47" s="1692"/>
      <c r="G47" s="1419"/>
      <c r="H47" s="1693"/>
      <c r="I47" s="1405"/>
      <c r="J47" s="1700"/>
      <c r="K47" s="2186"/>
      <c r="L47" s="2186"/>
      <c r="M47" s="2186"/>
      <c r="N47" s="2186"/>
      <c r="O47" s="131"/>
      <c r="P47" s="1407" t="s">
        <v>2939</v>
      </c>
      <c r="Q47" s="1408" t="str">
        <f t="shared" si="1"/>
        <v/>
      </c>
      <c r="R47" s="295"/>
      <c r="S47" s="1409"/>
      <c r="T47" s="1409"/>
      <c r="U47" s="320"/>
      <c r="V47" s="1143"/>
      <c r="W47" s="1144"/>
      <c r="X47" s="1143"/>
      <c r="Y47" s="1144"/>
      <c r="Z47" s="1143"/>
      <c r="AA47" s="1144"/>
      <c r="AB47" s="1143"/>
      <c r="AC47" s="1144"/>
    </row>
    <row r="48" spans="1:29" ht="12.75" hidden="1" customHeight="1" x14ac:dyDescent="0.2">
      <c r="A48" s="1700" t="s">
        <v>2940</v>
      </c>
      <c r="B48" s="1065"/>
      <c r="C48" s="1692"/>
      <c r="D48" s="1692"/>
      <c r="E48" s="1700"/>
      <c r="F48" s="1692"/>
      <c r="G48" s="1419"/>
      <c r="H48" s="1693"/>
      <c r="I48" s="1405"/>
      <c r="J48" s="1700"/>
      <c r="K48" s="2186"/>
      <c r="L48" s="2186"/>
      <c r="M48" s="2186"/>
      <c r="N48" s="2186"/>
      <c r="O48" s="131"/>
      <c r="P48" s="1407" t="s">
        <v>2940</v>
      </c>
      <c r="Q48" s="1408" t="str">
        <f t="shared" si="1"/>
        <v/>
      </c>
      <c r="R48" s="295"/>
      <c r="S48" s="1409"/>
      <c r="T48" s="1409"/>
      <c r="U48" s="320"/>
      <c r="V48" s="1143"/>
      <c r="W48" s="1144"/>
      <c r="X48" s="1143"/>
      <c r="Y48" s="1144"/>
      <c r="Z48" s="1143"/>
      <c r="AA48" s="1144"/>
      <c r="AB48" s="1143"/>
      <c r="AC48" s="1144"/>
    </row>
    <row r="49" spans="1:29" ht="12.75" hidden="1" customHeight="1" x14ac:dyDescent="0.2">
      <c r="A49" s="1700" t="s">
        <v>2941</v>
      </c>
      <c r="B49" s="1065"/>
      <c r="C49" s="1692"/>
      <c r="D49" s="1692"/>
      <c r="E49" s="1700"/>
      <c r="F49" s="1692"/>
      <c r="G49" s="1419"/>
      <c r="H49" s="1693"/>
      <c r="I49" s="1405"/>
      <c r="J49" s="1700"/>
      <c r="K49" s="2186"/>
      <c r="L49" s="2186"/>
      <c r="M49" s="2186"/>
      <c r="N49" s="2186"/>
      <c r="O49" s="131"/>
      <c r="P49" s="1407" t="s">
        <v>2941</v>
      </c>
      <c r="Q49" s="1408" t="str">
        <f t="shared" si="1"/>
        <v/>
      </c>
      <c r="R49" s="295"/>
      <c r="S49" s="1409"/>
      <c r="T49" s="1409"/>
      <c r="U49" s="320"/>
      <c r="V49" s="1143"/>
      <c r="W49" s="1144"/>
      <c r="X49" s="1143"/>
      <c r="Y49" s="1144"/>
      <c r="Z49" s="1143"/>
      <c r="AA49" s="1144"/>
      <c r="AB49" s="1143"/>
      <c r="AC49" s="1144"/>
    </row>
    <row r="50" spans="1:29" ht="12.75" hidden="1" customHeight="1" x14ac:dyDescent="0.2">
      <c r="A50" s="1700" t="s">
        <v>2942</v>
      </c>
      <c r="B50" s="1065"/>
      <c r="C50" s="1692"/>
      <c r="D50" s="1692"/>
      <c r="E50" s="1700"/>
      <c r="F50" s="1692"/>
      <c r="G50" s="1419"/>
      <c r="H50" s="1693"/>
      <c r="I50" s="1405"/>
      <c r="J50" s="1700"/>
      <c r="K50" s="2186"/>
      <c r="L50" s="2186"/>
      <c r="M50" s="2186"/>
      <c r="N50" s="2186"/>
      <c r="O50" s="131"/>
      <c r="P50" s="1407" t="s">
        <v>2942</v>
      </c>
      <c r="Q50" s="1408" t="str">
        <f t="shared" si="1"/>
        <v/>
      </c>
      <c r="R50" s="295"/>
      <c r="S50" s="1409"/>
      <c r="T50" s="1409"/>
      <c r="U50" s="320"/>
      <c r="V50" s="1143"/>
      <c r="W50" s="1144"/>
      <c r="X50" s="1143"/>
      <c r="Y50" s="1144"/>
      <c r="Z50" s="1143"/>
      <c r="AA50" s="1144"/>
      <c r="AB50" s="1143"/>
      <c r="AC50" s="1144"/>
    </row>
    <row r="51" spans="1:29" ht="12.75" hidden="1" customHeight="1" x14ac:dyDescent="0.2">
      <c r="A51" s="1700" t="s">
        <v>2943</v>
      </c>
      <c r="B51" s="1065"/>
      <c r="C51" s="1692"/>
      <c r="D51" s="1692"/>
      <c r="E51" s="1700"/>
      <c r="F51" s="1692"/>
      <c r="G51" s="1419"/>
      <c r="H51" s="1693"/>
      <c r="I51" s="1405"/>
      <c r="J51" s="1700"/>
      <c r="K51" s="2186"/>
      <c r="L51" s="2186"/>
      <c r="M51" s="2186"/>
      <c r="N51" s="2186"/>
      <c r="O51" s="131"/>
      <c r="P51" s="1407" t="s">
        <v>2943</v>
      </c>
      <c r="Q51" s="1408" t="str">
        <f t="shared" si="1"/>
        <v/>
      </c>
      <c r="R51" s="295"/>
      <c r="S51" s="1409"/>
      <c r="T51" s="1409"/>
      <c r="U51" s="320"/>
      <c r="V51" s="1143"/>
      <c r="W51" s="1144"/>
      <c r="X51" s="1143"/>
      <c r="Y51" s="1144"/>
      <c r="Z51" s="1143"/>
      <c r="AA51" s="1144"/>
      <c r="AB51" s="1143"/>
      <c r="AC51" s="1144"/>
    </row>
    <row r="52" spans="1:29" ht="12.75" hidden="1" customHeight="1" x14ac:dyDescent="0.2">
      <c r="A52" s="1700" t="s">
        <v>2944</v>
      </c>
      <c r="B52" s="1065"/>
      <c r="C52" s="1692"/>
      <c r="D52" s="1692"/>
      <c r="E52" s="1700"/>
      <c r="F52" s="1692"/>
      <c r="G52" s="1419"/>
      <c r="H52" s="1693"/>
      <c r="I52" s="1405"/>
      <c r="J52" s="1700"/>
      <c r="K52" s="2186"/>
      <c r="L52" s="2186"/>
      <c r="M52" s="2186"/>
      <c r="N52" s="2186"/>
      <c r="O52" s="131"/>
      <c r="P52" s="1407" t="s">
        <v>2944</v>
      </c>
      <c r="Q52" s="1408" t="str">
        <f t="shared" si="1"/>
        <v/>
      </c>
      <c r="R52" s="295"/>
      <c r="S52" s="1409"/>
      <c r="T52" s="1409"/>
      <c r="U52" s="320"/>
      <c r="V52" s="1143"/>
      <c r="W52" s="1144"/>
      <c r="X52" s="1143"/>
      <c r="Y52" s="1144"/>
      <c r="Z52" s="1143"/>
      <c r="AA52" s="1144"/>
      <c r="AB52" s="1143"/>
      <c r="AC52" s="1144"/>
    </row>
    <row r="53" spans="1:29" ht="12.75" hidden="1" customHeight="1" x14ac:dyDescent="0.2">
      <c r="A53" s="1700" t="s">
        <v>2945</v>
      </c>
      <c r="B53" s="1065"/>
      <c r="C53" s="1692"/>
      <c r="D53" s="1692"/>
      <c r="E53" s="1700"/>
      <c r="F53" s="1692"/>
      <c r="G53" s="1419"/>
      <c r="H53" s="1693"/>
      <c r="I53" s="1405"/>
      <c r="J53" s="1700"/>
      <c r="K53" s="2186"/>
      <c r="L53" s="2186"/>
      <c r="M53" s="2186"/>
      <c r="N53" s="2186"/>
      <c r="O53" s="131"/>
      <c r="P53" s="1407" t="s">
        <v>2945</v>
      </c>
      <c r="Q53" s="1408" t="str">
        <f t="shared" si="1"/>
        <v/>
      </c>
      <c r="R53" s="295"/>
      <c r="S53" s="1409"/>
      <c r="T53" s="1409"/>
      <c r="U53" s="320"/>
      <c r="V53" s="1143"/>
      <c r="W53" s="1144"/>
      <c r="X53" s="1143"/>
      <c r="Y53" s="1144"/>
      <c r="Z53" s="1143"/>
      <c r="AA53" s="1144"/>
      <c r="AB53" s="1143"/>
      <c r="AC53" s="1144"/>
    </row>
    <row r="54" spans="1:29" ht="12.75" hidden="1" customHeight="1" x14ac:dyDescent="0.2">
      <c r="A54" s="1700" t="s">
        <v>2946</v>
      </c>
      <c r="B54" s="1065"/>
      <c r="C54" s="1692"/>
      <c r="D54" s="1692"/>
      <c r="E54" s="1700"/>
      <c r="F54" s="1692"/>
      <c r="G54" s="1419"/>
      <c r="H54" s="1693"/>
      <c r="I54" s="1405"/>
      <c r="J54" s="1700"/>
      <c r="K54" s="2186"/>
      <c r="L54" s="2186"/>
      <c r="M54" s="2186"/>
      <c r="N54" s="2186"/>
      <c r="O54" s="131"/>
      <c r="P54" s="1407" t="s">
        <v>2946</v>
      </c>
      <c r="Q54" s="1408" t="str">
        <f t="shared" si="1"/>
        <v/>
      </c>
      <c r="R54" s="295"/>
      <c r="S54" s="1409"/>
      <c r="T54" s="1409"/>
      <c r="U54" s="320"/>
      <c r="V54" s="1143"/>
      <c r="W54" s="1144"/>
      <c r="X54" s="1143"/>
      <c r="Y54" s="1144"/>
      <c r="Z54" s="1143"/>
      <c r="AA54" s="1144"/>
      <c r="AB54" s="1143"/>
      <c r="AC54" s="1144"/>
    </row>
    <row r="55" spans="1:29" ht="12.75" hidden="1" customHeight="1" x14ac:dyDescent="0.2">
      <c r="A55" s="1700" t="s">
        <v>2947</v>
      </c>
      <c r="B55" s="1065"/>
      <c r="C55" s="1692"/>
      <c r="D55" s="1692"/>
      <c r="E55" s="1700"/>
      <c r="F55" s="1692"/>
      <c r="G55" s="1419"/>
      <c r="H55" s="1693"/>
      <c r="I55" s="1405"/>
      <c r="J55" s="1700"/>
      <c r="K55" s="2186"/>
      <c r="L55" s="2186"/>
      <c r="M55" s="2186"/>
      <c r="N55" s="2186"/>
      <c r="O55" s="131"/>
      <c r="P55" s="1407" t="s">
        <v>2947</v>
      </c>
      <c r="Q55" s="1408" t="str">
        <f t="shared" si="1"/>
        <v/>
      </c>
      <c r="R55" s="295"/>
      <c r="S55" s="1409"/>
      <c r="T55" s="1409"/>
      <c r="U55" s="320"/>
      <c r="V55" s="1143"/>
      <c r="W55" s="1144"/>
      <c r="X55" s="1143"/>
      <c r="Y55" s="1144"/>
      <c r="Z55" s="1143"/>
      <c r="AA55" s="1144"/>
      <c r="AB55" s="1143"/>
      <c r="AC55" s="1144"/>
    </row>
    <row r="56" spans="1:29" ht="12.75" hidden="1" customHeight="1" x14ac:dyDescent="0.2">
      <c r="A56" s="1700" t="s">
        <v>2948</v>
      </c>
      <c r="B56" s="1065"/>
      <c r="C56" s="1692"/>
      <c r="D56" s="1692"/>
      <c r="E56" s="1700"/>
      <c r="F56" s="1692"/>
      <c r="G56" s="1419"/>
      <c r="H56" s="1693"/>
      <c r="I56" s="1405"/>
      <c r="J56" s="1700"/>
      <c r="K56" s="2186"/>
      <c r="L56" s="2186"/>
      <c r="M56" s="2186"/>
      <c r="N56" s="2186"/>
      <c r="O56" s="131"/>
      <c r="P56" s="1407" t="s">
        <v>2948</v>
      </c>
      <c r="Q56" s="1408" t="str">
        <f t="shared" si="1"/>
        <v/>
      </c>
      <c r="R56" s="295"/>
      <c r="S56" s="1409"/>
      <c r="T56" s="1409"/>
      <c r="U56" s="320"/>
      <c r="V56" s="1143"/>
      <c r="W56" s="1144"/>
      <c r="X56" s="1143"/>
      <c r="Y56" s="1144"/>
      <c r="Z56" s="1143"/>
      <c r="AA56" s="1144"/>
      <c r="AB56" s="1143"/>
      <c r="AC56" s="1144"/>
    </row>
    <row r="57" spans="1:29" ht="12.75" hidden="1" customHeight="1" x14ac:dyDescent="0.2">
      <c r="A57" s="1700" t="s">
        <v>2949</v>
      </c>
      <c r="B57" s="1065"/>
      <c r="C57" s="1692"/>
      <c r="D57" s="1692"/>
      <c r="E57" s="1700"/>
      <c r="F57" s="1692"/>
      <c r="G57" s="1419"/>
      <c r="H57" s="1693"/>
      <c r="I57" s="1405"/>
      <c r="J57" s="1700"/>
      <c r="K57" s="2186"/>
      <c r="L57" s="2186"/>
      <c r="M57" s="2186"/>
      <c r="N57" s="2186"/>
      <c r="O57" s="131"/>
      <c r="P57" s="1407" t="s">
        <v>2949</v>
      </c>
      <c r="Q57" s="1408" t="str">
        <f t="shared" si="1"/>
        <v/>
      </c>
      <c r="R57" s="295"/>
      <c r="S57" s="1409"/>
      <c r="T57" s="1409"/>
      <c r="U57" s="320"/>
      <c r="V57" s="1143"/>
      <c r="W57" s="1144"/>
      <c r="X57" s="1143"/>
      <c r="Y57" s="1144"/>
      <c r="Z57" s="1143"/>
      <c r="AA57" s="1144"/>
      <c r="AB57" s="1143"/>
      <c r="AC57" s="1144"/>
    </row>
    <row r="58" spans="1:29" ht="12.75" hidden="1" customHeight="1" x14ac:dyDescent="0.2">
      <c r="A58" s="1700" t="s">
        <v>2950</v>
      </c>
      <c r="B58" s="1065"/>
      <c r="C58" s="1692"/>
      <c r="D58" s="1692"/>
      <c r="E58" s="1700"/>
      <c r="F58" s="1692"/>
      <c r="G58" s="1419"/>
      <c r="H58" s="1693"/>
      <c r="I58" s="1405"/>
      <c r="J58" s="1700"/>
      <c r="K58" s="2186"/>
      <c r="L58" s="2186"/>
      <c r="M58" s="2186"/>
      <c r="N58" s="2186"/>
      <c r="O58" s="131"/>
      <c r="P58" s="1407" t="s">
        <v>2950</v>
      </c>
      <c r="Q58" s="1408" t="str">
        <f t="shared" si="1"/>
        <v/>
      </c>
      <c r="R58" s="295"/>
      <c r="S58" s="1409"/>
      <c r="T58" s="1409"/>
      <c r="U58" s="320"/>
      <c r="V58" s="1143"/>
      <c r="W58" s="1144"/>
      <c r="X58" s="1143"/>
      <c r="Y58" s="1144"/>
      <c r="Z58" s="1143"/>
      <c r="AA58" s="1144"/>
      <c r="AB58" s="1143"/>
      <c r="AC58" s="1144"/>
    </row>
    <row r="59" spans="1:29" ht="12.75" hidden="1" customHeight="1" x14ac:dyDescent="0.2">
      <c r="A59" s="1700" t="s">
        <v>2951</v>
      </c>
      <c r="B59" s="1065"/>
      <c r="C59" s="1692"/>
      <c r="D59" s="1692"/>
      <c r="E59" s="1700"/>
      <c r="F59" s="1692"/>
      <c r="G59" s="1419"/>
      <c r="H59" s="1693"/>
      <c r="I59" s="1405"/>
      <c r="J59" s="1700"/>
      <c r="K59" s="2186"/>
      <c r="L59" s="2186"/>
      <c r="M59" s="2186"/>
      <c r="N59" s="2186"/>
      <c r="O59" s="131"/>
      <c r="P59" s="1407" t="s">
        <v>2951</v>
      </c>
      <c r="Q59" s="1408" t="str">
        <f t="shared" si="1"/>
        <v/>
      </c>
      <c r="R59" s="295"/>
      <c r="S59" s="1409"/>
      <c r="T59" s="1409"/>
      <c r="U59" s="320"/>
      <c r="V59" s="1143"/>
      <c r="W59" s="1144"/>
      <c r="X59" s="1143"/>
      <c r="Y59" s="1144"/>
      <c r="Z59" s="1143"/>
      <c r="AA59" s="1144"/>
      <c r="AB59" s="1143"/>
      <c r="AC59" s="1144"/>
    </row>
    <row r="60" spans="1:29" ht="12.75" hidden="1" customHeight="1" x14ac:dyDescent="0.2">
      <c r="A60" s="1700" t="s">
        <v>2952</v>
      </c>
      <c r="B60" s="1065"/>
      <c r="C60" s="1692"/>
      <c r="D60" s="1692"/>
      <c r="E60" s="1700"/>
      <c r="F60" s="1692"/>
      <c r="G60" s="1419"/>
      <c r="H60" s="1693"/>
      <c r="I60" s="1405"/>
      <c r="J60" s="1700"/>
      <c r="K60" s="2186"/>
      <c r="L60" s="2186"/>
      <c r="M60" s="2186"/>
      <c r="N60" s="2186"/>
      <c r="O60" s="131"/>
      <c r="P60" s="1407" t="s">
        <v>2952</v>
      </c>
      <c r="Q60" s="1408" t="str">
        <f t="shared" si="1"/>
        <v/>
      </c>
      <c r="R60" s="295"/>
      <c r="S60" s="1409"/>
      <c r="T60" s="1409"/>
      <c r="U60" s="320"/>
      <c r="V60" s="1143"/>
      <c r="W60" s="1144"/>
      <c r="X60" s="1143"/>
      <c r="Y60" s="1144"/>
      <c r="Z60" s="1143"/>
      <c r="AA60" s="1144"/>
      <c r="AB60" s="1143"/>
      <c r="AC60" s="1144"/>
    </row>
    <row r="61" spans="1:29" ht="12.75" hidden="1" customHeight="1" x14ac:dyDescent="0.2">
      <c r="A61" s="1700" t="s">
        <v>2953</v>
      </c>
      <c r="B61" s="1065"/>
      <c r="C61" s="1692"/>
      <c r="D61" s="1692"/>
      <c r="E61" s="1700"/>
      <c r="F61" s="1692"/>
      <c r="G61" s="1419"/>
      <c r="H61" s="1693"/>
      <c r="I61" s="1405"/>
      <c r="J61" s="1700"/>
      <c r="K61" s="2186"/>
      <c r="L61" s="2186"/>
      <c r="M61" s="2186"/>
      <c r="N61" s="2186"/>
      <c r="O61" s="131"/>
      <c r="P61" s="1407" t="s">
        <v>2953</v>
      </c>
      <c r="Q61" s="1408" t="str">
        <f t="shared" si="1"/>
        <v/>
      </c>
      <c r="R61" s="295"/>
      <c r="S61" s="1409"/>
      <c r="T61" s="1409"/>
      <c r="U61" s="320"/>
      <c r="V61" s="1143"/>
      <c r="W61" s="1144"/>
      <c r="X61" s="1143"/>
      <c r="Y61" s="1144"/>
      <c r="Z61" s="1143"/>
      <c r="AA61" s="1144"/>
      <c r="AB61" s="1143"/>
      <c r="AC61" s="1144"/>
    </row>
    <row r="62" spans="1:29" ht="12.75" hidden="1" customHeight="1" x14ac:dyDescent="0.2">
      <c r="A62" s="1700" t="s">
        <v>2954</v>
      </c>
      <c r="B62" s="1065"/>
      <c r="C62" s="1692"/>
      <c r="D62" s="1692"/>
      <c r="E62" s="1700"/>
      <c r="F62" s="1692"/>
      <c r="G62" s="1419"/>
      <c r="H62" s="1693"/>
      <c r="I62" s="1405"/>
      <c r="J62" s="1700"/>
      <c r="K62" s="2186"/>
      <c r="L62" s="2186"/>
      <c r="M62" s="2186"/>
      <c r="N62" s="2186"/>
      <c r="O62" s="131"/>
      <c r="P62" s="1407" t="s">
        <v>2954</v>
      </c>
      <c r="Q62" s="1408" t="str">
        <f t="shared" si="1"/>
        <v/>
      </c>
      <c r="R62" s="295"/>
      <c r="S62" s="1409"/>
      <c r="T62" s="1409"/>
      <c r="U62" s="320"/>
      <c r="V62" s="1143"/>
      <c r="W62" s="1144"/>
      <c r="X62" s="1143"/>
      <c r="Y62" s="1144"/>
      <c r="Z62" s="1143"/>
      <c r="AA62" s="1144"/>
      <c r="AB62" s="1143"/>
      <c r="AC62" s="1144"/>
    </row>
    <row r="63" spans="1:29" ht="12.75" hidden="1" customHeight="1" x14ac:dyDescent="0.2">
      <c r="A63" s="1700" t="s">
        <v>2955</v>
      </c>
      <c r="B63" s="1065"/>
      <c r="C63" s="1692"/>
      <c r="D63" s="1692"/>
      <c r="E63" s="1700"/>
      <c r="F63" s="1692"/>
      <c r="G63" s="1419"/>
      <c r="H63" s="1693"/>
      <c r="I63" s="1405"/>
      <c r="J63" s="1700"/>
      <c r="K63" s="2186"/>
      <c r="L63" s="2186"/>
      <c r="M63" s="2186"/>
      <c r="N63" s="2186"/>
      <c r="O63" s="131"/>
      <c r="P63" s="1407" t="s">
        <v>2955</v>
      </c>
      <c r="Q63" s="1408" t="str">
        <f t="shared" si="1"/>
        <v/>
      </c>
      <c r="R63" s="295"/>
      <c r="S63" s="1409"/>
      <c r="T63" s="1409"/>
      <c r="U63" s="320"/>
      <c r="V63" s="1143"/>
      <c r="W63" s="1144"/>
      <c r="X63" s="1143"/>
      <c r="Y63" s="1144"/>
      <c r="Z63" s="1143"/>
      <c r="AA63" s="1144"/>
      <c r="AB63" s="1143"/>
      <c r="AC63" s="1144"/>
    </row>
    <row r="64" spans="1:29" ht="12.75" hidden="1" customHeight="1" x14ac:dyDescent="0.2">
      <c r="A64" s="1700" t="s">
        <v>2956</v>
      </c>
      <c r="B64" s="1065"/>
      <c r="C64" s="1692"/>
      <c r="D64" s="1692"/>
      <c r="E64" s="1700"/>
      <c r="F64" s="1692"/>
      <c r="G64" s="1419"/>
      <c r="H64" s="1693"/>
      <c r="I64" s="1405"/>
      <c r="J64" s="1700"/>
      <c r="K64" s="2186"/>
      <c r="L64" s="2186"/>
      <c r="M64" s="2186"/>
      <c r="N64" s="2186"/>
      <c r="O64" s="131"/>
      <c r="P64" s="1407" t="s">
        <v>2956</v>
      </c>
      <c r="Q64" s="1408" t="str">
        <f t="shared" si="1"/>
        <v/>
      </c>
      <c r="R64" s="295"/>
      <c r="S64" s="1409"/>
      <c r="T64" s="1409"/>
      <c r="U64" s="320"/>
      <c r="V64" s="1143"/>
      <c r="W64" s="1144"/>
      <c r="X64" s="1143"/>
      <c r="Y64" s="1144"/>
      <c r="Z64" s="1143"/>
      <c r="AA64" s="1144"/>
      <c r="AB64" s="1143"/>
      <c r="AC64" s="1144"/>
    </row>
    <row r="65" spans="1:29" x14ac:dyDescent="0.2">
      <c r="A65" s="425" t="s">
        <v>2957</v>
      </c>
      <c r="B65" s="1066">
        <v>100</v>
      </c>
      <c r="C65" s="1692"/>
      <c r="D65" s="1692"/>
      <c r="E65" s="1700"/>
      <c r="F65" s="1692"/>
      <c r="G65" s="1419"/>
      <c r="H65" s="1693"/>
      <c r="I65" s="1405"/>
      <c r="J65" s="1700"/>
      <c r="K65" s="2188"/>
      <c r="L65" s="2188"/>
      <c r="M65" s="2188"/>
      <c r="N65" s="2188"/>
      <c r="O65" s="131"/>
      <c r="P65" s="1480" t="s">
        <v>2957</v>
      </c>
      <c r="Q65" s="1413">
        <v>100</v>
      </c>
      <c r="R65" s="295"/>
      <c r="S65" s="1409"/>
      <c r="T65" s="1409"/>
      <c r="U65" s="320"/>
      <c r="V65" s="1143"/>
      <c r="W65" s="1144"/>
      <c r="X65" s="1143"/>
      <c r="Y65" s="1144"/>
      <c r="Z65" s="1143"/>
      <c r="AA65" s="1144"/>
      <c r="AB65" s="1143"/>
      <c r="AC65" s="1144"/>
    </row>
    <row r="66" spans="1:29" x14ac:dyDescent="0.2">
      <c r="A66" s="132" t="s">
        <v>2958</v>
      </c>
      <c r="B66" s="905" t="s">
        <v>2959</v>
      </c>
      <c r="C66" s="1693"/>
      <c r="D66" s="1693"/>
      <c r="E66" s="131"/>
      <c r="F66" s="1693"/>
      <c r="G66" s="1420"/>
      <c r="H66" s="1693"/>
      <c r="I66" s="1416"/>
      <c r="J66" s="131"/>
      <c r="K66" s="2189"/>
      <c r="L66" s="2189"/>
      <c r="M66" s="2189"/>
      <c r="N66" s="2189"/>
      <c r="O66" s="131"/>
      <c r="P66" s="1480" t="s">
        <v>2958</v>
      </c>
      <c r="Q66" s="906" t="s">
        <v>2959</v>
      </c>
      <c r="R66" s="295"/>
      <c r="S66" s="1418"/>
      <c r="T66" s="1418"/>
      <c r="U66" s="320"/>
      <c r="V66" s="1143"/>
      <c r="W66" s="1144"/>
      <c r="X66" s="1143"/>
      <c r="Y66" s="1144"/>
      <c r="Z66" s="1143"/>
      <c r="AA66" s="1144"/>
      <c r="AB66" s="1143"/>
      <c r="AC66" s="1144"/>
    </row>
    <row r="67" spans="1:29" ht="12.75" customHeight="1" x14ac:dyDescent="0.2">
      <c r="A67" s="131"/>
      <c r="B67" s="131"/>
      <c r="C67" s="131"/>
      <c r="D67" s="131"/>
      <c r="E67" s="131"/>
      <c r="F67" s="131"/>
      <c r="G67" s="131"/>
      <c r="H67" s="131"/>
      <c r="I67" s="131"/>
      <c r="J67" s="131"/>
      <c r="K67" s="131"/>
      <c r="L67" s="131"/>
      <c r="M67" s="131"/>
      <c r="N67" s="131"/>
      <c r="O67" s="131"/>
      <c r="P67" s="1400"/>
      <c r="Q67" s="1400"/>
      <c r="R67" s="131"/>
      <c r="S67" s="131"/>
      <c r="T67" s="131"/>
      <c r="U67" s="320"/>
      <c r="V67" s="1145"/>
      <c r="W67" s="1146"/>
      <c r="X67" s="1145"/>
      <c r="Y67" s="1146"/>
      <c r="Z67" s="1145"/>
      <c r="AA67" s="1146"/>
      <c r="AB67" s="1145"/>
      <c r="AC67" s="1146"/>
    </row>
    <row r="68" spans="1:29" ht="14.25" customHeight="1" x14ac:dyDescent="0.2">
      <c r="A68" s="131"/>
      <c r="B68" s="138" t="s">
        <v>1788</v>
      </c>
      <c r="C68" s="131"/>
      <c r="D68" s="131"/>
      <c r="E68" s="131"/>
      <c r="F68" s="131"/>
      <c r="G68" s="131"/>
      <c r="H68" s="131"/>
      <c r="I68" s="131"/>
      <c r="J68" s="131"/>
      <c r="K68" s="131"/>
      <c r="L68" s="131"/>
      <c r="M68" s="131"/>
      <c r="N68" s="131"/>
      <c r="O68" s="131"/>
      <c r="P68" s="1400"/>
      <c r="Q68" s="1401" t="s">
        <v>1788</v>
      </c>
      <c r="R68" s="131"/>
      <c r="S68" s="131"/>
      <c r="T68" s="131"/>
      <c r="U68" s="320"/>
    </row>
    <row r="69" spans="1:29" x14ac:dyDescent="0.2">
      <c r="A69" s="1700" t="s">
        <v>2932</v>
      </c>
      <c r="B69" s="1065"/>
      <c r="C69" s="1692"/>
      <c r="D69" s="1692"/>
      <c r="E69" s="1700"/>
      <c r="F69" s="1692"/>
      <c r="G69" s="1419"/>
      <c r="H69" s="1693"/>
      <c r="I69" s="1405"/>
      <c r="J69" s="1700"/>
      <c r="K69" s="2186"/>
      <c r="L69" s="2186"/>
      <c r="M69" s="2186"/>
      <c r="N69" s="2186"/>
      <c r="O69" s="131"/>
      <c r="P69" s="1407" t="s">
        <v>2932</v>
      </c>
      <c r="Q69" s="1408" t="str">
        <f t="shared" ref="Q69:Q93" si="2">IF($B69="","",$B69)</f>
        <v/>
      </c>
      <c r="R69" s="295"/>
      <c r="S69" s="1409"/>
      <c r="T69" s="1409"/>
      <c r="U69" s="320"/>
    </row>
    <row r="70" spans="1:29" x14ac:dyDescent="0.2">
      <c r="A70" s="1700" t="s">
        <v>2933</v>
      </c>
      <c r="B70" s="1065"/>
      <c r="C70" s="1692"/>
      <c r="D70" s="1692"/>
      <c r="E70" s="1700"/>
      <c r="F70" s="1692"/>
      <c r="G70" s="1419"/>
      <c r="H70" s="1693"/>
      <c r="I70" s="1405"/>
      <c r="J70" s="1700"/>
      <c r="K70" s="2186"/>
      <c r="L70" s="2186"/>
      <c r="M70" s="2186"/>
      <c r="N70" s="2186"/>
      <c r="O70" s="131"/>
      <c r="P70" s="1407" t="s">
        <v>2933</v>
      </c>
      <c r="Q70" s="1408" t="str">
        <f t="shared" si="2"/>
        <v/>
      </c>
      <c r="R70" s="295"/>
      <c r="S70" s="1409"/>
      <c r="T70" s="1409"/>
      <c r="U70" s="320"/>
      <c r="V70" s="1143"/>
      <c r="W70" s="1144"/>
      <c r="X70" s="1143"/>
      <c r="Y70" s="1144"/>
      <c r="Z70" s="1143"/>
      <c r="AA70" s="1144"/>
      <c r="AB70" s="1143"/>
      <c r="AC70" s="1144"/>
    </row>
    <row r="71" spans="1:29" x14ac:dyDescent="0.2">
      <c r="A71" s="1700" t="s">
        <v>2934</v>
      </c>
      <c r="B71" s="1065"/>
      <c r="C71" s="1692"/>
      <c r="D71" s="1692"/>
      <c r="E71" s="1700"/>
      <c r="F71" s="1692"/>
      <c r="G71" s="1419"/>
      <c r="H71" s="1693"/>
      <c r="I71" s="1405"/>
      <c r="J71" s="1700"/>
      <c r="K71" s="2186"/>
      <c r="L71" s="2186"/>
      <c r="M71" s="2186"/>
      <c r="N71" s="2186"/>
      <c r="O71" s="131"/>
      <c r="P71" s="1407" t="s">
        <v>2934</v>
      </c>
      <c r="Q71" s="1408" t="str">
        <f t="shared" si="2"/>
        <v/>
      </c>
      <c r="R71" s="295"/>
      <c r="S71" s="1409"/>
      <c r="T71" s="1409"/>
      <c r="U71" s="320"/>
      <c r="V71" s="1143"/>
      <c r="W71" s="1144"/>
      <c r="X71" s="1143"/>
      <c r="Y71" s="1144"/>
      <c r="Z71" s="1143"/>
      <c r="AA71" s="1144"/>
      <c r="AB71" s="1143"/>
      <c r="AC71" s="1144"/>
    </row>
    <row r="72" spans="1:29" x14ac:dyDescent="0.2">
      <c r="A72" s="1700" t="s">
        <v>2935</v>
      </c>
      <c r="B72" s="1065"/>
      <c r="C72" s="1692"/>
      <c r="D72" s="1692"/>
      <c r="E72" s="1700"/>
      <c r="F72" s="1692"/>
      <c r="G72" s="1419"/>
      <c r="H72" s="1693"/>
      <c r="I72" s="1405"/>
      <c r="J72" s="1700"/>
      <c r="K72" s="2186"/>
      <c r="L72" s="2186"/>
      <c r="M72" s="2186"/>
      <c r="N72" s="2186"/>
      <c r="O72" s="131"/>
      <c r="P72" s="1407" t="s">
        <v>2935</v>
      </c>
      <c r="Q72" s="1408" t="str">
        <f t="shared" si="2"/>
        <v/>
      </c>
      <c r="R72" s="295"/>
      <c r="S72" s="1409"/>
      <c r="T72" s="1409"/>
      <c r="U72" s="320"/>
      <c r="V72" s="1143"/>
      <c r="W72" s="1144"/>
      <c r="X72" s="1143"/>
      <c r="Y72" s="1144"/>
      <c r="Z72" s="1143"/>
      <c r="AA72" s="1144"/>
      <c r="AB72" s="1143"/>
      <c r="AC72" s="1144"/>
    </row>
    <row r="73" spans="1:29" ht="12.75" hidden="1" customHeight="1" x14ac:dyDescent="0.2">
      <c r="A73" s="1700" t="s">
        <v>2936</v>
      </c>
      <c r="B73" s="1065"/>
      <c r="C73" s="1692"/>
      <c r="D73" s="1692"/>
      <c r="E73" s="1700"/>
      <c r="F73" s="1692"/>
      <c r="G73" s="1419"/>
      <c r="H73" s="1693"/>
      <c r="I73" s="1405"/>
      <c r="J73" s="1700"/>
      <c r="K73" s="2186"/>
      <c r="L73" s="2186"/>
      <c r="M73" s="2186"/>
      <c r="N73" s="2186"/>
      <c r="O73" s="131"/>
      <c r="P73" s="1407" t="s">
        <v>2936</v>
      </c>
      <c r="Q73" s="1408" t="str">
        <f t="shared" si="2"/>
        <v/>
      </c>
      <c r="R73" s="295"/>
      <c r="S73" s="1409"/>
      <c r="T73" s="1409"/>
      <c r="U73" s="320"/>
      <c r="V73" s="1143"/>
      <c r="W73" s="1144"/>
      <c r="X73" s="1143"/>
      <c r="Y73" s="1144"/>
      <c r="Z73" s="1143"/>
      <c r="AA73" s="1144"/>
      <c r="AB73" s="1143"/>
      <c r="AC73" s="1144"/>
    </row>
    <row r="74" spans="1:29" ht="12.75" hidden="1" customHeight="1" x14ac:dyDescent="0.2">
      <c r="A74" s="1700" t="s">
        <v>2937</v>
      </c>
      <c r="B74" s="1065"/>
      <c r="C74" s="1692"/>
      <c r="D74" s="1692"/>
      <c r="E74" s="1700"/>
      <c r="F74" s="1692"/>
      <c r="G74" s="1419"/>
      <c r="H74" s="1693"/>
      <c r="I74" s="1405"/>
      <c r="J74" s="1700"/>
      <c r="K74" s="2186"/>
      <c r="L74" s="2186"/>
      <c r="M74" s="2186"/>
      <c r="N74" s="2186"/>
      <c r="O74" s="131"/>
      <c r="P74" s="1407" t="s">
        <v>2937</v>
      </c>
      <c r="Q74" s="1408" t="str">
        <f t="shared" si="2"/>
        <v/>
      </c>
      <c r="R74" s="295"/>
      <c r="S74" s="1409"/>
      <c r="T74" s="1409"/>
      <c r="U74" s="320"/>
      <c r="V74" s="1143"/>
      <c r="W74" s="1144"/>
      <c r="X74" s="1143"/>
      <c r="Y74" s="1144"/>
      <c r="Z74" s="1143"/>
      <c r="AA74" s="1144"/>
      <c r="AB74" s="1143"/>
      <c r="AC74" s="1144"/>
    </row>
    <row r="75" spans="1:29" ht="12.75" hidden="1" customHeight="1" x14ac:dyDescent="0.2">
      <c r="A75" s="1700" t="s">
        <v>2938</v>
      </c>
      <c r="B75" s="1065"/>
      <c r="C75" s="1692"/>
      <c r="D75" s="1692"/>
      <c r="E75" s="1700"/>
      <c r="F75" s="1692"/>
      <c r="G75" s="1419"/>
      <c r="H75" s="1693"/>
      <c r="I75" s="1405"/>
      <c r="J75" s="1700"/>
      <c r="K75" s="2186"/>
      <c r="L75" s="2186"/>
      <c r="M75" s="2186"/>
      <c r="N75" s="2186"/>
      <c r="O75" s="131"/>
      <c r="P75" s="1407" t="s">
        <v>2938</v>
      </c>
      <c r="Q75" s="1408" t="str">
        <f t="shared" si="2"/>
        <v/>
      </c>
      <c r="R75" s="295"/>
      <c r="S75" s="1409"/>
      <c r="T75" s="1409"/>
      <c r="U75" s="320"/>
      <c r="V75" s="1143"/>
      <c r="W75" s="1144"/>
      <c r="X75" s="1143"/>
      <c r="Y75" s="1144"/>
      <c r="Z75" s="1143"/>
      <c r="AA75" s="1144"/>
      <c r="AB75" s="1143"/>
      <c r="AC75" s="1144"/>
    </row>
    <row r="76" spans="1:29" ht="12.75" hidden="1" customHeight="1" x14ac:dyDescent="0.2">
      <c r="A76" s="1700" t="s">
        <v>2939</v>
      </c>
      <c r="B76" s="1065"/>
      <c r="C76" s="1692"/>
      <c r="D76" s="1692"/>
      <c r="E76" s="1700"/>
      <c r="F76" s="1692"/>
      <c r="G76" s="1419"/>
      <c r="H76" s="1693"/>
      <c r="I76" s="1405"/>
      <c r="J76" s="1700"/>
      <c r="K76" s="2186"/>
      <c r="L76" s="2186"/>
      <c r="M76" s="2186"/>
      <c r="N76" s="2186"/>
      <c r="O76" s="131"/>
      <c r="P76" s="1407" t="s">
        <v>2939</v>
      </c>
      <c r="Q76" s="1408" t="str">
        <f t="shared" si="2"/>
        <v/>
      </c>
      <c r="R76" s="295"/>
      <c r="S76" s="1409"/>
      <c r="T76" s="1409"/>
      <c r="U76" s="320"/>
      <c r="V76" s="1143"/>
      <c r="W76" s="1144"/>
      <c r="X76" s="1143"/>
      <c r="Y76" s="1144"/>
      <c r="Z76" s="1143"/>
      <c r="AA76" s="1144"/>
      <c r="AB76" s="1143"/>
      <c r="AC76" s="1144"/>
    </row>
    <row r="77" spans="1:29" ht="12.75" hidden="1" customHeight="1" x14ac:dyDescent="0.2">
      <c r="A77" s="1700" t="s">
        <v>2940</v>
      </c>
      <c r="B77" s="1065"/>
      <c r="C77" s="1692"/>
      <c r="D77" s="1692"/>
      <c r="E77" s="1700"/>
      <c r="F77" s="1692"/>
      <c r="G77" s="1419"/>
      <c r="H77" s="1693"/>
      <c r="I77" s="1405"/>
      <c r="J77" s="1700"/>
      <c r="K77" s="2186"/>
      <c r="L77" s="2186"/>
      <c r="M77" s="2186"/>
      <c r="N77" s="2186"/>
      <c r="O77" s="131"/>
      <c r="P77" s="1407" t="s">
        <v>2940</v>
      </c>
      <c r="Q77" s="1408" t="str">
        <f t="shared" si="2"/>
        <v/>
      </c>
      <c r="R77" s="295"/>
      <c r="S77" s="1409"/>
      <c r="T77" s="1409"/>
      <c r="U77" s="320"/>
      <c r="V77" s="1143"/>
      <c r="W77" s="1144"/>
      <c r="X77" s="1143"/>
      <c r="Y77" s="1144"/>
      <c r="Z77" s="1143"/>
      <c r="AA77" s="1144"/>
      <c r="AB77" s="1143"/>
      <c r="AC77" s="1144"/>
    </row>
    <row r="78" spans="1:29" ht="12.75" hidden="1" customHeight="1" x14ac:dyDescent="0.2">
      <c r="A78" s="1700" t="s">
        <v>2941</v>
      </c>
      <c r="B78" s="1065"/>
      <c r="C78" s="1692"/>
      <c r="D78" s="1692"/>
      <c r="E78" s="1700"/>
      <c r="F78" s="1692"/>
      <c r="G78" s="1419"/>
      <c r="H78" s="1693"/>
      <c r="I78" s="1405"/>
      <c r="J78" s="1700"/>
      <c r="K78" s="2186"/>
      <c r="L78" s="2186"/>
      <c r="M78" s="2186"/>
      <c r="N78" s="2186"/>
      <c r="O78" s="131"/>
      <c r="P78" s="1407" t="s">
        <v>2941</v>
      </c>
      <c r="Q78" s="1408" t="str">
        <f t="shared" si="2"/>
        <v/>
      </c>
      <c r="R78" s="295"/>
      <c r="S78" s="1409"/>
      <c r="T78" s="1409"/>
      <c r="U78" s="320"/>
      <c r="V78" s="1143"/>
      <c r="W78" s="1144"/>
      <c r="X78" s="1143"/>
      <c r="Y78" s="1144"/>
      <c r="Z78" s="1143"/>
      <c r="AA78" s="1144"/>
      <c r="AB78" s="1143"/>
      <c r="AC78" s="1144"/>
    </row>
    <row r="79" spans="1:29" ht="12.75" hidden="1" customHeight="1" x14ac:dyDescent="0.2">
      <c r="A79" s="1700" t="s">
        <v>2942</v>
      </c>
      <c r="B79" s="1065"/>
      <c r="C79" s="1692"/>
      <c r="D79" s="1692"/>
      <c r="E79" s="1700"/>
      <c r="F79" s="1692"/>
      <c r="G79" s="1419"/>
      <c r="H79" s="1693"/>
      <c r="I79" s="1405"/>
      <c r="J79" s="1700"/>
      <c r="K79" s="2186"/>
      <c r="L79" s="2186"/>
      <c r="M79" s="2186"/>
      <c r="N79" s="2186"/>
      <c r="O79" s="131"/>
      <c r="P79" s="1407" t="s">
        <v>2942</v>
      </c>
      <c r="Q79" s="1408" t="str">
        <f t="shared" si="2"/>
        <v/>
      </c>
      <c r="R79" s="295"/>
      <c r="S79" s="1409"/>
      <c r="T79" s="1409"/>
      <c r="U79" s="320"/>
      <c r="V79" s="1143"/>
      <c r="W79" s="1144"/>
      <c r="X79" s="1143"/>
      <c r="Y79" s="1144"/>
      <c r="Z79" s="1143"/>
      <c r="AA79" s="1144"/>
      <c r="AB79" s="1143"/>
      <c r="AC79" s="1144"/>
    </row>
    <row r="80" spans="1:29" ht="12.75" hidden="1" customHeight="1" x14ac:dyDescent="0.2">
      <c r="A80" s="1700" t="s">
        <v>2943</v>
      </c>
      <c r="B80" s="1065"/>
      <c r="C80" s="1692"/>
      <c r="D80" s="1692"/>
      <c r="E80" s="1700"/>
      <c r="F80" s="1692"/>
      <c r="G80" s="1419"/>
      <c r="H80" s="1693"/>
      <c r="I80" s="1405"/>
      <c r="J80" s="1700"/>
      <c r="K80" s="2186"/>
      <c r="L80" s="2186"/>
      <c r="M80" s="2186"/>
      <c r="N80" s="2186"/>
      <c r="O80" s="131"/>
      <c r="P80" s="1407" t="s">
        <v>2943</v>
      </c>
      <c r="Q80" s="1408" t="str">
        <f t="shared" si="2"/>
        <v/>
      </c>
      <c r="R80" s="295"/>
      <c r="S80" s="1409"/>
      <c r="T80" s="1409"/>
      <c r="U80" s="320"/>
      <c r="V80" s="1143"/>
      <c r="W80" s="1144"/>
      <c r="X80" s="1143"/>
      <c r="Y80" s="1144"/>
      <c r="Z80" s="1143"/>
      <c r="AA80" s="1144"/>
      <c r="AB80" s="1143"/>
      <c r="AC80" s="1144"/>
    </row>
    <row r="81" spans="1:29" ht="12.75" hidden="1" customHeight="1" x14ac:dyDescent="0.2">
      <c r="A81" s="1700" t="s">
        <v>2944</v>
      </c>
      <c r="B81" s="1065"/>
      <c r="C81" s="1692"/>
      <c r="D81" s="1692"/>
      <c r="E81" s="1700"/>
      <c r="F81" s="1692"/>
      <c r="G81" s="1419"/>
      <c r="H81" s="1693"/>
      <c r="I81" s="1405"/>
      <c r="J81" s="1700"/>
      <c r="K81" s="2186"/>
      <c r="L81" s="2186"/>
      <c r="M81" s="2186"/>
      <c r="N81" s="2186"/>
      <c r="O81" s="131"/>
      <c r="P81" s="1407" t="s">
        <v>2944</v>
      </c>
      <c r="Q81" s="1408" t="str">
        <f t="shared" si="2"/>
        <v/>
      </c>
      <c r="R81" s="295"/>
      <c r="S81" s="1409"/>
      <c r="T81" s="1409"/>
      <c r="U81" s="320"/>
      <c r="V81" s="1143"/>
      <c r="W81" s="1144"/>
      <c r="X81" s="1143"/>
      <c r="Y81" s="1144"/>
      <c r="Z81" s="1143"/>
      <c r="AA81" s="1144"/>
      <c r="AB81" s="1143"/>
      <c r="AC81" s="1144"/>
    </row>
    <row r="82" spans="1:29" ht="12.75" hidden="1" customHeight="1" x14ac:dyDescent="0.2">
      <c r="A82" s="1700" t="s">
        <v>2945</v>
      </c>
      <c r="B82" s="1065"/>
      <c r="C82" s="1692"/>
      <c r="D82" s="1692"/>
      <c r="E82" s="1700"/>
      <c r="F82" s="1692"/>
      <c r="G82" s="1419"/>
      <c r="H82" s="1693"/>
      <c r="I82" s="1405"/>
      <c r="J82" s="1700"/>
      <c r="K82" s="2186"/>
      <c r="L82" s="2186"/>
      <c r="M82" s="2186"/>
      <c r="N82" s="2186"/>
      <c r="O82" s="131"/>
      <c r="P82" s="1407" t="s">
        <v>2945</v>
      </c>
      <c r="Q82" s="1408" t="str">
        <f t="shared" si="2"/>
        <v/>
      </c>
      <c r="R82" s="295"/>
      <c r="S82" s="1409"/>
      <c r="T82" s="1409"/>
      <c r="U82" s="320"/>
      <c r="V82" s="1143"/>
      <c r="W82" s="1144"/>
      <c r="X82" s="1143"/>
      <c r="Y82" s="1144"/>
      <c r="Z82" s="1143"/>
      <c r="AA82" s="1144"/>
      <c r="AB82" s="1143"/>
      <c r="AC82" s="1144"/>
    </row>
    <row r="83" spans="1:29" ht="12.75" hidden="1" customHeight="1" x14ac:dyDescent="0.2">
      <c r="A83" s="1700" t="s">
        <v>2946</v>
      </c>
      <c r="B83" s="1065"/>
      <c r="C83" s="1692"/>
      <c r="D83" s="1692"/>
      <c r="E83" s="1700"/>
      <c r="F83" s="1692"/>
      <c r="G83" s="1419"/>
      <c r="H83" s="1693"/>
      <c r="I83" s="1405"/>
      <c r="J83" s="1700"/>
      <c r="K83" s="2186"/>
      <c r="L83" s="2186"/>
      <c r="M83" s="2186"/>
      <c r="N83" s="2186"/>
      <c r="O83" s="131"/>
      <c r="P83" s="1407" t="s">
        <v>2946</v>
      </c>
      <c r="Q83" s="1408" t="str">
        <f t="shared" si="2"/>
        <v/>
      </c>
      <c r="R83" s="295"/>
      <c r="S83" s="1409"/>
      <c r="T83" s="1409"/>
      <c r="U83" s="320"/>
      <c r="V83" s="1143"/>
      <c r="W83" s="1144"/>
      <c r="X83" s="1143"/>
      <c r="Y83" s="1144"/>
      <c r="Z83" s="1143"/>
      <c r="AA83" s="1144"/>
      <c r="AB83" s="1143"/>
      <c r="AC83" s="1144"/>
    </row>
    <row r="84" spans="1:29" ht="12.75" hidden="1" customHeight="1" x14ac:dyDescent="0.2">
      <c r="A84" s="1700" t="s">
        <v>2947</v>
      </c>
      <c r="B84" s="1065"/>
      <c r="C84" s="1692"/>
      <c r="D84" s="1692"/>
      <c r="E84" s="1700"/>
      <c r="F84" s="1692"/>
      <c r="G84" s="1419"/>
      <c r="H84" s="1693"/>
      <c r="I84" s="1405"/>
      <c r="J84" s="1700"/>
      <c r="K84" s="2186"/>
      <c r="L84" s="2186"/>
      <c r="M84" s="2186"/>
      <c r="N84" s="2186"/>
      <c r="O84" s="131"/>
      <c r="P84" s="1407" t="s">
        <v>2947</v>
      </c>
      <c r="Q84" s="1408" t="str">
        <f t="shared" si="2"/>
        <v/>
      </c>
      <c r="R84" s="295"/>
      <c r="S84" s="1409"/>
      <c r="T84" s="1409"/>
      <c r="U84" s="320"/>
      <c r="V84" s="1143"/>
      <c r="W84" s="1144"/>
      <c r="X84" s="1143"/>
      <c r="Y84" s="1144"/>
      <c r="Z84" s="1143"/>
      <c r="AA84" s="1144"/>
      <c r="AB84" s="1143"/>
      <c r="AC84" s="1144"/>
    </row>
    <row r="85" spans="1:29" ht="12.75" hidden="1" customHeight="1" x14ac:dyDescent="0.2">
      <c r="A85" s="1700" t="s">
        <v>2948</v>
      </c>
      <c r="B85" s="1065"/>
      <c r="C85" s="1692"/>
      <c r="D85" s="1692"/>
      <c r="E85" s="1700"/>
      <c r="F85" s="1692"/>
      <c r="G85" s="1419"/>
      <c r="H85" s="1693"/>
      <c r="I85" s="1405"/>
      <c r="J85" s="1700"/>
      <c r="K85" s="2186"/>
      <c r="L85" s="2186"/>
      <c r="M85" s="2186"/>
      <c r="N85" s="2186"/>
      <c r="O85" s="131"/>
      <c r="P85" s="1407" t="s">
        <v>2948</v>
      </c>
      <c r="Q85" s="1408" t="str">
        <f t="shared" si="2"/>
        <v/>
      </c>
      <c r="R85" s="295"/>
      <c r="S85" s="1409"/>
      <c r="T85" s="1409"/>
      <c r="U85" s="320"/>
      <c r="V85" s="1143"/>
      <c r="W85" s="1144"/>
      <c r="X85" s="1143"/>
      <c r="Y85" s="1144"/>
      <c r="Z85" s="1143"/>
      <c r="AA85" s="1144"/>
      <c r="AB85" s="1143"/>
      <c r="AC85" s="1144"/>
    </row>
    <row r="86" spans="1:29" ht="12.75" hidden="1" customHeight="1" x14ac:dyDescent="0.2">
      <c r="A86" s="1700" t="s">
        <v>2949</v>
      </c>
      <c r="B86" s="1065"/>
      <c r="C86" s="1692"/>
      <c r="D86" s="1692"/>
      <c r="E86" s="1700"/>
      <c r="F86" s="1692"/>
      <c r="G86" s="1419"/>
      <c r="H86" s="1693"/>
      <c r="I86" s="1405"/>
      <c r="J86" s="1700"/>
      <c r="K86" s="2186"/>
      <c r="L86" s="2186"/>
      <c r="M86" s="2186"/>
      <c r="N86" s="2186"/>
      <c r="O86" s="131"/>
      <c r="P86" s="1407" t="s">
        <v>2949</v>
      </c>
      <c r="Q86" s="1408" t="str">
        <f t="shared" si="2"/>
        <v/>
      </c>
      <c r="R86" s="295"/>
      <c r="S86" s="1409"/>
      <c r="T86" s="1409"/>
      <c r="U86" s="320"/>
      <c r="V86" s="1143"/>
      <c r="W86" s="1144"/>
      <c r="X86" s="1143"/>
      <c r="Y86" s="1144"/>
      <c r="Z86" s="1143"/>
      <c r="AA86" s="1144"/>
      <c r="AB86" s="1143"/>
      <c r="AC86" s="1144"/>
    </row>
    <row r="87" spans="1:29" ht="12.75" hidden="1" customHeight="1" x14ac:dyDescent="0.2">
      <c r="A87" s="1700" t="s">
        <v>2950</v>
      </c>
      <c r="B87" s="1065"/>
      <c r="C87" s="1692"/>
      <c r="D87" s="1692"/>
      <c r="E87" s="1700"/>
      <c r="F87" s="1692"/>
      <c r="G87" s="1419"/>
      <c r="H87" s="1693"/>
      <c r="I87" s="1405"/>
      <c r="J87" s="1700"/>
      <c r="K87" s="2186"/>
      <c r="L87" s="2186"/>
      <c r="M87" s="2186"/>
      <c r="N87" s="2186"/>
      <c r="O87" s="131"/>
      <c r="P87" s="1407" t="s">
        <v>2950</v>
      </c>
      <c r="Q87" s="1408" t="str">
        <f t="shared" si="2"/>
        <v/>
      </c>
      <c r="R87" s="295"/>
      <c r="S87" s="1409"/>
      <c r="T87" s="1409"/>
      <c r="U87" s="320"/>
      <c r="V87" s="1143"/>
      <c r="W87" s="1144"/>
      <c r="X87" s="1143"/>
      <c r="Y87" s="1144"/>
      <c r="Z87" s="1143"/>
      <c r="AA87" s="1144"/>
      <c r="AB87" s="1143"/>
      <c r="AC87" s="1144"/>
    </row>
    <row r="88" spans="1:29" ht="12.75" hidden="1" customHeight="1" x14ac:dyDescent="0.2">
      <c r="A88" s="1700" t="s">
        <v>2951</v>
      </c>
      <c r="B88" s="1065"/>
      <c r="C88" s="1692"/>
      <c r="D88" s="1692"/>
      <c r="E88" s="1700"/>
      <c r="F88" s="1692"/>
      <c r="G88" s="1419"/>
      <c r="H88" s="1693"/>
      <c r="I88" s="1405"/>
      <c r="J88" s="1700"/>
      <c r="K88" s="2186"/>
      <c r="L88" s="2186"/>
      <c r="M88" s="2186"/>
      <c r="N88" s="2186"/>
      <c r="O88" s="131"/>
      <c r="P88" s="1407" t="s">
        <v>2951</v>
      </c>
      <c r="Q88" s="1408" t="str">
        <f t="shared" si="2"/>
        <v/>
      </c>
      <c r="R88" s="295"/>
      <c r="S88" s="1409"/>
      <c r="T88" s="1409"/>
      <c r="U88" s="320"/>
      <c r="V88" s="1143"/>
      <c r="W88" s="1144"/>
      <c r="X88" s="1143"/>
      <c r="Y88" s="1144"/>
      <c r="Z88" s="1143"/>
      <c r="AA88" s="1144"/>
      <c r="AB88" s="1143"/>
      <c r="AC88" s="1144"/>
    </row>
    <row r="89" spans="1:29" ht="12.75" hidden="1" customHeight="1" x14ac:dyDescent="0.2">
      <c r="A89" s="1700" t="s">
        <v>2952</v>
      </c>
      <c r="B89" s="1065"/>
      <c r="C89" s="1692"/>
      <c r="D89" s="1692"/>
      <c r="E89" s="1700"/>
      <c r="F89" s="1692"/>
      <c r="G89" s="1419"/>
      <c r="H89" s="1693"/>
      <c r="I89" s="1405"/>
      <c r="J89" s="1700"/>
      <c r="K89" s="2186"/>
      <c r="L89" s="2186"/>
      <c r="M89" s="2186"/>
      <c r="N89" s="2186"/>
      <c r="O89" s="131"/>
      <c r="P89" s="1407" t="s">
        <v>2952</v>
      </c>
      <c r="Q89" s="1408" t="str">
        <f t="shared" si="2"/>
        <v/>
      </c>
      <c r="R89" s="295"/>
      <c r="S89" s="1409"/>
      <c r="T89" s="1409"/>
      <c r="U89" s="320"/>
      <c r="V89" s="1143"/>
      <c r="W89" s="1144"/>
      <c r="X89" s="1143"/>
      <c r="Y89" s="1144"/>
      <c r="Z89" s="1143"/>
      <c r="AA89" s="1144"/>
      <c r="AB89" s="1143"/>
      <c r="AC89" s="1144"/>
    </row>
    <row r="90" spans="1:29" ht="12.75" hidden="1" customHeight="1" x14ac:dyDescent="0.2">
      <c r="A90" s="1700" t="s">
        <v>2953</v>
      </c>
      <c r="B90" s="1065"/>
      <c r="C90" s="1692"/>
      <c r="D90" s="1692"/>
      <c r="E90" s="1700"/>
      <c r="F90" s="1692"/>
      <c r="G90" s="1419"/>
      <c r="H90" s="1693"/>
      <c r="I90" s="1405"/>
      <c r="J90" s="1700"/>
      <c r="K90" s="2186"/>
      <c r="L90" s="2186"/>
      <c r="M90" s="2186"/>
      <c r="N90" s="2186"/>
      <c r="O90" s="131"/>
      <c r="P90" s="1407" t="s">
        <v>2953</v>
      </c>
      <c r="Q90" s="1408" t="str">
        <f t="shared" si="2"/>
        <v/>
      </c>
      <c r="R90" s="295"/>
      <c r="S90" s="1409"/>
      <c r="T90" s="1409"/>
      <c r="U90" s="320"/>
      <c r="V90" s="1143"/>
      <c r="W90" s="1144"/>
      <c r="X90" s="1143"/>
      <c r="Y90" s="1144"/>
      <c r="Z90" s="1143"/>
      <c r="AA90" s="1144"/>
      <c r="AB90" s="1143"/>
      <c r="AC90" s="1144"/>
    </row>
    <row r="91" spans="1:29" ht="12.75" hidden="1" customHeight="1" x14ac:dyDescent="0.2">
      <c r="A91" s="1700" t="s">
        <v>2954</v>
      </c>
      <c r="B91" s="1065"/>
      <c r="C91" s="1692"/>
      <c r="D91" s="1692"/>
      <c r="E91" s="1700"/>
      <c r="F91" s="1692"/>
      <c r="G91" s="1419"/>
      <c r="H91" s="1693"/>
      <c r="I91" s="1405"/>
      <c r="J91" s="1700"/>
      <c r="K91" s="2186"/>
      <c r="L91" s="2186"/>
      <c r="M91" s="2186"/>
      <c r="N91" s="2186"/>
      <c r="O91" s="131"/>
      <c r="P91" s="1407" t="s">
        <v>2954</v>
      </c>
      <c r="Q91" s="1408" t="str">
        <f t="shared" si="2"/>
        <v/>
      </c>
      <c r="R91" s="295"/>
      <c r="S91" s="1409"/>
      <c r="T91" s="1409"/>
      <c r="U91" s="320"/>
      <c r="V91" s="1143"/>
      <c r="W91" s="1144"/>
      <c r="X91" s="1143"/>
      <c r="Y91" s="1144"/>
      <c r="Z91" s="1143"/>
      <c r="AA91" s="1144"/>
      <c r="AB91" s="1143"/>
      <c r="AC91" s="1144"/>
    </row>
    <row r="92" spans="1:29" ht="12.75" hidden="1" customHeight="1" x14ac:dyDescent="0.2">
      <c r="A92" s="1700" t="s">
        <v>2955</v>
      </c>
      <c r="B92" s="1065"/>
      <c r="C92" s="1692"/>
      <c r="D92" s="1692"/>
      <c r="E92" s="1700"/>
      <c r="F92" s="1692"/>
      <c r="G92" s="1419"/>
      <c r="H92" s="1693"/>
      <c r="I92" s="1405"/>
      <c r="J92" s="1700"/>
      <c r="K92" s="2186"/>
      <c r="L92" s="2186"/>
      <c r="M92" s="2186"/>
      <c r="N92" s="2186"/>
      <c r="O92" s="131"/>
      <c r="P92" s="1407" t="s">
        <v>2955</v>
      </c>
      <c r="Q92" s="1408" t="str">
        <f t="shared" si="2"/>
        <v/>
      </c>
      <c r="R92" s="295"/>
      <c r="S92" s="1409"/>
      <c r="T92" s="1409"/>
      <c r="U92" s="320"/>
      <c r="V92" s="1143"/>
      <c r="W92" s="1144"/>
      <c r="X92" s="1143"/>
      <c r="Y92" s="1144"/>
      <c r="Z92" s="1143"/>
      <c r="AA92" s="1144"/>
      <c r="AB92" s="1143"/>
      <c r="AC92" s="1144"/>
    </row>
    <row r="93" spans="1:29" ht="12.75" hidden="1" customHeight="1" x14ac:dyDescent="0.2">
      <c r="A93" s="1700" t="s">
        <v>2956</v>
      </c>
      <c r="B93" s="1065"/>
      <c r="C93" s="1692"/>
      <c r="D93" s="1692"/>
      <c r="E93" s="1700"/>
      <c r="F93" s="1692"/>
      <c r="G93" s="1419"/>
      <c r="H93" s="1693"/>
      <c r="I93" s="1405"/>
      <c r="J93" s="1700"/>
      <c r="K93" s="2186"/>
      <c r="L93" s="2186"/>
      <c r="M93" s="2186"/>
      <c r="N93" s="2186"/>
      <c r="O93" s="131"/>
      <c r="P93" s="1407" t="s">
        <v>2956</v>
      </c>
      <c r="Q93" s="1408" t="str">
        <f t="shared" si="2"/>
        <v/>
      </c>
      <c r="R93" s="295"/>
      <c r="S93" s="1409"/>
      <c r="T93" s="1409"/>
      <c r="U93" s="320"/>
      <c r="V93" s="1143"/>
      <c r="W93" s="1144"/>
      <c r="X93" s="1143"/>
      <c r="Y93" s="1144"/>
      <c r="Z93" s="1143"/>
      <c r="AA93" s="1144"/>
      <c r="AB93" s="1143"/>
      <c r="AC93" s="1144"/>
    </row>
    <row r="94" spans="1:29" x14ac:dyDescent="0.2">
      <c r="A94" s="425" t="s">
        <v>2957</v>
      </c>
      <c r="B94" s="1066">
        <v>100</v>
      </c>
      <c r="C94" s="1692"/>
      <c r="D94" s="1692"/>
      <c r="E94" s="1700"/>
      <c r="F94" s="1692"/>
      <c r="G94" s="1419"/>
      <c r="H94" s="1693"/>
      <c r="I94" s="1405"/>
      <c r="J94" s="1700"/>
      <c r="K94" s="2188"/>
      <c r="L94" s="2188"/>
      <c r="M94" s="2188"/>
      <c r="N94" s="2188"/>
      <c r="O94" s="131"/>
      <c r="P94" s="1480" t="s">
        <v>2957</v>
      </c>
      <c r="Q94" s="1413">
        <v>100</v>
      </c>
      <c r="R94" s="295"/>
      <c r="S94" s="1409"/>
      <c r="T94" s="1409"/>
      <c r="U94" s="320"/>
      <c r="V94" s="1143"/>
      <c r="W94" s="1144"/>
      <c r="X94" s="1143"/>
      <c r="Y94" s="1144"/>
      <c r="Z94" s="1143"/>
      <c r="AA94" s="1144"/>
      <c r="AB94" s="1143"/>
      <c r="AC94" s="1144"/>
    </row>
    <row r="95" spans="1:29" x14ac:dyDescent="0.2">
      <c r="A95" s="132" t="s">
        <v>2958</v>
      </c>
      <c r="B95" s="905" t="s">
        <v>2959</v>
      </c>
      <c r="C95" s="1693"/>
      <c r="D95" s="1693"/>
      <c r="E95" s="131"/>
      <c r="F95" s="1693"/>
      <c r="G95" s="1420"/>
      <c r="H95" s="1693"/>
      <c r="I95" s="1416"/>
      <c r="J95" s="131"/>
      <c r="K95" s="2189"/>
      <c r="L95" s="2189"/>
      <c r="M95" s="2189"/>
      <c r="N95" s="2189"/>
      <c r="O95" s="131"/>
      <c r="P95" s="1480" t="s">
        <v>2958</v>
      </c>
      <c r="Q95" s="906" t="s">
        <v>2959</v>
      </c>
      <c r="R95" s="295"/>
      <c r="S95" s="1418"/>
      <c r="T95" s="1418"/>
      <c r="U95" s="320"/>
      <c r="V95" s="1143"/>
      <c r="W95" s="1144"/>
      <c r="X95" s="1143"/>
      <c r="Y95" s="1144"/>
      <c r="Z95" s="1143"/>
      <c r="AA95" s="1144"/>
      <c r="AB95" s="1143"/>
      <c r="AC95" s="1144"/>
    </row>
    <row r="96" spans="1:29" x14ac:dyDescent="0.2">
      <c r="A96" s="131"/>
      <c r="B96" s="131"/>
      <c r="C96" s="131"/>
      <c r="D96" s="131"/>
      <c r="E96" s="131"/>
      <c r="F96" s="131"/>
      <c r="G96" s="131"/>
      <c r="H96" s="131"/>
      <c r="I96" s="131"/>
      <c r="J96" s="131"/>
      <c r="K96" s="131"/>
      <c r="L96" s="131"/>
      <c r="M96" s="131"/>
      <c r="N96" s="131"/>
      <c r="O96" s="131"/>
      <c r="P96" s="1546"/>
      <c r="Q96" s="1546"/>
      <c r="R96" s="914"/>
      <c r="S96" s="914"/>
      <c r="T96" s="914"/>
      <c r="U96" s="320"/>
      <c r="V96" s="1145"/>
      <c r="W96" s="1146"/>
      <c r="X96" s="1145"/>
      <c r="Y96" s="1146"/>
      <c r="Z96" s="1145"/>
      <c r="AA96" s="1146"/>
      <c r="AB96" s="1145"/>
      <c r="AC96" s="1146"/>
    </row>
    <row r="97" spans="1:53" x14ac:dyDescent="0.2">
      <c r="A97" s="131"/>
      <c r="B97" s="1356" t="s">
        <v>2960</v>
      </c>
      <c r="C97" s="1357"/>
      <c r="D97" s="1357"/>
      <c r="E97" s="131"/>
      <c r="F97" s="1357"/>
      <c r="G97" s="979"/>
      <c r="H97" s="1358"/>
      <c r="I97" s="1358"/>
      <c r="J97" s="1357"/>
      <c r="K97" s="1357"/>
      <c r="L97" s="1357"/>
      <c r="M97" s="1357"/>
      <c r="N97" s="1428"/>
      <c r="O97" s="131"/>
      <c r="P97" s="1439"/>
      <c r="Q97" s="1439"/>
      <c r="R97" s="553"/>
      <c r="S97" s="553"/>
      <c r="T97" s="131"/>
      <c r="U97" s="693"/>
      <c r="V97" s="1134"/>
      <c r="W97" s="1134"/>
      <c r="X97" s="1134"/>
      <c r="Y97" s="1134"/>
      <c r="Z97" s="1134"/>
      <c r="AA97" s="1134"/>
      <c r="AB97" s="1134"/>
      <c r="AC97" s="1134"/>
    </row>
    <row r="98" spans="1:53" x14ac:dyDescent="0.2">
      <c r="A98" s="132" t="s">
        <v>2958</v>
      </c>
      <c r="B98" s="1359" t="s">
        <v>2959</v>
      </c>
      <c r="C98" s="1360"/>
      <c r="D98" s="1360"/>
      <c r="E98" s="1361"/>
      <c r="F98" s="1360"/>
      <c r="G98" s="1361"/>
      <c r="H98" s="1430"/>
      <c r="I98" s="1545"/>
      <c r="J98" s="1435"/>
      <c r="K98" s="2254"/>
      <c r="L98" s="2255"/>
      <c r="M98" s="2256"/>
      <c r="N98" s="2257"/>
      <c r="O98" s="1700"/>
      <c r="P98" s="2268"/>
      <c r="Q98" s="2268"/>
      <c r="R98" s="2269"/>
      <c r="S98" s="2269"/>
      <c r="T98" s="131"/>
      <c r="U98" s="1083"/>
      <c r="V98" s="1083"/>
      <c r="W98" s="1083"/>
      <c r="X98" s="1083"/>
      <c r="Y98" s="1083"/>
      <c r="Z98" s="1083"/>
      <c r="AA98" s="769"/>
      <c r="AB98" s="769"/>
      <c r="AC98" s="769"/>
      <c r="AD98" s="769"/>
      <c r="AE98" s="769"/>
      <c r="AF98" s="769"/>
      <c r="AG98" s="769"/>
      <c r="AH98" s="769"/>
      <c r="AJ98" s="1084"/>
      <c r="AK98" s="1084"/>
      <c r="AL98" s="1085"/>
      <c r="AM98" s="1085"/>
      <c r="AN98" s="1085"/>
      <c r="AO98" s="1085"/>
      <c r="AP98" s="1086"/>
      <c r="AQ98" s="1085"/>
      <c r="AR98" s="1085"/>
      <c r="AS98" s="1085"/>
      <c r="AT98" s="1085"/>
      <c r="AU98" s="1085"/>
      <c r="AV98" s="1085"/>
      <c r="AW98" s="1084"/>
      <c r="AX98" s="1084"/>
      <c r="AY98" s="1085"/>
      <c r="AZ98" s="1085"/>
      <c r="BA98" s="1085"/>
    </row>
    <row r="99" spans="1:53" x14ac:dyDescent="0.2">
      <c r="A99" s="132"/>
      <c r="B99" s="1433"/>
      <c r="C99" s="1361"/>
      <c r="D99" s="1434"/>
      <c r="E99" s="1361"/>
      <c r="F99" s="1361"/>
      <c r="G99" s="1361"/>
      <c r="H99" s="1434"/>
      <c r="I99" s="1434"/>
      <c r="J99" s="1435"/>
      <c r="K99" s="1435"/>
      <c r="L99" s="1435"/>
      <c r="M99" s="1435"/>
      <c r="N99" s="1435"/>
      <c r="O99" s="1700"/>
      <c r="P99" s="1716"/>
      <c r="Q99" s="1716"/>
      <c r="R99" s="1717"/>
      <c r="S99" s="1717"/>
      <c r="T99" s="131"/>
      <c r="U99" s="1083"/>
      <c r="V99" s="1083"/>
      <c r="W99" s="1083"/>
      <c r="X99" s="1083"/>
      <c r="Y99" s="1083"/>
      <c r="Z99" s="1083"/>
      <c r="AA99" s="769"/>
      <c r="AB99" s="769"/>
      <c r="AC99" s="769"/>
      <c r="AD99" s="769"/>
      <c r="AE99" s="769"/>
      <c r="AF99" s="769"/>
      <c r="AG99" s="769"/>
      <c r="AH99" s="769"/>
      <c r="AJ99" s="1084"/>
      <c r="AK99" s="1084"/>
      <c r="AL99" s="1085"/>
      <c r="AM99" s="1085"/>
      <c r="AN99" s="1085"/>
      <c r="AO99" s="1085"/>
      <c r="AP99" s="1086"/>
      <c r="AQ99" s="1085"/>
      <c r="AR99" s="1085"/>
      <c r="AS99" s="1085"/>
      <c r="AT99" s="1085"/>
      <c r="AU99" s="1085"/>
      <c r="AV99" s="1085"/>
      <c r="AW99" s="1084"/>
      <c r="AX99" s="1084"/>
      <c r="AY99" s="1085"/>
      <c r="AZ99" s="1085"/>
      <c r="BA99" s="1085"/>
    </row>
    <row r="100" spans="1:53" x14ac:dyDescent="0.2">
      <c r="A100" s="131"/>
      <c r="B100" s="138" t="s">
        <v>746</v>
      </c>
      <c r="C100" s="131"/>
      <c r="D100" s="1693"/>
      <c r="E100" s="131"/>
      <c r="F100" s="131"/>
      <c r="G100" s="131"/>
      <c r="H100" s="131"/>
      <c r="I100" s="131"/>
      <c r="J100" s="131"/>
      <c r="K100" s="2189"/>
      <c r="L100" s="2189"/>
      <c r="M100" s="2189"/>
      <c r="N100" s="2189"/>
      <c r="O100" s="131"/>
      <c r="P100" s="1436"/>
      <c r="Q100" s="1401" t="s">
        <v>746</v>
      </c>
      <c r="R100" s="295"/>
      <c r="S100" s="131"/>
      <c r="T100" s="1437"/>
    </row>
    <row r="101" spans="1:53" x14ac:dyDescent="0.2">
      <c r="A101" s="131"/>
      <c r="B101" s="131"/>
      <c r="C101" s="131"/>
      <c r="D101" s="131"/>
      <c r="E101" s="131"/>
      <c r="F101" s="131"/>
      <c r="G101" s="131"/>
      <c r="H101" s="131"/>
      <c r="I101" s="131"/>
      <c r="J101" s="131"/>
      <c r="K101" s="131"/>
      <c r="L101" s="131"/>
      <c r="M101" s="131"/>
      <c r="N101" s="131"/>
      <c r="O101" s="131"/>
      <c r="P101" s="131"/>
      <c r="Q101" s="131"/>
      <c r="R101" s="131"/>
      <c r="S101" s="131"/>
      <c r="T101" s="131"/>
      <c r="U101" s="283"/>
      <c r="V101" s="1145"/>
      <c r="W101" s="1121"/>
      <c r="X101" s="1145"/>
      <c r="Y101" s="1121"/>
      <c r="Z101" s="1145"/>
      <c r="AA101" s="1121"/>
      <c r="AB101" s="1145"/>
      <c r="AC101" s="1121"/>
    </row>
    <row r="102" spans="1:53" ht="45" x14ac:dyDescent="0.2">
      <c r="A102" s="932"/>
      <c r="B102" s="1474" t="s">
        <v>3014</v>
      </c>
      <c r="C102" s="131"/>
      <c r="D102" s="131"/>
      <c r="E102" s="131"/>
      <c r="F102" s="131"/>
      <c r="G102" s="131"/>
      <c r="H102" s="131"/>
      <c r="I102" s="131"/>
      <c r="J102" s="131"/>
      <c r="K102" s="139" t="s">
        <v>3015</v>
      </c>
      <c r="L102" s="139" t="s">
        <v>3016</v>
      </c>
      <c r="M102" s="139" t="s">
        <v>3015</v>
      </c>
      <c r="N102" s="139" t="s">
        <v>3016</v>
      </c>
      <c r="O102" s="1481"/>
      <c r="P102" s="1481"/>
      <c r="Q102" s="1481"/>
      <c r="R102" s="1481"/>
      <c r="S102" s="1481"/>
      <c r="T102" s="1481"/>
    </row>
    <row r="103" spans="1:53" s="25" customFormat="1" ht="33.75" customHeight="1" x14ac:dyDescent="0.2">
      <c r="A103" s="932"/>
      <c r="B103" s="1475" t="s">
        <v>1784</v>
      </c>
      <c r="C103" s="660"/>
      <c r="D103" s="1692"/>
      <c r="E103" s="131"/>
      <c r="F103" s="1477"/>
      <c r="G103" s="1419"/>
      <c r="H103" s="1693"/>
      <c r="I103" s="1405"/>
      <c r="J103" s="131"/>
      <c r="K103" s="1692"/>
      <c r="L103" s="1692"/>
      <c r="M103" s="1692"/>
      <c r="N103" s="1692"/>
      <c r="O103" s="1481"/>
      <c r="P103" s="1481"/>
      <c r="Q103" s="1481"/>
      <c r="R103" s="1481"/>
      <c r="S103" s="1481"/>
      <c r="T103" s="1481"/>
    </row>
    <row r="104" spans="1:53" s="25" customFormat="1" ht="33.75" customHeight="1" x14ac:dyDescent="0.2">
      <c r="A104" s="932"/>
      <c r="B104" s="1478" t="s">
        <v>1785</v>
      </c>
      <c r="C104" s="1692"/>
      <c r="D104" s="1692"/>
      <c r="E104" s="131"/>
      <c r="F104" s="1477"/>
      <c r="G104" s="1419"/>
      <c r="H104" s="1693"/>
      <c r="I104" s="1405"/>
      <c r="J104" s="131"/>
      <c r="K104" s="1692"/>
      <c r="L104" s="1692"/>
      <c r="M104" s="1692"/>
      <c r="N104" s="1692"/>
      <c r="O104" s="1481"/>
      <c r="P104" s="1481"/>
      <c r="Q104" s="1481"/>
      <c r="R104" s="1481"/>
      <c r="S104" s="1481"/>
      <c r="T104" s="1481"/>
    </row>
    <row r="105" spans="1:53" s="25" customFormat="1" ht="40.35" customHeight="1" x14ac:dyDescent="0.2">
      <c r="A105" s="1700"/>
      <c r="B105" s="131"/>
      <c r="C105" s="131"/>
      <c r="D105" s="131"/>
      <c r="E105" s="131"/>
      <c r="F105" s="131"/>
      <c r="G105" s="131"/>
      <c r="H105" s="131"/>
      <c r="I105" s="131"/>
      <c r="J105" s="131"/>
      <c r="K105" s="131"/>
      <c r="L105" s="131"/>
      <c r="M105" s="131"/>
      <c r="N105" s="131"/>
      <c r="O105" s="131"/>
      <c r="P105" s="131"/>
      <c r="Q105" s="131"/>
      <c r="R105" s="131"/>
      <c r="S105" s="131"/>
      <c r="T105" s="131"/>
    </row>
    <row r="106" spans="1:53" ht="12.75" customHeight="1" x14ac:dyDescent="0.25">
      <c r="A106" s="1178">
        <v>1</v>
      </c>
      <c r="B106" s="2263" t="s">
        <v>3086</v>
      </c>
      <c r="C106" s="2264"/>
      <c r="D106" s="2264"/>
      <c r="E106" s="2264"/>
      <c r="F106" s="2264"/>
      <c r="G106" s="2264"/>
      <c r="H106" s="2264"/>
      <c r="I106" s="2264"/>
      <c r="J106" s="2264"/>
      <c r="K106" s="2264"/>
      <c r="L106" s="2264"/>
      <c r="M106" s="2264"/>
      <c r="N106" s="2264"/>
      <c r="O106" s="131"/>
      <c r="P106" s="131"/>
      <c r="Q106" s="131"/>
      <c r="R106" s="131"/>
      <c r="S106" s="131"/>
      <c r="T106" s="131"/>
    </row>
    <row r="107" spans="1:53" ht="22.5" customHeight="1" x14ac:dyDescent="0.2">
      <c r="A107" s="1178">
        <v>2</v>
      </c>
      <c r="B107" s="2001" t="s">
        <v>3087</v>
      </c>
      <c r="C107" s="2080"/>
      <c r="D107" s="2080"/>
      <c r="E107" s="2080"/>
      <c r="F107" s="2080"/>
      <c r="G107" s="2080"/>
      <c r="H107" s="2080"/>
      <c r="I107" s="2080"/>
      <c r="J107" s="2080"/>
      <c r="K107" s="2080"/>
      <c r="L107" s="2080"/>
      <c r="M107" s="2080"/>
      <c r="N107" s="2080"/>
      <c r="O107" s="131"/>
      <c r="P107" s="131"/>
      <c r="Q107" s="131"/>
      <c r="R107" s="131"/>
      <c r="S107" s="131"/>
      <c r="T107" s="131"/>
    </row>
    <row r="108" spans="1:53" ht="22.5" customHeight="1" x14ac:dyDescent="0.2">
      <c r="A108" s="1094"/>
      <c r="B108" s="2126"/>
      <c r="C108" s="2267"/>
      <c r="D108" s="2267"/>
      <c r="E108" s="2267"/>
      <c r="F108" s="2267"/>
      <c r="G108" s="2267"/>
      <c r="H108" s="2267"/>
      <c r="I108" s="2267"/>
      <c r="J108" s="2267"/>
      <c r="K108" s="2267"/>
      <c r="L108" s="2267"/>
      <c r="M108" s="2267"/>
      <c r="N108" s="2267"/>
    </row>
    <row r="109" spans="1:53" ht="14.25" x14ac:dyDescent="0.2">
      <c r="A109" s="1179"/>
    </row>
    <row r="110" spans="1:53" x14ac:dyDescent="0.2">
      <c r="A110" s="1634"/>
      <c r="B110" s="25"/>
    </row>
    <row r="111" spans="1:53" x14ac:dyDescent="0.2">
      <c r="A111" s="1634"/>
    </row>
    <row r="112" spans="1:53" x14ac:dyDescent="0.2">
      <c r="A112" s="1634"/>
    </row>
    <row r="113" spans="1:1" x14ac:dyDescent="0.2">
      <c r="A113" s="1634"/>
    </row>
    <row r="114" spans="1:1" x14ac:dyDescent="0.2">
      <c r="A114" s="1634"/>
    </row>
    <row r="115" spans="1:1" x14ac:dyDescent="0.2">
      <c r="A115" s="1634"/>
    </row>
    <row r="116" spans="1:1" x14ac:dyDescent="0.2">
      <c r="A116" s="1634"/>
    </row>
    <row r="117" spans="1:1" x14ac:dyDescent="0.2">
      <c r="A117" s="1634"/>
    </row>
    <row r="118" spans="1:1" x14ac:dyDescent="0.2">
      <c r="A118" s="1634"/>
    </row>
    <row r="119" spans="1:1" x14ac:dyDescent="0.2">
      <c r="A119" s="1634"/>
    </row>
    <row r="120" spans="1:1" x14ac:dyDescent="0.2">
      <c r="A120" s="1634"/>
    </row>
    <row r="121" spans="1:1" x14ac:dyDescent="0.2">
      <c r="A121" s="1634"/>
    </row>
    <row r="122" spans="1:1" x14ac:dyDescent="0.2">
      <c r="A122" s="1634"/>
    </row>
    <row r="123" spans="1:1" x14ac:dyDescent="0.2">
      <c r="A123" s="1634"/>
    </row>
    <row r="124" spans="1:1" x14ac:dyDescent="0.2">
      <c r="A124" s="1634"/>
    </row>
    <row r="125" spans="1:1" x14ac:dyDescent="0.2">
      <c r="A125" s="1634"/>
    </row>
    <row r="126" spans="1:1" x14ac:dyDescent="0.2">
      <c r="A126" s="1634"/>
    </row>
    <row r="127" spans="1:1" x14ac:dyDescent="0.2">
      <c r="A127" s="1634"/>
    </row>
    <row r="128" spans="1:1" x14ac:dyDescent="0.2">
      <c r="A128" s="86"/>
    </row>
    <row r="129" spans="1:1" x14ac:dyDescent="0.2">
      <c r="A129" s="39"/>
    </row>
    <row r="132" spans="1:1" x14ac:dyDescent="0.2">
      <c r="A132" s="1634"/>
    </row>
    <row r="133" spans="1:1" x14ac:dyDescent="0.2">
      <c r="A133" s="1634"/>
    </row>
    <row r="134" spans="1:1" x14ac:dyDescent="0.2">
      <c r="A134" s="1634"/>
    </row>
    <row r="135" spans="1:1" x14ac:dyDescent="0.2">
      <c r="A135" s="1634"/>
    </row>
    <row r="136" spans="1:1" x14ac:dyDescent="0.2">
      <c r="A136" s="1634"/>
    </row>
    <row r="137" spans="1:1" x14ac:dyDescent="0.2">
      <c r="A137" s="1634"/>
    </row>
    <row r="138" spans="1:1" x14ac:dyDescent="0.2">
      <c r="A138" s="1634"/>
    </row>
    <row r="139" spans="1:1" x14ac:dyDescent="0.2">
      <c r="A139" s="1634"/>
    </row>
    <row r="140" spans="1:1" x14ac:dyDescent="0.2">
      <c r="A140" s="1634"/>
    </row>
    <row r="141" spans="1:1" x14ac:dyDescent="0.2">
      <c r="A141" s="1634"/>
    </row>
    <row r="142" spans="1:1" x14ac:dyDescent="0.2">
      <c r="A142" s="1634"/>
    </row>
    <row r="143" spans="1:1" x14ac:dyDescent="0.2">
      <c r="A143" s="1634"/>
    </row>
    <row r="144" spans="1:1" x14ac:dyDescent="0.2">
      <c r="A144" s="1634"/>
    </row>
    <row r="145" spans="1:1" x14ac:dyDescent="0.2">
      <c r="A145" s="1634"/>
    </row>
    <row r="146" spans="1:1" x14ac:dyDescent="0.2">
      <c r="A146" s="1634"/>
    </row>
    <row r="147" spans="1:1" x14ac:dyDescent="0.2">
      <c r="A147" s="1634"/>
    </row>
    <row r="148" spans="1:1" x14ac:dyDescent="0.2">
      <c r="A148" s="1634"/>
    </row>
    <row r="149" spans="1:1" x14ac:dyDescent="0.2">
      <c r="A149" s="1634"/>
    </row>
    <row r="150" spans="1:1" x14ac:dyDescent="0.2">
      <c r="A150" s="1634"/>
    </row>
    <row r="151" spans="1:1" x14ac:dyDescent="0.2">
      <c r="A151" s="1634"/>
    </row>
    <row r="152" spans="1:1" x14ac:dyDescent="0.2">
      <c r="A152" s="1634"/>
    </row>
    <row r="153" spans="1:1" x14ac:dyDescent="0.2">
      <c r="A153" s="1634"/>
    </row>
    <row r="154" spans="1:1" x14ac:dyDescent="0.2">
      <c r="A154" s="1634"/>
    </row>
    <row r="155" spans="1:1" x14ac:dyDescent="0.2">
      <c r="A155" s="1634"/>
    </row>
    <row r="156" spans="1:1" x14ac:dyDescent="0.2">
      <c r="A156" s="1634"/>
    </row>
    <row r="157" spans="1:1" x14ac:dyDescent="0.2">
      <c r="A157" s="86"/>
    </row>
    <row r="158" spans="1:1" x14ac:dyDescent="0.2">
      <c r="A158" s="39"/>
    </row>
    <row r="170" spans="1:1" ht="14.25" x14ac:dyDescent="0.2">
      <c r="A170" s="1098"/>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4:N4"/>
    <mergeCell ref="B7:D7"/>
    <mergeCell ref="H7:I7"/>
    <mergeCell ref="S7:T7"/>
    <mergeCell ref="K11:L11"/>
    <mergeCell ref="M11:N11"/>
    <mergeCell ref="K12:L12"/>
    <mergeCell ref="M12:N12"/>
    <mergeCell ref="B2:E2"/>
  </mergeCells>
  <hyperlinks>
    <hyperlink ref="B2:E2" location="'Liste tableaux'!A1" display="Retour à la liste des tableaux" xr:uid="{734EA1CE-469B-4539-B885-47CCD446C655}"/>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1" sqref="B1"/>
    </sheetView>
  </sheetViews>
  <sheetFormatPr defaultColWidth="9.140625" defaultRowHeight="12.75" x14ac:dyDescent="0.2"/>
  <cols>
    <col min="1" max="1" width="8.7109375" style="1" customWidth="1"/>
    <col min="2" max="2" width="12.140625" style="1" customWidth="1"/>
    <col min="3" max="3" width="11.140625" style="1" customWidth="1"/>
    <col min="4" max="4" width="14" style="1" customWidth="1"/>
    <col min="5" max="5" width="0.85546875" style="1" customWidth="1"/>
    <col min="6" max="6" width="13.140625" style="1" customWidth="1"/>
    <col min="7" max="7" width="14.140625" style="1" customWidth="1"/>
    <col min="8" max="8" width="0.85546875" style="1" customWidth="1"/>
    <col min="9" max="9" width="12.7109375" style="1" customWidth="1"/>
    <col min="10" max="10" width="12.140625" style="1" customWidth="1"/>
    <col min="11" max="11" width="13.42578125" style="1" customWidth="1"/>
    <col min="12" max="12" width="9.28515625" style="1" customWidth="1"/>
    <col min="13" max="13" width="1" style="1" customWidth="1"/>
    <col min="14" max="17" width="6.5703125" style="1" customWidth="1"/>
    <col min="18" max="18" width="2.140625" style="1" customWidth="1"/>
    <col min="19" max="19" width="8.5703125" style="1" customWidth="1"/>
    <col min="20" max="20" width="9" style="1" customWidth="1"/>
    <col min="21" max="21" width="11.85546875" style="1" customWidth="1"/>
    <col min="22" max="23" width="9.42578125" style="1" customWidth="1"/>
    <col min="24" max="249" width="9.140625" style="1"/>
    <col min="250" max="250" width="7.140625" style="1" customWidth="1"/>
    <col min="251" max="252" width="9.140625" style="1"/>
    <col min="253" max="253" width="12.42578125" style="1" customWidth="1"/>
    <col min="254" max="254" width="0.85546875" style="1" customWidth="1"/>
    <col min="255" max="255" width="12.42578125" style="1" customWidth="1"/>
    <col min="256" max="256" width="0.85546875" style="1" customWidth="1"/>
    <col min="257" max="257" width="12.42578125" style="1" customWidth="1"/>
    <col min="258" max="258" width="11.5703125" style="1" customWidth="1"/>
    <col min="259" max="259" width="0.5703125" style="1" customWidth="1"/>
    <col min="260" max="263" width="5.5703125" style="1" customWidth="1"/>
    <col min="264" max="264" width="2.140625" style="1" customWidth="1"/>
    <col min="265" max="265" width="6.5703125" style="1" customWidth="1"/>
    <col min="266" max="266" width="9" style="1" customWidth="1"/>
    <col min="267" max="269" width="9.42578125" style="1" customWidth="1"/>
    <col min="270" max="270" width="0.85546875" style="1" customWidth="1"/>
    <col min="271" max="278" width="8.5703125" style="1" customWidth="1"/>
    <col min="279" max="505" width="9.140625" style="1"/>
    <col min="506" max="506" width="7.140625" style="1" customWidth="1"/>
    <col min="507" max="508" width="9.140625" style="1"/>
    <col min="509" max="509" width="12.42578125" style="1" customWidth="1"/>
    <col min="510" max="510" width="0.85546875" style="1" customWidth="1"/>
    <col min="511" max="511" width="12.42578125" style="1" customWidth="1"/>
    <col min="512" max="512" width="0.85546875" style="1" customWidth="1"/>
    <col min="513" max="513" width="12.42578125" style="1" customWidth="1"/>
    <col min="514" max="514" width="11.5703125" style="1" customWidth="1"/>
    <col min="515" max="515" width="0.5703125" style="1" customWidth="1"/>
    <col min="516" max="519" width="5.5703125" style="1" customWidth="1"/>
    <col min="520" max="520" width="2.140625" style="1" customWidth="1"/>
    <col min="521" max="521" width="6.5703125" style="1" customWidth="1"/>
    <col min="522" max="522" width="9" style="1" customWidth="1"/>
    <col min="523" max="525" width="9.42578125" style="1" customWidth="1"/>
    <col min="526" max="526" width="0.85546875" style="1" customWidth="1"/>
    <col min="527" max="534" width="8.5703125" style="1" customWidth="1"/>
    <col min="535" max="761" width="9.140625" style="1"/>
    <col min="762" max="762" width="7.140625" style="1" customWidth="1"/>
    <col min="763" max="764" width="9.140625" style="1"/>
    <col min="765" max="765" width="12.42578125" style="1" customWidth="1"/>
    <col min="766" max="766" width="0.85546875" style="1" customWidth="1"/>
    <col min="767" max="767" width="12.42578125" style="1" customWidth="1"/>
    <col min="768" max="768" width="0.85546875" style="1" customWidth="1"/>
    <col min="769" max="769" width="12.42578125" style="1" customWidth="1"/>
    <col min="770" max="770" width="11.5703125" style="1" customWidth="1"/>
    <col min="771" max="771" width="0.5703125" style="1" customWidth="1"/>
    <col min="772" max="775" width="5.5703125" style="1" customWidth="1"/>
    <col min="776" max="776" width="2.140625" style="1" customWidth="1"/>
    <col min="777" max="777" width="6.5703125" style="1" customWidth="1"/>
    <col min="778" max="778" width="9" style="1" customWidth="1"/>
    <col min="779" max="781" width="9.42578125" style="1" customWidth="1"/>
    <col min="782" max="782" width="0.85546875" style="1" customWidth="1"/>
    <col min="783" max="790" width="8.5703125" style="1" customWidth="1"/>
    <col min="791" max="1017" width="9.140625" style="1"/>
    <col min="1018" max="1018" width="7.140625" style="1" customWidth="1"/>
    <col min="1019" max="1020" width="9.140625" style="1"/>
    <col min="1021" max="1021" width="12.42578125" style="1" customWidth="1"/>
    <col min="1022" max="1022" width="0.85546875" style="1" customWidth="1"/>
    <col min="1023" max="1023" width="12.42578125" style="1" customWidth="1"/>
    <col min="1024" max="1024" width="0.85546875" style="1" customWidth="1"/>
    <col min="1025" max="1025" width="12.42578125" style="1" customWidth="1"/>
    <col min="1026" max="1026" width="11.5703125" style="1" customWidth="1"/>
    <col min="1027" max="1027" width="0.5703125" style="1" customWidth="1"/>
    <col min="1028" max="1031" width="5.5703125" style="1" customWidth="1"/>
    <col min="1032" max="1032" width="2.140625" style="1" customWidth="1"/>
    <col min="1033" max="1033" width="6.5703125" style="1" customWidth="1"/>
    <col min="1034" max="1034" width="9" style="1" customWidth="1"/>
    <col min="1035" max="1037" width="9.42578125" style="1" customWidth="1"/>
    <col min="1038" max="1038" width="0.85546875" style="1" customWidth="1"/>
    <col min="1039" max="1046" width="8.5703125" style="1" customWidth="1"/>
    <col min="1047" max="1273" width="9.140625" style="1"/>
    <col min="1274" max="1274" width="7.140625" style="1" customWidth="1"/>
    <col min="1275" max="1276" width="9.140625" style="1"/>
    <col min="1277" max="1277" width="12.42578125" style="1" customWidth="1"/>
    <col min="1278" max="1278" width="0.85546875" style="1" customWidth="1"/>
    <col min="1279" max="1279" width="12.42578125" style="1" customWidth="1"/>
    <col min="1280" max="1280" width="0.85546875" style="1" customWidth="1"/>
    <col min="1281" max="1281" width="12.42578125" style="1" customWidth="1"/>
    <col min="1282" max="1282" width="11.5703125" style="1" customWidth="1"/>
    <col min="1283" max="1283" width="0.5703125" style="1" customWidth="1"/>
    <col min="1284" max="1287" width="5.5703125" style="1" customWidth="1"/>
    <col min="1288" max="1288" width="2.140625" style="1" customWidth="1"/>
    <col min="1289" max="1289" width="6.5703125" style="1" customWidth="1"/>
    <col min="1290" max="1290" width="9" style="1" customWidth="1"/>
    <col min="1291" max="1293" width="9.42578125" style="1" customWidth="1"/>
    <col min="1294" max="1294" width="0.85546875" style="1" customWidth="1"/>
    <col min="1295" max="1302" width="8.5703125" style="1" customWidth="1"/>
    <col min="1303" max="1529" width="9.140625" style="1"/>
    <col min="1530" max="1530" width="7.140625" style="1" customWidth="1"/>
    <col min="1531" max="1532" width="9.140625" style="1"/>
    <col min="1533" max="1533" width="12.42578125" style="1" customWidth="1"/>
    <col min="1534" max="1534" width="0.85546875" style="1" customWidth="1"/>
    <col min="1535" max="1535" width="12.42578125" style="1" customWidth="1"/>
    <col min="1536" max="1536" width="0.85546875" style="1" customWidth="1"/>
    <col min="1537" max="1537" width="12.42578125" style="1" customWidth="1"/>
    <col min="1538" max="1538" width="11.5703125" style="1" customWidth="1"/>
    <col min="1539" max="1539" width="0.5703125" style="1" customWidth="1"/>
    <col min="1540" max="1543" width="5.5703125" style="1" customWidth="1"/>
    <col min="1544" max="1544" width="2.140625" style="1" customWidth="1"/>
    <col min="1545" max="1545" width="6.5703125" style="1" customWidth="1"/>
    <col min="1546" max="1546" width="9" style="1" customWidth="1"/>
    <col min="1547" max="1549" width="9.42578125" style="1" customWidth="1"/>
    <col min="1550" max="1550" width="0.85546875" style="1" customWidth="1"/>
    <col min="1551" max="1558" width="8.5703125" style="1" customWidth="1"/>
    <col min="1559" max="1785" width="9.140625" style="1"/>
    <col min="1786" max="1786" width="7.140625" style="1" customWidth="1"/>
    <col min="1787" max="1788" width="9.140625" style="1"/>
    <col min="1789" max="1789" width="12.42578125" style="1" customWidth="1"/>
    <col min="1790" max="1790" width="0.85546875" style="1" customWidth="1"/>
    <col min="1791" max="1791" width="12.42578125" style="1" customWidth="1"/>
    <col min="1792" max="1792" width="0.85546875" style="1" customWidth="1"/>
    <col min="1793" max="1793" width="12.42578125" style="1" customWidth="1"/>
    <col min="1794" max="1794" width="11.5703125" style="1" customWidth="1"/>
    <col min="1795" max="1795" width="0.5703125" style="1" customWidth="1"/>
    <col min="1796" max="1799" width="5.5703125" style="1" customWidth="1"/>
    <col min="1800" max="1800" width="2.140625" style="1" customWidth="1"/>
    <col min="1801" max="1801" width="6.5703125" style="1" customWidth="1"/>
    <col min="1802" max="1802" width="9" style="1" customWidth="1"/>
    <col min="1803" max="1805" width="9.42578125" style="1" customWidth="1"/>
    <col min="1806" max="1806" width="0.85546875" style="1" customWidth="1"/>
    <col min="1807" max="1814" width="8.5703125" style="1" customWidth="1"/>
    <col min="1815" max="2041" width="9.140625" style="1"/>
    <col min="2042" max="2042" width="7.140625" style="1" customWidth="1"/>
    <col min="2043" max="2044" width="9.140625" style="1"/>
    <col min="2045" max="2045" width="12.42578125" style="1" customWidth="1"/>
    <col min="2046" max="2046" width="0.85546875" style="1" customWidth="1"/>
    <col min="2047" max="2047" width="12.42578125" style="1" customWidth="1"/>
    <col min="2048" max="2048" width="0.85546875" style="1" customWidth="1"/>
    <col min="2049" max="2049" width="12.42578125" style="1" customWidth="1"/>
    <col min="2050" max="2050" width="11.5703125" style="1" customWidth="1"/>
    <col min="2051" max="2051" width="0.5703125" style="1" customWidth="1"/>
    <col min="2052" max="2055" width="5.5703125" style="1" customWidth="1"/>
    <col min="2056" max="2056" width="2.140625" style="1" customWidth="1"/>
    <col min="2057" max="2057" width="6.5703125" style="1" customWidth="1"/>
    <col min="2058" max="2058" width="9" style="1" customWidth="1"/>
    <col min="2059" max="2061" width="9.42578125" style="1" customWidth="1"/>
    <col min="2062" max="2062" width="0.85546875" style="1" customWidth="1"/>
    <col min="2063" max="2070" width="8.5703125" style="1" customWidth="1"/>
    <col min="2071" max="2297" width="9.140625" style="1"/>
    <col min="2298" max="2298" width="7.140625" style="1" customWidth="1"/>
    <col min="2299" max="2300" width="9.140625" style="1"/>
    <col min="2301" max="2301" width="12.42578125" style="1" customWidth="1"/>
    <col min="2302" max="2302" width="0.85546875" style="1" customWidth="1"/>
    <col min="2303" max="2303" width="12.42578125" style="1" customWidth="1"/>
    <col min="2304" max="2304" width="0.85546875" style="1" customWidth="1"/>
    <col min="2305" max="2305" width="12.42578125" style="1" customWidth="1"/>
    <col min="2306" max="2306" width="11.5703125" style="1" customWidth="1"/>
    <col min="2307" max="2307" width="0.5703125" style="1" customWidth="1"/>
    <col min="2308" max="2311" width="5.5703125" style="1" customWidth="1"/>
    <col min="2312" max="2312" width="2.140625" style="1" customWidth="1"/>
    <col min="2313" max="2313" width="6.5703125" style="1" customWidth="1"/>
    <col min="2314" max="2314" width="9" style="1" customWidth="1"/>
    <col min="2315" max="2317" width="9.42578125" style="1" customWidth="1"/>
    <col min="2318" max="2318" width="0.85546875" style="1" customWidth="1"/>
    <col min="2319" max="2326" width="8.5703125" style="1" customWidth="1"/>
    <col min="2327" max="2553" width="9.140625" style="1"/>
    <col min="2554" max="2554" width="7.140625" style="1" customWidth="1"/>
    <col min="2555" max="2556" width="9.140625" style="1"/>
    <col min="2557" max="2557" width="12.42578125" style="1" customWidth="1"/>
    <col min="2558" max="2558" width="0.85546875" style="1" customWidth="1"/>
    <col min="2559" max="2559" width="12.42578125" style="1" customWidth="1"/>
    <col min="2560" max="2560" width="0.85546875" style="1" customWidth="1"/>
    <col min="2561" max="2561" width="12.42578125" style="1" customWidth="1"/>
    <col min="2562" max="2562" width="11.5703125" style="1" customWidth="1"/>
    <col min="2563" max="2563" width="0.5703125" style="1" customWidth="1"/>
    <col min="2564" max="2567" width="5.5703125" style="1" customWidth="1"/>
    <col min="2568" max="2568" width="2.140625" style="1" customWidth="1"/>
    <col min="2569" max="2569" width="6.5703125" style="1" customWidth="1"/>
    <col min="2570" max="2570" width="9" style="1" customWidth="1"/>
    <col min="2571" max="2573" width="9.42578125" style="1" customWidth="1"/>
    <col min="2574" max="2574" width="0.85546875" style="1" customWidth="1"/>
    <col min="2575" max="2582" width="8.5703125" style="1" customWidth="1"/>
    <col min="2583" max="2809" width="9.140625" style="1"/>
    <col min="2810" max="2810" width="7.140625" style="1" customWidth="1"/>
    <col min="2811" max="2812" width="9.140625" style="1"/>
    <col min="2813" max="2813" width="12.42578125" style="1" customWidth="1"/>
    <col min="2814" max="2814" width="0.85546875" style="1" customWidth="1"/>
    <col min="2815" max="2815" width="12.42578125" style="1" customWidth="1"/>
    <col min="2816" max="2816" width="0.85546875" style="1" customWidth="1"/>
    <col min="2817" max="2817" width="12.42578125" style="1" customWidth="1"/>
    <col min="2818" max="2818" width="11.5703125" style="1" customWidth="1"/>
    <col min="2819" max="2819" width="0.5703125" style="1" customWidth="1"/>
    <col min="2820" max="2823" width="5.5703125" style="1" customWidth="1"/>
    <col min="2824" max="2824" width="2.140625" style="1" customWidth="1"/>
    <col min="2825" max="2825" width="6.5703125" style="1" customWidth="1"/>
    <col min="2826" max="2826" width="9" style="1" customWidth="1"/>
    <col min="2827" max="2829" width="9.42578125" style="1" customWidth="1"/>
    <col min="2830" max="2830" width="0.85546875" style="1" customWidth="1"/>
    <col min="2831" max="2838" width="8.5703125" style="1" customWidth="1"/>
    <col min="2839" max="3065" width="9.140625" style="1"/>
    <col min="3066" max="3066" width="7.140625" style="1" customWidth="1"/>
    <col min="3067" max="3068" width="9.140625" style="1"/>
    <col min="3069" max="3069" width="12.42578125" style="1" customWidth="1"/>
    <col min="3070" max="3070" width="0.85546875" style="1" customWidth="1"/>
    <col min="3071" max="3071" width="12.42578125" style="1" customWidth="1"/>
    <col min="3072" max="3072" width="0.85546875" style="1" customWidth="1"/>
    <col min="3073" max="3073" width="12.42578125" style="1" customWidth="1"/>
    <col min="3074" max="3074" width="11.5703125" style="1" customWidth="1"/>
    <col min="3075" max="3075" width="0.5703125" style="1" customWidth="1"/>
    <col min="3076" max="3079" width="5.5703125" style="1" customWidth="1"/>
    <col min="3080" max="3080" width="2.140625" style="1" customWidth="1"/>
    <col min="3081" max="3081" width="6.5703125" style="1" customWidth="1"/>
    <col min="3082" max="3082" width="9" style="1" customWidth="1"/>
    <col min="3083" max="3085" width="9.42578125" style="1" customWidth="1"/>
    <col min="3086" max="3086" width="0.85546875" style="1" customWidth="1"/>
    <col min="3087" max="3094" width="8.5703125" style="1" customWidth="1"/>
    <col min="3095" max="3321" width="9.140625" style="1"/>
    <col min="3322" max="3322" width="7.140625" style="1" customWidth="1"/>
    <col min="3323" max="3324" width="9.140625" style="1"/>
    <col min="3325" max="3325" width="12.42578125" style="1" customWidth="1"/>
    <col min="3326" max="3326" width="0.85546875" style="1" customWidth="1"/>
    <col min="3327" max="3327" width="12.42578125" style="1" customWidth="1"/>
    <col min="3328" max="3328" width="0.85546875" style="1" customWidth="1"/>
    <col min="3329" max="3329" width="12.42578125" style="1" customWidth="1"/>
    <col min="3330" max="3330" width="11.5703125" style="1" customWidth="1"/>
    <col min="3331" max="3331" width="0.5703125" style="1" customWidth="1"/>
    <col min="3332" max="3335" width="5.5703125" style="1" customWidth="1"/>
    <col min="3336" max="3336" width="2.140625" style="1" customWidth="1"/>
    <col min="3337" max="3337" width="6.5703125" style="1" customWidth="1"/>
    <col min="3338" max="3338" width="9" style="1" customWidth="1"/>
    <col min="3339" max="3341" width="9.42578125" style="1" customWidth="1"/>
    <col min="3342" max="3342" width="0.85546875" style="1" customWidth="1"/>
    <col min="3343" max="3350" width="8.5703125" style="1" customWidth="1"/>
    <col min="3351" max="3577" width="9.140625" style="1"/>
    <col min="3578" max="3578" width="7.140625" style="1" customWidth="1"/>
    <col min="3579" max="3580" width="9.140625" style="1"/>
    <col min="3581" max="3581" width="12.42578125" style="1" customWidth="1"/>
    <col min="3582" max="3582" width="0.85546875" style="1" customWidth="1"/>
    <col min="3583" max="3583" width="12.42578125" style="1" customWidth="1"/>
    <col min="3584" max="3584" width="0.85546875" style="1" customWidth="1"/>
    <col min="3585" max="3585" width="12.42578125" style="1" customWidth="1"/>
    <col min="3586" max="3586" width="11.5703125" style="1" customWidth="1"/>
    <col min="3587" max="3587" width="0.5703125" style="1" customWidth="1"/>
    <col min="3588" max="3591" width="5.5703125" style="1" customWidth="1"/>
    <col min="3592" max="3592" width="2.140625" style="1" customWidth="1"/>
    <col min="3593" max="3593" width="6.5703125" style="1" customWidth="1"/>
    <col min="3594" max="3594" width="9" style="1" customWidth="1"/>
    <col min="3595" max="3597" width="9.42578125" style="1" customWidth="1"/>
    <col min="3598" max="3598" width="0.85546875" style="1" customWidth="1"/>
    <col min="3599" max="3606" width="8.5703125" style="1" customWidth="1"/>
    <col min="3607" max="3833" width="9.140625" style="1"/>
    <col min="3834" max="3834" width="7.140625" style="1" customWidth="1"/>
    <col min="3835" max="3836" width="9.140625" style="1"/>
    <col min="3837" max="3837" width="12.42578125" style="1" customWidth="1"/>
    <col min="3838" max="3838" width="0.85546875" style="1" customWidth="1"/>
    <col min="3839" max="3839" width="12.42578125" style="1" customWidth="1"/>
    <col min="3840" max="3840" width="0.85546875" style="1" customWidth="1"/>
    <col min="3841" max="3841" width="12.42578125" style="1" customWidth="1"/>
    <col min="3842" max="3842" width="11.5703125" style="1" customWidth="1"/>
    <col min="3843" max="3843" width="0.5703125" style="1" customWidth="1"/>
    <col min="3844" max="3847" width="5.5703125" style="1" customWidth="1"/>
    <col min="3848" max="3848" width="2.140625" style="1" customWidth="1"/>
    <col min="3849" max="3849" width="6.5703125" style="1" customWidth="1"/>
    <col min="3850" max="3850" width="9" style="1" customWidth="1"/>
    <col min="3851" max="3853" width="9.42578125" style="1" customWidth="1"/>
    <col min="3854" max="3854" width="0.85546875" style="1" customWidth="1"/>
    <col min="3855" max="3862" width="8.5703125" style="1" customWidth="1"/>
    <col min="3863" max="4089" width="9.140625" style="1"/>
    <col min="4090" max="4090" width="7.140625" style="1" customWidth="1"/>
    <col min="4091" max="4092" width="9.140625" style="1"/>
    <col min="4093" max="4093" width="12.42578125" style="1" customWidth="1"/>
    <col min="4094" max="4094" width="0.85546875" style="1" customWidth="1"/>
    <col min="4095" max="4095" width="12.42578125" style="1" customWidth="1"/>
    <col min="4096" max="4096" width="0.85546875" style="1" customWidth="1"/>
    <col min="4097" max="4097" width="12.42578125" style="1" customWidth="1"/>
    <col min="4098" max="4098" width="11.5703125" style="1" customWidth="1"/>
    <col min="4099" max="4099" width="0.5703125" style="1" customWidth="1"/>
    <col min="4100" max="4103" width="5.5703125" style="1" customWidth="1"/>
    <col min="4104" max="4104" width="2.140625" style="1" customWidth="1"/>
    <col min="4105" max="4105" width="6.5703125" style="1" customWidth="1"/>
    <col min="4106" max="4106" width="9" style="1" customWidth="1"/>
    <col min="4107" max="4109" width="9.42578125" style="1" customWidth="1"/>
    <col min="4110" max="4110" width="0.85546875" style="1" customWidth="1"/>
    <col min="4111" max="4118" width="8.5703125" style="1" customWidth="1"/>
    <col min="4119" max="4345" width="9.140625" style="1"/>
    <col min="4346" max="4346" width="7.140625" style="1" customWidth="1"/>
    <col min="4347" max="4348" width="9.140625" style="1"/>
    <col min="4349" max="4349" width="12.42578125" style="1" customWidth="1"/>
    <col min="4350" max="4350" width="0.85546875" style="1" customWidth="1"/>
    <col min="4351" max="4351" width="12.42578125" style="1" customWidth="1"/>
    <col min="4352" max="4352" width="0.85546875" style="1" customWidth="1"/>
    <col min="4353" max="4353" width="12.42578125" style="1" customWidth="1"/>
    <col min="4354" max="4354" width="11.5703125" style="1" customWidth="1"/>
    <col min="4355" max="4355" width="0.5703125" style="1" customWidth="1"/>
    <col min="4356" max="4359" width="5.5703125" style="1" customWidth="1"/>
    <col min="4360" max="4360" width="2.140625" style="1" customWidth="1"/>
    <col min="4361" max="4361" width="6.5703125" style="1" customWidth="1"/>
    <col min="4362" max="4362" width="9" style="1" customWidth="1"/>
    <col min="4363" max="4365" width="9.42578125" style="1" customWidth="1"/>
    <col min="4366" max="4366" width="0.85546875" style="1" customWidth="1"/>
    <col min="4367" max="4374" width="8.5703125" style="1" customWidth="1"/>
    <col min="4375" max="4601" width="9.140625" style="1"/>
    <col min="4602" max="4602" width="7.140625" style="1" customWidth="1"/>
    <col min="4603" max="4604" width="9.140625" style="1"/>
    <col min="4605" max="4605" width="12.42578125" style="1" customWidth="1"/>
    <col min="4606" max="4606" width="0.85546875" style="1" customWidth="1"/>
    <col min="4607" max="4607" width="12.42578125" style="1" customWidth="1"/>
    <col min="4608" max="4608" width="0.85546875" style="1" customWidth="1"/>
    <col min="4609" max="4609" width="12.42578125" style="1" customWidth="1"/>
    <col min="4610" max="4610" width="11.5703125" style="1" customWidth="1"/>
    <col min="4611" max="4611" width="0.5703125" style="1" customWidth="1"/>
    <col min="4612" max="4615" width="5.5703125" style="1" customWidth="1"/>
    <col min="4616" max="4616" width="2.140625" style="1" customWidth="1"/>
    <col min="4617" max="4617" width="6.5703125" style="1" customWidth="1"/>
    <col min="4618" max="4618" width="9" style="1" customWidth="1"/>
    <col min="4619" max="4621" width="9.42578125" style="1" customWidth="1"/>
    <col min="4622" max="4622" width="0.85546875" style="1" customWidth="1"/>
    <col min="4623" max="4630" width="8.5703125" style="1" customWidth="1"/>
    <col min="4631" max="4857" width="9.140625" style="1"/>
    <col min="4858" max="4858" width="7.140625" style="1" customWidth="1"/>
    <col min="4859" max="4860" width="9.140625" style="1"/>
    <col min="4861" max="4861" width="12.42578125" style="1" customWidth="1"/>
    <col min="4862" max="4862" width="0.85546875" style="1" customWidth="1"/>
    <col min="4863" max="4863" width="12.42578125" style="1" customWidth="1"/>
    <col min="4864" max="4864" width="0.85546875" style="1" customWidth="1"/>
    <col min="4865" max="4865" width="12.42578125" style="1" customWidth="1"/>
    <col min="4866" max="4866" width="11.5703125" style="1" customWidth="1"/>
    <col min="4867" max="4867" width="0.5703125" style="1" customWidth="1"/>
    <col min="4868" max="4871" width="5.5703125" style="1" customWidth="1"/>
    <col min="4872" max="4872" width="2.140625" style="1" customWidth="1"/>
    <col min="4873" max="4873" width="6.5703125" style="1" customWidth="1"/>
    <col min="4874" max="4874" width="9" style="1" customWidth="1"/>
    <col min="4875" max="4877" width="9.42578125" style="1" customWidth="1"/>
    <col min="4878" max="4878" width="0.85546875" style="1" customWidth="1"/>
    <col min="4879" max="4886" width="8.5703125" style="1" customWidth="1"/>
    <col min="4887" max="5113" width="9.140625" style="1"/>
    <col min="5114" max="5114" width="7.140625" style="1" customWidth="1"/>
    <col min="5115" max="5116" width="9.140625" style="1"/>
    <col min="5117" max="5117" width="12.42578125" style="1" customWidth="1"/>
    <col min="5118" max="5118" width="0.85546875" style="1" customWidth="1"/>
    <col min="5119" max="5119" width="12.42578125" style="1" customWidth="1"/>
    <col min="5120" max="5120" width="0.85546875" style="1" customWidth="1"/>
    <col min="5121" max="5121" width="12.42578125" style="1" customWidth="1"/>
    <col min="5122" max="5122" width="11.5703125" style="1" customWidth="1"/>
    <col min="5123" max="5123" width="0.5703125" style="1" customWidth="1"/>
    <col min="5124" max="5127" width="5.5703125" style="1" customWidth="1"/>
    <col min="5128" max="5128" width="2.140625" style="1" customWidth="1"/>
    <col min="5129" max="5129" width="6.5703125" style="1" customWidth="1"/>
    <col min="5130" max="5130" width="9" style="1" customWidth="1"/>
    <col min="5131" max="5133" width="9.42578125" style="1" customWidth="1"/>
    <col min="5134" max="5134" width="0.85546875" style="1" customWidth="1"/>
    <col min="5135" max="5142" width="8.5703125" style="1" customWidth="1"/>
    <col min="5143" max="5369" width="9.140625" style="1"/>
    <col min="5370" max="5370" width="7.140625" style="1" customWidth="1"/>
    <col min="5371" max="5372" width="9.140625" style="1"/>
    <col min="5373" max="5373" width="12.42578125" style="1" customWidth="1"/>
    <col min="5374" max="5374" width="0.85546875" style="1" customWidth="1"/>
    <col min="5375" max="5375" width="12.42578125" style="1" customWidth="1"/>
    <col min="5376" max="5376" width="0.85546875" style="1" customWidth="1"/>
    <col min="5377" max="5377" width="12.42578125" style="1" customWidth="1"/>
    <col min="5378" max="5378" width="11.5703125" style="1" customWidth="1"/>
    <col min="5379" max="5379" width="0.5703125" style="1" customWidth="1"/>
    <col min="5380" max="5383" width="5.5703125" style="1" customWidth="1"/>
    <col min="5384" max="5384" width="2.140625" style="1" customWidth="1"/>
    <col min="5385" max="5385" width="6.5703125" style="1" customWidth="1"/>
    <col min="5386" max="5386" width="9" style="1" customWidth="1"/>
    <col min="5387" max="5389" width="9.42578125" style="1" customWidth="1"/>
    <col min="5390" max="5390" width="0.85546875" style="1" customWidth="1"/>
    <col min="5391" max="5398" width="8.5703125" style="1" customWidth="1"/>
    <col min="5399" max="5625" width="9.140625" style="1"/>
    <col min="5626" max="5626" width="7.140625" style="1" customWidth="1"/>
    <col min="5627" max="5628" width="9.140625" style="1"/>
    <col min="5629" max="5629" width="12.42578125" style="1" customWidth="1"/>
    <col min="5630" max="5630" width="0.85546875" style="1" customWidth="1"/>
    <col min="5631" max="5631" width="12.42578125" style="1" customWidth="1"/>
    <col min="5632" max="5632" width="0.85546875" style="1" customWidth="1"/>
    <col min="5633" max="5633" width="12.42578125" style="1" customWidth="1"/>
    <col min="5634" max="5634" width="11.5703125" style="1" customWidth="1"/>
    <col min="5635" max="5635" width="0.5703125" style="1" customWidth="1"/>
    <col min="5636" max="5639" width="5.5703125" style="1" customWidth="1"/>
    <col min="5640" max="5640" width="2.140625" style="1" customWidth="1"/>
    <col min="5641" max="5641" width="6.5703125" style="1" customWidth="1"/>
    <col min="5642" max="5642" width="9" style="1" customWidth="1"/>
    <col min="5643" max="5645" width="9.42578125" style="1" customWidth="1"/>
    <col min="5646" max="5646" width="0.85546875" style="1" customWidth="1"/>
    <col min="5647" max="5654" width="8.5703125" style="1" customWidth="1"/>
    <col min="5655" max="5881" width="9.140625" style="1"/>
    <col min="5882" max="5882" width="7.140625" style="1" customWidth="1"/>
    <col min="5883" max="5884" width="9.140625" style="1"/>
    <col min="5885" max="5885" width="12.42578125" style="1" customWidth="1"/>
    <col min="5886" max="5886" width="0.85546875" style="1" customWidth="1"/>
    <col min="5887" max="5887" width="12.42578125" style="1" customWidth="1"/>
    <col min="5888" max="5888" width="0.85546875" style="1" customWidth="1"/>
    <col min="5889" max="5889" width="12.42578125" style="1" customWidth="1"/>
    <col min="5890" max="5890" width="11.5703125" style="1" customWidth="1"/>
    <col min="5891" max="5891" width="0.5703125" style="1" customWidth="1"/>
    <col min="5892" max="5895" width="5.5703125" style="1" customWidth="1"/>
    <col min="5896" max="5896" width="2.140625" style="1" customWidth="1"/>
    <col min="5897" max="5897" width="6.5703125" style="1" customWidth="1"/>
    <col min="5898" max="5898" width="9" style="1" customWidth="1"/>
    <col min="5899" max="5901" width="9.42578125" style="1" customWidth="1"/>
    <col min="5902" max="5902" width="0.85546875" style="1" customWidth="1"/>
    <col min="5903" max="5910" width="8.5703125" style="1" customWidth="1"/>
    <col min="5911" max="6137" width="9.140625" style="1"/>
    <col min="6138" max="6138" width="7.140625" style="1" customWidth="1"/>
    <col min="6139" max="6140" width="9.140625" style="1"/>
    <col min="6141" max="6141" width="12.42578125" style="1" customWidth="1"/>
    <col min="6142" max="6142" width="0.85546875" style="1" customWidth="1"/>
    <col min="6143" max="6143" width="12.42578125" style="1" customWidth="1"/>
    <col min="6144" max="6144" width="0.85546875" style="1" customWidth="1"/>
    <col min="6145" max="6145" width="12.42578125" style="1" customWidth="1"/>
    <col min="6146" max="6146" width="11.5703125" style="1" customWidth="1"/>
    <col min="6147" max="6147" width="0.5703125" style="1" customWidth="1"/>
    <col min="6148" max="6151" width="5.5703125" style="1" customWidth="1"/>
    <col min="6152" max="6152" width="2.140625" style="1" customWidth="1"/>
    <col min="6153" max="6153" width="6.5703125" style="1" customWidth="1"/>
    <col min="6154" max="6154" width="9" style="1" customWidth="1"/>
    <col min="6155" max="6157" width="9.42578125" style="1" customWidth="1"/>
    <col min="6158" max="6158" width="0.85546875" style="1" customWidth="1"/>
    <col min="6159" max="6166" width="8.5703125" style="1" customWidth="1"/>
    <col min="6167" max="6393" width="9.140625" style="1"/>
    <col min="6394" max="6394" width="7.140625" style="1" customWidth="1"/>
    <col min="6395" max="6396" width="9.140625" style="1"/>
    <col min="6397" max="6397" width="12.42578125" style="1" customWidth="1"/>
    <col min="6398" max="6398" width="0.85546875" style="1" customWidth="1"/>
    <col min="6399" max="6399" width="12.42578125" style="1" customWidth="1"/>
    <col min="6400" max="6400" width="0.85546875" style="1" customWidth="1"/>
    <col min="6401" max="6401" width="12.42578125" style="1" customWidth="1"/>
    <col min="6402" max="6402" width="11.5703125" style="1" customWidth="1"/>
    <col min="6403" max="6403" width="0.5703125" style="1" customWidth="1"/>
    <col min="6404" max="6407" width="5.5703125" style="1" customWidth="1"/>
    <col min="6408" max="6408" width="2.140625" style="1" customWidth="1"/>
    <col min="6409" max="6409" width="6.5703125" style="1" customWidth="1"/>
    <col min="6410" max="6410" width="9" style="1" customWidth="1"/>
    <col min="6411" max="6413" width="9.42578125" style="1" customWidth="1"/>
    <col min="6414" max="6414" width="0.85546875" style="1" customWidth="1"/>
    <col min="6415" max="6422" width="8.5703125" style="1" customWidth="1"/>
    <col min="6423" max="6649" width="9.140625" style="1"/>
    <col min="6650" max="6650" width="7.140625" style="1" customWidth="1"/>
    <col min="6651" max="6652" width="9.140625" style="1"/>
    <col min="6653" max="6653" width="12.42578125" style="1" customWidth="1"/>
    <col min="6654" max="6654" width="0.85546875" style="1" customWidth="1"/>
    <col min="6655" max="6655" width="12.42578125" style="1" customWidth="1"/>
    <col min="6656" max="6656" width="0.85546875" style="1" customWidth="1"/>
    <col min="6657" max="6657" width="12.42578125" style="1" customWidth="1"/>
    <col min="6658" max="6658" width="11.5703125" style="1" customWidth="1"/>
    <col min="6659" max="6659" width="0.5703125" style="1" customWidth="1"/>
    <col min="6660" max="6663" width="5.5703125" style="1" customWidth="1"/>
    <col min="6664" max="6664" width="2.140625" style="1" customWidth="1"/>
    <col min="6665" max="6665" width="6.5703125" style="1" customWidth="1"/>
    <col min="6666" max="6666" width="9" style="1" customWidth="1"/>
    <col min="6667" max="6669" width="9.42578125" style="1" customWidth="1"/>
    <col min="6670" max="6670" width="0.85546875" style="1" customWidth="1"/>
    <col min="6671" max="6678" width="8.5703125" style="1" customWidth="1"/>
    <col min="6679" max="6905" width="9.140625" style="1"/>
    <col min="6906" max="6906" width="7.140625" style="1" customWidth="1"/>
    <col min="6907" max="6908" width="9.140625" style="1"/>
    <col min="6909" max="6909" width="12.42578125" style="1" customWidth="1"/>
    <col min="6910" max="6910" width="0.85546875" style="1" customWidth="1"/>
    <col min="6911" max="6911" width="12.42578125" style="1" customWidth="1"/>
    <col min="6912" max="6912" width="0.85546875" style="1" customWidth="1"/>
    <col min="6913" max="6913" width="12.42578125" style="1" customWidth="1"/>
    <col min="6914" max="6914" width="11.5703125" style="1" customWidth="1"/>
    <col min="6915" max="6915" width="0.5703125" style="1" customWidth="1"/>
    <col min="6916" max="6919" width="5.5703125" style="1" customWidth="1"/>
    <col min="6920" max="6920" width="2.140625" style="1" customWidth="1"/>
    <col min="6921" max="6921" width="6.5703125" style="1" customWidth="1"/>
    <col min="6922" max="6922" width="9" style="1" customWidth="1"/>
    <col min="6923" max="6925" width="9.42578125" style="1" customWidth="1"/>
    <col min="6926" max="6926" width="0.85546875" style="1" customWidth="1"/>
    <col min="6927" max="6934" width="8.5703125" style="1" customWidth="1"/>
    <col min="6935" max="7161" width="9.140625" style="1"/>
    <col min="7162" max="7162" width="7.140625" style="1" customWidth="1"/>
    <col min="7163" max="7164" width="9.140625" style="1"/>
    <col min="7165" max="7165" width="12.42578125" style="1" customWidth="1"/>
    <col min="7166" max="7166" width="0.85546875" style="1" customWidth="1"/>
    <col min="7167" max="7167" width="12.42578125" style="1" customWidth="1"/>
    <col min="7168" max="7168" width="0.85546875" style="1" customWidth="1"/>
    <col min="7169" max="7169" width="12.42578125" style="1" customWidth="1"/>
    <col min="7170" max="7170" width="11.5703125" style="1" customWidth="1"/>
    <col min="7171" max="7171" width="0.5703125" style="1" customWidth="1"/>
    <col min="7172" max="7175" width="5.5703125" style="1" customWidth="1"/>
    <col min="7176" max="7176" width="2.140625" style="1" customWidth="1"/>
    <col min="7177" max="7177" width="6.5703125" style="1" customWidth="1"/>
    <col min="7178" max="7178" width="9" style="1" customWidth="1"/>
    <col min="7179" max="7181" width="9.42578125" style="1" customWidth="1"/>
    <col min="7182" max="7182" width="0.85546875" style="1" customWidth="1"/>
    <col min="7183" max="7190" width="8.5703125" style="1" customWidth="1"/>
    <col min="7191" max="7417" width="9.140625" style="1"/>
    <col min="7418" max="7418" width="7.140625" style="1" customWidth="1"/>
    <col min="7419" max="7420" width="9.140625" style="1"/>
    <col min="7421" max="7421" width="12.42578125" style="1" customWidth="1"/>
    <col min="7422" max="7422" width="0.85546875" style="1" customWidth="1"/>
    <col min="7423" max="7423" width="12.42578125" style="1" customWidth="1"/>
    <col min="7424" max="7424" width="0.85546875" style="1" customWidth="1"/>
    <col min="7425" max="7425" width="12.42578125" style="1" customWidth="1"/>
    <col min="7426" max="7426" width="11.5703125" style="1" customWidth="1"/>
    <col min="7427" max="7427" width="0.5703125" style="1" customWidth="1"/>
    <col min="7428" max="7431" width="5.5703125" style="1" customWidth="1"/>
    <col min="7432" max="7432" width="2.140625" style="1" customWidth="1"/>
    <col min="7433" max="7433" width="6.5703125" style="1" customWidth="1"/>
    <col min="7434" max="7434" width="9" style="1" customWidth="1"/>
    <col min="7435" max="7437" width="9.42578125" style="1" customWidth="1"/>
    <col min="7438" max="7438" width="0.85546875" style="1" customWidth="1"/>
    <col min="7439" max="7446" width="8.5703125" style="1" customWidth="1"/>
    <col min="7447" max="7673" width="9.140625" style="1"/>
    <col min="7674" max="7674" width="7.140625" style="1" customWidth="1"/>
    <col min="7675" max="7676" width="9.140625" style="1"/>
    <col min="7677" max="7677" width="12.42578125" style="1" customWidth="1"/>
    <col min="7678" max="7678" width="0.85546875" style="1" customWidth="1"/>
    <col min="7679" max="7679" width="12.42578125" style="1" customWidth="1"/>
    <col min="7680" max="7680" width="0.85546875" style="1" customWidth="1"/>
    <col min="7681" max="7681" width="12.42578125" style="1" customWidth="1"/>
    <col min="7682" max="7682" width="11.5703125" style="1" customWidth="1"/>
    <col min="7683" max="7683" width="0.5703125" style="1" customWidth="1"/>
    <col min="7684" max="7687" width="5.5703125" style="1" customWidth="1"/>
    <col min="7688" max="7688" width="2.140625" style="1" customWidth="1"/>
    <col min="7689" max="7689" width="6.5703125" style="1" customWidth="1"/>
    <col min="7690" max="7690" width="9" style="1" customWidth="1"/>
    <col min="7691" max="7693" width="9.42578125" style="1" customWidth="1"/>
    <col min="7694" max="7694" width="0.85546875" style="1" customWidth="1"/>
    <col min="7695" max="7702" width="8.5703125" style="1" customWidth="1"/>
    <col min="7703" max="7929" width="9.140625" style="1"/>
    <col min="7930" max="7930" width="7.140625" style="1" customWidth="1"/>
    <col min="7931" max="7932" width="9.140625" style="1"/>
    <col min="7933" max="7933" width="12.42578125" style="1" customWidth="1"/>
    <col min="7934" max="7934" width="0.85546875" style="1" customWidth="1"/>
    <col min="7935" max="7935" width="12.42578125" style="1" customWidth="1"/>
    <col min="7936" max="7936" width="0.85546875" style="1" customWidth="1"/>
    <col min="7937" max="7937" width="12.42578125" style="1" customWidth="1"/>
    <col min="7938" max="7938" width="11.5703125" style="1" customWidth="1"/>
    <col min="7939" max="7939" width="0.5703125" style="1" customWidth="1"/>
    <col min="7940" max="7943" width="5.5703125" style="1" customWidth="1"/>
    <col min="7944" max="7944" width="2.140625" style="1" customWidth="1"/>
    <col min="7945" max="7945" width="6.5703125" style="1" customWidth="1"/>
    <col min="7946" max="7946" width="9" style="1" customWidth="1"/>
    <col min="7947" max="7949" width="9.42578125" style="1" customWidth="1"/>
    <col min="7950" max="7950" width="0.85546875" style="1" customWidth="1"/>
    <col min="7951" max="7958" width="8.5703125" style="1" customWidth="1"/>
    <col min="7959" max="8185" width="9.140625" style="1"/>
    <col min="8186" max="8186" width="7.140625" style="1" customWidth="1"/>
    <col min="8187" max="8188" width="9.140625" style="1"/>
    <col min="8189" max="8189" width="12.42578125" style="1" customWidth="1"/>
    <col min="8190" max="8190" width="0.85546875" style="1" customWidth="1"/>
    <col min="8191" max="8191" width="12.42578125" style="1" customWidth="1"/>
    <col min="8192" max="8192" width="0.85546875" style="1" customWidth="1"/>
    <col min="8193" max="8193" width="12.42578125" style="1" customWidth="1"/>
    <col min="8194" max="8194" width="11.5703125" style="1" customWidth="1"/>
    <col min="8195" max="8195" width="0.5703125" style="1" customWidth="1"/>
    <col min="8196" max="8199" width="5.5703125" style="1" customWidth="1"/>
    <col min="8200" max="8200" width="2.140625" style="1" customWidth="1"/>
    <col min="8201" max="8201" width="6.5703125" style="1" customWidth="1"/>
    <col min="8202" max="8202" width="9" style="1" customWidth="1"/>
    <col min="8203" max="8205" width="9.42578125" style="1" customWidth="1"/>
    <col min="8206" max="8206" width="0.85546875" style="1" customWidth="1"/>
    <col min="8207" max="8214" width="8.5703125" style="1" customWidth="1"/>
    <col min="8215" max="8441" width="9.140625" style="1"/>
    <col min="8442" max="8442" width="7.140625" style="1" customWidth="1"/>
    <col min="8443" max="8444" width="9.140625" style="1"/>
    <col min="8445" max="8445" width="12.42578125" style="1" customWidth="1"/>
    <col min="8446" max="8446" width="0.85546875" style="1" customWidth="1"/>
    <col min="8447" max="8447" width="12.42578125" style="1" customWidth="1"/>
    <col min="8448" max="8448" width="0.85546875" style="1" customWidth="1"/>
    <col min="8449" max="8449" width="12.42578125" style="1" customWidth="1"/>
    <col min="8450" max="8450" width="11.5703125" style="1" customWidth="1"/>
    <col min="8451" max="8451" width="0.5703125" style="1" customWidth="1"/>
    <col min="8452" max="8455" width="5.5703125" style="1" customWidth="1"/>
    <col min="8456" max="8456" width="2.140625" style="1" customWidth="1"/>
    <col min="8457" max="8457" width="6.5703125" style="1" customWidth="1"/>
    <col min="8458" max="8458" width="9" style="1" customWidth="1"/>
    <col min="8459" max="8461" width="9.42578125" style="1" customWidth="1"/>
    <col min="8462" max="8462" width="0.85546875" style="1" customWidth="1"/>
    <col min="8463" max="8470" width="8.5703125" style="1" customWidth="1"/>
    <col min="8471" max="8697" width="9.140625" style="1"/>
    <col min="8698" max="8698" width="7.140625" style="1" customWidth="1"/>
    <col min="8699" max="8700" width="9.140625" style="1"/>
    <col min="8701" max="8701" width="12.42578125" style="1" customWidth="1"/>
    <col min="8702" max="8702" width="0.85546875" style="1" customWidth="1"/>
    <col min="8703" max="8703" width="12.42578125" style="1" customWidth="1"/>
    <col min="8704" max="8704" width="0.85546875" style="1" customWidth="1"/>
    <col min="8705" max="8705" width="12.42578125" style="1" customWidth="1"/>
    <col min="8706" max="8706" width="11.5703125" style="1" customWidth="1"/>
    <col min="8707" max="8707" width="0.5703125" style="1" customWidth="1"/>
    <col min="8708" max="8711" width="5.5703125" style="1" customWidth="1"/>
    <col min="8712" max="8712" width="2.140625" style="1" customWidth="1"/>
    <col min="8713" max="8713" width="6.5703125" style="1" customWidth="1"/>
    <col min="8714" max="8714" width="9" style="1" customWidth="1"/>
    <col min="8715" max="8717" width="9.42578125" style="1" customWidth="1"/>
    <col min="8718" max="8718" width="0.85546875" style="1" customWidth="1"/>
    <col min="8719" max="8726" width="8.5703125" style="1" customWidth="1"/>
    <col min="8727" max="8953" width="9.140625" style="1"/>
    <col min="8954" max="8954" width="7.140625" style="1" customWidth="1"/>
    <col min="8955" max="8956" width="9.140625" style="1"/>
    <col min="8957" max="8957" width="12.42578125" style="1" customWidth="1"/>
    <col min="8958" max="8958" width="0.85546875" style="1" customWidth="1"/>
    <col min="8959" max="8959" width="12.42578125" style="1" customWidth="1"/>
    <col min="8960" max="8960" width="0.85546875" style="1" customWidth="1"/>
    <col min="8961" max="8961" width="12.42578125" style="1" customWidth="1"/>
    <col min="8962" max="8962" width="11.5703125" style="1" customWidth="1"/>
    <col min="8963" max="8963" width="0.5703125" style="1" customWidth="1"/>
    <col min="8964" max="8967" width="5.5703125" style="1" customWidth="1"/>
    <col min="8968" max="8968" width="2.140625" style="1" customWidth="1"/>
    <col min="8969" max="8969" width="6.5703125" style="1" customWidth="1"/>
    <col min="8970" max="8970" width="9" style="1" customWidth="1"/>
    <col min="8971" max="8973" width="9.42578125" style="1" customWidth="1"/>
    <col min="8974" max="8974" width="0.85546875" style="1" customWidth="1"/>
    <col min="8975" max="8982" width="8.5703125" style="1" customWidth="1"/>
    <col min="8983" max="9209" width="9.140625" style="1"/>
    <col min="9210" max="9210" width="7.140625" style="1" customWidth="1"/>
    <col min="9211" max="9212" width="9.140625" style="1"/>
    <col min="9213" max="9213" width="12.42578125" style="1" customWidth="1"/>
    <col min="9214" max="9214" width="0.85546875" style="1" customWidth="1"/>
    <col min="9215" max="9215" width="12.42578125" style="1" customWidth="1"/>
    <col min="9216" max="9216" width="0.85546875" style="1" customWidth="1"/>
    <col min="9217" max="9217" width="12.42578125" style="1" customWidth="1"/>
    <col min="9218" max="9218" width="11.5703125" style="1" customWidth="1"/>
    <col min="9219" max="9219" width="0.5703125" style="1" customWidth="1"/>
    <col min="9220" max="9223" width="5.5703125" style="1" customWidth="1"/>
    <col min="9224" max="9224" width="2.140625" style="1" customWidth="1"/>
    <col min="9225" max="9225" width="6.5703125" style="1" customWidth="1"/>
    <col min="9226" max="9226" width="9" style="1" customWidth="1"/>
    <col min="9227" max="9229" width="9.42578125" style="1" customWidth="1"/>
    <col min="9230" max="9230" width="0.85546875" style="1" customWidth="1"/>
    <col min="9231" max="9238" width="8.5703125" style="1" customWidth="1"/>
    <col min="9239" max="9465" width="9.140625" style="1"/>
    <col min="9466" max="9466" width="7.140625" style="1" customWidth="1"/>
    <col min="9467" max="9468" width="9.140625" style="1"/>
    <col min="9469" max="9469" width="12.42578125" style="1" customWidth="1"/>
    <col min="9470" max="9470" width="0.85546875" style="1" customWidth="1"/>
    <col min="9471" max="9471" width="12.42578125" style="1" customWidth="1"/>
    <col min="9472" max="9472" width="0.85546875" style="1" customWidth="1"/>
    <col min="9473" max="9473" width="12.42578125" style="1" customWidth="1"/>
    <col min="9474" max="9474" width="11.5703125" style="1" customWidth="1"/>
    <col min="9475" max="9475" width="0.5703125" style="1" customWidth="1"/>
    <col min="9476" max="9479" width="5.5703125" style="1" customWidth="1"/>
    <col min="9480" max="9480" width="2.140625" style="1" customWidth="1"/>
    <col min="9481" max="9481" width="6.5703125" style="1" customWidth="1"/>
    <col min="9482" max="9482" width="9" style="1" customWidth="1"/>
    <col min="9483" max="9485" width="9.42578125" style="1" customWidth="1"/>
    <col min="9486" max="9486" width="0.85546875" style="1" customWidth="1"/>
    <col min="9487" max="9494" width="8.5703125" style="1" customWidth="1"/>
    <col min="9495" max="9721" width="9.140625" style="1"/>
    <col min="9722" max="9722" width="7.140625" style="1" customWidth="1"/>
    <col min="9723" max="9724" width="9.140625" style="1"/>
    <col min="9725" max="9725" width="12.42578125" style="1" customWidth="1"/>
    <col min="9726" max="9726" width="0.85546875" style="1" customWidth="1"/>
    <col min="9727" max="9727" width="12.42578125" style="1" customWidth="1"/>
    <col min="9728" max="9728" width="0.85546875" style="1" customWidth="1"/>
    <col min="9729" max="9729" width="12.42578125" style="1" customWidth="1"/>
    <col min="9730" max="9730" width="11.5703125" style="1" customWidth="1"/>
    <col min="9731" max="9731" width="0.5703125" style="1" customWidth="1"/>
    <col min="9732" max="9735" width="5.5703125" style="1" customWidth="1"/>
    <col min="9736" max="9736" width="2.140625" style="1" customWidth="1"/>
    <col min="9737" max="9737" width="6.5703125" style="1" customWidth="1"/>
    <col min="9738" max="9738" width="9" style="1" customWidth="1"/>
    <col min="9739" max="9741" width="9.42578125" style="1" customWidth="1"/>
    <col min="9742" max="9742" width="0.85546875" style="1" customWidth="1"/>
    <col min="9743" max="9750" width="8.5703125" style="1" customWidth="1"/>
    <col min="9751" max="9977" width="9.140625" style="1"/>
    <col min="9978" max="9978" width="7.140625" style="1" customWidth="1"/>
    <col min="9979" max="9980" width="9.140625" style="1"/>
    <col min="9981" max="9981" width="12.42578125" style="1" customWidth="1"/>
    <col min="9982" max="9982" width="0.85546875" style="1" customWidth="1"/>
    <col min="9983" max="9983" width="12.42578125" style="1" customWidth="1"/>
    <col min="9984" max="9984" width="0.85546875" style="1" customWidth="1"/>
    <col min="9985" max="9985" width="12.42578125" style="1" customWidth="1"/>
    <col min="9986" max="9986" width="11.5703125" style="1" customWidth="1"/>
    <col min="9987" max="9987" width="0.5703125" style="1" customWidth="1"/>
    <col min="9988" max="9991" width="5.5703125" style="1" customWidth="1"/>
    <col min="9992" max="9992" width="2.140625" style="1" customWidth="1"/>
    <col min="9993" max="9993" width="6.5703125" style="1" customWidth="1"/>
    <col min="9994" max="9994" width="9" style="1" customWidth="1"/>
    <col min="9995" max="9997" width="9.42578125" style="1" customWidth="1"/>
    <col min="9998" max="9998" width="0.85546875" style="1" customWidth="1"/>
    <col min="9999" max="10006" width="8.5703125" style="1" customWidth="1"/>
    <col min="10007" max="10233" width="9.140625" style="1"/>
    <col min="10234" max="10234" width="7.140625" style="1" customWidth="1"/>
    <col min="10235" max="10236" width="9.140625" style="1"/>
    <col min="10237" max="10237" width="12.42578125" style="1" customWidth="1"/>
    <col min="10238" max="10238" width="0.85546875" style="1" customWidth="1"/>
    <col min="10239" max="10239" width="12.42578125" style="1" customWidth="1"/>
    <col min="10240" max="10240" width="0.85546875" style="1" customWidth="1"/>
    <col min="10241" max="10241" width="12.42578125" style="1" customWidth="1"/>
    <col min="10242" max="10242" width="11.5703125" style="1" customWidth="1"/>
    <col min="10243" max="10243" width="0.5703125" style="1" customWidth="1"/>
    <col min="10244" max="10247" width="5.5703125" style="1" customWidth="1"/>
    <col min="10248" max="10248" width="2.140625" style="1" customWidth="1"/>
    <col min="10249" max="10249" width="6.5703125" style="1" customWidth="1"/>
    <col min="10250" max="10250" width="9" style="1" customWidth="1"/>
    <col min="10251" max="10253" width="9.42578125" style="1" customWidth="1"/>
    <col min="10254" max="10254" width="0.85546875" style="1" customWidth="1"/>
    <col min="10255" max="10262" width="8.5703125" style="1" customWidth="1"/>
    <col min="10263" max="10489" width="9.140625" style="1"/>
    <col min="10490" max="10490" width="7.140625" style="1" customWidth="1"/>
    <col min="10491" max="10492" width="9.140625" style="1"/>
    <col min="10493" max="10493" width="12.42578125" style="1" customWidth="1"/>
    <col min="10494" max="10494" width="0.85546875" style="1" customWidth="1"/>
    <col min="10495" max="10495" width="12.42578125" style="1" customWidth="1"/>
    <col min="10496" max="10496" width="0.85546875" style="1" customWidth="1"/>
    <col min="10497" max="10497" width="12.42578125" style="1" customWidth="1"/>
    <col min="10498" max="10498" width="11.5703125" style="1" customWidth="1"/>
    <col min="10499" max="10499" width="0.5703125" style="1" customWidth="1"/>
    <col min="10500" max="10503" width="5.5703125" style="1" customWidth="1"/>
    <col min="10504" max="10504" width="2.140625" style="1" customWidth="1"/>
    <col min="10505" max="10505" width="6.5703125" style="1" customWidth="1"/>
    <col min="10506" max="10506" width="9" style="1" customWidth="1"/>
    <col min="10507" max="10509" width="9.42578125" style="1" customWidth="1"/>
    <col min="10510" max="10510" width="0.85546875" style="1" customWidth="1"/>
    <col min="10511" max="10518" width="8.5703125" style="1" customWidth="1"/>
    <col min="10519" max="10745" width="9.140625" style="1"/>
    <col min="10746" max="10746" width="7.140625" style="1" customWidth="1"/>
    <col min="10747" max="10748" width="9.140625" style="1"/>
    <col min="10749" max="10749" width="12.42578125" style="1" customWidth="1"/>
    <col min="10750" max="10750" width="0.85546875" style="1" customWidth="1"/>
    <col min="10751" max="10751" width="12.42578125" style="1" customWidth="1"/>
    <col min="10752" max="10752" width="0.85546875" style="1" customWidth="1"/>
    <col min="10753" max="10753" width="12.42578125" style="1" customWidth="1"/>
    <col min="10754" max="10754" width="11.5703125" style="1" customWidth="1"/>
    <col min="10755" max="10755" width="0.5703125" style="1" customWidth="1"/>
    <col min="10756" max="10759" width="5.5703125" style="1" customWidth="1"/>
    <col min="10760" max="10760" width="2.140625" style="1" customWidth="1"/>
    <col min="10761" max="10761" width="6.5703125" style="1" customWidth="1"/>
    <col min="10762" max="10762" width="9" style="1" customWidth="1"/>
    <col min="10763" max="10765" width="9.42578125" style="1" customWidth="1"/>
    <col min="10766" max="10766" width="0.85546875" style="1" customWidth="1"/>
    <col min="10767" max="10774" width="8.5703125" style="1" customWidth="1"/>
    <col min="10775" max="11001" width="9.140625" style="1"/>
    <col min="11002" max="11002" width="7.140625" style="1" customWidth="1"/>
    <col min="11003" max="11004" width="9.140625" style="1"/>
    <col min="11005" max="11005" width="12.42578125" style="1" customWidth="1"/>
    <col min="11006" max="11006" width="0.85546875" style="1" customWidth="1"/>
    <col min="11007" max="11007" width="12.42578125" style="1" customWidth="1"/>
    <col min="11008" max="11008" width="0.85546875" style="1" customWidth="1"/>
    <col min="11009" max="11009" width="12.42578125" style="1" customWidth="1"/>
    <col min="11010" max="11010" width="11.5703125" style="1" customWidth="1"/>
    <col min="11011" max="11011" width="0.5703125" style="1" customWidth="1"/>
    <col min="11012" max="11015" width="5.5703125" style="1" customWidth="1"/>
    <col min="11016" max="11016" width="2.140625" style="1" customWidth="1"/>
    <col min="11017" max="11017" width="6.5703125" style="1" customWidth="1"/>
    <col min="11018" max="11018" width="9" style="1" customWidth="1"/>
    <col min="11019" max="11021" width="9.42578125" style="1" customWidth="1"/>
    <col min="11022" max="11022" width="0.85546875" style="1" customWidth="1"/>
    <col min="11023" max="11030" width="8.5703125" style="1" customWidth="1"/>
    <col min="11031" max="11257" width="9.140625" style="1"/>
    <col min="11258" max="11258" width="7.140625" style="1" customWidth="1"/>
    <col min="11259" max="11260" width="9.140625" style="1"/>
    <col min="11261" max="11261" width="12.42578125" style="1" customWidth="1"/>
    <col min="11262" max="11262" width="0.85546875" style="1" customWidth="1"/>
    <col min="11263" max="11263" width="12.42578125" style="1" customWidth="1"/>
    <col min="11264" max="11264" width="0.85546875" style="1" customWidth="1"/>
    <col min="11265" max="11265" width="12.42578125" style="1" customWidth="1"/>
    <col min="11266" max="11266" width="11.5703125" style="1" customWidth="1"/>
    <col min="11267" max="11267" width="0.5703125" style="1" customWidth="1"/>
    <col min="11268" max="11271" width="5.5703125" style="1" customWidth="1"/>
    <col min="11272" max="11272" width="2.140625" style="1" customWidth="1"/>
    <col min="11273" max="11273" width="6.5703125" style="1" customWidth="1"/>
    <col min="11274" max="11274" width="9" style="1" customWidth="1"/>
    <col min="11275" max="11277" width="9.42578125" style="1" customWidth="1"/>
    <col min="11278" max="11278" width="0.85546875" style="1" customWidth="1"/>
    <col min="11279" max="11286" width="8.5703125" style="1" customWidth="1"/>
    <col min="11287" max="11513" width="9.140625" style="1"/>
    <col min="11514" max="11514" width="7.140625" style="1" customWidth="1"/>
    <col min="11515" max="11516" width="9.140625" style="1"/>
    <col min="11517" max="11517" width="12.42578125" style="1" customWidth="1"/>
    <col min="11518" max="11518" width="0.85546875" style="1" customWidth="1"/>
    <col min="11519" max="11519" width="12.42578125" style="1" customWidth="1"/>
    <col min="11520" max="11520" width="0.85546875" style="1" customWidth="1"/>
    <col min="11521" max="11521" width="12.42578125" style="1" customWidth="1"/>
    <col min="11522" max="11522" width="11.5703125" style="1" customWidth="1"/>
    <col min="11523" max="11523" width="0.5703125" style="1" customWidth="1"/>
    <col min="11524" max="11527" width="5.5703125" style="1" customWidth="1"/>
    <col min="11528" max="11528" width="2.140625" style="1" customWidth="1"/>
    <col min="11529" max="11529" width="6.5703125" style="1" customWidth="1"/>
    <col min="11530" max="11530" width="9" style="1" customWidth="1"/>
    <col min="11531" max="11533" width="9.42578125" style="1" customWidth="1"/>
    <col min="11534" max="11534" width="0.85546875" style="1" customWidth="1"/>
    <col min="11535" max="11542" width="8.5703125" style="1" customWidth="1"/>
    <col min="11543" max="11769" width="9.140625" style="1"/>
    <col min="11770" max="11770" width="7.140625" style="1" customWidth="1"/>
    <col min="11771" max="11772" width="9.140625" style="1"/>
    <col min="11773" max="11773" width="12.42578125" style="1" customWidth="1"/>
    <col min="11774" max="11774" width="0.85546875" style="1" customWidth="1"/>
    <col min="11775" max="11775" width="12.42578125" style="1" customWidth="1"/>
    <col min="11776" max="11776" width="0.85546875" style="1" customWidth="1"/>
    <col min="11777" max="11777" width="12.42578125" style="1" customWidth="1"/>
    <col min="11778" max="11778" width="11.5703125" style="1" customWidth="1"/>
    <col min="11779" max="11779" width="0.5703125" style="1" customWidth="1"/>
    <col min="11780" max="11783" width="5.5703125" style="1" customWidth="1"/>
    <col min="11784" max="11784" width="2.140625" style="1" customWidth="1"/>
    <col min="11785" max="11785" width="6.5703125" style="1" customWidth="1"/>
    <col min="11786" max="11786" width="9" style="1" customWidth="1"/>
    <col min="11787" max="11789" width="9.42578125" style="1" customWidth="1"/>
    <col min="11790" max="11790" width="0.85546875" style="1" customWidth="1"/>
    <col min="11791" max="11798" width="8.5703125" style="1" customWidth="1"/>
    <col min="11799" max="12025" width="9.140625" style="1"/>
    <col min="12026" max="12026" width="7.140625" style="1" customWidth="1"/>
    <col min="12027" max="12028" width="9.140625" style="1"/>
    <col min="12029" max="12029" width="12.42578125" style="1" customWidth="1"/>
    <col min="12030" max="12030" width="0.85546875" style="1" customWidth="1"/>
    <col min="12031" max="12031" width="12.42578125" style="1" customWidth="1"/>
    <col min="12032" max="12032" width="0.85546875" style="1" customWidth="1"/>
    <col min="12033" max="12033" width="12.42578125" style="1" customWidth="1"/>
    <col min="12034" max="12034" width="11.5703125" style="1" customWidth="1"/>
    <col min="12035" max="12035" width="0.5703125" style="1" customWidth="1"/>
    <col min="12036" max="12039" width="5.5703125" style="1" customWidth="1"/>
    <col min="12040" max="12040" width="2.140625" style="1" customWidth="1"/>
    <col min="12041" max="12041" width="6.5703125" style="1" customWidth="1"/>
    <col min="12042" max="12042" width="9" style="1" customWidth="1"/>
    <col min="12043" max="12045" width="9.42578125" style="1" customWidth="1"/>
    <col min="12046" max="12046" width="0.85546875" style="1" customWidth="1"/>
    <col min="12047" max="12054" width="8.5703125" style="1" customWidth="1"/>
    <col min="12055" max="12281" width="9.140625" style="1"/>
    <col min="12282" max="12282" width="7.140625" style="1" customWidth="1"/>
    <col min="12283" max="12284" width="9.140625" style="1"/>
    <col min="12285" max="12285" width="12.42578125" style="1" customWidth="1"/>
    <col min="12286" max="12286" width="0.85546875" style="1" customWidth="1"/>
    <col min="12287" max="12287" width="12.42578125" style="1" customWidth="1"/>
    <col min="12288" max="12288" width="0.85546875" style="1" customWidth="1"/>
    <col min="12289" max="12289" width="12.42578125" style="1" customWidth="1"/>
    <col min="12290" max="12290" width="11.5703125" style="1" customWidth="1"/>
    <col min="12291" max="12291" width="0.5703125" style="1" customWidth="1"/>
    <col min="12292" max="12295" width="5.5703125" style="1" customWidth="1"/>
    <col min="12296" max="12296" width="2.140625" style="1" customWidth="1"/>
    <col min="12297" max="12297" width="6.5703125" style="1" customWidth="1"/>
    <col min="12298" max="12298" width="9" style="1" customWidth="1"/>
    <col min="12299" max="12301" width="9.42578125" style="1" customWidth="1"/>
    <col min="12302" max="12302" width="0.85546875" style="1" customWidth="1"/>
    <col min="12303" max="12310" width="8.5703125" style="1" customWidth="1"/>
    <col min="12311" max="12537" width="9.140625" style="1"/>
    <col min="12538" max="12538" width="7.140625" style="1" customWidth="1"/>
    <col min="12539" max="12540" width="9.140625" style="1"/>
    <col min="12541" max="12541" width="12.42578125" style="1" customWidth="1"/>
    <col min="12542" max="12542" width="0.85546875" style="1" customWidth="1"/>
    <col min="12543" max="12543" width="12.42578125" style="1" customWidth="1"/>
    <col min="12544" max="12544" width="0.85546875" style="1" customWidth="1"/>
    <col min="12545" max="12545" width="12.42578125" style="1" customWidth="1"/>
    <col min="12546" max="12546" width="11.5703125" style="1" customWidth="1"/>
    <col min="12547" max="12547" width="0.5703125" style="1" customWidth="1"/>
    <col min="12548" max="12551" width="5.5703125" style="1" customWidth="1"/>
    <col min="12552" max="12552" width="2.140625" style="1" customWidth="1"/>
    <col min="12553" max="12553" width="6.5703125" style="1" customWidth="1"/>
    <col min="12554" max="12554" width="9" style="1" customWidth="1"/>
    <col min="12555" max="12557" width="9.42578125" style="1" customWidth="1"/>
    <col min="12558" max="12558" width="0.85546875" style="1" customWidth="1"/>
    <col min="12559" max="12566" width="8.5703125" style="1" customWidth="1"/>
    <col min="12567" max="12793" width="9.140625" style="1"/>
    <col min="12794" max="12794" width="7.140625" style="1" customWidth="1"/>
    <col min="12795" max="12796" width="9.140625" style="1"/>
    <col min="12797" max="12797" width="12.42578125" style="1" customWidth="1"/>
    <col min="12798" max="12798" width="0.85546875" style="1" customWidth="1"/>
    <col min="12799" max="12799" width="12.42578125" style="1" customWidth="1"/>
    <col min="12800" max="12800" width="0.85546875" style="1" customWidth="1"/>
    <col min="12801" max="12801" width="12.42578125" style="1" customWidth="1"/>
    <col min="12802" max="12802" width="11.5703125" style="1" customWidth="1"/>
    <col min="12803" max="12803" width="0.5703125" style="1" customWidth="1"/>
    <col min="12804" max="12807" width="5.5703125" style="1" customWidth="1"/>
    <col min="12808" max="12808" width="2.140625" style="1" customWidth="1"/>
    <col min="12809" max="12809" width="6.5703125" style="1" customWidth="1"/>
    <col min="12810" max="12810" width="9" style="1" customWidth="1"/>
    <col min="12811" max="12813" width="9.42578125" style="1" customWidth="1"/>
    <col min="12814" max="12814" width="0.85546875" style="1" customWidth="1"/>
    <col min="12815" max="12822" width="8.5703125" style="1" customWidth="1"/>
    <col min="12823" max="13049" width="9.140625" style="1"/>
    <col min="13050" max="13050" width="7.140625" style="1" customWidth="1"/>
    <col min="13051" max="13052" width="9.140625" style="1"/>
    <col min="13053" max="13053" width="12.42578125" style="1" customWidth="1"/>
    <col min="13054" max="13054" width="0.85546875" style="1" customWidth="1"/>
    <col min="13055" max="13055" width="12.42578125" style="1" customWidth="1"/>
    <col min="13056" max="13056" width="0.85546875" style="1" customWidth="1"/>
    <col min="13057" max="13057" width="12.42578125" style="1" customWidth="1"/>
    <col min="13058" max="13058" width="11.5703125" style="1" customWidth="1"/>
    <col min="13059" max="13059" width="0.5703125" style="1" customWidth="1"/>
    <col min="13060" max="13063" width="5.5703125" style="1" customWidth="1"/>
    <col min="13064" max="13064" width="2.140625" style="1" customWidth="1"/>
    <col min="13065" max="13065" width="6.5703125" style="1" customWidth="1"/>
    <col min="13066" max="13066" width="9" style="1" customWidth="1"/>
    <col min="13067" max="13069" width="9.42578125" style="1" customWidth="1"/>
    <col min="13070" max="13070" width="0.85546875" style="1" customWidth="1"/>
    <col min="13071" max="13078" width="8.5703125" style="1" customWidth="1"/>
    <col min="13079" max="13305" width="9.140625" style="1"/>
    <col min="13306" max="13306" width="7.140625" style="1" customWidth="1"/>
    <col min="13307" max="13308" width="9.140625" style="1"/>
    <col min="13309" max="13309" width="12.42578125" style="1" customWidth="1"/>
    <col min="13310" max="13310" width="0.85546875" style="1" customWidth="1"/>
    <col min="13311" max="13311" width="12.42578125" style="1" customWidth="1"/>
    <col min="13312" max="13312" width="0.85546875" style="1" customWidth="1"/>
    <col min="13313" max="13313" width="12.42578125" style="1" customWidth="1"/>
    <col min="13314" max="13314" width="11.5703125" style="1" customWidth="1"/>
    <col min="13315" max="13315" width="0.5703125" style="1" customWidth="1"/>
    <col min="13316" max="13319" width="5.5703125" style="1" customWidth="1"/>
    <col min="13320" max="13320" width="2.140625" style="1" customWidth="1"/>
    <col min="13321" max="13321" width="6.5703125" style="1" customWidth="1"/>
    <col min="13322" max="13322" width="9" style="1" customWidth="1"/>
    <col min="13323" max="13325" width="9.42578125" style="1" customWidth="1"/>
    <col min="13326" max="13326" width="0.85546875" style="1" customWidth="1"/>
    <col min="13327" max="13334" width="8.5703125" style="1" customWidth="1"/>
    <col min="13335" max="13561" width="9.140625" style="1"/>
    <col min="13562" max="13562" width="7.140625" style="1" customWidth="1"/>
    <col min="13563" max="13564" width="9.140625" style="1"/>
    <col min="13565" max="13565" width="12.42578125" style="1" customWidth="1"/>
    <col min="13566" max="13566" width="0.85546875" style="1" customWidth="1"/>
    <col min="13567" max="13567" width="12.42578125" style="1" customWidth="1"/>
    <col min="13568" max="13568" width="0.85546875" style="1" customWidth="1"/>
    <col min="13569" max="13569" width="12.42578125" style="1" customWidth="1"/>
    <col min="13570" max="13570" width="11.5703125" style="1" customWidth="1"/>
    <col min="13571" max="13571" width="0.5703125" style="1" customWidth="1"/>
    <col min="13572" max="13575" width="5.5703125" style="1" customWidth="1"/>
    <col min="13576" max="13576" width="2.140625" style="1" customWidth="1"/>
    <col min="13577" max="13577" width="6.5703125" style="1" customWidth="1"/>
    <col min="13578" max="13578" width="9" style="1" customWidth="1"/>
    <col min="13579" max="13581" width="9.42578125" style="1" customWidth="1"/>
    <col min="13582" max="13582" width="0.85546875" style="1" customWidth="1"/>
    <col min="13583" max="13590" width="8.5703125" style="1" customWidth="1"/>
    <col min="13591" max="13817" width="9.140625" style="1"/>
    <col min="13818" max="13818" width="7.140625" style="1" customWidth="1"/>
    <col min="13819" max="13820" width="9.140625" style="1"/>
    <col min="13821" max="13821" width="12.42578125" style="1" customWidth="1"/>
    <col min="13822" max="13822" width="0.85546875" style="1" customWidth="1"/>
    <col min="13823" max="13823" width="12.42578125" style="1" customWidth="1"/>
    <col min="13824" max="13824" width="0.85546875" style="1" customWidth="1"/>
    <col min="13825" max="13825" width="12.42578125" style="1" customWidth="1"/>
    <col min="13826" max="13826" width="11.5703125" style="1" customWidth="1"/>
    <col min="13827" max="13827" width="0.5703125" style="1" customWidth="1"/>
    <col min="13828" max="13831" width="5.5703125" style="1" customWidth="1"/>
    <col min="13832" max="13832" width="2.140625" style="1" customWidth="1"/>
    <col min="13833" max="13833" width="6.5703125" style="1" customWidth="1"/>
    <col min="13834" max="13834" width="9" style="1" customWidth="1"/>
    <col min="13835" max="13837" width="9.42578125" style="1" customWidth="1"/>
    <col min="13838" max="13838" width="0.85546875" style="1" customWidth="1"/>
    <col min="13839" max="13846" width="8.5703125" style="1" customWidth="1"/>
    <col min="13847" max="14073" width="9.140625" style="1"/>
    <col min="14074" max="14074" width="7.140625" style="1" customWidth="1"/>
    <col min="14075" max="14076" width="9.140625" style="1"/>
    <col min="14077" max="14077" width="12.42578125" style="1" customWidth="1"/>
    <col min="14078" max="14078" width="0.85546875" style="1" customWidth="1"/>
    <col min="14079" max="14079" width="12.42578125" style="1" customWidth="1"/>
    <col min="14080" max="14080" width="0.85546875" style="1" customWidth="1"/>
    <col min="14081" max="14081" width="12.42578125" style="1" customWidth="1"/>
    <col min="14082" max="14082" width="11.5703125" style="1" customWidth="1"/>
    <col min="14083" max="14083" width="0.5703125" style="1" customWidth="1"/>
    <col min="14084" max="14087" width="5.5703125" style="1" customWidth="1"/>
    <col min="14088" max="14088" width="2.140625" style="1" customWidth="1"/>
    <col min="14089" max="14089" width="6.5703125" style="1" customWidth="1"/>
    <col min="14090" max="14090" width="9" style="1" customWidth="1"/>
    <col min="14091" max="14093" width="9.42578125" style="1" customWidth="1"/>
    <col min="14094" max="14094" width="0.85546875" style="1" customWidth="1"/>
    <col min="14095" max="14102" width="8.5703125" style="1" customWidth="1"/>
    <col min="14103" max="14329" width="9.140625" style="1"/>
    <col min="14330" max="14330" width="7.140625" style="1" customWidth="1"/>
    <col min="14331" max="14332" width="9.140625" style="1"/>
    <col min="14333" max="14333" width="12.42578125" style="1" customWidth="1"/>
    <col min="14334" max="14334" width="0.85546875" style="1" customWidth="1"/>
    <col min="14335" max="14335" width="12.42578125" style="1" customWidth="1"/>
    <col min="14336" max="14336" width="0.85546875" style="1" customWidth="1"/>
    <col min="14337" max="14337" width="12.42578125" style="1" customWidth="1"/>
    <col min="14338" max="14338" width="11.5703125" style="1" customWidth="1"/>
    <col min="14339" max="14339" width="0.5703125" style="1" customWidth="1"/>
    <col min="14340" max="14343" width="5.5703125" style="1" customWidth="1"/>
    <col min="14344" max="14344" width="2.140625" style="1" customWidth="1"/>
    <col min="14345" max="14345" width="6.5703125" style="1" customWidth="1"/>
    <col min="14346" max="14346" width="9" style="1" customWidth="1"/>
    <col min="14347" max="14349" width="9.42578125" style="1" customWidth="1"/>
    <col min="14350" max="14350" width="0.85546875" style="1" customWidth="1"/>
    <col min="14351" max="14358" width="8.5703125" style="1" customWidth="1"/>
    <col min="14359" max="14585" width="9.140625" style="1"/>
    <col min="14586" max="14586" width="7.140625" style="1" customWidth="1"/>
    <col min="14587" max="14588" width="9.140625" style="1"/>
    <col min="14589" max="14589" width="12.42578125" style="1" customWidth="1"/>
    <col min="14590" max="14590" width="0.85546875" style="1" customWidth="1"/>
    <col min="14591" max="14591" width="12.42578125" style="1" customWidth="1"/>
    <col min="14592" max="14592" width="0.85546875" style="1" customWidth="1"/>
    <col min="14593" max="14593" width="12.42578125" style="1" customWidth="1"/>
    <col min="14594" max="14594" width="11.5703125" style="1" customWidth="1"/>
    <col min="14595" max="14595" width="0.5703125" style="1" customWidth="1"/>
    <col min="14596" max="14599" width="5.5703125" style="1" customWidth="1"/>
    <col min="14600" max="14600" width="2.140625" style="1" customWidth="1"/>
    <col min="14601" max="14601" width="6.5703125" style="1" customWidth="1"/>
    <col min="14602" max="14602" width="9" style="1" customWidth="1"/>
    <col min="14603" max="14605" width="9.42578125" style="1" customWidth="1"/>
    <col min="14606" max="14606" width="0.85546875" style="1" customWidth="1"/>
    <col min="14607" max="14614" width="8.5703125" style="1" customWidth="1"/>
    <col min="14615" max="14841" width="9.140625" style="1"/>
    <col min="14842" max="14842" width="7.140625" style="1" customWidth="1"/>
    <col min="14843" max="14844" width="9.140625" style="1"/>
    <col min="14845" max="14845" width="12.42578125" style="1" customWidth="1"/>
    <col min="14846" max="14846" width="0.85546875" style="1" customWidth="1"/>
    <col min="14847" max="14847" width="12.42578125" style="1" customWidth="1"/>
    <col min="14848" max="14848" width="0.85546875" style="1" customWidth="1"/>
    <col min="14849" max="14849" width="12.42578125" style="1" customWidth="1"/>
    <col min="14850" max="14850" width="11.5703125" style="1" customWidth="1"/>
    <col min="14851" max="14851" width="0.5703125" style="1" customWidth="1"/>
    <col min="14852" max="14855" width="5.5703125" style="1" customWidth="1"/>
    <col min="14856" max="14856" width="2.140625" style="1" customWidth="1"/>
    <col min="14857" max="14857" width="6.5703125" style="1" customWidth="1"/>
    <col min="14858" max="14858" width="9" style="1" customWidth="1"/>
    <col min="14859" max="14861" width="9.42578125" style="1" customWidth="1"/>
    <col min="14862" max="14862" width="0.85546875" style="1" customWidth="1"/>
    <col min="14863" max="14870" width="8.5703125" style="1" customWidth="1"/>
    <col min="14871" max="15097" width="9.140625" style="1"/>
    <col min="15098" max="15098" width="7.140625" style="1" customWidth="1"/>
    <col min="15099" max="15100" width="9.140625" style="1"/>
    <col min="15101" max="15101" width="12.42578125" style="1" customWidth="1"/>
    <col min="15102" max="15102" width="0.85546875" style="1" customWidth="1"/>
    <col min="15103" max="15103" width="12.42578125" style="1" customWidth="1"/>
    <col min="15104" max="15104" width="0.85546875" style="1" customWidth="1"/>
    <col min="15105" max="15105" width="12.42578125" style="1" customWidth="1"/>
    <col min="15106" max="15106" width="11.5703125" style="1" customWidth="1"/>
    <col min="15107" max="15107" width="0.5703125" style="1" customWidth="1"/>
    <col min="15108" max="15111" width="5.5703125" style="1" customWidth="1"/>
    <col min="15112" max="15112" width="2.140625" style="1" customWidth="1"/>
    <col min="15113" max="15113" width="6.5703125" style="1" customWidth="1"/>
    <col min="15114" max="15114" width="9" style="1" customWidth="1"/>
    <col min="15115" max="15117" width="9.42578125" style="1" customWidth="1"/>
    <col min="15118" max="15118" width="0.85546875" style="1" customWidth="1"/>
    <col min="15119" max="15126" width="8.5703125" style="1" customWidth="1"/>
    <col min="15127" max="15353" width="9.140625" style="1"/>
    <col min="15354" max="15354" width="7.140625" style="1" customWidth="1"/>
    <col min="15355" max="15356" width="9.140625" style="1"/>
    <col min="15357" max="15357" width="12.42578125" style="1" customWidth="1"/>
    <col min="15358" max="15358" width="0.85546875" style="1" customWidth="1"/>
    <col min="15359" max="15359" width="12.42578125" style="1" customWidth="1"/>
    <col min="15360" max="15360" width="0.85546875" style="1" customWidth="1"/>
    <col min="15361" max="15361" width="12.42578125" style="1" customWidth="1"/>
    <col min="15362" max="15362" width="11.5703125" style="1" customWidth="1"/>
    <col min="15363" max="15363" width="0.5703125" style="1" customWidth="1"/>
    <col min="15364" max="15367" width="5.5703125" style="1" customWidth="1"/>
    <col min="15368" max="15368" width="2.140625" style="1" customWidth="1"/>
    <col min="15369" max="15369" width="6.5703125" style="1" customWidth="1"/>
    <col min="15370" max="15370" width="9" style="1" customWidth="1"/>
    <col min="15371" max="15373" width="9.42578125" style="1" customWidth="1"/>
    <col min="15374" max="15374" width="0.85546875" style="1" customWidth="1"/>
    <col min="15375" max="15382" width="8.5703125" style="1" customWidth="1"/>
    <col min="15383" max="15609" width="9.140625" style="1"/>
    <col min="15610" max="15610" width="7.140625" style="1" customWidth="1"/>
    <col min="15611" max="15612" width="9.140625" style="1"/>
    <col min="15613" max="15613" width="12.42578125" style="1" customWidth="1"/>
    <col min="15614" max="15614" width="0.85546875" style="1" customWidth="1"/>
    <col min="15615" max="15615" width="12.42578125" style="1" customWidth="1"/>
    <col min="15616" max="15616" width="0.85546875" style="1" customWidth="1"/>
    <col min="15617" max="15617" width="12.42578125" style="1" customWidth="1"/>
    <col min="15618" max="15618" width="11.5703125" style="1" customWidth="1"/>
    <col min="15619" max="15619" width="0.5703125" style="1" customWidth="1"/>
    <col min="15620" max="15623" width="5.5703125" style="1" customWidth="1"/>
    <col min="15624" max="15624" width="2.140625" style="1" customWidth="1"/>
    <col min="15625" max="15625" width="6.5703125" style="1" customWidth="1"/>
    <col min="15626" max="15626" width="9" style="1" customWidth="1"/>
    <col min="15627" max="15629" width="9.42578125" style="1" customWidth="1"/>
    <col min="15630" max="15630" width="0.85546875" style="1" customWidth="1"/>
    <col min="15631" max="15638" width="8.5703125" style="1" customWidth="1"/>
    <col min="15639" max="15865" width="9.140625" style="1"/>
    <col min="15866" max="15866" width="7.140625" style="1" customWidth="1"/>
    <col min="15867" max="15868" width="9.140625" style="1"/>
    <col min="15869" max="15869" width="12.42578125" style="1" customWidth="1"/>
    <col min="15870" max="15870" width="0.85546875" style="1" customWidth="1"/>
    <col min="15871" max="15871" width="12.42578125" style="1" customWidth="1"/>
    <col min="15872" max="15872" width="0.85546875" style="1" customWidth="1"/>
    <col min="15873" max="15873" width="12.42578125" style="1" customWidth="1"/>
    <col min="15874" max="15874" width="11.5703125" style="1" customWidth="1"/>
    <col min="15875" max="15875" width="0.5703125" style="1" customWidth="1"/>
    <col min="15876" max="15879" width="5.5703125" style="1" customWidth="1"/>
    <col min="15880" max="15880" width="2.140625" style="1" customWidth="1"/>
    <col min="15881" max="15881" width="6.5703125" style="1" customWidth="1"/>
    <col min="15882" max="15882" width="9" style="1" customWidth="1"/>
    <col min="15883" max="15885" width="9.42578125" style="1" customWidth="1"/>
    <col min="15886" max="15886" width="0.85546875" style="1" customWidth="1"/>
    <col min="15887" max="15894" width="8.5703125" style="1" customWidth="1"/>
    <col min="15895" max="16121" width="9.140625" style="1"/>
    <col min="16122" max="16122" width="7.140625" style="1" customWidth="1"/>
    <col min="16123" max="16124" width="9.140625" style="1"/>
    <col min="16125" max="16125" width="12.42578125" style="1" customWidth="1"/>
    <col min="16126" max="16126" width="0.85546875" style="1" customWidth="1"/>
    <col min="16127" max="16127" width="12.42578125" style="1" customWidth="1"/>
    <col min="16128" max="16128" width="0.85546875" style="1" customWidth="1"/>
    <col min="16129" max="16129" width="12.42578125" style="1" customWidth="1"/>
    <col min="16130" max="16130" width="11.5703125" style="1" customWidth="1"/>
    <col min="16131" max="16131" width="0.5703125" style="1" customWidth="1"/>
    <col min="16132" max="16135" width="5.5703125" style="1" customWidth="1"/>
    <col min="16136" max="16136" width="2.140625" style="1" customWidth="1"/>
    <col min="16137" max="16137" width="6.5703125" style="1" customWidth="1"/>
    <col min="16138" max="16138" width="9" style="1" customWidth="1"/>
    <col min="16139" max="16141" width="9.42578125" style="1" customWidth="1"/>
    <col min="16142" max="16142" width="0.85546875" style="1" customWidth="1"/>
    <col min="16143" max="16150" width="8.5703125" style="1" customWidth="1"/>
    <col min="16151" max="16384" width="9.140625" style="1"/>
  </cols>
  <sheetData>
    <row r="1" spans="1:27" ht="15.75" x14ac:dyDescent="0.25">
      <c r="B1" s="378" t="s">
        <v>3091</v>
      </c>
      <c r="C1" s="33"/>
      <c r="D1" s="33"/>
      <c r="S1" s="378" t="s">
        <v>3091</v>
      </c>
    </row>
    <row r="2" spans="1:27" ht="15.75" x14ac:dyDescent="0.25">
      <c r="A2" s="35">
        <v>33</v>
      </c>
      <c r="B2" s="2144" t="s">
        <v>94</v>
      </c>
      <c r="C2" s="2145"/>
      <c r="D2" s="2145"/>
      <c r="E2" s="2146"/>
      <c r="F2" s="70"/>
      <c r="T2" s="1438"/>
      <c r="U2" s="1438"/>
      <c r="V2" s="1438"/>
      <c r="W2" s="1438"/>
    </row>
    <row r="3" spans="1:27" ht="15" x14ac:dyDescent="0.2">
      <c r="A3" s="35"/>
      <c r="B3" s="1018"/>
      <c r="C3" s="320"/>
      <c r="D3" s="320"/>
      <c r="F3" s="70"/>
      <c r="S3" s="1438" t="s">
        <v>3089</v>
      </c>
      <c r="T3" s="1491"/>
      <c r="U3" s="1491"/>
      <c r="V3" s="1491"/>
      <c r="W3" s="1491"/>
    </row>
    <row r="4" spans="1:27" ht="18" customHeight="1" x14ac:dyDescent="0.2">
      <c r="B4" s="2270" t="s">
        <v>2514</v>
      </c>
      <c r="C4" s="2270"/>
      <c r="D4" s="2270"/>
      <c r="E4" s="2270"/>
      <c r="F4" s="2270"/>
      <c r="G4" s="2270"/>
      <c r="H4" s="2270"/>
      <c r="I4" s="2270"/>
      <c r="J4" s="2270"/>
      <c r="K4" s="2270"/>
      <c r="L4" s="2270"/>
      <c r="M4" s="2270"/>
      <c r="N4" s="2270"/>
      <c r="O4" s="2270"/>
      <c r="P4" s="2270"/>
      <c r="Q4" s="2270"/>
      <c r="R4" s="131"/>
      <c r="S4" s="1438" t="str">
        <f>B4</f>
        <v>Pour le portefeuille bancaire – Expositions du portefeuille réglementaire sur la clientèle de détail - Prêts automobile indirects (131)</v>
      </c>
      <c r="T4" s="1438"/>
      <c r="U4" s="1438"/>
      <c r="V4" s="1438"/>
      <c r="W4" s="1438"/>
    </row>
    <row r="5" spans="1:27" ht="15" x14ac:dyDescent="0.2">
      <c r="B5" s="261" t="s">
        <v>2910</v>
      </c>
      <c r="C5" s="661"/>
      <c r="D5" s="131"/>
      <c r="E5" s="131"/>
      <c r="F5" s="131"/>
      <c r="G5" s="131"/>
      <c r="H5" s="131"/>
      <c r="I5" s="131"/>
      <c r="J5" s="131"/>
      <c r="K5" s="131"/>
      <c r="L5" s="131"/>
      <c r="M5" s="131"/>
      <c r="N5" s="131"/>
      <c r="O5" s="131"/>
      <c r="P5" s="131"/>
      <c r="Q5" s="131"/>
      <c r="R5" s="131"/>
      <c r="S5" s="261" t="s">
        <v>2910</v>
      </c>
      <c r="T5" s="131"/>
      <c r="U5" s="131"/>
      <c r="V5" s="131"/>
      <c r="W5" s="131"/>
    </row>
    <row r="6" spans="1:27" ht="24.75" customHeight="1" x14ac:dyDescent="0.2">
      <c r="A6" s="24"/>
      <c r="B6" s="2211" t="s">
        <v>2349</v>
      </c>
      <c r="C6" s="2212"/>
      <c r="D6" s="2213"/>
      <c r="E6" s="131"/>
      <c r="F6" s="2211" t="s">
        <v>2350</v>
      </c>
      <c r="G6" s="2213"/>
      <c r="H6" s="131"/>
      <c r="I6" s="2069" t="s">
        <v>2800</v>
      </c>
      <c r="J6" s="2069"/>
      <c r="K6" s="2069"/>
      <c r="L6" s="2069"/>
      <c r="M6" s="896"/>
      <c r="N6" s="131"/>
      <c r="O6" s="131"/>
      <c r="P6" s="131"/>
      <c r="Q6" s="131"/>
      <c r="R6" s="131"/>
      <c r="S6" s="2183" t="s">
        <v>2911</v>
      </c>
      <c r="T6" s="2183"/>
      <c r="U6" s="1026"/>
      <c r="V6" s="1396"/>
      <c r="W6" s="1396"/>
    </row>
    <row r="7" spans="1:27" ht="24" customHeight="1" x14ac:dyDescent="0.2">
      <c r="A7" s="24"/>
      <c r="B7" s="2214"/>
      <c r="C7" s="2215"/>
      <c r="D7" s="2216"/>
      <c r="E7" s="897"/>
      <c r="F7" s="2214"/>
      <c r="G7" s="2216"/>
      <c r="H7" s="896"/>
      <c r="I7" s="2002" t="s">
        <v>3092</v>
      </c>
      <c r="J7" s="2149"/>
      <c r="K7" s="2221" t="s">
        <v>2913</v>
      </c>
      <c r="L7" s="2181"/>
      <c r="M7" s="1561"/>
      <c r="N7" s="897"/>
      <c r="O7" s="897"/>
      <c r="P7" s="897"/>
      <c r="Q7" s="897"/>
      <c r="R7" s="131"/>
      <c r="S7" s="2184"/>
      <c r="T7" s="2184"/>
      <c r="U7" s="1026"/>
      <c r="V7" s="2105" t="s">
        <v>2971</v>
      </c>
      <c r="W7" s="2149"/>
    </row>
    <row r="8" spans="1:27" ht="75" customHeight="1" x14ac:dyDescent="0.2">
      <c r="A8" s="1666" t="s">
        <v>2915</v>
      </c>
      <c r="B8" s="1666" t="s">
        <v>2916</v>
      </c>
      <c r="C8" s="1666" t="s">
        <v>2352</v>
      </c>
      <c r="D8" s="1666" t="s">
        <v>2973</v>
      </c>
      <c r="E8" s="188"/>
      <c r="F8" s="1666" t="s">
        <v>3082</v>
      </c>
      <c r="G8" s="1666" t="s">
        <v>3093</v>
      </c>
      <c r="H8" s="189"/>
      <c r="I8" s="1666" t="s">
        <v>3094</v>
      </c>
      <c r="J8" s="1666" t="s">
        <v>2921</v>
      </c>
      <c r="K8" s="1666" t="s">
        <v>3095</v>
      </c>
      <c r="L8" s="1666" t="s">
        <v>3096</v>
      </c>
      <c r="M8" s="188"/>
      <c r="N8" s="2002" t="s">
        <v>2359</v>
      </c>
      <c r="O8" s="2149"/>
      <c r="P8" s="2002" t="s">
        <v>2925</v>
      </c>
      <c r="Q8" s="2149"/>
      <c r="R8" s="131"/>
      <c r="S8" s="1199" t="s">
        <v>2915</v>
      </c>
      <c r="T8" s="1200" t="s">
        <v>2916</v>
      </c>
      <c r="U8" s="1666" t="s">
        <v>2975</v>
      </c>
      <c r="V8" s="1666" t="s">
        <v>2927</v>
      </c>
      <c r="W8" s="1666" t="s">
        <v>2928</v>
      </c>
      <c r="X8" s="131"/>
      <c r="Y8" s="131"/>
      <c r="Z8" s="131"/>
      <c r="AA8" s="131"/>
    </row>
    <row r="9" spans="1:27" s="876" customFormat="1" x14ac:dyDescent="0.2">
      <c r="A9" s="1026"/>
      <c r="B9" s="1703" t="s">
        <v>244</v>
      </c>
      <c r="C9" s="1703"/>
      <c r="D9" s="1703" t="s">
        <v>245</v>
      </c>
      <c r="E9" s="1703"/>
      <c r="F9" s="1703" t="s">
        <v>246</v>
      </c>
      <c r="G9" s="1703" t="s">
        <v>401</v>
      </c>
      <c r="H9" s="1703"/>
      <c r="I9" s="1562" t="s">
        <v>402</v>
      </c>
      <c r="J9" s="1703" t="s">
        <v>249</v>
      </c>
      <c r="K9" s="1703"/>
      <c r="L9" s="1703"/>
      <c r="M9" s="1703"/>
      <c r="N9" s="1703"/>
      <c r="O9" s="1703"/>
      <c r="P9" s="1703"/>
      <c r="Q9" s="1703"/>
      <c r="R9" s="1026"/>
      <c r="S9" s="1398"/>
      <c r="T9" s="1399" t="s">
        <v>2930</v>
      </c>
      <c r="U9" s="1703"/>
      <c r="V9" s="131"/>
      <c r="W9" s="1703"/>
      <c r="X9" s="1026"/>
      <c r="Y9" s="1026"/>
      <c r="Z9" s="1026"/>
      <c r="AA9" s="1026"/>
    </row>
    <row r="10" spans="1:27" x14ac:dyDescent="0.2">
      <c r="A10" s="131"/>
      <c r="B10" s="138" t="s">
        <v>1784</v>
      </c>
      <c r="C10" s="131"/>
      <c r="D10" s="669"/>
      <c r="E10" s="669"/>
      <c r="F10" s="669"/>
      <c r="G10" s="669"/>
      <c r="H10" s="669"/>
      <c r="I10" s="2178" t="s">
        <v>3027</v>
      </c>
      <c r="J10" s="2178"/>
      <c r="K10" s="669"/>
      <c r="L10" s="669"/>
      <c r="M10" s="669"/>
      <c r="N10" s="669"/>
      <c r="O10" s="669"/>
      <c r="P10" s="669"/>
      <c r="Q10" s="131"/>
      <c r="R10" s="131"/>
      <c r="S10" s="1400"/>
      <c r="T10" s="1401" t="s">
        <v>1784</v>
      </c>
      <c r="U10" s="131"/>
      <c r="V10" s="131"/>
      <c r="W10" s="131"/>
      <c r="X10" s="131"/>
      <c r="Y10" s="131"/>
      <c r="Z10" s="131"/>
      <c r="AA10" s="131"/>
    </row>
    <row r="11" spans="1:27" s="24" customFormat="1" ht="12.75" customHeight="1" x14ac:dyDescent="0.2">
      <c r="A11" s="1700" t="s">
        <v>2932</v>
      </c>
      <c r="B11" s="1065"/>
      <c r="C11" s="1402"/>
      <c r="D11" s="1692"/>
      <c r="E11" s="1700"/>
      <c r="F11" s="1692"/>
      <c r="G11" s="1402"/>
      <c r="H11" s="1547"/>
      <c r="I11" s="1402"/>
      <c r="J11" s="1693"/>
      <c r="K11" s="1402"/>
      <c r="L11" s="1352"/>
      <c r="M11" s="1700"/>
      <c r="N11" s="2186"/>
      <c r="O11" s="2186"/>
      <c r="P11" s="2186"/>
      <c r="Q11" s="2186"/>
      <c r="R11" s="131"/>
      <c r="S11" s="1407" t="s">
        <v>2932</v>
      </c>
      <c r="T11" s="1408" t="str">
        <f t="shared" ref="T11:T35" si="0">IF($B11="","",$B11)</f>
        <v/>
      </c>
      <c r="U11" s="295"/>
      <c r="V11" s="1409"/>
      <c r="W11" s="1409"/>
      <c r="X11" s="131"/>
      <c r="Y11" s="131"/>
      <c r="Z11" s="131"/>
      <c r="AA11" s="131"/>
    </row>
    <row r="12" spans="1:27" s="24" customFormat="1" x14ac:dyDescent="0.2">
      <c r="A12" s="1700" t="s">
        <v>2933</v>
      </c>
      <c r="B12" s="1065"/>
      <c r="C12" s="1402"/>
      <c r="D12" s="1692"/>
      <c r="E12" s="1700"/>
      <c r="F12" s="1692"/>
      <c r="G12" s="1402"/>
      <c r="H12" s="1547"/>
      <c r="I12" s="1402"/>
      <c r="J12" s="1693"/>
      <c r="K12" s="1402"/>
      <c r="L12" s="1352"/>
      <c r="M12" s="1700"/>
      <c r="N12" s="2186"/>
      <c r="O12" s="2186"/>
      <c r="P12" s="2186"/>
      <c r="Q12" s="2186"/>
      <c r="R12" s="131"/>
      <c r="S12" s="1407" t="s">
        <v>2933</v>
      </c>
      <c r="T12" s="1408" t="str">
        <f t="shared" si="0"/>
        <v/>
      </c>
      <c r="U12" s="295"/>
      <c r="V12" s="1409"/>
      <c r="W12" s="1409"/>
      <c r="X12" s="131"/>
      <c r="Y12" s="131"/>
      <c r="Z12" s="131"/>
      <c r="AA12" s="131"/>
    </row>
    <row r="13" spans="1:27" s="24" customFormat="1" x14ac:dyDescent="0.2">
      <c r="A13" s="1700" t="s">
        <v>2934</v>
      </c>
      <c r="B13" s="1065"/>
      <c r="C13" s="1402"/>
      <c r="D13" s="1692"/>
      <c r="E13" s="1700"/>
      <c r="F13" s="1692"/>
      <c r="G13" s="1402"/>
      <c r="H13" s="1547"/>
      <c r="I13" s="1402"/>
      <c r="J13" s="1693"/>
      <c r="K13" s="1402"/>
      <c r="L13" s="1352"/>
      <c r="M13" s="1700"/>
      <c r="N13" s="2186"/>
      <c r="O13" s="2186"/>
      <c r="P13" s="2186"/>
      <c r="Q13" s="2186"/>
      <c r="R13" s="131"/>
      <c r="S13" s="1407" t="s">
        <v>2934</v>
      </c>
      <c r="T13" s="1408" t="str">
        <f t="shared" si="0"/>
        <v/>
      </c>
      <c r="U13" s="295"/>
      <c r="V13" s="1409"/>
      <c r="W13" s="1409"/>
      <c r="X13" s="131"/>
      <c r="Y13" s="131"/>
      <c r="Z13" s="131"/>
      <c r="AA13" s="131"/>
    </row>
    <row r="14" spans="1:27" s="24" customFormat="1" ht="12.75" hidden="1" customHeight="1" x14ac:dyDescent="0.2">
      <c r="A14" s="1700" t="s">
        <v>2935</v>
      </c>
      <c r="B14" s="1065"/>
      <c r="C14" s="1402"/>
      <c r="D14" s="1692"/>
      <c r="E14" s="1700"/>
      <c r="F14" s="1692"/>
      <c r="G14" s="1548"/>
      <c r="H14" s="1547"/>
      <c r="I14" s="1549"/>
      <c r="J14" s="1693"/>
      <c r="K14" s="1402"/>
      <c r="L14" s="1352"/>
      <c r="M14" s="1700"/>
      <c r="N14" s="2186"/>
      <c r="O14" s="2186"/>
      <c r="P14" s="2186"/>
      <c r="Q14" s="2186"/>
      <c r="R14" s="131"/>
      <c r="S14" s="1407" t="s">
        <v>2935</v>
      </c>
      <c r="T14" s="1408" t="str">
        <f t="shared" si="0"/>
        <v/>
      </c>
      <c r="U14" s="295"/>
      <c r="V14" s="1409"/>
      <c r="W14" s="1409"/>
      <c r="X14" s="131"/>
      <c r="Y14" s="131"/>
      <c r="Z14" s="131"/>
      <c r="AA14" s="131"/>
    </row>
    <row r="15" spans="1:27" s="24" customFormat="1" ht="12.75" hidden="1" customHeight="1" x14ac:dyDescent="0.2">
      <c r="A15" s="1700" t="s">
        <v>2936</v>
      </c>
      <c r="B15" s="1065"/>
      <c r="C15" s="1402"/>
      <c r="D15" s="1692"/>
      <c r="E15" s="1700"/>
      <c r="F15" s="1692"/>
      <c r="G15" s="1548"/>
      <c r="H15" s="1547"/>
      <c r="I15" s="1549"/>
      <c r="J15" s="1693"/>
      <c r="K15" s="1402"/>
      <c r="L15" s="1352"/>
      <c r="M15" s="1700"/>
      <c r="N15" s="2186"/>
      <c r="O15" s="2186"/>
      <c r="P15" s="2186"/>
      <c r="Q15" s="2186"/>
      <c r="R15" s="131"/>
      <c r="S15" s="1407" t="s">
        <v>2936</v>
      </c>
      <c r="T15" s="1408" t="str">
        <f t="shared" si="0"/>
        <v/>
      </c>
      <c r="U15" s="295"/>
      <c r="V15" s="1409"/>
      <c r="W15" s="1409"/>
      <c r="X15" s="131"/>
      <c r="Y15" s="131"/>
      <c r="Z15" s="131"/>
      <c r="AA15" s="131"/>
    </row>
    <row r="16" spans="1:27" s="24" customFormat="1" ht="12.75" hidden="1" customHeight="1" x14ac:dyDescent="0.2">
      <c r="A16" s="1700" t="s">
        <v>2937</v>
      </c>
      <c r="B16" s="1065"/>
      <c r="C16" s="1402"/>
      <c r="D16" s="1692"/>
      <c r="E16" s="1700"/>
      <c r="F16" s="1692"/>
      <c r="G16" s="1548"/>
      <c r="H16" s="1547"/>
      <c r="I16" s="1549"/>
      <c r="J16" s="1693"/>
      <c r="K16" s="1402"/>
      <c r="L16" s="1352"/>
      <c r="M16" s="1700"/>
      <c r="N16" s="2186"/>
      <c r="O16" s="2186"/>
      <c r="P16" s="2186"/>
      <c r="Q16" s="2186"/>
      <c r="R16" s="131"/>
      <c r="S16" s="1407" t="s">
        <v>2937</v>
      </c>
      <c r="T16" s="1408" t="str">
        <f t="shared" si="0"/>
        <v/>
      </c>
      <c r="U16" s="295"/>
      <c r="V16" s="1409"/>
      <c r="W16" s="1409"/>
      <c r="X16" s="131"/>
      <c r="Y16" s="131"/>
      <c r="Z16" s="131"/>
      <c r="AA16" s="131"/>
    </row>
    <row r="17" spans="1:27" s="24" customFormat="1" ht="12.75" hidden="1" customHeight="1" x14ac:dyDescent="0.2">
      <c r="A17" s="1700" t="s">
        <v>2938</v>
      </c>
      <c r="B17" s="1065"/>
      <c r="C17" s="1402"/>
      <c r="D17" s="1692"/>
      <c r="E17" s="1700"/>
      <c r="F17" s="1692"/>
      <c r="G17" s="1548"/>
      <c r="H17" s="1547"/>
      <c r="I17" s="1549"/>
      <c r="J17" s="1693"/>
      <c r="K17" s="1402"/>
      <c r="L17" s="1352"/>
      <c r="M17" s="1700"/>
      <c r="N17" s="2186"/>
      <c r="O17" s="2186"/>
      <c r="P17" s="2186"/>
      <c r="Q17" s="2186"/>
      <c r="R17" s="131"/>
      <c r="S17" s="1407" t="s">
        <v>2938</v>
      </c>
      <c r="T17" s="1408" t="str">
        <f t="shared" si="0"/>
        <v/>
      </c>
      <c r="U17" s="295"/>
      <c r="V17" s="1409"/>
      <c r="W17" s="1409"/>
      <c r="X17" s="131"/>
      <c r="Y17" s="131"/>
      <c r="Z17" s="131"/>
      <c r="AA17" s="131"/>
    </row>
    <row r="18" spans="1:27" s="24" customFormat="1" ht="12.75" hidden="1" customHeight="1" x14ac:dyDescent="0.2">
      <c r="A18" s="1700" t="s">
        <v>2939</v>
      </c>
      <c r="B18" s="1065"/>
      <c r="C18" s="1402"/>
      <c r="D18" s="1692"/>
      <c r="E18" s="1700"/>
      <c r="F18" s="1692"/>
      <c r="G18" s="1548"/>
      <c r="H18" s="1547"/>
      <c r="I18" s="1549"/>
      <c r="J18" s="1693"/>
      <c r="K18" s="1402"/>
      <c r="L18" s="1352"/>
      <c r="M18" s="1700"/>
      <c r="N18" s="2186"/>
      <c r="O18" s="2186"/>
      <c r="P18" s="2186"/>
      <c r="Q18" s="2186"/>
      <c r="R18" s="131"/>
      <c r="S18" s="1407" t="s">
        <v>2939</v>
      </c>
      <c r="T18" s="1408" t="str">
        <f t="shared" si="0"/>
        <v/>
      </c>
      <c r="U18" s="295"/>
      <c r="V18" s="1409"/>
      <c r="W18" s="1409"/>
      <c r="X18" s="131"/>
      <c r="Y18" s="131"/>
      <c r="Z18" s="131"/>
      <c r="AA18" s="131"/>
    </row>
    <row r="19" spans="1:27" s="24" customFormat="1" ht="12.75" hidden="1" customHeight="1" x14ac:dyDescent="0.2">
      <c r="A19" s="1700" t="s">
        <v>2940</v>
      </c>
      <c r="B19" s="1065"/>
      <c r="C19" s="1402"/>
      <c r="D19" s="1692"/>
      <c r="E19" s="1700"/>
      <c r="F19" s="1692"/>
      <c r="G19" s="1548"/>
      <c r="H19" s="1547"/>
      <c r="I19" s="1549"/>
      <c r="J19" s="1693"/>
      <c r="K19" s="1402"/>
      <c r="L19" s="1352"/>
      <c r="M19" s="1700"/>
      <c r="N19" s="2186"/>
      <c r="O19" s="2186"/>
      <c r="P19" s="2186"/>
      <c r="Q19" s="2186"/>
      <c r="R19" s="131"/>
      <c r="S19" s="1407" t="s">
        <v>2940</v>
      </c>
      <c r="T19" s="1408" t="str">
        <f t="shared" si="0"/>
        <v/>
      </c>
      <c r="U19" s="295"/>
      <c r="V19" s="1409"/>
      <c r="W19" s="1409"/>
      <c r="X19" s="131"/>
      <c r="Y19" s="131"/>
      <c r="Z19" s="131"/>
      <c r="AA19" s="131"/>
    </row>
    <row r="20" spans="1:27" s="24" customFormat="1" ht="12.75" hidden="1" customHeight="1" x14ac:dyDescent="0.2">
      <c r="A20" s="1700" t="s">
        <v>2941</v>
      </c>
      <c r="B20" s="1065"/>
      <c r="C20" s="1402"/>
      <c r="D20" s="1692"/>
      <c r="E20" s="1700"/>
      <c r="F20" s="1692"/>
      <c r="G20" s="1548"/>
      <c r="H20" s="1547"/>
      <c r="I20" s="1549"/>
      <c r="J20" s="1693"/>
      <c r="K20" s="1402"/>
      <c r="L20" s="1352"/>
      <c r="M20" s="1700"/>
      <c r="N20" s="2186"/>
      <c r="O20" s="2186"/>
      <c r="P20" s="2186"/>
      <c r="Q20" s="2186"/>
      <c r="R20" s="131"/>
      <c r="S20" s="1407" t="s">
        <v>2941</v>
      </c>
      <c r="T20" s="1408" t="str">
        <f t="shared" si="0"/>
        <v/>
      </c>
      <c r="U20" s="295"/>
      <c r="V20" s="1409"/>
      <c r="W20" s="1409"/>
      <c r="X20" s="131"/>
      <c r="Y20" s="131"/>
      <c r="Z20" s="131"/>
      <c r="AA20" s="131"/>
    </row>
    <row r="21" spans="1:27" s="24" customFormat="1" ht="12.75" hidden="1" customHeight="1" x14ac:dyDescent="0.2">
      <c r="A21" s="1700" t="s">
        <v>2942</v>
      </c>
      <c r="B21" s="1065"/>
      <c r="C21" s="1402"/>
      <c r="D21" s="1692"/>
      <c r="E21" s="1700"/>
      <c r="F21" s="1692"/>
      <c r="G21" s="1548"/>
      <c r="H21" s="1547"/>
      <c r="I21" s="1549"/>
      <c r="J21" s="1693"/>
      <c r="K21" s="1402"/>
      <c r="L21" s="1352"/>
      <c r="M21" s="1700"/>
      <c r="N21" s="2186"/>
      <c r="O21" s="2186"/>
      <c r="P21" s="2186"/>
      <c r="Q21" s="2186"/>
      <c r="R21" s="131"/>
      <c r="S21" s="1407" t="s">
        <v>2942</v>
      </c>
      <c r="T21" s="1408" t="str">
        <f t="shared" si="0"/>
        <v/>
      </c>
      <c r="U21" s="295"/>
      <c r="V21" s="1409"/>
      <c r="W21" s="1409"/>
      <c r="X21" s="131"/>
      <c r="Y21" s="131"/>
      <c r="Z21" s="131"/>
      <c r="AA21" s="131"/>
    </row>
    <row r="22" spans="1:27" s="24" customFormat="1" ht="12.75" hidden="1" customHeight="1" x14ac:dyDescent="0.2">
      <c r="A22" s="1700" t="s">
        <v>2943</v>
      </c>
      <c r="B22" s="1065"/>
      <c r="C22" s="1402"/>
      <c r="D22" s="1692"/>
      <c r="E22" s="1700"/>
      <c r="F22" s="1692"/>
      <c r="G22" s="1548"/>
      <c r="H22" s="1547"/>
      <c r="I22" s="1549"/>
      <c r="J22" s="1693"/>
      <c r="K22" s="1402"/>
      <c r="L22" s="1352"/>
      <c r="M22" s="1700"/>
      <c r="N22" s="2186"/>
      <c r="O22" s="2186"/>
      <c r="P22" s="2186"/>
      <c r="Q22" s="2186"/>
      <c r="R22" s="131"/>
      <c r="S22" s="1407" t="s">
        <v>2943</v>
      </c>
      <c r="T22" s="1408" t="str">
        <f t="shared" si="0"/>
        <v/>
      </c>
      <c r="U22" s="295"/>
      <c r="V22" s="1409"/>
      <c r="W22" s="1409"/>
      <c r="X22" s="131"/>
      <c r="Y22" s="131"/>
      <c r="Z22" s="131"/>
      <c r="AA22" s="131"/>
    </row>
    <row r="23" spans="1:27" s="24" customFormat="1" ht="12.75" hidden="1" customHeight="1" x14ac:dyDescent="0.2">
      <c r="A23" s="1700" t="s">
        <v>2944</v>
      </c>
      <c r="B23" s="1065"/>
      <c r="C23" s="1402"/>
      <c r="D23" s="1692"/>
      <c r="E23" s="1700"/>
      <c r="F23" s="1692"/>
      <c r="G23" s="1548"/>
      <c r="H23" s="1547"/>
      <c r="I23" s="1549"/>
      <c r="J23" s="1693"/>
      <c r="K23" s="1402"/>
      <c r="L23" s="1352"/>
      <c r="M23" s="1700"/>
      <c r="N23" s="2186"/>
      <c r="O23" s="2186"/>
      <c r="P23" s="2186"/>
      <c r="Q23" s="2186"/>
      <c r="R23" s="131"/>
      <c r="S23" s="1407" t="s">
        <v>2944</v>
      </c>
      <c r="T23" s="1408" t="str">
        <f t="shared" si="0"/>
        <v/>
      </c>
      <c r="U23" s="295"/>
      <c r="V23" s="1409"/>
      <c r="W23" s="1409"/>
      <c r="X23" s="131"/>
      <c r="Y23" s="131"/>
      <c r="Z23" s="131"/>
      <c r="AA23" s="131"/>
    </row>
    <row r="24" spans="1:27" s="24" customFormat="1" ht="12.75" hidden="1" customHeight="1" x14ac:dyDescent="0.2">
      <c r="A24" s="1700" t="s">
        <v>2945</v>
      </c>
      <c r="B24" s="1065"/>
      <c r="C24" s="1402"/>
      <c r="D24" s="1692"/>
      <c r="E24" s="1700"/>
      <c r="F24" s="1692"/>
      <c r="G24" s="1548"/>
      <c r="H24" s="1547"/>
      <c r="I24" s="1549"/>
      <c r="J24" s="1693"/>
      <c r="K24" s="1402"/>
      <c r="L24" s="1352"/>
      <c r="M24" s="1700"/>
      <c r="N24" s="2186"/>
      <c r="O24" s="2186"/>
      <c r="P24" s="2186"/>
      <c r="Q24" s="2186"/>
      <c r="R24" s="131"/>
      <c r="S24" s="1407" t="s">
        <v>2945</v>
      </c>
      <c r="T24" s="1408" t="str">
        <f t="shared" si="0"/>
        <v/>
      </c>
      <c r="U24" s="295"/>
      <c r="V24" s="1409"/>
      <c r="W24" s="1409"/>
      <c r="X24" s="131"/>
      <c r="Y24" s="131"/>
      <c r="Z24" s="131"/>
      <c r="AA24" s="131"/>
    </row>
    <row r="25" spans="1:27" s="24" customFormat="1" ht="12.75" hidden="1" customHeight="1" x14ac:dyDescent="0.2">
      <c r="A25" s="1700" t="s">
        <v>2946</v>
      </c>
      <c r="B25" s="1065"/>
      <c r="C25" s="1402"/>
      <c r="D25" s="1692"/>
      <c r="E25" s="1700"/>
      <c r="F25" s="1692"/>
      <c r="G25" s="1548"/>
      <c r="H25" s="1547"/>
      <c r="I25" s="1549"/>
      <c r="J25" s="1693"/>
      <c r="K25" s="1402"/>
      <c r="L25" s="1352"/>
      <c r="M25" s="1700"/>
      <c r="N25" s="2186"/>
      <c r="O25" s="2186"/>
      <c r="P25" s="2186"/>
      <c r="Q25" s="2186"/>
      <c r="R25" s="131"/>
      <c r="S25" s="1407" t="s">
        <v>2946</v>
      </c>
      <c r="T25" s="1408" t="str">
        <f t="shared" si="0"/>
        <v/>
      </c>
      <c r="U25" s="295"/>
      <c r="V25" s="1409"/>
      <c r="W25" s="1409"/>
      <c r="X25" s="131"/>
      <c r="Y25" s="131"/>
      <c r="Z25" s="131"/>
      <c r="AA25" s="131"/>
    </row>
    <row r="26" spans="1:27" s="24" customFormat="1" ht="12.75" hidden="1" customHeight="1" x14ac:dyDescent="0.2">
      <c r="A26" s="1700" t="s">
        <v>2947</v>
      </c>
      <c r="B26" s="1065"/>
      <c r="C26" s="1402"/>
      <c r="D26" s="1692"/>
      <c r="E26" s="1700"/>
      <c r="F26" s="1692"/>
      <c r="G26" s="1548"/>
      <c r="H26" s="1547"/>
      <c r="I26" s="1549"/>
      <c r="J26" s="1693"/>
      <c r="K26" s="1402"/>
      <c r="L26" s="1352"/>
      <c r="M26" s="1700"/>
      <c r="N26" s="2186"/>
      <c r="O26" s="2186"/>
      <c r="P26" s="2186"/>
      <c r="Q26" s="2186"/>
      <c r="R26" s="131"/>
      <c r="S26" s="1407" t="s">
        <v>2947</v>
      </c>
      <c r="T26" s="1408" t="str">
        <f t="shared" si="0"/>
        <v/>
      </c>
      <c r="U26" s="295"/>
      <c r="V26" s="1409"/>
      <c r="W26" s="1409"/>
      <c r="X26" s="131"/>
      <c r="Y26" s="131"/>
      <c r="Z26" s="131"/>
      <c r="AA26" s="131"/>
    </row>
    <row r="27" spans="1:27" s="24" customFormat="1" ht="12.75" hidden="1" customHeight="1" x14ac:dyDescent="0.2">
      <c r="A27" s="1700" t="s">
        <v>2948</v>
      </c>
      <c r="B27" s="1065"/>
      <c r="C27" s="1402"/>
      <c r="D27" s="1692"/>
      <c r="E27" s="1700"/>
      <c r="F27" s="1692"/>
      <c r="G27" s="1548"/>
      <c r="H27" s="1547"/>
      <c r="I27" s="1549"/>
      <c r="J27" s="1693"/>
      <c r="K27" s="1402"/>
      <c r="L27" s="1352"/>
      <c r="M27" s="1700"/>
      <c r="N27" s="2186"/>
      <c r="O27" s="2186"/>
      <c r="P27" s="2186"/>
      <c r="Q27" s="2186"/>
      <c r="R27" s="131"/>
      <c r="S27" s="1407" t="s">
        <v>2948</v>
      </c>
      <c r="T27" s="1408" t="str">
        <f t="shared" si="0"/>
        <v/>
      </c>
      <c r="U27" s="295"/>
      <c r="V27" s="1409"/>
      <c r="W27" s="1409"/>
      <c r="X27" s="131"/>
      <c r="Y27" s="131"/>
      <c r="Z27" s="131"/>
      <c r="AA27" s="131"/>
    </row>
    <row r="28" spans="1:27" s="24" customFormat="1" ht="12.75" hidden="1" customHeight="1" x14ac:dyDescent="0.2">
      <c r="A28" s="1700" t="s">
        <v>2949</v>
      </c>
      <c r="B28" s="1065"/>
      <c r="C28" s="1402"/>
      <c r="D28" s="1692"/>
      <c r="E28" s="1700"/>
      <c r="F28" s="1692"/>
      <c r="G28" s="1548"/>
      <c r="H28" s="1547"/>
      <c r="I28" s="1549"/>
      <c r="J28" s="1693"/>
      <c r="K28" s="1402"/>
      <c r="L28" s="1352"/>
      <c r="M28" s="1700"/>
      <c r="N28" s="2186"/>
      <c r="O28" s="2186"/>
      <c r="P28" s="2186"/>
      <c r="Q28" s="2186"/>
      <c r="R28" s="131"/>
      <c r="S28" s="1407" t="s">
        <v>2949</v>
      </c>
      <c r="T28" s="1408" t="str">
        <f t="shared" si="0"/>
        <v/>
      </c>
      <c r="U28" s="295"/>
      <c r="V28" s="1409"/>
      <c r="W28" s="1409"/>
      <c r="X28" s="131"/>
      <c r="Y28" s="131"/>
      <c r="Z28" s="131"/>
      <c r="AA28" s="131"/>
    </row>
    <row r="29" spans="1:27" s="24" customFormat="1" ht="12.75" hidden="1" customHeight="1" x14ac:dyDescent="0.2">
      <c r="A29" s="1700" t="s">
        <v>2950</v>
      </c>
      <c r="B29" s="1065"/>
      <c r="C29" s="1402"/>
      <c r="D29" s="1692"/>
      <c r="E29" s="1700"/>
      <c r="F29" s="1692"/>
      <c r="G29" s="1548"/>
      <c r="H29" s="1547"/>
      <c r="I29" s="1549"/>
      <c r="J29" s="1693"/>
      <c r="K29" s="1402"/>
      <c r="L29" s="1352"/>
      <c r="M29" s="1700"/>
      <c r="N29" s="2186"/>
      <c r="O29" s="2186"/>
      <c r="P29" s="2186"/>
      <c r="Q29" s="2186"/>
      <c r="R29" s="131"/>
      <c r="S29" s="1407" t="s">
        <v>2950</v>
      </c>
      <c r="T29" s="1408" t="str">
        <f t="shared" si="0"/>
        <v/>
      </c>
      <c r="U29" s="295"/>
      <c r="V29" s="1409"/>
      <c r="W29" s="1409"/>
      <c r="X29" s="131"/>
      <c r="Y29" s="131"/>
      <c r="Z29" s="131"/>
      <c r="AA29" s="131"/>
    </row>
    <row r="30" spans="1:27" s="24" customFormat="1" ht="12.75" hidden="1" customHeight="1" x14ac:dyDescent="0.2">
      <c r="A30" s="1700" t="s">
        <v>2951</v>
      </c>
      <c r="B30" s="1065"/>
      <c r="C30" s="1402"/>
      <c r="D30" s="1692"/>
      <c r="E30" s="1700"/>
      <c r="F30" s="1692"/>
      <c r="G30" s="1548"/>
      <c r="H30" s="1547"/>
      <c r="I30" s="1549"/>
      <c r="J30" s="1693"/>
      <c r="K30" s="1402"/>
      <c r="L30" s="1352"/>
      <c r="M30" s="1700"/>
      <c r="N30" s="2186"/>
      <c r="O30" s="2186"/>
      <c r="P30" s="2186"/>
      <c r="Q30" s="2186"/>
      <c r="R30" s="131"/>
      <c r="S30" s="1407" t="s">
        <v>2951</v>
      </c>
      <c r="T30" s="1408" t="str">
        <f t="shared" si="0"/>
        <v/>
      </c>
      <c r="U30" s="295"/>
      <c r="V30" s="1409"/>
      <c r="W30" s="1409"/>
      <c r="X30" s="131"/>
      <c r="Y30" s="131"/>
      <c r="Z30" s="131"/>
      <c r="AA30" s="131"/>
    </row>
    <row r="31" spans="1:27" s="24" customFormat="1" ht="12.75" hidden="1" customHeight="1" x14ac:dyDescent="0.2">
      <c r="A31" s="1700" t="s">
        <v>2952</v>
      </c>
      <c r="B31" s="1065"/>
      <c r="C31" s="1402"/>
      <c r="D31" s="1692"/>
      <c r="E31" s="1700"/>
      <c r="F31" s="1692"/>
      <c r="G31" s="1548"/>
      <c r="H31" s="1547"/>
      <c r="I31" s="1549"/>
      <c r="J31" s="1693"/>
      <c r="K31" s="1402"/>
      <c r="L31" s="1352"/>
      <c r="M31" s="1700"/>
      <c r="N31" s="2186"/>
      <c r="O31" s="2186"/>
      <c r="P31" s="2186"/>
      <c r="Q31" s="2186"/>
      <c r="R31" s="131"/>
      <c r="S31" s="1407" t="s">
        <v>2952</v>
      </c>
      <c r="T31" s="1408" t="str">
        <f t="shared" si="0"/>
        <v/>
      </c>
      <c r="U31" s="295"/>
      <c r="V31" s="1409"/>
      <c r="W31" s="1409"/>
      <c r="X31" s="131"/>
      <c r="Y31" s="131"/>
      <c r="Z31" s="131"/>
      <c r="AA31" s="131"/>
    </row>
    <row r="32" spans="1:27" s="24" customFormat="1" ht="12.75" hidden="1" customHeight="1" x14ac:dyDescent="0.2">
      <c r="A32" s="1700" t="s">
        <v>2953</v>
      </c>
      <c r="B32" s="1065"/>
      <c r="C32" s="1402"/>
      <c r="D32" s="1692"/>
      <c r="E32" s="1700"/>
      <c r="F32" s="1692"/>
      <c r="G32" s="1548"/>
      <c r="H32" s="1547"/>
      <c r="I32" s="1549"/>
      <c r="J32" s="1693"/>
      <c r="K32" s="1402"/>
      <c r="L32" s="1352"/>
      <c r="M32" s="1700"/>
      <c r="N32" s="2186"/>
      <c r="O32" s="2186"/>
      <c r="P32" s="2186"/>
      <c r="Q32" s="2186"/>
      <c r="R32" s="131"/>
      <c r="S32" s="1407" t="s">
        <v>2953</v>
      </c>
      <c r="T32" s="1408" t="str">
        <f t="shared" si="0"/>
        <v/>
      </c>
      <c r="U32" s="295"/>
      <c r="V32" s="1409"/>
      <c r="W32" s="1409"/>
      <c r="X32" s="131"/>
      <c r="Y32" s="131"/>
      <c r="Z32" s="131"/>
      <c r="AA32" s="131"/>
    </row>
    <row r="33" spans="1:27" s="24" customFormat="1" ht="12.75" hidden="1" customHeight="1" x14ac:dyDescent="0.2">
      <c r="A33" s="1700" t="s">
        <v>2954</v>
      </c>
      <c r="B33" s="1065"/>
      <c r="C33" s="1402"/>
      <c r="D33" s="1692"/>
      <c r="E33" s="1700"/>
      <c r="F33" s="1692"/>
      <c r="G33" s="1548"/>
      <c r="H33" s="1547"/>
      <c r="I33" s="1549"/>
      <c r="J33" s="1693"/>
      <c r="K33" s="1402"/>
      <c r="L33" s="1352"/>
      <c r="M33" s="1700"/>
      <c r="N33" s="2186"/>
      <c r="O33" s="2186"/>
      <c r="P33" s="2186"/>
      <c r="Q33" s="2186"/>
      <c r="R33" s="131"/>
      <c r="S33" s="1407" t="s">
        <v>2954</v>
      </c>
      <c r="T33" s="1408" t="str">
        <f t="shared" si="0"/>
        <v/>
      </c>
      <c r="U33" s="295"/>
      <c r="V33" s="1409"/>
      <c r="W33" s="1409"/>
      <c r="X33" s="131"/>
      <c r="Y33" s="131"/>
      <c r="Z33" s="131"/>
      <c r="AA33" s="131"/>
    </row>
    <row r="34" spans="1:27" s="24" customFormat="1" ht="12.75" hidden="1" customHeight="1" x14ac:dyDescent="0.2">
      <c r="A34" s="1700" t="s">
        <v>2955</v>
      </c>
      <c r="B34" s="1065"/>
      <c r="C34" s="1402"/>
      <c r="D34" s="1692"/>
      <c r="E34" s="1700"/>
      <c r="F34" s="1692"/>
      <c r="G34" s="1548"/>
      <c r="H34" s="1547"/>
      <c r="I34" s="1549"/>
      <c r="J34" s="1693"/>
      <c r="K34" s="1402"/>
      <c r="L34" s="1352"/>
      <c r="M34" s="1700"/>
      <c r="N34" s="2186"/>
      <c r="O34" s="2186"/>
      <c r="P34" s="2186"/>
      <c r="Q34" s="2186"/>
      <c r="R34" s="131"/>
      <c r="S34" s="1407" t="s">
        <v>2955</v>
      </c>
      <c r="T34" s="1408" t="str">
        <f t="shared" si="0"/>
        <v/>
      </c>
      <c r="U34" s="295"/>
      <c r="V34" s="1409"/>
      <c r="W34" s="1409"/>
      <c r="X34" s="131"/>
      <c r="Y34" s="131"/>
      <c r="Z34" s="131"/>
      <c r="AA34" s="131"/>
    </row>
    <row r="35" spans="1:27" s="24" customFormat="1" x14ac:dyDescent="0.2">
      <c r="A35" s="1700" t="s">
        <v>2956</v>
      </c>
      <c r="B35" s="1065"/>
      <c r="C35" s="1402"/>
      <c r="D35" s="1692"/>
      <c r="E35" s="1700"/>
      <c r="F35" s="1692"/>
      <c r="G35" s="1402"/>
      <c r="H35" s="1547"/>
      <c r="I35" s="1402"/>
      <c r="J35" s="1693"/>
      <c r="K35" s="1402"/>
      <c r="L35" s="1352"/>
      <c r="M35" s="1700"/>
      <c r="N35" s="2186"/>
      <c r="O35" s="2186"/>
      <c r="P35" s="2186"/>
      <c r="Q35" s="2186"/>
      <c r="R35" s="131"/>
      <c r="S35" s="1407" t="s">
        <v>2956</v>
      </c>
      <c r="T35" s="1408" t="str">
        <f t="shared" si="0"/>
        <v/>
      </c>
      <c r="U35" s="295"/>
      <c r="V35" s="1409"/>
      <c r="W35" s="1409"/>
      <c r="X35" s="131"/>
      <c r="Y35" s="131"/>
      <c r="Z35" s="131"/>
      <c r="AA35" s="131"/>
    </row>
    <row r="36" spans="1:27" s="24" customFormat="1" x14ac:dyDescent="0.2">
      <c r="A36" s="425" t="s">
        <v>2957</v>
      </c>
      <c r="B36" s="1066">
        <v>100</v>
      </c>
      <c r="C36" s="1410"/>
      <c r="D36" s="1692"/>
      <c r="E36" s="1700"/>
      <c r="F36" s="1692"/>
      <c r="G36" s="1410"/>
      <c r="H36" s="1547"/>
      <c r="I36" s="1410"/>
      <c r="J36" s="1693"/>
      <c r="K36" s="1410"/>
      <c r="L36" s="1352"/>
      <c r="M36" s="1700"/>
      <c r="N36" s="2188"/>
      <c r="O36" s="2188"/>
      <c r="P36" s="2188"/>
      <c r="Q36" s="2188"/>
      <c r="R36" s="131"/>
      <c r="S36" s="1550"/>
      <c r="T36" s="1413">
        <v>100</v>
      </c>
      <c r="U36" s="295"/>
      <c r="V36" s="1409"/>
      <c r="W36" s="1409"/>
      <c r="X36" s="131"/>
      <c r="Y36" s="131"/>
      <c r="Z36" s="131"/>
      <c r="AA36" s="131"/>
    </row>
    <row r="37" spans="1:27" s="24" customFormat="1" x14ac:dyDescent="0.2">
      <c r="A37" s="132" t="s">
        <v>2958</v>
      </c>
      <c r="B37" s="905" t="s">
        <v>2959</v>
      </c>
      <c r="C37" s="906"/>
      <c r="D37" s="1693"/>
      <c r="E37" s="131"/>
      <c r="F37" s="1693"/>
      <c r="G37" s="906"/>
      <c r="H37" s="1424"/>
      <c r="I37" s="906"/>
      <c r="J37" s="1693"/>
      <c r="K37" s="906"/>
      <c r="L37" s="1551"/>
      <c r="M37" s="131"/>
      <c r="N37" s="2189"/>
      <c r="O37" s="2189"/>
      <c r="P37" s="2189"/>
      <c r="Q37" s="2189"/>
      <c r="R37" s="131"/>
      <c r="S37" s="1550"/>
      <c r="T37" s="906" t="s">
        <v>2959</v>
      </c>
      <c r="U37" s="295"/>
      <c r="V37" s="1418"/>
      <c r="W37" s="1418"/>
      <c r="X37" s="131"/>
      <c r="Y37" s="131"/>
      <c r="Z37" s="131"/>
      <c r="AA37" s="131"/>
    </row>
    <row r="38" spans="1:27" ht="6" customHeight="1" x14ac:dyDescent="0.2">
      <c r="A38" s="131"/>
      <c r="B38" s="131"/>
      <c r="C38" s="131"/>
      <c r="D38" s="131"/>
      <c r="E38" s="131"/>
      <c r="F38" s="131"/>
      <c r="G38" s="131"/>
      <c r="H38" s="131"/>
      <c r="I38" s="131"/>
      <c r="J38" s="131"/>
      <c r="K38" s="131"/>
      <c r="L38" s="131"/>
      <c r="M38" s="131"/>
      <c r="N38" s="131"/>
      <c r="O38" s="131"/>
      <c r="P38" s="131"/>
      <c r="Q38" s="131"/>
      <c r="R38" s="131"/>
      <c r="S38" s="1400"/>
      <c r="T38" s="1400"/>
      <c r="U38" s="131"/>
      <c r="V38" s="131"/>
      <c r="W38" s="131"/>
      <c r="X38" s="131"/>
      <c r="Y38" s="131"/>
      <c r="Z38" s="131"/>
      <c r="AA38" s="131"/>
    </row>
    <row r="39" spans="1:27" x14ac:dyDescent="0.2">
      <c r="A39" s="131"/>
      <c r="B39" s="138" t="s">
        <v>1785</v>
      </c>
      <c r="C39" s="131"/>
      <c r="D39" s="131"/>
      <c r="E39" s="131"/>
      <c r="F39" s="131"/>
      <c r="G39" s="131"/>
      <c r="H39" s="131"/>
      <c r="I39" s="131"/>
      <c r="J39" s="131"/>
      <c r="K39" s="131"/>
      <c r="L39" s="131"/>
      <c r="M39" s="131"/>
      <c r="N39" s="131"/>
      <c r="O39" s="131"/>
      <c r="P39" s="131"/>
      <c r="Q39" s="131"/>
      <c r="R39" s="131"/>
      <c r="S39" s="1400"/>
      <c r="T39" s="1401" t="s">
        <v>1785</v>
      </c>
      <c r="U39" s="131"/>
      <c r="V39" s="131"/>
      <c r="W39" s="131"/>
      <c r="X39" s="131"/>
      <c r="Y39" s="131"/>
      <c r="Z39" s="131"/>
      <c r="AA39" s="131"/>
    </row>
    <row r="40" spans="1:27" s="24" customFormat="1" x14ac:dyDescent="0.2">
      <c r="A40" s="1700" t="s">
        <v>2932</v>
      </c>
      <c r="B40" s="1065"/>
      <c r="C40" s="1692"/>
      <c r="D40" s="1692"/>
      <c r="E40" s="1700"/>
      <c r="F40" s="1692"/>
      <c r="G40" s="1402"/>
      <c r="H40" s="1547"/>
      <c r="I40" s="1402"/>
      <c r="J40" s="1693"/>
      <c r="K40" s="1552"/>
      <c r="L40" s="1352"/>
      <c r="M40" s="1700"/>
      <c r="N40" s="2186"/>
      <c r="O40" s="2186"/>
      <c r="P40" s="2186"/>
      <c r="Q40" s="2186"/>
      <c r="R40" s="131"/>
      <c r="S40" s="1407" t="s">
        <v>2932</v>
      </c>
      <c r="T40" s="1408" t="str">
        <f t="shared" ref="T40:T64" si="1">IF($B40="","",$B40)</f>
        <v/>
      </c>
      <c r="U40" s="295"/>
      <c r="V40" s="1409"/>
      <c r="W40" s="1409"/>
      <c r="X40" s="131"/>
      <c r="Y40" s="131"/>
      <c r="Z40" s="131"/>
      <c r="AA40" s="131"/>
    </row>
    <row r="41" spans="1:27" s="24" customFormat="1" x14ac:dyDescent="0.2">
      <c r="A41" s="1700" t="s">
        <v>2933</v>
      </c>
      <c r="B41" s="1065"/>
      <c r="C41" s="1692"/>
      <c r="D41" s="1692"/>
      <c r="E41" s="1700"/>
      <c r="F41" s="1692"/>
      <c r="G41" s="1402"/>
      <c r="H41" s="1547"/>
      <c r="I41" s="1402"/>
      <c r="J41" s="1693"/>
      <c r="K41" s="1552"/>
      <c r="L41" s="1352"/>
      <c r="M41" s="1700"/>
      <c r="N41" s="2186"/>
      <c r="O41" s="2186"/>
      <c r="P41" s="2186"/>
      <c r="Q41" s="2186"/>
      <c r="R41" s="131"/>
      <c r="S41" s="1407" t="s">
        <v>2933</v>
      </c>
      <c r="T41" s="1408" t="str">
        <f t="shared" si="1"/>
        <v/>
      </c>
      <c r="U41" s="295"/>
      <c r="V41" s="1409"/>
      <c r="W41" s="1409"/>
      <c r="X41" s="131"/>
      <c r="Y41" s="131"/>
      <c r="Z41" s="131"/>
      <c r="AA41" s="131"/>
    </row>
    <row r="42" spans="1:27" s="24" customFormat="1" x14ac:dyDescent="0.2">
      <c r="A42" s="1700" t="s">
        <v>2934</v>
      </c>
      <c r="B42" s="1065"/>
      <c r="C42" s="1692"/>
      <c r="D42" s="1692"/>
      <c r="E42" s="1700"/>
      <c r="F42" s="1692"/>
      <c r="G42" s="1402"/>
      <c r="H42" s="1547"/>
      <c r="I42" s="1402"/>
      <c r="J42" s="1693"/>
      <c r="K42" s="1552"/>
      <c r="L42" s="1352"/>
      <c r="M42" s="1700"/>
      <c r="N42" s="2186"/>
      <c r="O42" s="2186"/>
      <c r="P42" s="2186"/>
      <c r="Q42" s="2186"/>
      <c r="R42" s="131"/>
      <c r="S42" s="1407" t="s">
        <v>2934</v>
      </c>
      <c r="T42" s="1408" t="str">
        <f t="shared" si="1"/>
        <v/>
      </c>
      <c r="U42" s="295"/>
      <c r="V42" s="1409"/>
      <c r="W42" s="1409"/>
      <c r="X42" s="131"/>
      <c r="Y42" s="131"/>
      <c r="Z42" s="131"/>
      <c r="AA42" s="131"/>
    </row>
    <row r="43" spans="1:27" s="24" customFormat="1" hidden="1" x14ac:dyDescent="0.2">
      <c r="A43" s="1700" t="s">
        <v>2935</v>
      </c>
      <c r="B43" s="1065"/>
      <c r="C43" s="1692"/>
      <c r="D43" s="1692"/>
      <c r="E43" s="1700"/>
      <c r="F43" s="1692"/>
      <c r="G43" s="1548"/>
      <c r="H43" s="1547"/>
      <c r="I43" s="1549"/>
      <c r="J43" s="1693"/>
      <c r="K43" s="1552"/>
      <c r="L43" s="1352"/>
      <c r="M43" s="1700"/>
      <c r="N43" s="2186"/>
      <c r="O43" s="2186"/>
      <c r="P43" s="2186"/>
      <c r="Q43" s="2186"/>
      <c r="R43" s="131"/>
      <c r="S43" s="1407" t="s">
        <v>2935</v>
      </c>
      <c r="T43" s="1408" t="str">
        <f t="shared" si="1"/>
        <v/>
      </c>
      <c r="U43" s="295"/>
      <c r="V43" s="1409"/>
      <c r="W43" s="1409"/>
      <c r="X43" s="131"/>
      <c r="Y43" s="131"/>
      <c r="Z43" s="131"/>
      <c r="AA43" s="131"/>
    </row>
    <row r="44" spans="1:27" s="24" customFormat="1" hidden="1" x14ac:dyDescent="0.2">
      <c r="A44" s="1700" t="s">
        <v>2936</v>
      </c>
      <c r="B44" s="1065"/>
      <c r="C44" s="1692"/>
      <c r="D44" s="1692"/>
      <c r="E44" s="1700"/>
      <c r="F44" s="1692"/>
      <c r="G44" s="1548"/>
      <c r="H44" s="1547"/>
      <c r="I44" s="1549"/>
      <c r="J44" s="1693"/>
      <c r="K44" s="1552"/>
      <c r="L44" s="1352"/>
      <c r="M44" s="1700"/>
      <c r="N44" s="2186"/>
      <c r="O44" s="2186"/>
      <c r="P44" s="2186"/>
      <c r="Q44" s="2186"/>
      <c r="R44" s="131"/>
      <c r="S44" s="1407" t="s">
        <v>2936</v>
      </c>
      <c r="T44" s="1408" t="str">
        <f t="shared" si="1"/>
        <v/>
      </c>
      <c r="U44" s="295"/>
      <c r="V44" s="1409"/>
      <c r="W44" s="1409"/>
      <c r="X44" s="131"/>
      <c r="Y44" s="131"/>
      <c r="Z44" s="131"/>
      <c r="AA44" s="131"/>
    </row>
    <row r="45" spans="1:27" s="24" customFormat="1" hidden="1" x14ac:dyDescent="0.2">
      <c r="A45" s="1700" t="s">
        <v>2937</v>
      </c>
      <c r="B45" s="1065"/>
      <c r="C45" s="1692"/>
      <c r="D45" s="1692"/>
      <c r="E45" s="1700"/>
      <c r="F45" s="1692"/>
      <c r="G45" s="1548"/>
      <c r="H45" s="1547"/>
      <c r="I45" s="1549"/>
      <c r="J45" s="1693"/>
      <c r="K45" s="1552"/>
      <c r="L45" s="1352"/>
      <c r="M45" s="1700"/>
      <c r="N45" s="2186"/>
      <c r="O45" s="2186"/>
      <c r="P45" s="2186"/>
      <c r="Q45" s="2186"/>
      <c r="R45" s="131"/>
      <c r="S45" s="1407" t="s">
        <v>2937</v>
      </c>
      <c r="T45" s="1408" t="str">
        <f t="shared" si="1"/>
        <v/>
      </c>
      <c r="U45" s="295"/>
      <c r="V45" s="1409"/>
      <c r="W45" s="1409"/>
      <c r="X45" s="131"/>
      <c r="Y45" s="131"/>
      <c r="Z45" s="131"/>
      <c r="AA45" s="131"/>
    </row>
    <row r="46" spans="1:27" s="24" customFormat="1" hidden="1" x14ac:dyDescent="0.2">
      <c r="A46" s="1700" t="s">
        <v>2938</v>
      </c>
      <c r="B46" s="1065"/>
      <c r="C46" s="1692"/>
      <c r="D46" s="1692"/>
      <c r="E46" s="1700"/>
      <c r="F46" s="1692"/>
      <c r="G46" s="1548"/>
      <c r="H46" s="1547"/>
      <c r="I46" s="1549"/>
      <c r="J46" s="1693"/>
      <c r="K46" s="1552"/>
      <c r="L46" s="1352"/>
      <c r="M46" s="1700"/>
      <c r="N46" s="2186"/>
      <c r="O46" s="2186"/>
      <c r="P46" s="2186"/>
      <c r="Q46" s="2186"/>
      <c r="R46" s="131"/>
      <c r="S46" s="1407" t="s">
        <v>2938</v>
      </c>
      <c r="T46" s="1408" t="str">
        <f t="shared" si="1"/>
        <v/>
      </c>
      <c r="U46" s="295"/>
      <c r="V46" s="1409"/>
      <c r="W46" s="1409"/>
      <c r="X46" s="131"/>
      <c r="Y46" s="131"/>
      <c r="Z46" s="131"/>
      <c r="AA46" s="131"/>
    </row>
    <row r="47" spans="1:27" s="24" customFormat="1" hidden="1" x14ac:dyDescent="0.2">
      <c r="A47" s="1700" t="s">
        <v>2939</v>
      </c>
      <c r="B47" s="1065"/>
      <c r="C47" s="1692"/>
      <c r="D47" s="1692"/>
      <c r="E47" s="1700"/>
      <c r="F47" s="1692"/>
      <c r="G47" s="1548"/>
      <c r="H47" s="1547"/>
      <c r="I47" s="1549"/>
      <c r="J47" s="1693"/>
      <c r="K47" s="1552"/>
      <c r="L47" s="1352"/>
      <c r="M47" s="1700"/>
      <c r="N47" s="2186"/>
      <c r="O47" s="2186"/>
      <c r="P47" s="2186"/>
      <c r="Q47" s="2186"/>
      <c r="R47" s="131"/>
      <c r="S47" s="1407" t="s">
        <v>2939</v>
      </c>
      <c r="T47" s="1408" t="str">
        <f t="shared" si="1"/>
        <v/>
      </c>
      <c r="U47" s="295"/>
      <c r="V47" s="1409"/>
      <c r="W47" s="1409"/>
      <c r="X47" s="131"/>
      <c r="Y47" s="131"/>
      <c r="Z47" s="131"/>
      <c r="AA47" s="131"/>
    </row>
    <row r="48" spans="1:27" s="24" customFormat="1" hidden="1" x14ac:dyDescent="0.2">
      <c r="A48" s="1700" t="s">
        <v>2940</v>
      </c>
      <c r="B48" s="1065"/>
      <c r="C48" s="1692"/>
      <c r="D48" s="1692"/>
      <c r="E48" s="1700"/>
      <c r="F48" s="1692"/>
      <c r="G48" s="1548"/>
      <c r="H48" s="1547"/>
      <c r="I48" s="1549"/>
      <c r="J48" s="1693"/>
      <c r="K48" s="1552"/>
      <c r="L48" s="1352"/>
      <c r="M48" s="1700"/>
      <c r="N48" s="2186"/>
      <c r="O48" s="2186"/>
      <c r="P48" s="2186"/>
      <c r="Q48" s="2186"/>
      <c r="R48" s="131"/>
      <c r="S48" s="1407" t="s">
        <v>2940</v>
      </c>
      <c r="T48" s="1408" t="str">
        <f t="shared" si="1"/>
        <v/>
      </c>
      <c r="U48" s="295"/>
      <c r="V48" s="1409"/>
      <c r="W48" s="1409"/>
      <c r="X48" s="131"/>
      <c r="Y48" s="131"/>
      <c r="Z48" s="131"/>
      <c r="AA48" s="131"/>
    </row>
    <row r="49" spans="1:27" s="24" customFormat="1" hidden="1" x14ac:dyDescent="0.2">
      <c r="A49" s="1700" t="s">
        <v>2941</v>
      </c>
      <c r="B49" s="1065"/>
      <c r="C49" s="1692"/>
      <c r="D49" s="1692"/>
      <c r="E49" s="1700"/>
      <c r="F49" s="1692"/>
      <c r="G49" s="1548"/>
      <c r="H49" s="1547"/>
      <c r="I49" s="1549"/>
      <c r="J49" s="1693"/>
      <c r="K49" s="1552"/>
      <c r="L49" s="1352"/>
      <c r="M49" s="1700"/>
      <c r="N49" s="2186"/>
      <c r="O49" s="2186"/>
      <c r="P49" s="2186"/>
      <c r="Q49" s="2186"/>
      <c r="R49" s="131"/>
      <c r="S49" s="1407" t="s">
        <v>2941</v>
      </c>
      <c r="T49" s="1408" t="str">
        <f t="shared" si="1"/>
        <v/>
      </c>
      <c r="U49" s="295"/>
      <c r="V49" s="1409"/>
      <c r="W49" s="1409"/>
      <c r="X49" s="131"/>
      <c r="Y49" s="131"/>
      <c r="Z49" s="131"/>
      <c r="AA49" s="131"/>
    </row>
    <row r="50" spans="1:27" s="24" customFormat="1" hidden="1" x14ac:dyDescent="0.2">
      <c r="A50" s="1700" t="s">
        <v>2942</v>
      </c>
      <c r="B50" s="1065"/>
      <c r="C50" s="1692"/>
      <c r="D50" s="1692"/>
      <c r="E50" s="1700"/>
      <c r="F50" s="1692"/>
      <c r="G50" s="1548"/>
      <c r="H50" s="1547"/>
      <c r="I50" s="1549"/>
      <c r="J50" s="1693"/>
      <c r="K50" s="1552"/>
      <c r="L50" s="1352"/>
      <c r="M50" s="1700"/>
      <c r="N50" s="2186"/>
      <c r="O50" s="2186"/>
      <c r="P50" s="2186"/>
      <c r="Q50" s="2186"/>
      <c r="R50" s="131"/>
      <c r="S50" s="1407" t="s">
        <v>2942</v>
      </c>
      <c r="T50" s="1408" t="str">
        <f t="shared" si="1"/>
        <v/>
      </c>
      <c r="U50" s="295"/>
      <c r="V50" s="1409"/>
      <c r="W50" s="1409"/>
      <c r="X50" s="131"/>
      <c r="Y50" s="131"/>
      <c r="Z50" s="131"/>
      <c r="AA50" s="131"/>
    </row>
    <row r="51" spans="1:27" s="24" customFormat="1" hidden="1" x14ac:dyDescent="0.2">
      <c r="A51" s="1700" t="s">
        <v>2943</v>
      </c>
      <c r="B51" s="1065"/>
      <c r="C51" s="1692"/>
      <c r="D51" s="1692"/>
      <c r="E51" s="1700"/>
      <c r="F51" s="1692"/>
      <c r="G51" s="1548"/>
      <c r="H51" s="1547"/>
      <c r="I51" s="1549"/>
      <c r="J51" s="1693"/>
      <c r="K51" s="1552"/>
      <c r="L51" s="1352"/>
      <c r="M51" s="1700"/>
      <c r="N51" s="2186"/>
      <c r="O51" s="2186"/>
      <c r="P51" s="2186"/>
      <c r="Q51" s="2186"/>
      <c r="R51" s="131"/>
      <c r="S51" s="1407" t="s">
        <v>2943</v>
      </c>
      <c r="T51" s="1408" t="str">
        <f t="shared" si="1"/>
        <v/>
      </c>
      <c r="U51" s="295"/>
      <c r="V51" s="1409"/>
      <c r="W51" s="1409"/>
      <c r="X51" s="131"/>
      <c r="Y51" s="131"/>
      <c r="Z51" s="131"/>
      <c r="AA51" s="131"/>
    </row>
    <row r="52" spans="1:27" s="24" customFormat="1" hidden="1" x14ac:dyDescent="0.2">
      <c r="A52" s="1700" t="s">
        <v>2944</v>
      </c>
      <c r="B52" s="1065"/>
      <c r="C52" s="1692"/>
      <c r="D52" s="1692"/>
      <c r="E52" s="1700"/>
      <c r="F52" s="1692"/>
      <c r="G52" s="1548"/>
      <c r="H52" s="1547"/>
      <c r="I52" s="1549"/>
      <c r="J52" s="1693"/>
      <c r="K52" s="1552"/>
      <c r="L52" s="1352"/>
      <c r="M52" s="1700"/>
      <c r="N52" s="2186"/>
      <c r="O52" s="2186"/>
      <c r="P52" s="2186"/>
      <c r="Q52" s="2186"/>
      <c r="R52" s="131"/>
      <c r="S52" s="1407" t="s">
        <v>2944</v>
      </c>
      <c r="T52" s="1408" t="str">
        <f t="shared" si="1"/>
        <v/>
      </c>
      <c r="U52" s="295"/>
      <c r="V52" s="1409"/>
      <c r="W52" s="1409"/>
      <c r="X52" s="131"/>
      <c r="Y52" s="131"/>
      <c r="Z52" s="131"/>
      <c r="AA52" s="131"/>
    </row>
    <row r="53" spans="1:27" s="24" customFormat="1" hidden="1" x14ac:dyDescent="0.2">
      <c r="A53" s="1700" t="s">
        <v>2945</v>
      </c>
      <c r="B53" s="1065"/>
      <c r="C53" s="1692"/>
      <c r="D53" s="1692"/>
      <c r="E53" s="1700"/>
      <c r="F53" s="1692"/>
      <c r="G53" s="1548"/>
      <c r="H53" s="1547"/>
      <c r="I53" s="1549"/>
      <c r="J53" s="1693"/>
      <c r="K53" s="1552"/>
      <c r="L53" s="1352"/>
      <c r="M53" s="1700"/>
      <c r="N53" s="2186"/>
      <c r="O53" s="2186"/>
      <c r="P53" s="2186"/>
      <c r="Q53" s="2186"/>
      <c r="R53" s="131"/>
      <c r="S53" s="1407" t="s">
        <v>2945</v>
      </c>
      <c r="T53" s="1408" t="str">
        <f t="shared" si="1"/>
        <v/>
      </c>
      <c r="U53" s="295"/>
      <c r="V53" s="1409"/>
      <c r="W53" s="1409"/>
      <c r="X53" s="131"/>
      <c r="Y53" s="131"/>
      <c r="Z53" s="131"/>
      <c r="AA53" s="131"/>
    </row>
    <row r="54" spans="1:27" s="24" customFormat="1" hidden="1" x14ac:dyDescent="0.2">
      <c r="A54" s="1700" t="s">
        <v>2946</v>
      </c>
      <c r="B54" s="1065"/>
      <c r="C54" s="1692"/>
      <c r="D54" s="1692"/>
      <c r="E54" s="1700"/>
      <c r="F54" s="1692"/>
      <c r="G54" s="1548"/>
      <c r="H54" s="1547"/>
      <c r="I54" s="1549"/>
      <c r="J54" s="1693"/>
      <c r="K54" s="1552"/>
      <c r="L54" s="1352"/>
      <c r="M54" s="1700"/>
      <c r="N54" s="2186"/>
      <c r="O54" s="2186"/>
      <c r="P54" s="2186"/>
      <c r="Q54" s="2186"/>
      <c r="R54" s="131"/>
      <c r="S54" s="1407" t="s">
        <v>2946</v>
      </c>
      <c r="T54" s="1408" t="str">
        <f t="shared" si="1"/>
        <v/>
      </c>
      <c r="U54" s="295"/>
      <c r="V54" s="1409"/>
      <c r="W54" s="1409"/>
      <c r="X54" s="131"/>
      <c r="Y54" s="131"/>
      <c r="Z54" s="131"/>
      <c r="AA54" s="131"/>
    </row>
    <row r="55" spans="1:27" s="24" customFormat="1" hidden="1" x14ac:dyDescent="0.2">
      <c r="A55" s="1700" t="s">
        <v>2947</v>
      </c>
      <c r="B55" s="1065"/>
      <c r="C55" s="1692"/>
      <c r="D55" s="1692"/>
      <c r="E55" s="1700"/>
      <c r="F55" s="1692"/>
      <c r="G55" s="1548"/>
      <c r="H55" s="1547"/>
      <c r="I55" s="1549"/>
      <c r="J55" s="1693"/>
      <c r="K55" s="1552"/>
      <c r="L55" s="1352"/>
      <c r="M55" s="1700"/>
      <c r="N55" s="2186"/>
      <c r="O55" s="2186"/>
      <c r="P55" s="2186"/>
      <c r="Q55" s="2186"/>
      <c r="R55" s="131"/>
      <c r="S55" s="1407" t="s">
        <v>2947</v>
      </c>
      <c r="T55" s="1408" t="str">
        <f t="shared" si="1"/>
        <v/>
      </c>
      <c r="U55" s="295"/>
      <c r="V55" s="1409"/>
      <c r="W55" s="1409"/>
      <c r="X55" s="131"/>
      <c r="Y55" s="131"/>
      <c r="Z55" s="131"/>
      <c r="AA55" s="131"/>
    </row>
    <row r="56" spans="1:27" s="24" customFormat="1" hidden="1" x14ac:dyDescent="0.2">
      <c r="A56" s="1700" t="s">
        <v>2948</v>
      </c>
      <c r="B56" s="1065"/>
      <c r="C56" s="1692"/>
      <c r="D56" s="1692"/>
      <c r="E56" s="1700"/>
      <c r="F56" s="1692"/>
      <c r="G56" s="1548"/>
      <c r="H56" s="1547"/>
      <c r="I56" s="1549"/>
      <c r="J56" s="1693"/>
      <c r="K56" s="1552"/>
      <c r="L56" s="1352"/>
      <c r="M56" s="1700"/>
      <c r="N56" s="2186"/>
      <c r="O56" s="2186"/>
      <c r="P56" s="2186"/>
      <c r="Q56" s="2186"/>
      <c r="R56" s="131"/>
      <c r="S56" s="1407" t="s">
        <v>2948</v>
      </c>
      <c r="T56" s="1408" t="str">
        <f t="shared" si="1"/>
        <v/>
      </c>
      <c r="U56" s="295"/>
      <c r="V56" s="1409"/>
      <c r="W56" s="1409"/>
      <c r="X56" s="131"/>
      <c r="Y56" s="131"/>
      <c r="Z56" s="131"/>
      <c r="AA56" s="131"/>
    </row>
    <row r="57" spans="1:27" s="24" customFormat="1" hidden="1" x14ac:dyDescent="0.2">
      <c r="A57" s="1700" t="s">
        <v>2949</v>
      </c>
      <c r="B57" s="1065"/>
      <c r="C57" s="1692"/>
      <c r="D57" s="1692"/>
      <c r="E57" s="1700"/>
      <c r="F57" s="1692"/>
      <c r="G57" s="1548"/>
      <c r="H57" s="1547"/>
      <c r="I57" s="1549"/>
      <c r="J57" s="1693"/>
      <c r="K57" s="1552"/>
      <c r="L57" s="1352"/>
      <c r="M57" s="1700"/>
      <c r="N57" s="2186"/>
      <c r="O57" s="2186"/>
      <c r="P57" s="2186"/>
      <c r="Q57" s="2186"/>
      <c r="R57" s="131"/>
      <c r="S57" s="1407" t="s">
        <v>2949</v>
      </c>
      <c r="T57" s="1408" t="str">
        <f t="shared" si="1"/>
        <v/>
      </c>
      <c r="U57" s="295"/>
      <c r="V57" s="1409"/>
      <c r="W57" s="1409"/>
      <c r="X57" s="131"/>
      <c r="Y57" s="131"/>
      <c r="Z57" s="131"/>
      <c r="AA57" s="131"/>
    </row>
    <row r="58" spans="1:27" s="24" customFormat="1" hidden="1" x14ac:dyDescent="0.2">
      <c r="A58" s="1700" t="s">
        <v>2950</v>
      </c>
      <c r="B58" s="1065"/>
      <c r="C58" s="1692"/>
      <c r="D58" s="1692"/>
      <c r="E58" s="1700"/>
      <c r="F58" s="1692"/>
      <c r="G58" s="1548"/>
      <c r="H58" s="1547"/>
      <c r="I58" s="1549"/>
      <c r="J58" s="1693"/>
      <c r="K58" s="1552"/>
      <c r="L58" s="1352"/>
      <c r="M58" s="1700"/>
      <c r="N58" s="2186"/>
      <c r="O58" s="2186"/>
      <c r="P58" s="2186"/>
      <c r="Q58" s="2186"/>
      <c r="R58" s="131"/>
      <c r="S58" s="1407" t="s">
        <v>2950</v>
      </c>
      <c r="T58" s="1408" t="str">
        <f t="shared" si="1"/>
        <v/>
      </c>
      <c r="U58" s="295"/>
      <c r="V58" s="1409"/>
      <c r="W58" s="1409"/>
      <c r="X58" s="131"/>
      <c r="Y58" s="131"/>
      <c r="Z58" s="131"/>
      <c r="AA58" s="131"/>
    </row>
    <row r="59" spans="1:27" s="24" customFormat="1" hidden="1" x14ac:dyDescent="0.2">
      <c r="A59" s="1700" t="s">
        <v>2951</v>
      </c>
      <c r="B59" s="1065"/>
      <c r="C59" s="1692"/>
      <c r="D59" s="1692"/>
      <c r="E59" s="1700"/>
      <c r="F59" s="1692"/>
      <c r="G59" s="1548"/>
      <c r="H59" s="1547"/>
      <c r="I59" s="1549"/>
      <c r="J59" s="1693"/>
      <c r="K59" s="1552"/>
      <c r="L59" s="1352"/>
      <c r="M59" s="1700"/>
      <c r="N59" s="2186"/>
      <c r="O59" s="2186"/>
      <c r="P59" s="2186"/>
      <c r="Q59" s="2186"/>
      <c r="R59" s="131"/>
      <c r="S59" s="1407" t="s">
        <v>2951</v>
      </c>
      <c r="T59" s="1408" t="str">
        <f t="shared" si="1"/>
        <v/>
      </c>
      <c r="U59" s="295"/>
      <c r="V59" s="1409"/>
      <c r="W59" s="1409"/>
      <c r="X59" s="131"/>
      <c r="Y59" s="131"/>
      <c r="Z59" s="131"/>
      <c r="AA59" s="131"/>
    </row>
    <row r="60" spans="1:27" s="24" customFormat="1" hidden="1" x14ac:dyDescent="0.2">
      <c r="A60" s="1700" t="s">
        <v>2952</v>
      </c>
      <c r="B60" s="1065"/>
      <c r="C60" s="1692"/>
      <c r="D60" s="1692"/>
      <c r="E60" s="1700"/>
      <c r="F60" s="1692"/>
      <c r="G60" s="1548"/>
      <c r="H60" s="1547"/>
      <c r="I60" s="1549"/>
      <c r="J60" s="1693"/>
      <c r="K60" s="1552"/>
      <c r="L60" s="1352"/>
      <c r="M60" s="1700"/>
      <c r="N60" s="2186"/>
      <c r="O60" s="2186"/>
      <c r="P60" s="2186"/>
      <c r="Q60" s="2186"/>
      <c r="R60" s="131"/>
      <c r="S60" s="1407" t="s">
        <v>2952</v>
      </c>
      <c r="T60" s="1408" t="str">
        <f t="shared" si="1"/>
        <v/>
      </c>
      <c r="U60" s="295"/>
      <c r="V60" s="1409"/>
      <c r="W60" s="1409"/>
      <c r="X60" s="131"/>
      <c r="Y60" s="131"/>
      <c r="Z60" s="131"/>
      <c r="AA60" s="131"/>
    </row>
    <row r="61" spans="1:27" s="24" customFormat="1" hidden="1" x14ac:dyDescent="0.2">
      <c r="A61" s="1700" t="s">
        <v>2953</v>
      </c>
      <c r="B61" s="1065"/>
      <c r="C61" s="1692"/>
      <c r="D61" s="1692"/>
      <c r="E61" s="1700"/>
      <c r="F61" s="1692"/>
      <c r="G61" s="1548"/>
      <c r="H61" s="1547"/>
      <c r="I61" s="1549"/>
      <c r="J61" s="1693"/>
      <c r="K61" s="1552"/>
      <c r="L61" s="1352"/>
      <c r="M61" s="1700"/>
      <c r="N61" s="2186"/>
      <c r="O61" s="2186"/>
      <c r="P61" s="2186"/>
      <c r="Q61" s="2186"/>
      <c r="R61" s="131"/>
      <c r="S61" s="1407" t="s">
        <v>2953</v>
      </c>
      <c r="T61" s="1408" t="str">
        <f t="shared" si="1"/>
        <v/>
      </c>
      <c r="U61" s="295"/>
      <c r="V61" s="1409"/>
      <c r="W61" s="1409"/>
      <c r="X61" s="131"/>
      <c r="Y61" s="131"/>
      <c r="Z61" s="131"/>
      <c r="AA61" s="131"/>
    </row>
    <row r="62" spans="1:27" s="24" customFormat="1" hidden="1" x14ac:dyDescent="0.2">
      <c r="A62" s="1700" t="s">
        <v>2954</v>
      </c>
      <c r="B62" s="1065"/>
      <c r="C62" s="1692"/>
      <c r="D62" s="1692"/>
      <c r="E62" s="1700"/>
      <c r="F62" s="1692"/>
      <c r="G62" s="1548"/>
      <c r="H62" s="1547"/>
      <c r="I62" s="1549"/>
      <c r="J62" s="1693"/>
      <c r="K62" s="1552"/>
      <c r="L62" s="1352"/>
      <c r="M62" s="1700"/>
      <c r="N62" s="2186"/>
      <c r="O62" s="2186"/>
      <c r="P62" s="2186"/>
      <c r="Q62" s="2186"/>
      <c r="R62" s="131"/>
      <c r="S62" s="1407" t="s">
        <v>2954</v>
      </c>
      <c r="T62" s="1408" t="str">
        <f t="shared" si="1"/>
        <v/>
      </c>
      <c r="U62" s="295"/>
      <c r="V62" s="1409"/>
      <c r="W62" s="1409"/>
      <c r="X62" s="131"/>
      <c r="Y62" s="131"/>
      <c r="Z62" s="131"/>
      <c r="AA62" s="131"/>
    </row>
    <row r="63" spans="1:27" s="24" customFormat="1" hidden="1" x14ac:dyDescent="0.2">
      <c r="A63" s="1700" t="s">
        <v>2955</v>
      </c>
      <c r="B63" s="1065"/>
      <c r="C63" s="1692"/>
      <c r="D63" s="1692"/>
      <c r="E63" s="1700"/>
      <c r="F63" s="1692"/>
      <c r="G63" s="1548"/>
      <c r="H63" s="1547"/>
      <c r="I63" s="1549"/>
      <c r="J63" s="1693"/>
      <c r="K63" s="1552"/>
      <c r="L63" s="1352"/>
      <c r="M63" s="1700"/>
      <c r="N63" s="2186"/>
      <c r="O63" s="2186"/>
      <c r="P63" s="2186"/>
      <c r="Q63" s="2186"/>
      <c r="R63" s="131"/>
      <c r="S63" s="1407" t="s">
        <v>2955</v>
      </c>
      <c r="T63" s="1408" t="str">
        <f t="shared" si="1"/>
        <v/>
      </c>
      <c r="U63" s="295"/>
      <c r="V63" s="1409"/>
      <c r="W63" s="1409"/>
      <c r="X63" s="131"/>
      <c r="Y63" s="131"/>
      <c r="Z63" s="131"/>
      <c r="AA63" s="131"/>
    </row>
    <row r="64" spans="1:27" s="24" customFormat="1" x14ac:dyDescent="0.2">
      <c r="A64" s="1700" t="s">
        <v>2956</v>
      </c>
      <c r="B64" s="1065"/>
      <c r="C64" s="1692"/>
      <c r="D64" s="1692"/>
      <c r="E64" s="1700"/>
      <c r="F64" s="1692"/>
      <c r="G64" s="1402"/>
      <c r="H64" s="1547"/>
      <c r="I64" s="1402"/>
      <c r="J64" s="1693"/>
      <c r="K64" s="1552"/>
      <c r="L64" s="1352"/>
      <c r="M64" s="1700"/>
      <c r="N64" s="2186"/>
      <c r="O64" s="2186"/>
      <c r="P64" s="2186"/>
      <c r="Q64" s="2186"/>
      <c r="R64" s="131"/>
      <c r="S64" s="1407" t="s">
        <v>2956</v>
      </c>
      <c r="T64" s="1408" t="str">
        <f t="shared" si="1"/>
        <v/>
      </c>
      <c r="U64" s="295"/>
      <c r="V64" s="1409"/>
      <c r="W64" s="1409"/>
      <c r="X64" s="131"/>
      <c r="Y64" s="131"/>
      <c r="Z64" s="131"/>
      <c r="AA64" s="131"/>
    </row>
    <row r="65" spans="1:27" s="24" customFormat="1" x14ac:dyDescent="0.2">
      <c r="A65" s="425" t="s">
        <v>2957</v>
      </c>
      <c r="B65" s="1066">
        <v>100</v>
      </c>
      <c r="C65" s="1692"/>
      <c r="D65" s="1692"/>
      <c r="E65" s="1700"/>
      <c r="F65" s="1692"/>
      <c r="G65" s="1410"/>
      <c r="H65" s="1547"/>
      <c r="I65" s="1410"/>
      <c r="J65" s="1693"/>
      <c r="K65" s="1552"/>
      <c r="L65" s="1352"/>
      <c r="M65" s="1700"/>
      <c r="N65" s="2188"/>
      <c r="O65" s="2188"/>
      <c r="P65" s="2188"/>
      <c r="Q65" s="2188"/>
      <c r="R65" s="131"/>
      <c r="S65" s="1550"/>
      <c r="T65" s="1413">
        <v>100</v>
      </c>
      <c r="U65" s="295"/>
      <c r="V65" s="1409"/>
      <c r="W65" s="1409"/>
      <c r="X65" s="131"/>
      <c r="Y65" s="131"/>
      <c r="Z65" s="131"/>
      <c r="AA65" s="131"/>
    </row>
    <row r="66" spans="1:27" s="24" customFormat="1" ht="12.75" customHeight="1" x14ac:dyDescent="0.2">
      <c r="A66" s="132" t="s">
        <v>2958</v>
      </c>
      <c r="B66" s="905" t="s">
        <v>2959</v>
      </c>
      <c r="C66" s="1693"/>
      <c r="D66" s="1693"/>
      <c r="E66" s="131"/>
      <c r="F66" s="1693"/>
      <c r="G66" s="906"/>
      <c r="H66" s="1424"/>
      <c r="I66" s="906"/>
      <c r="J66" s="1693"/>
      <c r="K66" s="1553"/>
      <c r="L66" s="1551"/>
      <c r="M66" s="131"/>
      <c r="N66" s="2189"/>
      <c r="O66" s="2189"/>
      <c r="P66" s="2189"/>
      <c r="Q66" s="2189"/>
      <c r="R66" s="131"/>
      <c r="S66" s="1550"/>
      <c r="T66" s="906" t="s">
        <v>2959</v>
      </c>
      <c r="U66" s="295"/>
      <c r="V66" s="1418"/>
      <c r="W66" s="1418"/>
      <c r="X66" s="131"/>
      <c r="Y66" s="131"/>
      <c r="Z66" s="131"/>
      <c r="AA66" s="131"/>
    </row>
    <row r="67" spans="1:27" s="24" customFormat="1" ht="6" customHeight="1" x14ac:dyDescent="0.2">
      <c r="A67" s="131"/>
      <c r="B67" s="131"/>
      <c r="C67" s="131"/>
      <c r="D67" s="131"/>
      <c r="E67" s="131"/>
      <c r="F67" s="131"/>
      <c r="G67" s="131"/>
      <c r="H67" s="131"/>
      <c r="I67" s="131"/>
      <c r="J67" s="131"/>
      <c r="K67" s="131"/>
      <c r="L67" s="131"/>
      <c r="M67" s="131"/>
      <c r="N67" s="131"/>
      <c r="O67" s="131"/>
      <c r="P67" s="131"/>
      <c r="Q67" s="131"/>
      <c r="R67" s="131"/>
      <c r="S67" s="1400"/>
      <c r="T67" s="1400"/>
      <c r="U67" s="131"/>
      <c r="V67" s="131"/>
      <c r="W67" s="131"/>
      <c r="X67" s="131"/>
      <c r="Y67" s="131"/>
      <c r="Z67" s="131"/>
      <c r="AA67" s="131"/>
    </row>
    <row r="68" spans="1:27" s="24" customFormat="1" x14ac:dyDescent="0.2">
      <c r="A68" s="131"/>
      <c r="B68" s="138" t="s">
        <v>1788</v>
      </c>
      <c r="C68" s="131"/>
      <c r="D68" s="131"/>
      <c r="E68" s="131"/>
      <c r="F68" s="131"/>
      <c r="G68" s="131"/>
      <c r="H68" s="131"/>
      <c r="I68" s="131"/>
      <c r="J68" s="131"/>
      <c r="K68" s="131"/>
      <c r="L68" s="131"/>
      <c r="M68" s="131"/>
      <c r="N68" s="131"/>
      <c r="O68" s="131"/>
      <c r="P68" s="131"/>
      <c r="Q68" s="131"/>
      <c r="R68" s="131"/>
      <c r="S68" s="1400"/>
      <c r="T68" s="1401" t="s">
        <v>1788</v>
      </c>
      <c r="U68" s="131"/>
      <c r="V68" s="131"/>
      <c r="W68" s="131"/>
      <c r="X68" s="131"/>
      <c r="Y68" s="131"/>
      <c r="Z68" s="131"/>
      <c r="AA68" s="131"/>
    </row>
    <row r="69" spans="1:27" s="24" customFormat="1" x14ac:dyDescent="0.2">
      <c r="A69" s="1700" t="s">
        <v>2932</v>
      </c>
      <c r="B69" s="1065"/>
      <c r="C69" s="1692"/>
      <c r="D69" s="1692"/>
      <c r="E69" s="1700"/>
      <c r="F69" s="1692"/>
      <c r="G69" s="1552"/>
      <c r="H69" s="1547"/>
      <c r="I69" s="1552"/>
      <c r="J69" s="1693"/>
      <c r="K69" s="1552"/>
      <c r="L69" s="1352"/>
      <c r="M69" s="1700"/>
      <c r="N69" s="2186"/>
      <c r="O69" s="2186"/>
      <c r="P69" s="2186"/>
      <c r="Q69" s="2186"/>
      <c r="R69" s="131"/>
      <c r="S69" s="1407" t="s">
        <v>2932</v>
      </c>
      <c r="T69" s="1408" t="str">
        <f t="shared" ref="T69:T93" si="2">IF($B69="","",$B69)</f>
        <v/>
      </c>
      <c r="U69" s="295"/>
      <c r="V69" s="1409"/>
      <c r="W69" s="1409"/>
      <c r="X69" s="131"/>
      <c r="Y69" s="131"/>
      <c r="Z69" s="131"/>
      <c r="AA69" s="131"/>
    </row>
    <row r="70" spans="1:27" s="24" customFormat="1" x14ac:dyDescent="0.2">
      <c r="A70" s="1700" t="s">
        <v>2933</v>
      </c>
      <c r="B70" s="1065"/>
      <c r="C70" s="1692"/>
      <c r="D70" s="1692"/>
      <c r="E70" s="1700"/>
      <c r="F70" s="1692"/>
      <c r="G70" s="1552"/>
      <c r="H70" s="1547"/>
      <c r="I70" s="1552"/>
      <c r="J70" s="1693"/>
      <c r="K70" s="1552"/>
      <c r="L70" s="1352"/>
      <c r="M70" s="1700"/>
      <c r="N70" s="2186"/>
      <c r="O70" s="2186"/>
      <c r="P70" s="2186"/>
      <c r="Q70" s="2186"/>
      <c r="R70" s="131"/>
      <c r="S70" s="1407" t="s">
        <v>2933</v>
      </c>
      <c r="T70" s="1408" t="str">
        <f t="shared" si="2"/>
        <v/>
      </c>
      <c r="U70" s="295"/>
      <c r="V70" s="1409"/>
      <c r="W70" s="1409"/>
      <c r="X70" s="131"/>
      <c r="Y70" s="131"/>
      <c r="Z70" s="131"/>
      <c r="AA70" s="131"/>
    </row>
    <row r="71" spans="1:27" s="24" customFormat="1" x14ac:dyDescent="0.2">
      <c r="A71" s="1700" t="s">
        <v>2934</v>
      </c>
      <c r="B71" s="1065"/>
      <c r="C71" s="1692"/>
      <c r="D71" s="1692"/>
      <c r="E71" s="1700"/>
      <c r="F71" s="1692"/>
      <c r="G71" s="1552"/>
      <c r="H71" s="1547"/>
      <c r="I71" s="1552"/>
      <c r="J71" s="1693"/>
      <c r="K71" s="1552"/>
      <c r="L71" s="1352"/>
      <c r="M71" s="1700"/>
      <c r="N71" s="2186"/>
      <c r="O71" s="2186"/>
      <c r="P71" s="2186"/>
      <c r="Q71" s="2186"/>
      <c r="R71" s="131"/>
      <c r="S71" s="1407" t="s">
        <v>2934</v>
      </c>
      <c r="T71" s="1408" t="str">
        <f t="shared" si="2"/>
        <v/>
      </c>
      <c r="U71" s="295"/>
      <c r="V71" s="1409"/>
      <c r="W71" s="1409"/>
      <c r="X71" s="131"/>
      <c r="Y71" s="131"/>
      <c r="Z71" s="131"/>
      <c r="AA71" s="131"/>
    </row>
    <row r="72" spans="1:27" s="24" customFormat="1" hidden="1" x14ac:dyDescent="0.2">
      <c r="A72" s="1700" t="s">
        <v>2935</v>
      </c>
      <c r="B72" s="1065"/>
      <c r="C72" s="1692"/>
      <c r="D72" s="1692"/>
      <c r="E72" s="1700"/>
      <c r="F72" s="1692"/>
      <c r="G72" s="1554"/>
      <c r="H72" s="1547"/>
      <c r="I72" s="1555"/>
      <c r="J72" s="1693"/>
      <c r="K72" s="1552"/>
      <c r="L72" s="1352"/>
      <c r="M72" s="1700"/>
      <c r="N72" s="2186"/>
      <c r="O72" s="2186"/>
      <c r="P72" s="2186"/>
      <c r="Q72" s="2186"/>
      <c r="R72" s="131"/>
      <c r="S72" s="1407" t="s">
        <v>2935</v>
      </c>
      <c r="T72" s="1408" t="str">
        <f t="shared" si="2"/>
        <v/>
      </c>
      <c r="U72" s="295"/>
      <c r="V72" s="1409"/>
      <c r="W72" s="1409"/>
      <c r="X72" s="131"/>
      <c r="Y72" s="131"/>
      <c r="Z72" s="131"/>
      <c r="AA72" s="131"/>
    </row>
    <row r="73" spans="1:27" s="24" customFormat="1" hidden="1" x14ac:dyDescent="0.2">
      <c r="A73" s="1700" t="s">
        <v>2936</v>
      </c>
      <c r="B73" s="1065"/>
      <c r="C73" s="1692"/>
      <c r="D73" s="1692"/>
      <c r="E73" s="1700"/>
      <c r="F73" s="1692"/>
      <c r="G73" s="1554"/>
      <c r="H73" s="1547"/>
      <c r="I73" s="1555"/>
      <c r="J73" s="1693"/>
      <c r="K73" s="1552"/>
      <c r="L73" s="1352"/>
      <c r="M73" s="1700"/>
      <c r="N73" s="2186"/>
      <c r="O73" s="2186"/>
      <c r="P73" s="2186"/>
      <c r="Q73" s="2186"/>
      <c r="R73" s="131"/>
      <c r="S73" s="1407" t="s">
        <v>2936</v>
      </c>
      <c r="T73" s="1408" t="str">
        <f t="shared" si="2"/>
        <v/>
      </c>
      <c r="U73" s="295"/>
      <c r="V73" s="1409"/>
      <c r="W73" s="1409"/>
      <c r="X73" s="131"/>
      <c r="Y73" s="131"/>
      <c r="Z73" s="131"/>
      <c r="AA73" s="131"/>
    </row>
    <row r="74" spans="1:27" s="24" customFormat="1" hidden="1" x14ac:dyDescent="0.2">
      <c r="A74" s="1700" t="s">
        <v>2937</v>
      </c>
      <c r="B74" s="1065"/>
      <c r="C74" s="1692"/>
      <c r="D74" s="1692"/>
      <c r="E74" s="1700"/>
      <c r="F74" s="1692"/>
      <c r="G74" s="1554"/>
      <c r="H74" s="1547"/>
      <c r="I74" s="1555"/>
      <c r="J74" s="1693"/>
      <c r="K74" s="1552"/>
      <c r="L74" s="1352"/>
      <c r="M74" s="1700"/>
      <c r="N74" s="2186"/>
      <c r="O74" s="2186"/>
      <c r="P74" s="2186"/>
      <c r="Q74" s="2186"/>
      <c r="R74" s="131"/>
      <c r="S74" s="1407" t="s">
        <v>2937</v>
      </c>
      <c r="T74" s="1408" t="str">
        <f t="shared" si="2"/>
        <v/>
      </c>
      <c r="U74" s="295"/>
      <c r="V74" s="1409"/>
      <c r="W74" s="1409"/>
      <c r="X74" s="131"/>
      <c r="Y74" s="131"/>
      <c r="Z74" s="131"/>
      <c r="AA74" s="131"/>
    </row>
    <row r="75" spans="1:27" s="24" customFormat="1" hidden="1" x14ac:dyDescent="0.2">
      <c r="A75" s="1700" t="s">
        <v>2938</v>
      </c>
      <c r="B75" s="1065"/>
      <c r="C75" s="1692"/>
      <c r="D75" s="1692"/>
      <c r="E75" s="1700"/>
      <c r="F75" s="1692"/>
      <c r="G75" s="1554"/>
      <c r="H75" s="1547"/>
      <c r="I75" s="1555"/>
      <c r="J75" s="1693"/>
      <c r="K75" s="1552"/>
      <c r="L75" s="1352"/>
      <c r="M75" s="1700"/>
      <c r="N75" s="2186"/>
      <c r="O75" s="2186"/>
      <c r="P75" s="2186"/>
      <c r="Q75" s="2186"/>
      <c r="R75" s="131"/>
      <c r="S75" s="1407" t="s">
        <v>2938</v>
      </c>
      <c r="T75" s="1408" t="str">
        <f t="shared" si="2"/>
        <v/>
      </c>
      <c r="U75" s="295"/>
      <c r="V75" s="1409"/>
      <c r="W75" s="1409"/>
      <c r="X75" s="131"/>
      <c r="Y75" s="131"/>
      <c r="Z75" s="131"/>
      <c r="AA75" s="131"/>
    </row>
    <row r="76" spans="1:27" s="24" customFormat="1" hidden="1" x14ac:dyDescent="0.2">
      <c r="A76" s="1700" t="s">
        <v>2939</v>
      </c>
      <c r="B76" s="1065"/>
      <c r="C76" s="1692"/>
      <c r="D76" s="1692"/>
      <c r="E76" s="1700"/>
      <c r="F76" s="1692"/>
      <c r="G76" s="1554"/>
      <c r="H76" s="1547"/>
      <c r="I76" s="1555"/>
      <c r="J76" s="1693"/>
      <c r="K76" s="1552"/>
      <c r="L76" s="1352"/>
      <c r="M76" s="1700"/>
      <c r="N76" s="2186"/>
      <c r="O76" s="2186"/>
      <c r="P76" s="2186"/>
      <c r="Q76" s="2186"/>
      <c r="R76" s="131"/>
      <c r="S76" s="1407" t="s">
        <v>2939</v>
      </c>
      <c r="T76" s="1408" t="str">
        <f t="shared" si="2"/>
        <v/>
      </c>
      <c r="U76" s="295"/>
      <c r="V76" s="1409"/>
      <c r="W76" s="1409"/>
      <c r="X76" s="131"/>
      <c r="Y76" s="131"/>
      <c r="Z76" s="131"/>
      <c r="AA76" s="131"/>
    </row>
    <row r="77" spans="1:27" s="24" customFormat="1" hidden="1" x14ac:dyDescent="0.2">
      <c r="A77" s="1700" t="s">
        <v>2940</v>
      </c>
      <c r="B77" s="1065"/>
      <c r="C77" s="1692"/>
      <c r="D77" s="1692"/>
      <c r="E77" s="1700"/>
      <c r="F77" s="1692"/>
      <c r="G77" s="1554"/>
      <c r="H77" s="1547"/>
      <c r="I77" s="1555"/>
      <c r="J77" s="1693"/>
      <c r="K77" s="1552"/>
      <c r="L77" s="1352"/>
      <c r="M77" s="1700"/>
      <c r="N77" s="2186"/>
      <c r="O77" s="2186"/>
      <c r="P77" s="2186"/>
      <c r="Q77" s="2186"/>
      <c r="R77" s="131"/>
      <c r="S77" s="1407" t="s">
        <v>2940</v>
      </c>
      <c r="T77" s="1408" t="str">
        <f t="shared" si="2"/>
        <v/>
      </c>
      <c r="U77" s="295"/>
      <c r="V77" s="1409"/>
      <c r="W77" s="1409"/>
      <c r="X77" s="131"/>
      <c r="Y77" s="131"/>
      <c r="Z77" s="131"/>
      <c r="AA77" s="131"/>
    </row>
    <row r="78" spans="1:27" s="24" customFormat="1" hidden="1" x14ac:dyDescent="0.2">
      <c r="A78" s="1700" t="s">
        <v>2941</v>
      </c>
      <c r="B78" s="1065"/>
      <c r="C78" s="1692"/>
      <c r="D78" s="1692"/>
      <c r="E78" s="1700"/>
      <c r="F78" s="1692"/>
      <c r="G78" s="1554"/>
      <c r="H78" s="1547"/>
      <c r="I78" s="1555"/>
      <c r="J78" s="1693"/>
      <c r="K78" s="1552"/>
      <c r="L78" s="1352"/>
      <c r="M78" s="1700"/>
      <c r="N78" s="2186"/>
      <c r="O78" s="2186"/>
      <c r="P78" s="2186"/>
      <c r="Q78" s="2186"/>
      <c r="R78" s="131"/>
      <c r="S78" s="1407" t="s">
        <v>2941</v>
      </c>
      <c r="T78" s="1408" t="str">
        <f t="shared" si="2"/>
        <v/>
      </c>
      <c r="U78" s="295"/>
      <c r="V78" s="1409"/>
      <c r="W78" s="1409"/>
      <c r="X78" s="131"/>
      <c r="Y78" s="131"/>
      <c r="Z78" s="131"/>
      <c r="AA78" s="131"/>
    </row>
    <row r="79" spans="1:27" s="24" customFormat="1" hidden="1" x14ac:dyDescent="0.2">
      <c r="A79" s="1700" t="s">
        <v>2942</v>
      </c>
      <c r="B79" s="1065"/>
      <c r="C79" s="1692"/>
      <c r="D79" s="1692"/>
      <c r="E79" s="1700"/>
      <c r="F79" s="1692"/>
      <c r="G79" s="1554"/>
      <c r="H79" s="1547"/>
      <c r="I79" s="1555"/>
      <c r="J79" s="1693"/>
      <c r="K79" s="1552"/>
      <c r="L79" s="1352"/>
      <c r="M79" s="1700"/>
      <c r="N79" s="2186"/>
      <c r="O79" s="2186"/>
      <c r="P79" s="2186"/>
      <c r="Q79" s="2186"/>
      <c r="R79" s="131"/>
      <c r="S79" s="1407" t="s">
        <v>2942</v>
      </c>
      <c r="T79" s="1408" t="str">
        <f t="shared" si="2"/>
        <v/>
      </c>
      <c r="U79" s="295"/>
      <c r="V79" s="1409"/>
      <c r="W79" s="1409"/>
      <c r="X79" s="131"/>
      <c r="Y79" s="131"/>
      <c r="Z79" s="131"/>
      <c r="AA79" s="131"/>
    </row>
    <row r="80" spans="1:27" s="24" customFormat="1" hidden="1" x14ac:dyDescent="0.2">
      <c r="A80" s="1700" t="s">
        <v>2943</v>
      </c>
      <c r="B80" s="1065"/>
      <c r="C80" s="1692"/>
      <c r="D80" s="1692"/>
      <c r="E80" s="1700"/>
      <c r="F80" s="1692"/>
      <c r="G80" s="1554"/>
      <c r="H80" s="1547"/>
      <c r="I80" s="1555"/>
      <c r="J80" s="1693"/>
      <c r="K80" s="1552"/>
      <c r="L80" s="1352"/>
      <c r="M80" s="1700"/>
      <c r="N80" s="2186"/>
      <c r="O80" s="2186"/>
      <c r="P80" s="2186"/>
      <c r="Q80" s="2186"/>
      <c r="R80" s="131"/>
      <c r="S80" s="1407" t="s">
        <v>2943</v>
      </c>
      <c r="T80" s="1408" t="str">
        <f t="shared" si="2"/>
        <v/>
      </c>
      <c r="U80" s="295"/>
      <c r="V80" s="1409"/>
      <c r="W80" s="1409"/>
      <c r="X80" s="131"/>
      <c r="Y80" s="131"/>
      <c r="Z80" s="131"/>
      <c r="AA80" s="131"/>
    </row>
    <row r="81" spans="1:27" s="24" customFormat="1" hidden="1" x14ac:dyDescent="0.2">
      <c r="A81" s="1700" t="s">
        <v>2944</v>
      </c>
      <c r="B81" s="1065"/>
      <c r="C81" s="1692"/>
      <c r="D81" s="1692"/>
      <c r="E81" s="1700"/>
      <c r="F81" s="1692"/>
      <c r="G81" s="1554"/>
      <c r="H81" s="1547"/>
      <c r="I81" s="1555"/>
      <c r="J81" s="1693"/>
      <c r="K81" s="1552"/>
      <c r="L81" s="1352"/>
      <c r="M81" s="1700"/>
      <c r="N81" s="2186"/>
      <c r="O81" s="2186"/>
      <c r="P81" s="2186"/>
      <c r="Q81" s="2186"/>
      <c r="R81" s="131"/>
      <c r="S81" s="1407" t="s">
        <v>2944</v>
      </c>
      <c r="T81" s="1408" t="str">
        <f t="shared" si="2"/>
        <v/>
      </c>
      <c r="U81" s="295"/>
      <c r="V81" s="1409"/>
      <c r="W81" s="1409"/>
      <c r="X81" s="131"/>
      <c r="Y81" s="131"/>
      <c r="Z81" s="131"/>
      <c r="AA81" s="131"/>
    </row>
    <row r="82" spans="1:27" s="24" customFormat="1" hidden="1" x14ac:dyDescent="0.2">
      <c r="A82" s="1700" t="s">
        <v>2945</v>
      </c>
      <c r="B82" s="1065"/>
      <c r="C82" s="1692"/>
      <c r="D82" s="1692"/>
      <c r="E82" s="1700"/>
      <c r="F82" s="1692"/>
      <c r="G82" s="1554"/>
      <c r="H82" s="1547"/>
      <c r="I82" s="1555"/>
      <c r="J82" s="1693"/>
      <c r="K82" s="1552"/>
      <c r="L82" s="1352"/>
      <c r="M82" s="1700"/>
      <c r="N82" s="2186"/>
      <c r="O82" s="2186"/>
      <c r="P82" s="2186"/>
      <c r="Q82" s="2186"/>
      <c r="R82" s="131"/>
      <c r="S82" s="1407" t="s">
        <v>2945</v>
      </c>
      <c r="T82" s="1408" t="str">
        <f t="shared" si="2"/>
        <v/>
      </c>
      <c r="U82" s="295"/>
      <c r="V82" s="1409"/>
      <c r="W82" s="1409"/>
      <c r="X82" s="131"/>
      <c r="Y82" s="131"/>
      <c r="Z82" s="131"/>
      <c r="AA82" s="131"/>
    </row>
    <row r="83" spans="1:27" s="24" customFormat="1" hidden="1" x14ac:dyDescent="0.2">
      <c r="A83" s="1700" t="s">
        <v>2946</v>
      </c>
      <c r="B83" s="1065"/>
      <c r="C83" s="1692"/>
      <c r="D83" s="1692"/>
      <c r="E83" s="1700"/>
      <c r="F83" s="1692"/>
      <c r="G83" s="1554"/>
      <c r="H83" s="1547"/>
      <c r="I83" s="1555"/>
      <c r="J83" s="1693"/>
      <c r="K83" s="1552"/>
      <c r="L83" s="1352"/>
      <c r="M83" s="1700"/>
      <c r="N83" s="2186"/>
      <c r="O83" s="2186"/>
      <c r="P83" s="2186"/>
      <c r="Q83" s="2186"/>
      <c r="R83" s="131"/>
      <c r="S83" s="1407" t="s">
        <v>2946</v>
      </c>
      <c r="T83" s="1408" t="str">
        <f t="shared" si="2"/>
        <v/>
      </c>
      <c r="U83" s="295"/>
      <c r="V83" s="1409"/>
      <c r="W83" s="1409"/>
      <c r="X83" s="131"/>
      <c r="Y83" s="131"/>
      <c r="Z83" s="131"/>
      <c r="AA83" s="131"/>
    </row>
    <row r="84" spans="1:27" s="24" customFormat="1" hidden="1" x14ac:dyDescent="0.2">
      <c r="A84" s="1700" t="s">
        <v>2947</v>
      </c>
      <c r="B84" s="1065"/>
      <c r="C84" s="1692"/>
      <c r="D84" s="1692"/>
      <c r="E84" s="1700"/>
      <c r="F84" s="1692"/>
      <c r="G84" s="1554"/>
      <c r="H84" s="1547"/>
      <c r="I84" s="1555"/>
      <c r="J84" s="1693"/>
      <c r="K84" s="1552"/>
      <c r="L84" s="1352"/>
      <c r="M84" s="1700"/>
      <c r="N84" s="2186"/>
      <c r="O84" s="2186"/>
      <c r="P84" s="2186"/>
      <c r="Q84" s="2186"/>
      <c r="R84" s="131"/>
      <c r="S84" s="1407" t="s">
        <v>2947</v>
      </c>
      <c r="T84" s="1408" t="str">
        <f t="shared" si="2"/>
        <v/>
      </c>
      <c r="U84" s="295"/>
      <c r="V84" s="1409"/>
      <c r="W84" s="1409"/>
      <c r="X84" s="131"/>
      <c r="Y84" s="131"/>
      <c r="Z84" s="131"/>
      <c r="AA84" s="131"/>
    </row>
    <row r="85" spans="1:27" s="24" customFormat="1" hidden="1" x14ac:dyDescent="0.2">
      <c r="A85" s="1700" t="s">
        <v>2948</v>
      </c>
      <c r="B85" s="1065"/>
      <c r="C85" s="1692"/>
      <c r="D85" s="1692"/>
      <c r="E85" s="1700"/>
      <c r="F85" s="1692"/>
      <c r="G85" s="1554"/>
      <c r="H85" s="1547"/>
      <c r="I85" s="1555"/>
      <c r="J85" s="1693"/>
      <c r="K85" s="1552"/>
      <c r="L85" s="1352"/>
      <c r="M85" s="1700"/>
      <c r="N85" s="2186"/>
      <c r="O85" s="2186"/>
      <c r="P85" s="2186"/>
      <c r="Q85" s="2186"/>
      <c r="R85" s="131"/>
      <c r="S85" s="1407" t="s">
        <v>2948</v>
      </c>
      <c r="T85" s="1408" t="str">
        <f t="shared" si="2"/>
        <v/>
      </c>
      <c r="U85" s="295"/>
      <c r="V85" s="1409"/>
      <c r="W85" s="1409"/>
      <c r="X85" s="131"/>
      <c r="Y85" s="131"/>
      <c r="Z85" s="131"/>
      <c r="AA85" s="131"/>
    </row>
    <row r="86" spans="1:27" s="24" customFormat="1" hidden="1" x14ac:dyDescent="0.2">
      <c r="A86" s="1700" t="s">
        <v>2949</v>
      </c>
      <c r="B86" s="1065"/>
      <c r="C86" s="1692"/>
      <c r="D86" s="1692"/>
      <c r="E86" s="1700"/>
      <c r="F86" s="1692"/>
      <c r="G86" s="1554"/>
      <c r="H86" s="1547"/>
      <c r="I86" s="1555"/>
      <c r="J86" s="1693"/>
      <c r="K86" s="1552"/>
      <c r="L86" s="1352"/>
      <c r="M86" s="1700"/>
      <c r="N86" s="2186"/>
      <c r="O86" s="2186"/>
      <c r="P86" s="2186"/>
      <c r="Q86" s="2186"/>
      <c r="R86" s="131"/>
      <c r="S86" s="1407" t="s">
        <v>2949</v>
      </c>
      <c r="T86" s="1408" t="str">
        <f t="shared" si="2"/>
        <v/>
      </c>
      <c r="U86" s="295"/>
      <c r="V86" s="1409"/>
      <c r="W86" s="1409"/>
      <c r="X86" s="131"/>
      <c r="Y86" s="131"/>
      <c r="Z86" s="131"/>
      <c r="AA86" s="131"/>
    </row>
    <row r="87" spans="1:27" s="24" customFormat="1" hidden="1" x14ac:dyDescent="0.2">
      <c r="A87" s="1700" t="s">
        <v>2950</v>
      </c>
      <c r="B87" s="1065"/>
      <c r="C87" s="1692"/>
      <c r="D87" s="1692"/>
      <c r="E87" s="1700"/>
      <c r="F87" s="1692"/>
      <c r="G87" s="1554"/>
      <c r="H87" s="1547"/>
      <c r="I87" s="1555"/>
      <c r="J87" s="1693"/>
      <c r="K87" s="1552"/>
      <c r="L87" s="1352"/>
      <c r="M87" s="1700"/>
      <c r="N87" s="2186"/>
      <c r="O87" s="2186"/>
      <c r="P87" s="2186"/>
      <c r="Q87" s="2186"/>
      <c r="R87" s="131"/>
      <c r="S87" s="1407" t="s">
        <v>2950</v>
      </c>
      <c r="T87" s="1408" t="str">
        <f t="shared" si="2"/>
        <v/>
      </c>
      <c r="U87" s="295"/>
      <c r="V87" s="1409"/>
      <c r="W87" s="1409"/>
      <c r="X87" s="131"/>
      <c r="Y87" s="131"/>
      <c r="Z87" s="131"/>
      <c r="AA87" s="131"/>
    </row>
    <row r="88" spans="1:27" s="24" customFormat="1" hidden="1" x14ac:dyDescent="0.2">
      <c r="A88" s="1700" t="s">
        <v>2951</v>
      </c>
      <c r="B88" s="1065"/>
      <c r="C88" s="1692"/>
      <c r="D88" s="1692"/>
      <c r="E88" s="1700"/>
      <c r="F88" s="1692"/>
      <c r="G88" s="1554"/>
      <c r="H88" s="1547"/>
      <c r="I88" s="1555"/>
      <c r="J88" s="1693"/>
      <c r="K88" s="1552"/>
      <c r="L88" s="1352"/>
      <c r="M88" s="1700"/>
      <c r="N88" s="2186"/>
      <c r="O88" s="2186"/>
      <c r="P88" s="2186"/>
      <c r="Q88" s="2186"/>
      <c r="R88" s="131"/>
      <c r="S88" s="1407" t="s">
        <v>2951</v>
      </c>
      <c r="T88" s="1408" t="str">
        <f t="shared" si="2"/>
        <v/>
      </c>
      <c r="U88" s="295"/>
      <c r="V88" s="1409"/>
      <c r="W88" s="1409"/>
      <c r="X88" s="131"/>
      <c r="Y88" s="131"/>
      <c r="Z88" s="131"/>
      <c r="AA88" s="131"/>
    </row>
    <row r="89" spans="1:27" s="24" customFormat="1" hidden="1" x14ac:dyDescent="0.2">
      <c r="A89" s="1700" t="s">
        <v>2952</v>
      </c>
      <c r="B89" s="1065"/>
      <c r="C89" s="1692"/>
      <c r="D89" s="1692"/>
      <c r="E89" s="1700"/>
      <c r="F89" s="1692"/>
      <c r="G89" s="1554"/>
      <c r="H89" s="1547"/>
      <c r="I89" s="1555"/>
      <c r="J89" s="1693"/>
      <c r="K89" s="1552"/>
      <c r="L89" s="1352"/>
      <c r="M89" s="1700"/>
      <c r="N89" s="2186"/>
      <c r="O89" s="2186"/>
      <c r="P89" s="2186"/>
      <c r="Q89" s="2186"/>
      <c r="R89" s="131"/>
      <c r="S89" s="1407" t="s">
        <v>2952</v>
      </c>
      <c r="T89" s="1408" t="str">
        <f t="shared" si="2"/>
        <v/>
      </c>
      <c r="U89" s="295"/>
      <c r="V89" s="1409"/>
      <c r="W89" s="1409"/>
      <c r="X89" s="131"/>
      <c r="Y89" s="131"/>
      <c r="Z89" s="131"/>
      <c r="AA89" s="131"/>
    </row>
    <row r="90" spans="1:27" s="24" customFormat="1" hidden="1" x14ac:dyDescent="0.2">
      <c r="A90" s="1700" t="s">
        <v>2953</v>
      </c>
      <c r="B90" s="1065"/>
      <c r="C90" s="1692"/>
      <c r="D90" s="1692"/>
      <c r="E90" s="1700"/>
      <c r="F90" s="1692"/>
      <c r="G90" s="1554"/>
      <c r="H90" s="1547"/>
      <c r="I90" s="1555"/>
      <c r="J90" s="1693"/>
      <c r="K90" s="1552"/>
      <c r="L90" s="1352"/>
      <c r="M90" s="1700"/>
      <c r="N90" s="2186"/>
      <c r="O90" s="2186"/>
      <c r="P90" s="2186"/>
      <c r="Q90" s="2186"/>
      <c r="R90" s="131"/>
      <c r="S90" s="1407" t="s">
        <v>2953</v>
      </c>
      <c r="T90" s="1408" t="str">
        <f t="shared" si="2"/>
        <v/>
      </c>
      <c r="U90" s="295"/>
      <c r="V90" s="1409"/>
      <c r="W90" s="1409"/>
      <c r="X90" s="131"/>
      <c r="Y90" s="131"/>
      <c r="Z90" s="131"/>
      <c r="AA90" s="131"/>
    </row>
    <row r="91" spans="1:27" s="24" customFormat="1" hidden="1" x14ac:dyDescent="0.2">
      <c r="A91" s="1700" t="s">
        <v>2954</v>
      </c>
      <c r="B91" s="1065"/>
      <c r="C91" s="1692"/>
      <c r="D91" s="1692"/>
      <c r="E91" s="1700"/>
      <c r="F91" s="1692"/>
      <c r="G91" s="1554"/>
      <c r="H91" s="1547"/>
      <c r="I91" s="1555"/>
      <c r="J91" s="1693"/>
      <c r="K91" s="1552"/>
      <c r="L91" s="1352"/>
      <c r="M91" s="1700"/>
      <c r="N91" s="2186"/>
      <c r="O91" s="2186"/>
      <c r="P91" s="2186"/>
      <c r="Q91" s="2186"/>
      <c r="R91" s="131"/>
      <c r="S91" s="1407" t="s">
        <v>2954</v>
      </c>
      <c r="T91" s="1408" t="str">
        <f t="shared" si="2"/>
        <v/>
      </c>
      <c r="U91" s="295"/>
      <c r="V91" s="1409"/>
      <c r="W91" s="1409"/>
      <c r="X91" s="131"/>
      <c r="Y91" s="131"/>
      <c r="Z91" s="131"/>
      <c r="AA91" s="131"/>
    </row>
    <row r="92" spans="1:27" s="24" customFormat="1" hidden="1" x14ac:dyDescent="0.2">
      <c r="A92" s="1700" t="s">
        <v>2955</v>
      </c>
      <c r="B92" s="1065"/>
      <c r="C92" s="1692"/>
      <c r="D92" s="1692"/>
      <c r="E92" s="1700"/>
      <c r="F92" s="1692"/>
      <c r="G92" s="1554"/>
      <c r="H92" s="1547"/>
      <c r="I92" s="1555"/>
      <c r="J92" s="1693"/>
      <c r="K92" s="1552"/>
      <c r="L92" s="1352"/>
      <c r="M92" s="1700"/>
      <c r="N92" s="2186"/>
      <c r="O92" s="2186"/>
      <c r="P92" s="2186"/>
      <c r="Q92" s="2186"/>
      <c r="R92" s="131"/>
      <c r="S92" s="1407" t="s">
        <v>2955</v>
      </c>
      <c r="T92" s="1408" t="str">
        <f t="shared" si="2"/>
        <v/>
      </c>
      <c r="U92" s="295"/>
      <c r="V92" s="1409"/>
      <c r="W92" s="1409"/>
      <c r="X92" s="131"/>
      <c r="Y92" s="131"/>
      <c r="Z92" s="131"/>
      <c r="AA92" s="131"/>
    </row>
    <row r="93" spans="1:27" s="24" customFormat="1" x14ac:dyDescent="0.2">
      <c r="A93" s="1700" t="s">
        <v>2956</v>
      </c>
      <c r="B93" s="1065"/>
      <c r="C93" s="1692"/>
      <c r="D93" s="1692"/>
      <c r="E93" s="1700"/>
      <c r="F93" s="1692"/>
      <c r="G93" s="1552"/>
      <c r="H93" s="1547"/>
      <c r="I93" s="1552"/>
      <c r="J93" s="1693"/>
      <c r="K93" s="1552"/>
      <c r="L93" s="1352"/>
      <c r="M93" s="1700"/>
      <c r="N93" s="2186"/>
      <c r="O93" s="2186"/>
      <c r="P93" s="2186"/>
      <c r="Q93" s="2186"/>
      <c r="R93" s="131"/>
      <c r="S93" s="1407" t="s">
        <v>2956</v>
      </c>
      <c r="T93" s="1408" t="str">
        <f t="shared" si="2"/>
        <v/>
      </c>
      <c r="U93" s="295"/>
      <c r="V93" s="1409"/>
      <c r="W93" s="1409"/>
      <c r="X93" s="131"/>
      <c r="Y93" s="131"/>
      <c r="Z93" s="131"/>
      <c r="AA93" s="131"/>
    </row>
    <row r="94" spans="1:27" s="24" customFormat="1" x14ac:dyDescent="0.2">
      <c r="A94" s="425" t="s">
        <v>2957</v>
      </c>
      <c r="B94" s="1066">
        <v>100</v>
      </c>
      <c r="C94" s="1692"/>
      <c r="D94" s="1692"/>
      <c r="E94" s="1700"/>
      <c r="F94" s="1692"/>
      <c r="G94" s="1552"/>
      <c r="H94" s="1547"/>
      <c r="I94" s="1552"/>
      <c r="J94" s="1693"/>
      <c r="K94" s="1552"/>
      <c r="L94" s="1352"/>
      <c r="M94" s="1700"/>
      <c r="N94" s="2188"/>
      <c r="O94" s="2188"/>
      <c r="P94" s="2188"/>
      <c r="Q94" s="2188"/>
      <c r="R94" s="131"/>
      <c r="S94" s="1550"/>
      <c r="T94" s="1413">
        <v>100</v>
      </c>
      <c r="U94" s="295"/>
      <c r="V94" s="1409"/>
      <c r="W94" s="1409"/>
      <c r="X94" s="131"/>
      <c r="Y94" s="131"/>
      <c r="Z94" s="131"/>
      <c r="AA94" s="131"/>
    </row>
    <row r="95" spans="1:27" s="24" customFormat="1" x14ac:dyDescent="0.2">
      <c r="A95" s="132" t="s">
        <v>2958</v>
      </c>
      <c r="B95" s="905" t="s">
        <v>2959</v>
      </c>
      <c r="C95" s="1693"/>
      <c r="D95" s="1693"/>
      <c r="E95" s="131"/>
      <c r="F95" s="1693"/>
      <c r="G95" s="1553"/>
      <c r="H95" s="1424"/>
      <c r="I95" s="1553"/>
      <c r="J95" s="1693"/>
      <c r="K95" s="1553"/>
      <c r="L95" s="1551"/>
      <c r="M95" s="131"/>
      <c r="N95" s="2189"/>
      <c r="O95" s="2189"/>
      <c r="P95" s="2189"/>
      <c r="Q95" s="2189"/>
      <c r="R95" s="131"/>
      <c r="S95" s="1550"/>
      <c r="T95" s="906" t="s">
        <v>2959</v>
      </c>
      <c r="U95" s="295"/>
      <c r="V95" s="1418"/>
      <c r="W95" s="1418"/>
      <c r="X95" s="131"/>
      <c r="Y95" s="131"/>
      <c r="Z95" s="131"/>
      <c r="AA95" s="131"/>
    </row>
    <row r="96" spans="1:27" x14ac:dyDescent="0.2">
      <c r="A96" s="131"/>
      <c r="B96" s="131"/>
      <c r="C96" s="131"/>
      <c r="D96" s="131"/>
      <c r="E96" s="131"/>
      <c r="F96" s="131"/>
      <c r="G96" s="131"/>
      <c r="H96" s="131"/>
      <c r="I96" s="131"/>
      <c r="J96" s="131"/>
      <c r="K96" s="131"/>
      <c r="L96" s="131"/>
      <c r="M96" s="131"/>
      <c r="N96" s="131"/>
      <c r="O96" s="131"/>
      <c r="P96" s="131"/>
      <c r="Q96" s="131"/>
      <c r="R96" s="131"/>
      <c r="S96" s="1546"/>
      <c r="T96" s="1546"/>
      <c r="U96" s="914"/>
      <c r="V96" s="914"/>
      <c r="W96" s="914"/>
      <c r="X96" s="131"/>
      <c r="Y96" s="131"/>
      <c r="Z96" s="131"/>
      <c r="AA96" s="131"/>
    </row>
    <row r="97" spans="1:43" x14ac:dyDescent="0.2">
      <c r="A97" s="131"/>
      <c r="B97" s="1356" t="s">
        <v>2960</v>
      </c>
      <c r="C97" s="1357"/>
      <c r="D97" s="1357"/>
      <c r="E97" s="131"/>
      <c r="F97" s="1357"/>
      <c r="G97" s="979"/>
      <c r="H97" s="1358"/>
      <c r="I97" s="1358"/>
      <c r="J97" s="1357"/>
      <c r="K97" s="1357"/>
      <c r="L97" s="1357"/>
      <c r="M97" s="1357"/>
      <c r="N97" s="1428"/>
      <c r="O97" s="131"/>
      <c r="P97" s="553"/>
      <c r="Q97" s="553"/>
      <c r="R97" s="553"/>
      <c r="S97" s="1439"/>
      <c r="T97" s="1439"/>
      <c r="U97" s="553"/>
      <c r="V97" s="553"/>
      <c r="W97" s="553"/>
      <c r="X97" s="1526"/>
      <c r="Y97" s="131"/>
      <c r="Z97" s="1527"/>
      <c r="AA97" s="1527"/>
      <c r="AB97" s="1085"/>
      <c r="AC97" s="1085"/>
      <c r="AD97" s="1085"/>
      <c r="AE97" s="1085"/>
      <c r="AF97" s="1086"/>
      <c r="AG97" s="1085"/>
      <c r="AH97" s="1085"/>
      <c r="AI97" s="1085"/>
      <c r="AJ97" s="1085"/>
      <c r="AK97" s="1085"/>
      <c r="AL97" s="1085"/>
      <c r="AM97" s="1118"/>
      <c r="AN97" s="1118"/>
      <c r="AO97" s="1085"/>
      <c r="AP97" s="1085"/>
      <c r="AQ97" s="1085"/>
    </row>
    <row r="98" spans="1:43" x14ac:dyDescent="0.2">
      <c r="A98" s="132" t="s">
        <v>2958</v>
      </c>
      <c r="B98" s="1359" t="s">
        <v>2959</v>
      </c>
      <c r="C98" s="1360"/>
      <c r="D98" s="1360"/>
      <c r="E98" s="1361"/>
      <c r="F98" s="1360"/>
      <c r="G98" s="1360"/>
      <c r="H98" s="1431"/>
      <c r="I98" s="1432"/>
      <c r="J98" s="1432"/>
      <c r="K98" s="1432"/>
      <c r="L98" s="1432"/>
      <c r="M98" s="1700"/>
      <c r="N98" s="2186"/>
      <c r="O98" s="2186"/>
      <c r="P98" s="2256"/>
      <c r="Q98" s="2257"/>
      <c r="R98" s="131"/>
      <c r="S98" s="2268"/>
      <c r="T98" s="2268"/>
      <c r="U98" s="553"/>
      <c r="V98" s="1526"/>
      <c r="W98" s="131"/>
      <c r="X98" s="1527"/>
      <c r="Y98" s="1527"/>
      <c r="Z98" s="508"/>
      <c r="AA98" s="508"/>
      <c r="AB98" s="1085"/>
      <c r="AC98" s="1085"/>
      <c r="AD98" s="1086"/>
      <c r="AE98" s="1085"/>
      <c r="AF98" s="1085"/>
      <c r="AG98" s="1085"/>
      <c r="AH98" s="1085"/>
      <c r="AI98" s="1085"/>
      <c r="AJ98" s="1085"/>
      <c r="AK98" s="1118"/>
      <c r="AL98" s="1118"/>
      <c r="AM98" s="1085"/>
      <c r="AN98" s="1085"/>
      <c r="AO98" s="1085"/>
    </row>
    <row r="99" spans="1:43" x14ac:dyDescent="0.2">
      <c r="A99" s="131"/>
      <c r="B99" s="131"/>
      <c r="C99" s="131"/>
      <c r="D99" s="131"/>
      <c r="E99" s="131"/>
      <c r="F99" s="131"/>
      <c r="G99" s="131"/>
      <c r="H99" s="131"/>
      <c r="I99" s="131"/>
      <c r="J99" s="131"/>
      <c r="K99" s="131"/>
      <c r="L99" s="131"/>
      <c r="M99" s="131"/>
      <c r="N99" s="131"/>
      <c r="O99" s="131"/>
      <c r="P99" s="131"/>
      <c r="Q99" s="131"/>
      <c r="R99" s="131"/>
      <c r="S99" s="1716"/>
      <c r="T99" s="1716"/>
      <c r="U99" s="131"/>
      <c r="V99" s="1481"/>
      <c r="W99" s="1481"/>
      <c r="X99" s="131"/>
      <c r="Y99" s="131"/>
      <c r="Z99" s="131"/>
      <c r="AA99" s="131"/>
    </row>
    <row r="100" spans="1:43" x14ac:dyDescent="0.2">
      <c r="A100" s="131"/>
      <c r="B100" s="138" t="s">
        <v>746</v>
      </c>
      <c r="C100" s="131"/>
      <c r="D100" s="1693"/>
      <c r="E100" s="131"/>
      <c r="F100" s="131"/>
      <c r="G100" s="131"/>
      <c r="H100" s="131"/>
      <c r="I100" s="131"/>
      <c r="J100" s="131"/>
      <c r="K100" s="131"/>
      <c r="L100" s="131"/>
      <c r="M100" s="131"/>
      <c r="N100" s="2189"/>
      <c r="O100" s="2189"/>
      <c r="P100" s="2189"/>
      <c r="Q100" s="2189"/>
      <c r="R100" s="131"/>
      <c r="S100" s="1436"/>
      <c r="T100" s="1401" t="s">
        <v>746</v>
      </c>
      <c r="U100" s="295"/>
      <c r="V100" s="131"/>
      <c r="W100" s="1437"/>
      <c r="X100" s="131"/>
      <c r="Y100" s="131"/>
      <c r="Z100" s="131"/>
      <c r="AA100" s="131"/>
    </row>
    <row r="101" spans="1:43" x14ac:dyDescent="0.2">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row>
    <row r="102" spans="1:43" s="25" customFormat="1" ht="45" x14ac:dyDescent="0.2">
      <c r="A102" s="932"/>
      <c r="B102" s="1474" t="s">
        <v>3014</v>
      </c>
      <c r="C102" s="131"/>
      <c r="D102" s="131"/>
      <c r="E102" s="131"/>
      <c r="F102" s="131"/>
      <c r="G102" s="131"/>
      <c r="H102" s="131"/>
      <c r="I102" s="131"/>
      <c r="J102" s="131"/>
      <c r="K102" s="131"/>
      <c r="L102" s="131"/>
      <c r="M102" s="131"/>
      <c r="N102" s="139" t="s">
        <v>3015</v>
      </c>
      <c r="O102" s="139" t="s">
        <v>3016</v>
      </c>
      <c r="P102" s="139" t="s">
        <v>3015</v>
      </c>
      <c r="Q102" s="139" t="s">
        <v>3016</v>
      </c>
      <c r="R102" s="1481"/>
      <c r="S102" s="1481"/>
      <c r="T102" s="1481"/>
      <c r="U102" s="1481"/>
      <c r="V102" s="1481"/>
      <c r="W102" s="1481"/>
      <c r="X102" s="1481"/>
      <c r="Y102" s="1481"/>
      <c r="Z102" s="1481"/>
      <c r="AA102" s="1481"/>
    </row>
    <row r="103" spans="1:43" s="25" customFormat="1" ht="33.75" customHeight="1" x14ac:dyDescent="0.2">
      <c r="A103" s="932"/>
      <c r="B103" s="1475" t="s">
        <v>1784</v>
      </c>
      <c r="C103" s="660"/>
      <c r="D103" s="1692"/>
      <c r="E103" s="131"/>
      <c r="F103" s="1477"/>
      <c r="G103" s="1556"/>
      <c r="H103" s="1547"/>
      <c r="I103" s="1557"/>
      <c r="J103" s="1693"/>
      <c r="K103" s="1405"/>
      <c r="L103" s="131"/>
      <c r="M103" s="131"/>
      <c r="N103" s="1692"/>
      <c r="O103" s="1692"/>
      <c r="P103" s="1692"/>
      <c r="Q103" s="1692"/>
      <c r="R103" s="1481"/>
      <c r="S103" s="1481"/>
      <c r="T103" s="1481"/>
      <c r="U103" s="1481"/>
      <c r="V103" s="1481"/>
      <c r="W103" s="1481"/>
      <c r="X103" s="1481"/>
      <c r="Y103" s="1481"/>
      <c r="Z103" s="1481"/>
      <c r="AA103" s="1481"/>
    </row>
    <row r="104" spans="1:43" s="25" customFormat="1" ht="40.35" customHeight="1" x14ac:dyDescent="0.2">
      <c r="A104" s="932"/>
      <c r="B104" s="1478" t="s">
        <v>1785</v>
      </c>
      <c r="C104" s="1692"/>
      <c r="D104" s="1692"/>
      <c r="E104" s="131"/>
      <c r="F104" s="1477"/>
      <c r="G104" s="1556"/>
      <c r="H104" s="1547"/>
      <c r="I104" s="1557"/>
      <c r="J104" s="1693"/>
      <c r="K104" s="1405"/>
      <c r="L104" s="131"/>
      <c r="M104" s="131"/>
      <c r="N104" s="1692"/>
      <c r="O104" s="1692"/>
      <c r="P104" s="1692"/>
      <c r="Q104" s="1692"/>
      <c r="R104" s="1481"/>
      <c r="S104" s="1178"/>
      <c r="T104" s="2001"/>
      <c r="U104" s="2080"/>
      <c r="V104" s="2080"/>
      <c r="W104" s="2080"/>
      <c r="X104" s="2176"/>
      <c r="Y104" s="2176"/>
      <c r="Z104" s="2176"/>
      <c r="AA104" s="2176"/>
    </row>
    <row r="105" spans="1:43" ht="12.75" customHeight="1" x14ac:dyDescent="0.2">
      <c r="A105" s="1700"/>
      <c r="B105" s="131"/>
      <c r="C105" s="131"/>
      <c r="D105" s="131"/>
      <c r="E105" s="131"/>
      <c r="F105" s="131"/>
      <c r="G105" s="131"/>
      <c r="H105" s="131"/>
      <c r="I105" s="131"/>
      <c r="J105" s="131"/>
      <c r="K105" s="131"/>
      <c r="L105" s="131"/>
      <c r="M105" s="131"/>
      <c r="N105" s="131"/>
      <c r="O105" s="131"/>
      <c r="P105" s="131"/>
      <c r="Q105" s="131"/>
      <c r="R105" s="131"/>
      <c r="S105" s="1178"/>
      <c r="T105" s="2175"/>
      <c r="U105" s="2175"/>
      <c r="V105" s="2175"/>
      <c r="W105" s="2175"/>
      <c r="X105" s="2080"/>
      <c r="Y105" s="2080"/>
      <c r="Z105" s="2080"/>
      <c r="AA105" s="2080"/>
    </row>
    <row r="106" spans="1:43" ht="33.75" customHeight="1" x14ac:dyDescent="0.2">
      <c r="A106" s="1178">
        <v>1</v>
      </c>
      <c r="B106" s="2175" t="s">
        <v>2961</v>
      </c>
      <c r="C106" s="2175"/>
      <c r="D106" s="2175"/>
      <c r="E106" s="2175"/>
      <c r="F106" s="2175"/>
      <c r="G106" s="2175"/>
      <c r="H106" s="1640"/>
      <c r="I106" s="1558">
        <v>4</v>
      </c>
      <c r="J106" s="2175" t="s">
        <v>3097</v>
      </c>
      <c r="K106" s="2175"/>
      <c r="L106" s="2175"/>
      <c r="M106" s="2175"/>
      <c r="N106" s="2175"/>
      <c r="O106" s="2175"/>
      <c r="P106" s="2175"/>
      <c r="Q106" s="131"/>
      <c r="R106" s="131"/>
      <c r="S106" s="1178"/>
      <c r="T106" s="2175"/>
      <c r="U106" s="2175"/>
      <c r="V106" s="2175"/>
      <c r="W106" s="2175"/>
      <c r="X106" s="2080"/>
      <c r="Y106" s="2080"/>
      <c r="Z106" s="2080"/>
      <c r="AA106" s="2080"/>
    </row>
    <row r="107" spans="1:43" ht="36" customHeight="1" x14ac:dyDescent="0.25">
      <c r="A107" s="1178">
        <v>2</v>
      </c>
      <c r="B107" s="2272" t="s">
        <v>3086</v>
      </c>
      <c r="C107" s="2272"/>
      <c r="D107" s="2272"/>
      <c r="E107" s="2272"/>
      <c r="F107" s="2272"/>
      <c r="G107" s="2272"/>
      <c r="H107" s="1713"/>
      <c r="I107" s="1559">
        <v>5</v>
      </c>
      <c r="J107" s="2001" t="s">
        <v>2962</v>
      </c>
      <c r="K107" s="2001"/>
      <c r="L107" s="2001"/>
      <c r="M107" s="2001"/>
      <c r="N107" s="2001"/>
      <c r="O107" s="2001"/>
      <c r="P107" s="2001"/>
      <c r="Q107" s="2001"/>
      <c r="R107" s="1687"/>
      <c r="S107" s="131"/>
      <c r="T107" s="131"/>
      <c r="U107" s="131"/>
      <c r="V107" s="131"/>
      <c r="W107" s="131"/>
      <c r="X107" s="131"/>
      <c r="Y107" s="131"/>
      <c r="Z107" s="131"/>
      <c r="AA107" s="131"/>
    </row>
    <row r="108" spans="1:43" ht="37.5" customHeight="1" x14ac:dyDescent="0.2">
      <c r="A108" s="1178">
        <v>3</v>
      </c>
      <c r="B108" s="2271" t="s">
        <v>3098</v>
      </c>
      <c r="C108" s="2271"/>
      <c r="D108" s="2271"/>
      <c r="E108" s="2271"/>
      <c r="F108" s="2271"/>
      <c r="G108" s="2271"/>
      <c r="H108" s="1658"/>
      <c r="I108" s="1560">
        <v>6</v>
      </c>
      <c r="J108" s="2175" t="s">
        <v>2964</v>
      </c>
      <c r="K108" s="2175"/>
      <c r="L108" s="2175"/>
      <c r="M108" s="2175"/>
      <c r="N108" s="2175"/>
      <c r="O108" s="2175"/>
      <c r="P108" s="2175"/>
      <c r="Q108" s="2175"/>
      <c r="R108" s="131"/>
      <c r="S108" s="131"/>
      <c r="T108" s="131"/>
      <c r="U108" s="131"/>
      <c r="V108" s="131"/>
      <c r="W108" s="131"/>
      <c r="X108" s="131"/>
      <c r="Y108" s="131"/>
      <c r="Z108" s="131"/>
      <c r="AA108" s="131"/>
    </row>
    <row r="109" spans="1:43" ht="14.25" x14ac:dyDescent="0.2">
      <c r="A109" s="1179"/>
      <c r="I109" s="1560">
        <v>7</v>
      </c>
      <c r="J109" s="2001" t="s">
        <v>2966</v>
      </c>
      <c r="K109" s="2080"/>
      <c r="L109" s="2080"/>
      <c r="M109" s="2080"/>
      <c r="N109" s="2080"/>
      <c r="O109" s="2080"/>
      <c r="P109" s="2080"/>
      <c r="Q109" s="2080"/>
      <c r="R109" s="2080"/>
    </row>
    <row r="110" spans="1:43" x14ac:dyDescent="0.2">
      <c r="A110" s="1634"/>
    </row>
    <row r="111" spans="1:43" x14ac:dyDescent="0.2">
      <c r="A111" s="1634"/>
    </row>
    <row r="112" spans="1:43" x14ac:dyDescent="0.2">
      <c r="A112" s="1634"/>
    </row>
    <row r="113" spans="1:1" x14ac:dyDescent="0.2">
      <c r="A113" s="1634"/>
    </row>
    <row r="114" spans="1:1" x14ac:dyDescent="0.2">
      <c r="A114" s="1634"/>
    </row>
    <row r="115" spans="1:1" x14ac:dyDescent="0.2">
      <c r="A115" s="1634"/>
    </row>
    <row r="116" spans="1:1" x14ac:dyDescent="0.2">
      <c r="A116" s="1634"/>
    </row>
    <row r="117" spans="1:1" x14ac:dyDescent="0.2">
      <c r="A117" s="1634"/>
    </row>
    <row r="118" spans="1:1" x14ac:dyDescent="0.2">
      <c r="A118" s="1634"/>
    </row>
    <row r="119" spans="1:1" x14ac:dyDescent="0.2">
      <c r="A119" s="1634"/>
    </row>
    <row r="120" spans="1:1" x14ac:dyDescent="0.2">
      <c r="A120" s="1634"/>
    </row>
    <row r="121" spans="1:1" x14ac:dyDescent="0.2">
      <c r="A121" s="1634"/>
    </row>
    <row r="122" spans="1:1" x14ac:dyDescent="0.2">
      <c r="A122" s="1634"/>
    </row>
    <row r="123" spans="1:1" x14ac:dyDescent="0.2">
      <c r="A123" s="1634"/>
    </row>
    <row r="124" spans="1:1" x14ac:dyDescent="0.2">
      <c r="A124" s="1634"/>
    </row>
    <row r="125" spans="1:1" x14ac:dyDescent="0.2">
      <c r="A125" s="1634"/>
    </row>
    <row r="126" spans="1:1" x14ac:dyDescent="0.2">
      <c r="A126" s="1634"/>
    </row>
    <row r="127" spans="1:1" x14ac:dyDescent="0.2">
      <c r="A127" s="86"/>
    </row>
    <row r="128" spans="1:1" x14ac:dyDescent="0.2">
      <c r="A128" s="39"/>
    </row>
    <row r="131" spans="1:1" x14ac:dyDescent="0.2">
      <c r="A131" s="1634"/>
    </row>
    <row r="132" spans="1:1" x14ac:dyDescent="0.2">
      <c r="A132" s="1634"/>
    </row>
    <row r="133" spans="1:1" x14ac:dyDescent="0.2">
      <c r="A133" s="1634"/>
    </row>
    <row r="134" spans="1:1" x14ac:dyDescent="0.2">
      <c r="A134" s="1634"/>
    </row>
    <row r="135" spans="1:1" x14ac:dyDescent="0.2">
      <c r="A135" s="1634"/>
    </row>
    <row r="136" spans="1:1" x14ac:dyDescent="0.2">
      <c r="A136" s="1634"/>
    </row>
    <row r="137" spans="1:1" x14ac:dyDescent="0.2">
      <c r="A137" s="1634"/>
    </row>
    <row r="138" spans="1:1" x14ac:dyDescent="0.2">
      <c r="A138" s="1634"/>
    </row>
    <row r="139" spans="1:1" x14ac:dyDescent="0.2">
      <c r="A139" s="1634"/>
    </row>
    <row r="140" spans="1:1" x14ac:dyDescent="0.2">
      <c r="A140" s="1634"/>
    </row>
    <row r="141" spans="1:1" x14ac:dyDescent="0.2">
      <c r="A141" s="1634"/>
    </row>
    <row r="142" spans="1:1" x14ac:dyDescent="0.2">
      <c r="A142" s="1634"/>
    </row>
    <row r="143" spans="1:1" x14ac:dyDescent="0.2">
      <c r="A143" s="1634"/>
    </row>
    <row r="144" spans="1:1" x14ac:dyDescent="0.2">
      <c r="A144" s="1634"/>
    </row>
    <row r="145" spans="1:1" x14ac:dyDescent="0.2">
      <c r="A145" s="1634"/>
    </row>
    <row r="146" spans="1:1" x14ac:dyDescent="0.2">
      <c r="A146" s="1634"/>
    </row>
    <row r="147" spans="1:1" x14ac:dyDescent="0.2">
      <c r="A147" s="1634"/>
    </row>
    <row r="148" spans="1:1" x14ac:dyDescent="0.2">
      <c r="A148" s="1634"/>
    </row>
    <row r="149" spans="1:1" x14ac:dyDescent="0.2">
      <c r="A149" s="1634"/>
    </row>
    <row r="150" spans="1:1" x14ac:dyDescent="0.2">
      <c r="A150" s="1634"/>
    </row>
    <row r="151" spans="1:1" x14ac:dyDescent="0.2">
      <c r="A151" s="1634"/>
    </row>
    <row r="152" spans="1:1" x14ac:dyDescent="0.2">
      <c r="A152" s="1634"/>
    </row>
    <row r="153" spans="1:1" x14ac:dyDescent="0.2">
      <c r="A153" s="1634"/>
    </row>
    <row r="154" spans="1:1" x14ac:dyDescent="0.2">
      <c r="A154" s="1634"/>
    </row>
    <row r="155" spans="1:1" x14ac:dyDescent="0.2">
      <c r="A155" s="1634"/>
    </row>
    <row r="156" spans="1:1" x14ac:dyDescent="0.2">
      <c r="A156" s="86"/>
    </row>
    <row r="157" spans="1:1" x14ac:dyDescent="0.2">
      <c r="A157" s="39"/>
    </row>
    <row r="169" spans="1:1" ht="14.25" x14ac:dyDescent="0.2">
      <c r="A169" s="1098"/>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B2:E2"/>
    <mergeCell ref="V7:W7"/>
    <mergeCell ref="N8:O8"/>
    <mergeCell ref="P8:Q8"/>
    <mergeCell ref="I10:J10"/>
    <mergeCell ref="N11:O11"/>
    <mergeCell ref="P11:Q11"/>
    <mergeCell ref="B4:Q4"/>
    <mergeCell ref="F6:G7"/>
    <mergeCell ref="I6:L6"/>
    <mergeCell ref="S6:T7"/>
    <mergeCell ref="I7:J7"/>
    <mergeCell ref="K7:L7"/>
    <mergeCell ref="B6:D7"/>
  </mergeCells>
  <hyperlinks>
    <hyperlink ref="B2:E2" location="'Liste tableaux'!A1" display="Retour à la liste des tableaux" xr:uid="{C0C8FF95-AD10-40EF-9D46-FF94A3847BD9}"/>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1" sqref="B1"/>
    </sheetView>
  </sheetViews>
  <sheetFormatPr defaultColWidth="9.140625" defaultRowHeight="15" x14ac:dyDescent="0.25"/>
  <cols>
    <col min="1" max="1" width="7.140625" style="1" customWidth="1"/>
    <col min="2" max="4" width="9.5703125" style="1" customWidth="1"/>
    <col min="5" max="5" width="0.85546875" style="1" customWidth="1"/>
    <col min="6" max="6" width="9.5703125" style="1" customWidth="1"/>
    <col min="7" max="7" width="10.140625" style="1" customWidth="1"/>
    <col min="8" max="8" width="0.85546875" style="1" customWidth="1"/>
    <col min="9" max="11" width="9.5703125" style="1" customWidth="1"/>
    <col min="12" max="12" width="10" style="1" customWidth="1"/>
    <col min="13" max="13" width="0.85546875" style="1" customWidth="1"/>
    <col min="14" max="14" width="6.140625" style="1" customWidth="1"/>
    <col min="15" max="15" width="6" style="1" customWidth="1"/>
    <col min="16" max="16" width="5.85546875" style="1" customWidth="1"/>
    <col min="17" max="17" width="6.140625" style="1" customWidth="1"/>
    <col min="18" max="18" width="10.140625" style="1" customWidth="1"/>
    <col min="19" max="19" width="14.7109375" style="1" customWidth="1"/>
    <col min="20" max="20" width="12.7109375" style="1" customWidth="1"/>
    <col min="21" max="21" width="16.140625" style="1" customWidth="1"/>
    <col min="22" max="22" width="14.85546875" style="1" customWidth="1"/>
    <col min="23" max="25" width="20.85546875" style="1" customWidth="1"/>
    <col min="26" max="26" width="20.85546875" style="1187" customWidth="1"/>
    <col min="27" max="27" width="26.85546875" style="1187" customWidth="1"/>
    <col min="28" max="29" width="21.85546875" style="1187" customWidth="1"/>
    <col min="30" max="30" width="23.140625" style="1187" customWidth="1"/>
    <col min="31" max="31" width="1.5703125" style="221" customWidth="1"/>
    <col min="32" max="32" width="6.5703125" style="1187" customWidth="1"/>
    <col min="33" max="33" width="10.42578125" style="1187" customWidth="1"/>
    <col min="34" max="36" width="21.85546875" style="1187" customWidth="1"/>
    <col min="37" max="248" width="9.140625" style="1"/>
    <col min="249" max="249" width="7.140625" style="1" customWidth="1"/>
    <col min="250" max="252" width="9.5703125" style="1" customWidth="1"/>
    <col min="253" max="253" width="0.85546875" style="1" customWidth="1"/>
    <col min="254" max="254" width="9.5703125" style="1" customWidth="1"/>
    <col min="255" max="255" width="10.140625" style="1" customWidth="1"/>
    <col min="256" max="256" width="0.85546875" style="1" customWidth="1"/>
    <col min="257" max="259" width="9.5703125" style="1" customWidth="1"/>
    <col min="260" max="260" width="10" style="1" customWidth="1"/>
    <col min="261" max="261" width="0.85546875" style="1" customWidth="1"/>
    <col min="262" max="262" width="6.140625" style="1" customWidth="1"/>
    <col min="263" max="263" width="6" style="1" customWidth="1"/>
    <col min="264" max="264" width="5.85546875" style="1" customWidth="1"/>
    <col min="265" max="265" width="6.1406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4" width="9.140625" style="1"/>
    <col min="505" max="505" width="7.140625" style="1" customWidth="1"/>
    <col min="506" max="508" width="9.5703125" style="1" customWidth="1"/>
    <col min="509" max="509" width="0.85546875" style="1" customWidth="1"/>
    <col min="510" max="510" width="9.5703125" style="1" customWidth="1"/>
    <col min="511" max="511" width="10.140625" style="1" customWidth="1"/>
    <col min="512" max="512" width="0.85546875" style="1" customWidth="1"/>
    <col min="513" max="515" width="9.5703125" style="1" customWidth="1"/>
    <col min="516" max="516" width="10" style="1" customWidth="1"/>
    <col min="517" max="517" width="0.85546875" style="1" customWidth="1"/>
    <col min="518" max="518" width="6.140625" style="1" customWidth="1"/>
    <col min="519" max="519" width="6" style="1" customWidth="1"/>
    <col min="520" max="520" width="5.85546875" style="1" customWidth="1"/>
    <col min="521" max="521" width="6.1406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60" width="9.140625" style="1"/>
    <col min="761" max="761" width="7.140625" style="1" customWidth="1"/>
    <col min="762" max="764" width="9.5703125" style="1" customWidth="1"/>
    <col min="765" max="765" width="0.85546875" style="1" customWidth="1"/>
    <col min="766" max="766" width="9.5703125" style="1" customWidth="1"/>
    <col min="767" max="767" width="10.140625" style="1" customWidth="1"/>
    <col min="768" max="768" width="0.85546875" style="1" customWidth="1"/>
    <col min="769" max="771" width="9.5703125" style="1" customWidth="1"/>
    <col min="772" max="772" width="10" style="1" customWidth="1"/>
    <col min="773" max="773" width="0.85546875" style="1" customWidth="1"/>
    <col min="774" max="774" width="6.140625" style="1" customWidth="1"/>
    <col min="775" max="775" width="6" style="1" customWidth="1"/>
    <col min="776" max="776" width="5.85546875" style="1" customWidth="1"/>
    <col min="777" max="777" width="6.1406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6" width="9.140625" style="1"/>
    <col min="1017" max="1017" width="7.140625" style="1" customWidth="1"/>
    <col min="1018" max="1020" width="9.5703125" style="1" customWidth="1"/>
    <col min="1021" max="1021" width="0.85546875" style="1" customWidth="1"/>
    <col min="1022" max="1022" width="9.5703125" style="1" customWidth="1"/>
    <col min="1023" max="1023" width="10.140625" style="1" customWidth="1"/>
    <col min="1024" max="1024" width="0.85546875" style="1" customWidth="1"/>
    <col min="1025" max="1027" width="9.5703125" style="1" customWidth="1"/>
    <col min="1028" max="1028" width="10" style="1" customWidth="1"/>
    <col min="1029" max="1029" width="0.85546875" style="1" customWidth="1"/>
    <col min="1030" max="1030" width="6.140625" style="1" customWidth="1"/>
    <col min="1031" max="1031" width="6" style="1" customWidth="1"/>
    <col min="1032" max="1032" width="5.85546875" style="1" customWidth="1"/>
    <col min="1033" max="1033" width="6.1406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2" width="9.140625" style="1"/>
    <col min="1273" max="1273" width="7.140625" style="1" customWidth="1"/>
    <col min="1274" max="1276" width="9.5703125" style="1" customWidth="1"/>
    <col min="1277" max="1277" width="0.85546875" style="1" customWidth="1"/>
    <col min="1278" max="1278" width="9.5703125" style="1" customWidth="1"/>
    <col min="1279" max="1279" width="10.140625" style="1" customWidth="1"/>
    <col min="1280" max="1280" width="0.85546875" style="1" customWidth="1"/>
    <col min="1281" max="1283" width="9.5703125" style="1" customWidth="1"/>
    <col min="1284" max="1284" width="10" style="1" customWidth="1"/>
    <col min="1285" max="1285" width="0.85546875" style="1" customWidth="1"/>
    <col min="1286" max="1286" width="6.140625" style="1" customWidth="1"/>
    <col min="1287" max="1287" width="6" style="1" customWidth="1"/>
    <col min="1288" max="1288" width="5.85546875" style="1" customWidth="1"/>
    <col min="1289" max="1289" width="6.1406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8" width="9.140625" style="1"/>
    <col min="1529" max="1529" width="7.140625" style="1" customWidth="1"/>
    <col min="1530" max="1532" width="9.5703125" style="1" customWidth="1"/>
    <col min="1533" max="1533" width="0.85546875" style="1" customWidth="1"/>
    <col min="1534" max="1534" width="9.5703125" style="1" customWidth="1"/>
    <col min="1535" max="1535" width="10.140625" style="1" customWidth="1"/>
    <col min="1536" max="1536" width="0.85546875" style="1" customWidth="1"/>
    <col min="1537" max="1539" width="9.5703125" style="1" customWidth="1"/>
    <col min="1540" max="1540" width="10" style="1" customWidth="1"/>
    <col min="1541" max="1541" width="0.85546875" style="1" customWidth="1"/>
    <col min="1542" max="1542" width="6.140625" style="1" customWidth="1"/>
    <col min="1543" max="1543" width="6" style="1" customWidth="1"/>
    <col min="1544" max="1544" width="5.85546875" style="1" customWidth="1"/>
    <col min="1545" max="1545" width="6.1406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4" width="9.140625" style="1"/>
    <col min="1785" max="1785" width="7.140625" style="1" customWidth="1"/>
    <col min="1786" max="1788" width="9.5703125" style="1" customWidth="1"/>
    <col min="1789" max="1789" width="0.85546875" style="1" customWidth="1"/>
    <col min="1790" max="1790" width="9.5703125" style="1" customWidth="1"/>
    <col min="1791" max="1791" width="10.140625" style="1" customWidth="1"/>
    <col min="1792" max="1792" width="0.85546875" style="1" customWidth="1"/>
    <col min="1793" max="1795" width="9.5703125" style="1" customWidth="1"/>
    <col min="1796" max="1796" width="10" style="1" customWidth="1"/>
    <col min="1797" max="1797" width="0.85546875" style="1" customWidth="1"/>
    <col min="1798" max="1798" width="6.140625" style="1" customWidth="1"/>
    <col min="1799" max="1799" width="6" style="1" customWidth="1"/>
    <col min="1800" max="1800" width="5.85546875" style="1" customWidth="1"/>
    <col min="1801" max="1801" width="6.1406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40" width="9.140625" style="1"/>
    <col min="2041" max="2041" width="7.140625" style="1" customWidth="1"/>
    <col min="2042" max="2044" width="9.5703125" style="1" customWidth="1"/>
    <col min="2045" max="2045" width="0.85546875" style="1" customWidth="1"/>
    <col min="2046" max="2046" width="9.5703125" style="1" customWidth="1"/>
    <col min="2047" max="2047" width="10.140625" style="1" customWidth="1"/>
    <col min="2048" max="2048" width="0.85546875" style="1" customWidth="1"/>
    <col min="2049" max="2051" width="9.5703125" style="1" customWidth="1"/>
    <col min="2052" max="2052" width="10" style="1" customWidth="1"/>
    <col min="2053" max="2053" width="0.85546875" style="1" customWidth="1"/>
    <col min="2054" max="2054" width="6.140625" style="1" customWidth="1"/>
    <col min="2055" max="2055" width="6" style="1" customWidth="1"/>
    <col min="2056" max="2056" width="5.85546875" style="1" customWidth="1"/>
    <col min="2057" max="2057" width="6.1406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6" width="9.140625" style="1"/>
    <col min="2297" max="2297" width="7.140625" style="1" customWidth="1"/>
    <col min="2298" max="2300" width="9.5703125" style="1" customWidth="1"/>
    <col min="2301" max="2301" width="0.85546875" style="1" customWidth="1"/>
    <col min="2302" max="2302" width="9.5703125" style="1" customWidth="1"/>
    <col min="2303" max="2303" width="10.140625" style="1" customWidth="1"/>
    <col min="2304" max="2304" width="0.85546875" style="1" customWidth="1"/>
    <col min="2305" max="2307" width="9.5703125" style="1" customWidth="1"/>
    <col min="2308" max="2308" width="10" style="1" customWidth="1"/>
    <col min="2309" max="2309" width="0.85546875" style="1" customWidth="1"/>
    <col min="2310" max="2310" width="6.140625" style="1" customWidth="1"/>
    <col min="2311" max="2311" width="6" style="1" customWidth="1"/>
    <col min="2312" max="2312" width="5.85546875" style="1" customWidth="1"/>
    <col min="2313" max="2313" width="6.1406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2" width="9.140625" style="1"/>
    <col min="2553" max="2553" width="7.140625" style="1" customWidth="1"/>
    <col min="2554" max="2556" width="9.5703125" style="1" customWidth="1"/>
    <col min="2557" max="2557" width="0.85546875" style="1" customWidth="1"/>
    <col min="2558" max="2558" width="9.5703125" style="1" customWidth="1"/>
    <col min="2559" max="2559" width="10.140625" style="1" customWidth="1"/>
    <col min="2560" max="2560" width="0.85546875" style="1" customWidth="1"/>
    <col min="2561" max="2563" width="9.5703125" style="1" customWidth="1"/>
    <col min="2564" max="2564" width="10" style="1" customWidth="1"/>
    <col min="2565" max="2565" width="0.85546875" style="1" customWidth="1"/>
    <col min="2566" max="2566" width="6.140625" style="1" customWidth="1"/>
    <col min="2567" max="2567" width="6" style="1" customWidth="1"/>
    <col min="2568" max="2568" width="5.85546875" style="1" customWidth="1"/>
    <col min="2569" max="2569" width="6.1406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8" width="9.140625" style="1"/>
    <col min="2809" max="2809" width="7.140625" style="1" customWidth="1"/>
    <col min="2810" max="2812" width="9.5703125" style="1" customWidth="1"/>
    <col min="2813" max="2813" width="0.85546875" style="1" customWidth="1"/>
    <col min="2814" max="2814" width="9.5703125" style="1" customWidth="1"/>
    <col min="2815" max="2815" width="10.140625" style="1" customWidth="1"/>
    <col min="2816" max="2816" width="0.85546875" style="1" customWidth="1"/>
    <col min="2817" max="2819" width="9.5703125" style="1" customWidth="1"/>
    <col min="2820" max="2820" width="10" style="1" customWidth="1"/>
    <col min="2821" max="2821" width="0.85546875" style="1" customWidth="1"/>
    <col min="2822" max="2822" width="6.140625" style="1" customWidth="1"/>
    <col min="2823" max="2823" width="6" style="1" customWidth="1"/>
    <col min="2824" max="2824" width="5.85546875" style="1" customWidth="1"/>
    <col min="2825" max="2825" width="6.1406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4" width="9.140625" style="1"/>
    <col min="3065" max="3065" width="7.140625" style="1" customWidth="1"/>
    <col min="3066" max="3068" width="9.5703125" style="1" customWidth="1"/>
    <col min="3069" max="3069" width="0.85546875" style="1" customWidth="1"/>
    <col min="3070" max="3070" width="9.5703125" style="1" customWidth="1"/>
    <col min="3071" max="3071" width="10.140625" style="1" customWidth="1"/>
    <col min="3072" max="3072" width="0.85546875" style="1" customWidth="1"/>
    <col min="3073" max="3075" width="9.5703125" style="1" customWidth="1"/>
    <col min="3076" max="3076" width="10" style="1" customWidth="1"/>
    <col min="3077" max="3077" width="0.85546875" style="1" customWidth="1"/>
    <col min="3078" max="3078" width="6.140625" style="1" customWidth="1"/>
    <col min="3079" max="3079" width="6" style="1" customWidth="1"/>
    <col min="3080" max="3080" width="5.85546875" style="1" customWidth="1"/>
    <col min="3081" max="3081" width="6.1406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20" width="9.140625" style="1"/>
    <col min="3321" max="3321" width="7.140625" style="1" customWidth="1"/>
    <col min="3322" max="3324" width="9.5703125" style="1" customWidth="1"/>
    <col min="3325" max="3325" width="0.85546875" style="1" customWidth="1"/>
    <col min="3326" max="3326" width="9.5703125" style="1" customWidth="1"/>
    <col min="3327" max="3327" width="10.140625" style="1" customWidth="1"/>
    <col min="3328" max="3328" width="0.85546875" style="1" customWidth="1"/>
    <col min="3329" max="3331" width="9.5703125" style="1" customWidth="1"/>
    <col min="3332" max="3332" width="10" style="1" customWidth="1"/>
    <col min="3333" max="3333" width="0.85546875" style="1" customWidth="1"/>
    <col min="3334" max="3334" width="6.140625" style="1" customWidth="1"/>
    <col min="3335" max="3335" width="6" style="1" customWidth="1"/>
    <col min="3336" max="3336" width="5.85546875" style="1" customWidth="1"/>
    <col min="3337" max="3337" width="6.1406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6" width="9.140625" style="1"/>
    <col min="3577" max="3577" width="7.140625" style="1" customWidth="1"/>
    <col min="3578" max="3580" width="9.5703125" style="1" customWidth="1"/>
    <col min="3581" max="3581" width="0.85546875" style="1" customWidth="1"/>
    <col min="3582" max="3582" width="9.5703125" style="1" customWidth="1"/>
    <col min="3583" max="3583" width="10.140625" style="1" customWidth="1"/>
    <col min="3584" max="3584" width="0.85546875" style="1" customWidth="1"/>
    <col min="3585" max="3587" width="9.5703125" style="1" customWidth="1"/>
    <col min="3588" max="3588" width="10" style="1" customWidth="1"/>
    <col min="3589" max="3589" width="0.85546875" style="1" customWidth="1"/>
    <col min="3590" max="3590" width="6.140625" style="1" customWidth="1"/>
    <col min="3591" max="3591" width="6" style="1" customWidth="1"/>
    <col min="3592" max="3592" width="5.85546875" style="1" customWidth="1"/>
    <col min="3593" max="3593" width="6.1406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2" width="9.140625" style="1"/>
    <col min="3833" max="3833" width="7.140625" style="1" customWidth="1"/>
    <col min="3834" max="3836" width="9.5703125" style="1" customWidth="1"/>
    <col min="3837" max="3837" width="0.85546875" style="1" customWidth="1"/>
    <col min="3838" max="3838" width="9.5703125" style="1" customWidth="1"/>
    <col min="3839" max="3839" width="10.140625" style="1" customWidth="1"/>
    <col min="3840" max="3840" width="0.85546875" style="1" customWidth="1"/>
    <col min="3841" max="3843" width="9.5703125" style="1" customWidth="1"/>
    <col min="3844" max="3844" width="10" style="1" customWidth="1"/>
    <col min="3845" max="3845" width="0.85546875" style="1" customWidth="1"/>
    <col min="3846" max="3846" width="6.140625" style="1" customWidth="1"/>
    <col min="3847" max="3847" width="6" style="1" customWidth="1"/>
    <col min="3848" max="3848" width="5.85546875" style="1" customWidth="1"/>
    <col min="3849" max="3849" width="6.1406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8" width="9.140625" style="1"/>
    <col min="4089" max="4089" width="7.140625" style="1" customWidth="1"/>
    <col min="4090" max="4092" width="9.5703125" style="1" customWidth="1"/>
    <col min="4093" max="4093" width="0.85546875" style="1" customWidth="1"/>
    <col min="4094" max="4094" width="9.5703125" style="1" customWidth="1"/>
    <col min="4095" max="4095" width="10.140625" style="1" customWidth="1"/>
    <col min="4096" max="4096" width="0.85546875" style="1" customWidth="1"/>
    <col min="4097" max="4099" width="9.5703125" style="1" customWidth="1"/>
    <col min="4100" max="4100" width="10" style="1" customWidth="1"/>
    <col min="4101" max="4101" width="0.85546875" style="1" customWidth="1"/>
    <col min="4102" max="4102" width="6.140625" style="1" customWidth="1"/>
    <col min="4103" max="4103" width="6" style="1" customWidth="1"/>
    <col min="4104" max="4104" width="5.85546875" style="1" customWidth="1"/>
    <col min="4105" max="4105" width="6.1406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4" width="9.140625" style="1"/>
    <col min="4345" max="4345" width="7.140625" style="1" customWidth="1"/>
    <col min="4346" max="4348" width="9.5703125" style="1" customWidth="1"/>
    <col min="4349" max="4349" width="0.85546875" style="1" customWidth="1"/>
    <col min="4350" max="4350" width="9.5703125" style="1" customWidth="1"/>
    <col min="4351" max="4351" width="10.140625" style="1" customWidth="1"/>
    <col min="4352" max="4352" width="0.85546875" style="1" customWidth="1"/>
    <col min="4353" max="4355" width="9.5703125" style="1" customWidth="1"/>
    <col min="4356" max="4356" width="10" style="1" customWidth="1"/>
    <col min="4357" max="4357" width="0.85546875" style="1" customWidth="1"/>
    <col min="4358" max="4358" width="6.140625" style="1" customWidth="1"/>
    <col min="4359" max="4359" width="6" style="1" customWidth="1"/>
    <col min="4360" max="4360" width="5.85546875" style="1" customWidth="1"/>
    <col min="4361" max="4361" width="6.1406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600" width="9.140625" style="1"/>
    <col min="4601" max="4601" width="7.140625" style="1" customWidth="1"/>
    <col min="4602" max="4604" width="9.5703125" style="1" customWidth="1"/>
    <col min="4605" max="4605" width="0.85546875" style="1" customWidth="1"/>
    <col min="4606" max="4606" width="9.5703125" style="1" customWidth="1"/>
    <col min="4607" max="4607" width="10.140625" style="1" customWidth="1"/>
    <col min="4608" max="4608" width="0.85546875" style="1" customWidth="1"/>
    <col min="4609" max="4611" width="9.5703125" style="1" customWidth="1"/>
    <col min="4612" max="4612" width="10" style="1" customWidth="1"/>
    <col min="4613" max="4613" width="0.85546875" style="1" customWidth="1"/>
    <col min="4614" max="4614" width="6.140625" style="1" customWidth="1"/>
    <col min="4615" max="4615" width="6" style="1" customWidth="1"/>
    <col min="4616" max="4616" width="5.85546875" style="1" customWidth="1"/>
    <col min="4617" max="4617" width="6.1406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6" width="9.140625" style="1"/>
    <col min="4857" max="4857" width="7.140625" style="1" customWidth="1"/>
    <col min="4858" max="4860" width="9.5703125" style="1" customWidth="1"/>
    <col min="4861" max="4861" width="0.85546875" style="1" customWidth="1"/>
    <col min="4862" max="4862" width="9.5703125" style="1" customWidth="1"/>
    <col min="4863" max="4863" width="10.140625" style="1" customWidth="1"/>
    <col min="4864" max="4864" width="0.85546875" style="1" customWidth="1"/>
    <col min="4865" max="4867" width="9.5703125" style="1" customWidth="1"/>
    <col min="4868" max="4868" width="10" style="1" customWidth="1"/>
    <col min="4869" max="4869" width="0.85546875" style="1" customWidth="1"/>
    <col min="4870" max="4870" width="6.140625" style="1" customWidth="1"/>
    <col min="4871" max="4871" width="6" style="1" customWidth="1"/>
    <col min="4872" max="4872" width="5.85546875" style="1" customWidth="1"/>
    <col min="4873" max="4873" width="6.1406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2" width="9.140625" style="1"/>
    <col min="5113" max="5113" width="7.140625" style="1" customWidth="1"/>
    <col min="5114" max="5116" width="9.5703125" style="1" customWidth="1"/>
    <col min="5117" max="5117" width="0.85546875" style="1" customWidth="1"/>
    <col min="5118" max="5118" width="9.5703125" style="1" customWidth="1"/>
    <col min="5119" max="5119" width="10.140625" style="1" customWidth="1"/>
    <col min="5120" max="5120" width="0.85546875" style="1" customWidth="1"/>
    <col min="5121" max="5123" width="9.5703125" style="1" customWidth="1"/>
    <col min="5124" max="5124" width="10" style="1" customWidth="1"/>
    <col min="5125" max="5125" width="0.85546875" style="1" customWidth="1"/>
    <col min="5126" max="5126" width="6.140625" style="1" customWidth="1"/>
    <col min="5127" max="5127" width="6" style="1" customWidth="1"/>
    <col min="5128" max="5128" width="5.85546875" style="1" customWidth="1"/>
    <col min="5129" max="5129" width="6.1406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8" width="9.140625" style="1"/>
    <col min="5369" max="5369" width="7.140625" style="1" customWidth="1"/>
    <col min="5370" max="5372" width="9.5703125" style="1" customWidth="1"/>
    <col min="5373" max="5373" width="0.85546875" style="1" customWidth="1"/>
    <col min="5374" max="5374" width="9.5703125" style="1" customWidth="1"/>
    <col min="5375" max="5375" width="10.140625" style="1" customWidth="1"/>
    <col min="5376" max="5376" width="0.85546875" style="1" customWidth="1"/>
    <col min="5377" max="5379" width="9.5703125" style="1" customWidth="1"/>
    <col min="5380" max="5380" width="10" style="1" customWidth="1"/>
    <col min="5381" max="5381" width="0.85546875" style="1" customWidth="1"/>
    <col min="5382" max="5382" width="6.140625" style="1" customWidth="1"/>
    <col min="5383" max="5383" width="6" style="1" customWidth="1"/>
    <col min="5384" max="5384" width="5.85546875" style="1" customWidth="1"/>
    <col min="5385" max="5385" width="6.1406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4" width="9.140625" style="1"/>
    <col min="5625" max="5625" width="7.140625" style="1" customWidth="1"/>
    <col min="5626" max="5628" width="9.5703125" style="1" customWidth="1"/>
    <col min="5629" max="5629" width="0.85546875" style="1" customWidth="1"/>
    <col min="5630" max="5630" width="9.5703125" style="1" customWidth="1"/>
    <col min="5631" max="5631" width="10.140625" style="1" customWidth="1"/>
    <col min="5632" max="5632" width="0.85546875" style="1" customWidth="1"/>
    <col min="5633" max="5635" width="9.5703125" style="1" customWidth="1"/>
    <col min="5636" max="5636" width="10" style="1" customWidth="1"/>
    <col min="5637" max="5637" width="0.85546875" style="1" customWidth="1"/>
    <col min="5638" max="5638" width="6.140625" style="1" customWidth="1"/>
    <col min="5639" max="5639" width="6" style="1" customWidth="1"/>
    <col min="5640" max="5640" width="5.85546875" style="1" customWidth="1"/>
    <col min="5641" max="5641" width="6.1406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80" width="9.140625" style="1"/>
    <col min="5881" max="5881" width="7.140625" style="1" customWidth="1"/>
    <col min="5882" max="5884" width="9.5703125" style="1" customWidth="1"/>
    <col min="5885" max="5885" width="0.85546875" style="1" customWidth="1"/>
    <col min="5886" max="5886" width="9.5703125" style="1" customWidth="1"/>
    <col min="5887" max="5887" width="10.140625" style="1" customWidth="1"/>
    <col min="5888" max="5888" width="0.85546875" style="1" customWidth="1"/>
    <col min="5889" max="5891" width="9.5703125" style="1" customWidth="1"/>
    <col min="5892" max="5892" width="10" style="1" customWidth="1"/>
    <col min="5893" max="5893" width="0.85546875" style="1" customWidth="1"/>
    <col min="5894" max="5894" width="6.140625" style="1" customWidth="1"/>
    <col min="5895" max="5895" width="6" style="1" customWidth="1"/>
    <col min="5896" max="5896" width="5.85546875" style="1" customWidth="1"/>
    <col min="5897" max="5897" width="6.1406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6" width="9.140625" style="1"/>
    <col min="6137" max="6137" width="7.140625" style="1" customWidth="1"/>
    <col min="6138" max="6140" width="9.5703125" style="1" customWidth="1"/>
    <col min="6141" max="6141" width="0.85546875" style="1" customWidth="1"/>
    <col min="6142" max="6142" width="9.5703125" style="1" customWidth="1"/>
    <col min="6143" max="6143" width="10.140625" style="1" customWidth="1"/>
    <col min="6144" max="6144" width="0.85546875" style="1" customWidth="1"/>
    <col min="6145" max="6147" width="9.5703125" style="1" customWidth="1"/>
    <col min="6148" max="6148" width="10" style="1" customWidth="1"/>
    <col min="6149" max="6149" width="0.85546875" style="1" customWidth="1"/>
    <col min="6150" max="6150" width="6.140625" style="1" customWidth="1"/>
    <col min="6151" max="6151" width="6" style="1" customWidth="1"/>
    <col min="6152" max="6152" width="5.85546875" style="1" customWidth="1"/>
    <col min="6153" max="6153" width="6.1406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2" width="9.140625" style="1"/>
    <col min="6393" max="6393" width="7.140625" style="1" customWidth="1"/>
    <col min="6394" max="6396" width="9.5703125" style="1" customWidth="1"/>
    <col min="6397" max="6397" width="0.85546875" style="1" customWidth="1"/>
    <col min="6398" max="6398" width="9.5703125" style="1" customWidth="1"/>
    <col min="6399" max="6399" width="10.140625" style="1" customWidth="1"/>
    <col min="6400" max="6400" width="0.85546875" style="1" customWidth="1"/>
    <col min="6401" max="6403" width="9.5703125" style="1" customWidth="1"/>
    <col min="6404" max="6404" width="10" style="1" customWidth="1"/>
    <col min="6405" max="6405" width="0.85546875" style="1" customWidth="1"/>
    <col min="6406" max="6406" width="6.140625" style="1" customWidth="1"/>
    <col min="6407" max="6407" width="6" style="1" customWidth="1"/>
    <col min="6408" max="6408" width="5.85546875" style="1" customWidth="1"/>
    <col min="6409" max="6409" width="6.1406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8" width="9.140625" style="1"/>
    <col min="6649" max="6649" width="7.140625" style="1" customWidth="1"/>
    <col min="6650" max="6652" width="9.5703125" style="1" customWidth="1"/>
    <col min="6653" max="6653" width="0.85546875" style="1" customWidth="1"/>
    <col min="6654" max="6654" width="9.5703125" style="1" customWidth="1"/>
    <col min="6655" max="6655" width="10.140625" style="1" customWidth="1"/>
    <col min="6656" max="6656" width="0.85546875" style="1" customWidth="1"/>
    <col min="6657" max="6659" width="9.5703125" style="1" customWidth="1"/>
    <col min="6660" max="6660" width="10" style="1" customWidth="1"/>
    <col min="6661" max="6661" width="0.85546875" style="1" customWidth="1"/>
    <col min="6662" max="6662" width="6.140625" style="1" customWidth="1"/>
    <col min="6663" max="6663" width="6" style="1" customWidth="1"/>
    <col min="6664" max="6664" width="5.85546875" style="1" customWidth="1"/>
    <col min="6665" max="6665" width="6.1406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4" width="9.140625" style="1"/>
    <col min="6905" max="6905" width="7.140625" style="1" customWidth="1"/>
    <col min="6906" max="6908" width="9.5703125" style="1" customWidth="1"/>
    <col min="6909" max="6909" width="0.85546875" style="1" customWidth="1"/>
    <col min="6910" max="6910" width="9.5703125" style="1" customWidth="1"/>
    <col min="6911" max="6911" width="10.140625" style="1" customWidth="1"/>
    <col min="6912" max="6912" width="0.85546875" style="1" customWidth="1"/>
    <col min="6913" max="6915" width="9.5703125" style="1" customWidth="1"/>
    <col min="6916" max="6916" width="10" style="1" customWidth="1"/>
    <col min="6917" max="6917" width="0.85546875" style="1" customWidth="1"/>
    <col min="6918" max="6918" width="6.140625" style="1" customWidth="1"/>
    <col min="6919" max="6919" width="6" style="1" customWidth="1"/>
    <col min="6920" max="6920" width="5.85546875" style="1" customWidth="1"/>
    <col min="6921" max="6921" width="6.1406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60" width="9.140625" style="1"/>
    <col min="7161" max="7161" width="7.140625" style="1" customWidth="1"/>
    <col min="7162" max="7164" width="9.5703125" style="1" customWidth="1"/>
    <col min="7165" max="7165" width="0.85546875" style="1" customWidth="1"/>
    <col min="7166" max="7166" width="9.5703125" style="1" customWidth="1"/>
    <col min="7167" max="7167" width="10.140625" style="1" customWidth="1"/>
    <col min="7168" max="7168" width="0.85546875" style="1" customWidth="1"/>
    <col min="7169" max="7171" width="9.5703125" style="1" customWidth="1"/>
    <col min="7172" max="7172" width="10" style="1" customWidth="1"/>
    <col min="7173" max="7173" width="0.85546875" style="1" customWidth="1"/>
    <col min="7174" max="7174" width="6.140625" style="1" customWidth="1"/>
    <col min="7175" max="7175" width="6" style="1" customWidth="1"/>
    <col min="7176" max="7176" width="5.85546875" style="1" customWidth="1"/>
    <col min="7177" max="7177" width="6.1406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6" width="9.140625" style="1"/>
    <col min="7417" max="7417" width="7.140625" style="1" customWidth="1"/>
    <col min="7418" max="7420" width="9.5703125" style="1" customWidth="1"/>
    <col min="7421" max="7421" width="0.85546875" style="1" customWidth="1"/>
    <col min="7422" max="7422" width="9.5703125" style="1" customWidth="1"/>
    <col min="7423" max="7423" width="10.140625" style="1" customWidth="1"/>
    <col min="7424" max="7424" width="0.85546875" style="1" customWidth="1"/>
    <col min="7425" max="7427" width="9.5703125" style="1" customWidth="1"/>
    <col min="7428" max="7428" width="10" style="1" customWidth="1"/>
    <col min="7429" max="7429" width="0.85546875" style="1" customWidth="1"/>
    <col min="7430" max="7430" width="6.140625" style="1" customWidth="1"/>
    <col min="7431" max="7431" width="6" style="1" customWidth="1"/>
    <col min="7432" max="7432" width="5.85546875" style="1" customWidth="1"/>
    <col min="7433" max="7433" width="6.1406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2" width="9.140625" style="1"/>
    <col min="7673" max="7673" width="7.140625" style="1" customWidth="1"/>
    <col min="7674" max="7676" width="9.5703125" style="1" customWidth="1"/>
    <col min="7677" max="7677" width="0.85546875" style="1" customWidth="1"/>
    <col min="7678" max="7678" width="9.5703125" style="1" customWidth="1"/>
    <col min="7679" max="7679" width="10.140625" style="1" customWidth="1"/>
    <col min="7680" max="7680" width="0.85546875" style="1" customWidth="1"/>
    <col min="7681" max="7683" width="9.5703125" style="1" customWidth="1"/>
    <col min="7684" max="7684" width="10" style="1" customWidth="1"/>
    <col min="7685" max="7685" width="0.85546875" style="1" customWidth="1"/>
    <col min="7686" max="7686" width="6.140625" style="1" customWidth="1"/>
    <col min="7687" max="7687" width="6" style="1" customWidth="1"/>
    <col min="7688" max="7688" width="5.85546875" style="1" customWidth="1"/>
    <col min="7689" max="7689" width="6.1406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8" width="9.140625" style="1"/>
    <col min="7929" max="7929" width="7.140625" style="1" customWidth="1"/>
    <col min="7930" max="7932" width="9.5703125" style="1" customWidth="1"/>
    <col min="7933" max="7933" width="0.85546875" style="1" customWidth="1"/>
    <col min="7934" max="7934" width="9.5703125" style="1" customWidth="1"/>
    <col min="7935" max="7935" width="10.140625" style="1" customWidth="1"/>
    <col min="7936" max="7936" width="0.85546875" style="1" customWidth="1"/>
    <col min="7937" max="7939" width="9.5703125" style="1" customWidth="1"/>
    <col min="7940" max="7940" width="10" style="1" customWidth="1"/>
    <col min="7941" max="7941" width="0.85546875" style="1" customWidth="1"/>
    <col min="7942" max="7942" width="6.140625" style="1" customWidth="1"/>
    <col min="7943" max="7943" width="6" style="1" customWidth="1"/>
    <col min="7944" max="7944" width="5.85546875" style="1" customWidth="1"/>
    <col min="7945" max="7945" width="6.1406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4" width="9.140625" style="1"/>
    <col min="8185" max="8185" width="7.140625" style="1" customWidth="1"/>
    <col min="8186" max="8188" width="9.5703125" style="1" customWidth="1"/>
    <col min="8189" max="8189" width="0.85546875" style="1" customWidth="1"/>
    <col min="8190" max="8190" width="9.5703125" style="1" customWidth="1"/>
    <col min="8191" max="8191" width="10.140625" style="1" customWidth="1"/>
    <col min="8192" max="8192" width="0.85546875" style="1" customWidth="1"/>
    <col min="8193" max="8195" width="9.5703125" style="1" customWidth="1"/>
    <col min="8196" max="8196" width="10" style="1" customWidth="1"/>
    <col min="8197" max="8197" width="0.85546875" style="1" customWidth="1"/>
    <col min="8198" max="8198" width="6.140625" style="1" customWidth="1"/>
    <col min="8199" max="8199" width="6" style="1" customWidth="1"/>
    <col min="8200" max="8200" width="5.85546875" style="1" customWidth="1"/>
    <col min="8201" max="8201" width="6.1406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40" width="9.140625" style="1"/>
    <col min="8441" max="8441" width="7.140625" style="1" customWidth="1"/>
    <col min="8442" max="8444" width="9.5703125" style="1" customWidth="1"/>
    <col min="8445" max="8445" width="0.85546875" style="1" customWidth="1"/>
    <col min="8446" max="8446" width="9.5703125" style="1" customWidth="1"/>
    <col min="8447" max="8447" width="10.140625" style="1" customWidth="1"/>
    <col min="8448" max="8448" width="0.85546875" style="1" customWidth="1"/>
    <col min="8449" max="8451" width="9.5703125" style="1" customWidth="1"/>
    <col min="8452" max="8452" width="10" style="1" customWidth="1"/>
    <col min="8453" max="8453" width="0.85546875" style="1" customWidth="1"/>
    <col min="8454" max="8454" width="6.140625" style="1" customWidth="1"/>
    <col min="8455" max="8455" width="6" style="1" customWidth="1"/>
    <col min="8456" max="8456" width="5.85546875" style="1" customWidth="1"/>
    <col min="8457" max="8457" width="6.1406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6" width="9.140625" style="1"/>
    <col min="8697" max="8697" width="7.140625" style="1" customWidth="1"/>
    <col min="8698" max="8700" width="9.5703125" style="1" customWidth="1"/>
    <col min="8701" max="8701" width="0.85546875" style="1" customWidth="1"/>
    <col min="8702" max="8702" width="9.5703125" style="1" customWidth="1"/>
    <col min="8703" max="8703" width="10.140625" style="1" customWidth="1"/>
    <col min="8704" max="8704" width="0.85546875" style="1" customWidth="1"/>
    <col min="8705" max="8707" width="9.5703125" style="1" customWidth="1"/>
    <col min="8708" max="8708" width="10" style="1" customWidth="1"/>
    <col min="8709" max="8709" width="0.85546875" style="1" customWidth="1"/>
    <col min="8710" max="8710" width="6.140625" style="1" customWidth="1"/>
    <col min="8711" max="8711" width="6" style="1" customWidth="1"/>
    <col min="8712" max="8712" width="5.85546875" style="1" customWidth="1"/>
    <col min="8713" max="8713" width="6.1406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2" width="9.140625" style="1"/>
    <col min="8953" max="8953" width="7.140625" style="1" customWidth="1"/>
    <col min="8954" max="8956" width="9.5703125" style="1" customWidth="1"/>
    <col min="8957" max="8957" width="0.85546875" style="1" customWidth="1"/>
    <col min="8958" max="8958" width="9.5703125" style="1" customWidth="1"/>
    <col min="8959" max="8959" width="10.140625" style="1" customWidth="1"/>
    <col min="8960" max="8960" width="0.85546875" style="1" customWidth="1"/>
    <col min="8961" max="8963" width="9.5703125" style="1" customWidth="1"/>
    <col min="8964" max="8964" width="10" style="1" customWidth="1"/>
    <col min="8965" max="8965" width="0.85546875" style="1" customWidth="1"/>
    <col min="8966" max="8966" width="6.140625" style="1" customWidth="1"/>
    <col min="8967" max="8967" width="6" style="1" customWidth="1"/>
    <col min="8968" max="8968" width="5.85546875" style="1" customWidth="1"/>
    <col min="8969" max="8969" width="6.1406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8" width="9.140625" style="1"/>
    <col min="9209" max="9209" width="7.140625" style="1" customWidth="1"/>
    <col min="9210" max="9212" width="9.5703125" style="1" customWidth="1"/>
    <col min="9213" max="9213" width="0.85546875" style="1" customWidth="1"/>
    <col min="9214" max="9214" width="9.5703125" style="1" customWidth="1"/>
    <col min="9215" max="9215" width="10.140625" style="1" customWidth="1"/>
    <col min="9216" max="9216" width="0.85546875" style="1" customWidth="1"/>
    <col min="9217" max="9219" width="9.5703125" style="1" customWidth="1"/>
    <col min="9220" max="9220" width="10" style="1" customWidth="1"/>
    <col min="9221" max="9221" width="0.85546875" style="1" customWidth="1"/>
    <col min="9222" max="9222" width="6.140625" style="1" customWidth="1"/>
    <col min="9223" max="9223" width="6" style="1" customWidth="1"/>
    <col min="9224" max="9224" width="5.85546875" style="1" customWidth="1"/>
    <col min="9225" max="9225" width="6.1406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4" width="9.140625" style="1"/>
    <col min="9465" max="9465" width="7.140625" style="1" customWidth="1"/>
    <col min="9466" max="9468" width="9.5703125" style="1" customWidth="1"/>
    <col min="9469" max="9469" width="0.85546875" style="1" customWidth="1"/>
    <col min="9470" max="9470" width="9.5703125" style="1" customWidth="1"/>
    <col min="9471" max="9471" width="10.140625" style="1" customWidth="1"/>
    <col min="9472" max="9472" width="0.85546875" style="1" customWidth="1"/>
    <col min="9473" max="9475" width="9.5703125" style="1" customWidth="1"/>
    <col min="9476" max="9476" width="10" style="1" customWidth="1"/>
    <col min="9477" max="9477" width="0.85546875" style="1" customWidth="1"/>
    <col min="9478" max="9478" width="6.140625" style="1" customWidth="1"/>
    <col min="9479" max="9479" width="6" style="1" customWidth="1"/>
    <col min="9480" max="9480" width="5.85546875" style="1" customWidth="1"/>
    <col min="9481" max="9481" width="6.1406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20" width="9.140625" style="1"/>
    <col min="9721" max="9721" width="7.140625" style="1" customWidth="1"/>
    <col min="9722" max="9724" width="9.5703125" style="1" customWidth="1"/>
    <col min="9725" max="9725" width="0.85546875" style="1" customWidth="1"/>
    <col min="9726" max="9726" width="9.5703125" style="1" customWidth="1"/>
    <col min="9727" max="9727" width="10.140625" style="1" customWidth="1"/>
    <col min="9728" max="9728" width="0.85546875" style="1" customWidth="1"/>
    <col min="9729" max="9731" width="9.5703125" style="1" customWidth="1"/>
    <col min="9732" max="9732" width="10" style="1" customWidth="1"/>
    <col min="9733" max="9733" width="0.85546875" style="1" customWidth="1"/>
    <col min="9734" max="9734" width="6.140625" style="1" customWidth="1"/>
    <col min="9735" max="9735" width="6" style="1" customWidth="1"/>
    <col min="9736" max="9736" width="5.85546875" style="1" customWidth="1"/>
    <col min="9737" max="9737" width="6.1406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6" width="9.140625" style="1"/>
    <col min="9977" max="9977" width="7.140625" style="1" customWidth="1"/>
    <col min="9978" max="9980" width="9.5703125" style="1" customWidth="1"/>
    <col min="9981" max="9981" width="0.85546875" style="1" customWidth="1"/>
    <col min="9982" max="9982" width="9.5703125" style="1" customWidth="1"/>
    <col min="9983" max="9983" width="10.140625" style="1" customWidth="1"/>
    <col min="9984" max="9984" width="0.85546875" style="1" customWidth="1"/>
    <col min="9985" max="9987" width="9.5703125" style="1" customWidth="1"/>
    <col min="9988" max="9988" width="10" style="1" customWidth="1"/>
    <col min="9989" max="9989" width="0.85546875" style="1" customWidth="1"/>
    <col min="9990" max="9990" width="6.140625" style="1" customWidth="1"/>
    <col min="9991" max="9991" width="6" style="1" customWidth="1"/>
    <col min="9992" max="9992" width="5.85546875" style="1" customWidth="1"/>
    <col min="9993" max="9993" width="6.1406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2" width="9.140625" style="1"/>
    <col min="10233" max="10233" width="7.140625" style="1" customWidth="1"/>
    <col min="10234" max="10236" width="9.5703125" style="1" customWidth="1"/>
    <col min="10237" max="10237" width="0.85546875" style="1" customWidth="1"/>
    <col min="10238" max="10238" width="9.5703125" style="1" customWidth="1"/>
    <col min="10239" max="10239" width="10.140625" style="1" customWidth="1"/>
    <col min="10240" max="10240" width="0.85546875" style="1" customWidth="1"/>
    <col min="10241" max="10243" width="9.5703125" style="1" customWidth="1"/>
    <col min="10244" max="10244" width="10" style="1" customWidth="1"/>
    <col min="10245" max="10245" width="0.85546875" style="1" customWidth="1"/>
    <col min="10246" max="10246" width="6.140625" style="1" customWidth="1"/>
    <col min="10247" max="10247" width="6" style="1" customWidth="1"/>
    <col min="10248" max="10248" width="5.85546875" style="1" customWidth="1"/>
    <col min="10249" max="10249" width="6.1406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8" width="9.140625" style="1"/>
    <col min="10489" max="10489" width="7.140625" style="1" customWidth="1"/>
    <col min="10490" max="10492" width="9.5703125" style="1" customWidth="1"/>
    <col min="10493" max="10493" width="0.85546875" style="1" customWidth="1"/>
    <col min="10494" max="10494" width="9.5703125" style="1" customWidth="1"/>
    <col min="10495" max="10495" width="10.140625" style="1" customWidth="1"/>
    <col min="10496" max="10496" width="0.85546875" style="1" customWidth="1"/>
    <col min="10497" max="10499" width="9.5703125" style="1" customWidth="1"/>
    <col min="10500" max="10500" width="10" style="1" customWidth="1"/>
    <col min="10501" max="10501" width="0.85546875" style="1" customWidth="1"/>
    <col min="10502" max="10502" width="6.140625" style="1" customWidth="1"/>
    <col min="10503" max="10503" width="6" style="1" customWidth="1"/>
    <col min="10504" max="10504" width="5.85546875" style="1" customWidth="1"/>
    <col min="10505" max="10505" width="6.1406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4" width="9.140625" style="1"/>
    <col min="10745" max="10745" width="7.140625" style="1" customWidth="1"/>
    <col min="10746" max="10748" width="9.5703125" style="1" customWidth="1"/>
    <col min="10749" max="10749" width="0.85546875" style="1" customWidth="1"/>
    <col min="10750" max="10750" width="9.5703125" style="1" customWidth="1"/>
    <col min="10751" max="10751" width="10.140625" style="1" customWidth="1"/>
    <col min="10752" max="10752" width="0.85546875" style="1" customWidth="1"/>
    <col min="10753" max="10755" width="9.5703125" style="1" customWidth="1"/>
    <col min="10756" max="10756" width="10" style="1" customWidth="1"/>
    <col min="10757" max="10757" width="0.85546875" style="1" customWidth="1"/>
    <col min="10758" max="10758" width="6.140625" style="1" customWidth="1"/>
    <col min="10759" max="10759" width="6" style="1" customWidth="1"/>
    <col min="10760" max="10760" width="5.85546875" style="1" customWidth="1"/>
    <col min="10761" max="10761" width="6.1406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1000" width="9.140625" style="1"/>
    <col min="11001" max="11001" width="7.140625" style="1" customWidth="1"/>
    <col min="11002" max="11004" width="9.5703125" style="1" customWidth="1"/>
    <col min="11005" max="11005" width="0.85546875" style="1" customWidth="1"/>
    <col min="11006" max="11006" width="9.5703125" style="1" customWidth="1"/>
    <col min="11007" max="11007" width="10.140625" style="1" customWidth="1"/>
    <col min="11008" max="11008" width="0.85546875" style="1" customWidth="1"/>
    <col min="11009" max="11011" width="9.5703125" style="1" customWidth="1"/>
    <col min="11012" max="11012" width="10" style="1" customWidth="1"/>
    <col min="11013" max="11013" width="0.85546875" style="1" customWidth="1"/>
    <col min="11014" max="11014" width="6.140625" style="1" customWidth="1"/>
    <col min="11015" max="11015" width="6" style="1" customWidth="1"/>
    <col min="11016" max="11016" width="5.85546875" style="1" customWidth="1"/>
    <col min="11017" max="11017" width="6.1406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6" width="9.140625" style="1"/>
    <col min="11257" max="11257" width="7.140625" style="1" customWidth="1"/>
    <col min="11258" max="11260" width="9.5703125" style="1" customWidth="1"/>
    <col min="11261" max="11261" width="0.85546875" style="1" customWidth="1"/>
    <col min="11262" max="11262" width="9.5703125" style="1" customWidth="1"/>
    <col min="11263" max="11263" width="10.140625" style="1" customWidth="1"/>
    <col min="11264" max="11264" width="0.85546875" style="1" customWidth="1"/>
    <col min="11265" max="11267" width="9.5703125" style="1" customWidth="1"/>
    <col min="11268" max="11268" width="10" style="1" customWidth="1"/>
    <col min="11269" max="11269" width="0.85546875" style="1" customWidth="1"/>
    <col min="11270" max="11270" width="6.140625" style="1" customWidth="1"/>
    <col min="11271" max="11271" width="6" style="1" customWidth="1"/>
    <col min="11272" max="11272" width="5.85546875" style="1" customWidth="1"/>
    <col min="11273" max="11273" width="6.1406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2" width="9.140625" style="1"/>
    <col min="11513" max="11513" width="7.140625" style="1" customWidth="1"/>
    <col min="11514" max="11516" width="9.5703125" style="1" customWidth="1"/>
    <col min="11517" max="11517" width="0.85546875" style="1" customWidth="1"/>
    <col min="11518" max="11518" width="9.5703125" style="1" customWidth="1"/>
    <col min="11519" max="11519" width="10.140625" style="1" customWidth="1"/>
    <col min="11520" max="11520" width="0.85546875" style="1" customWidth="1"/>
    <col min="11521" max="11523" width="9.5703125" style="1" customWidth="1"/>
    <col min="11524" max="11524" width="10" style="1" customWidth="1"/>
    <col min="11525" max="11525" width="0.85546875" style="1" customWidth="1"/>
    <col min="11526" max="11526" width="6.140625" style="1" customWidth="1"/>
    <col min="11527" max="11527" width="6" style="1" customWidth="1"/>
    <col min="11528" max="11528" width="5.85546875" style="1" customWidth="1"/>
    <col min="11529" max="11529" width="6.1406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8" width="9.140625" style="1"/>
    <col min="11769" max="11769" width="7.140625" style="1" customWidth="1"/>
    <col min="11770" max="11772" width="9.5703125" style="1" customWidth="1"/>
    <col min="11773" max="11773" width="0.85546875" style="1" customWidth="1"/>
    <col min="11774" max="11774" width="9.5703125" style="1" customWidth="1"/>
    <col min="11775" max="11775" width="10.140625" style="1" customWidth="1"/>
    <col min="11776" max="11776" width="0.85546875" style="1" customWidth="1"/>
    <col min="11777" max="11779" width="9.5703125" style="1" customWidth="1"/>
    <col min="11780" max="11780" width="10" style="1" customWidth="1"/>
    <col min="11781" max="11781" width="0.85546875" style="1" customWidth="1"/>
    <col min="11782" max="11782" width="6.140625" style="1" customWidth="1"/>
    <col min="11783" max="11783" width="6" style="1" customWidth="1"/>
    <col min="11784" max="11784" width="5.85546875" style="1" customWidth="1"/>
    <col min="11785" max="11785" width="6.1406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4" width="9.140625" style="1"/>
    <col min="12025" max="12025" width="7.140625" style="1" customWidth="1"/>
    <col min="12026" max="12028" width="9.5703125" style="1" customWidth="1"/>
    <col min="12029" max="12029" width="0.85546875" style="1" customWidth="1"/>
    <col min="12030" max="12030" width="9.5703125" style="1" customWidth="1"/>
    <col min="12031" max="12031" width="10.140625" style="1" customWidth="1"/>
    <col min="12032" max="12032" width="0.85546875" style="1" customWidth="1"/>
    <col min="12033" max="12035" width="9.5703125" style="1" customWidth="1"/>
    <col min="12036" max="12036" width="10" style="1" customWidth="1"/>
    <col min="12037" max="12037" width="0.85546875" style="1" customWidth="1"/>
    <col min="12038" max="12038" width="6.140625" style="1" customWidth="1"/>
    <col min="12039" max="12039" width="6" style="1" customWidth="1"/>
    <col min="12040" max="12040" width="5.85546875" style="1" customWidth="1"/>
    <col min="12041" max="12041" width="6.1406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80" width="9.140625" style="1"/>
    <col min="12281" max="12281" width="7.140625" style="1" customWidth="1"/>
    <col min="12282" max="12284" width="9.5703125" style="1" customWidth="1"/>
    <col min="12285" max="12285" width="0.85546875" style="1" customWidth="1"/>
    <col min="12286" max="12286" width="9.5703125" style="1" customWidth="1"/>
    <col min="12287" max="12287" width="10.140625" style="1" customWidth="1"/>
    <col min="12288" max="12288" width="0.85546875" style="1" customWidth="1"/>
    <col min="12289" max="12291" width="9.5703125" style="1" customWidth="1"/>
    <col min="12292" max="12292" width="10" style="1" customWidth="1"/>
    <col min="12293" max="12293" width="0.85546875" style="1" customWidth="1"/>
    <col min="12294" max="12294" width="6.140625" style="1" customWidth="1"/>
    <col min="12295" max="12295" width="6" style="1" customWidth="1"/>
    <col min="12296" max="12296" width="5.85546875" style="1" customWidth="1"/>
    <col min="12297" max="12297" width="6.1406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6" width="9.140625" style="1"/>
    <col min="12537" max="12537" width="7.140625" style="1" customWidth="1"/>
    <col min="12538" max="12540" width="9.5703125" style="1" customWidth="1"/>
    <col min="12541" max="12541" width="0.85546875" style="1" customWidth="1"/>
    <col min="12542" max="12542" width="9.5703125" style="1" customWidth="1"/>
    <col min="12543" max="12543" width="10.140625" style="1" customWidth="1"/>
    <col min="12544" max="12544" width="0.85546875" style="1" customWidth="1"/>
    <col min="12545" max="12547" width="9.5703125" style="1" customWidth="1"/>
    <col min="12548" max="12548" width="10" style="1" customWidth="1"/>
    <col min="12549" max="12549" width="0.85546875" style="1" customWidth="1"/>
    <col min="12550" max="12550" width="6.140625" style="1" customWidth="1"/>
    <col min="12551" max="12551" width="6" style="1" customWidth="1"/>
    <col min="12552" max="12552" width="5.85546875" style="1" customWidth="1"/>
    <col min="12553" max="12553" width="6.1406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2" width="9.140625" style="1"/>
    <col min="12793" max="12793" width="7.140625" style="1" customWidth="1"/>
    <col min="12794" max="12796" width="9.5703125" style="1" customWidth="1"/>
    <col min="12797" max="12797" width="0.85546875" style="1" customWidth="1"/>
    <col min="12798" max="12798" width="9.5703125" style="1" customWidth="1"/>
    <col min="12799" max="12799" width="10.140625" style="1" customWidth="1"/>
    <col min="12800" max="12800" width="0.85546875" style="1" customWidth="1"/>
    <col min="12801" max="12803" width="9.5703125" style="1" customWidth="1"/>
    <col min="12804" max="12804" width="10" style="1" customWidth="1"/>
    <col min="12805" max="12805" width="0.85546875" style="1" customWidth="1"/>
    <col min="12806" max="12806" width="6.140625" style="1" customWidth="1"/>
    <col min="12807" max="12807" width="6" style="1" customWidth="1"/>
    <col min="12808" max="12808" width="5.85546875" style="1" customWidth="1"/>
    <col min="12809" max="12809" width="6.1406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8" width="9.140625" style="1"/>
    <col min="13049" max="13049" width="7.140625" style="1" customWidth="1"/>
    <col min="13050" max="13052" width="9.5703125" style="1" customWidth="1"/>
    <col min="13053" max="13053" width="0.85546875" style="1" customWidth="1"/>
    <col min="13054" max="13054" width="9.5703125" style="1" customWidth="1"/>
    <col min="13055" max="13055" width="10.140625" style="1" customWidth="1"/>
    <col min="13056" max="13056" width="0.85546875" style="1" customWidth="1"/>
    <col min="13057" max="13059" width="9.5703125" style="1" customWidth="1"/>
    <col min="13060" max="13060" width="10" style="1" customWidth="1"/>
    <col min="13061" max="13061" width="0.85546875" style="1" customWidth="1"/>
    <col min="13062" max="13062" width="6.140625" style="1" customWidth="1"/>
    <col min="13063" max="13063" width="6" style="1" customWidth="1"/>
    <col min="13064" max="13064" width="5.85546875" style="1" customWidth="1"/>
    <col min="13065" max="13065" width="6.1406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4" width="9.140625" style="1"/>
    <col min="13305" max="13305" width="7.140625" style="1" customWidth="1"/>
    <col min="13306" max="13308" width="9.5703125" style="1" customWidth="1"/>
    <col min="13309" max="13309" width="0.85546875" style="1" customWidth="1"/>
    <col min="13310" max="13310" width="9.5703125" style="1" customWidth="1"/>
    <col min="13311" max="13311" width="10.140625" style="1" customWidth="1"/>
    <col min="13312" max="13312" width="0.85546875" style="1" customWidth="1"/>
    <col min="13313" max="13315" width="9.5703125" style="1" customWidth="1"/>
    <col min="13316" max="13316" width="10" style="1" customWidth="1"/>
    <col min="13317" max="13317" width="0.85546875" style="1" customWidth="1"/>
    <col min="13318" max="13318" width="6.140625" style="1" customWidth="1"/>
    <col min="13319" max="13319" width="6" style="1" customWidth="1"/>
    <col min="13320" max="13320" width="5.85546875" style="1" customWidth="1"/>
    <col min="13321" max="13321" width="6.1406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60" width="9.140625" style="1"/>
    <col min="13561" max="13561" width="7.140625" style="1" customWidth="1"/>
    <col min="13562" max="13564" width="9.5703125" style="1" customWidth="1"/>
    <col min="13565" max="13565" width="0.85546875" style="1" customWidth="1"/>
    <col min="13566" max="13566" width="9.5703125" style="1" customWidth="1"/>
    <col min="13567" max="13567" width="10.140625" style="1" customWidth="1"/>
    <col min="13568" max="13568" width="0.85546875" style="1" customWidth="1"/>
    <col min="13569" max="13571" width="9.5703125" style="1" customWidth="1"/>
    <col min="13572" max="13572" width="10" style="1" customWidth="1"/>
    <col min="13573" max="13573" width="0.85546875" style="1" customWidth="1"/>
    <col min="13574" max="13574" width="6.140625" style="1" customWidth="1"/>
    <col min="13575" max="13575" width="6" style="1" customWidth="1"/>
    <col min="13576" max="13576" width="5.85546875" style="1" customWidth="1"/>
    <col min="13577" max="13577" width="6.1406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6" width="9.140625" style="1"/>
    <col min="13817" max="13817" width="7.140625" style="1" customWidth="1"/>
    <col min="13818" max="13820" width="9.5703125" style="1" customWidth="1"/>
    <col min="13821" max="13821" width="0.85546875" style="1" customWidth="1"/>
    <col min="13822" max="13822" width="9.5703125" style="1" customWidth="1"/>
    <col min="13823" max="13823" width="10.140625" style="1" customWidth="1"/>
    <col min="13824" max="13824" width="0.85546875" style="1" customWidth="1"/>
    <col min="13825" max="13827" width="9.5703125" style="1" customWidth="1"/>
    <col min="13828" max="13828" width="10" style="1" customWidth="1"/>
    <col min="13829" max="13829" width="0.85546875" style="1" customWidth="1"/>
    <col min="13830" max="13830" width="6.140625" style="1" customWidth="1"/>
    <col min="13831" max="13831" width="6" style="1" customWidth="1"/>
    <col min="13832" max="13832" width="5.85546875" style="1" customWidth="1"/>
    <col min="13833" max="13833" width="6.1406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2" width="9.140625" style="1"/>
    <col min="14073" max="14073" width="7.140625" style="1" customWidth="1"/>
    <col min="14074" max="14076" width="9.5703125" style="1" customWidth="1"/>
    <col min="14077" max="14077" width="0.85546875" style="1" customWidth="1"/>
    <col min="14078" max="14078" width="9.5703125" style="1" customWidth="1"/>
    <col min="14079" max="14079" width="10.140625" style="1" customWidth="1"/>
    <col min="14080" max="14080" width="0.85546875" style="1" customWidth="1"/>
    <col min="14081" max="14083" width="9.5703125" style="1" customWidth="1"/>
    <col min="14084" max="14084" width="10" style="1" customWidth="1"/>
    <col min="14085" max="14085" width="0.85546875" style="1" customWidth="1"/>
    <col min="14086" max="14086" width="6.140625" style="1" customWidth="1"/>
    <col min="14087" max="14087" width="6" style="1" customWidth="1"/>
    <col min="14088" max="14088" width="5.85546875" style="1" customWidth="1"/>
    <col min="14089" max="14089" width="6.1406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8" width="9.140625" style="1"/>
    <col min="14329" max="14329" width="7.140625" style="1" customWidth="1"/>
    <col min="14330" max="14332" width="9.5703125" style="1" customWidth="1"/>
    <col min="14333" max="14333" width="0.85546875" style="1" customWidth="1"/>
    <col min="14334" max="14334" width="9.5703125" style="1" customWidth="1"/>
    <col min="14335" max="14335" width="10.140625" style="1" customWidth="1"/>
    <col min="14336" max="14336" width="0.85546875" style="1" customWidth="1"/>
    <col min="14337" max="14339" width="9.5703125" style="1" customWidth="1"/>
    <col min="14340" max="14340" width="10" style="1" customWidth="1"/>
    <col min="14341" max="14341" width="0.85546875" style="1" customWidth="1"/>
    <col min="14342" max="14342" width="6.140625" style="1" customWidth="1"/>
    <col min="14343" max="14343" width="6" style="1" customWidth="1"/>
    <col min="14344" max="14344" width="5.85546875" style="1" customWidth="1"/>
    <col min="14345" max="14345" width="6.1406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4" width="9.140625" style="1"/>
    <col min="14585" max="14585" width="7.140625" style="1" customWidth="1"/>
    <col min="14586" max="14588" width="9.5703125" style="1" customWidth="1"/>
    <col min="14589" max="14589" width="0.85546875" style="1" customWidth="1"/>
    <col min="14590" max="14590" width="9.5703125" style="1" customWidth="1"/>
    <col min="14591" max="14591" width="10.140625" style="1" customWidth="1"/>
    <col min="14592" max="14592" width="0.85546875" style="1" customWidth="1"/>
    <col min="14593" max="14595" width="9.5703125" style="1" customWidth="1"/>
    <col min="14596" max="14596" width="10" style="1" customWidth="1"/>
    <col min="14597" max="14597" width="0.85546875" style="1" customWidth="1"/>
    <col min="14598" max="14598" width="6.140625" style="1" customWidth="1"/>
    <col min="14599" max="14599" width="6" style="1" customWidth="1"/>
    <col min="14600" max="14600" width="5.85546875" style="1" customWidth="1"/>
    <col min="14601" max="14601" width="6.1406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40" width="9.140625" style="1"/>
    <col min="14841" max="14841" width="7.140625" style="1" customWidth="1"/>
    <col min="14842" max="14844" width="9.5703125" style="1" customWidth="1"/>
    <col min="14845" max="14845" width="0.85546875" style="1" customWidth="1"/>
    <col min="14846" max="14846" width="9.5703125" style="1" customWidth="1"/>
    <col min="14847" max="14847" width="10.140625" style="1" customWidth="1"/>
    <col min="14848" max="14848" width="0.85546875" style="1" customWidth="1"/>
    <col min="14849" max="14851" width="9.5703125" style="1" customWidth="1"/>
    <col min="14852" max="14852" width="10" style="1" customWidth="1"/>
    <col min="14853" max="14853" width="0.85546875" style="1" customWidth="1"/>
    <col min="14854" max="14854" width="6.140625" style="1" customWidth="1"/>
    <col min="14855" max="14855" width="6" style="1" customWidth="1"/>
    <col min="14856" max="14856" width="5.85546875" style="1" customWidth="1"/>
    <col min="14857" max="14857" width="6.1406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6" width="9.140625" style="1"/>
    <col min="15097" max="15097" width="7.140625" style="1" customWidth="1"/>
    <col min="15098" max="15100" width="9.5703125" style="1" customWidth="1"/>
    <col min="15101" max="15101" width="0.85546875" style="1" customWidth="1"/>
    <col min="15102" max="15102" width="9.5703125" style="1" customWidth="1"/>
    <col min="15103" max="15103" width="10.140625" style="1" customWidth="1"/>
    <col min="15104" max="15104" width="0.85546875" style="1" customWidth="1"/>
    <col min="15105" max="15107" width="9.5703125" style="1" customWidth="1"/>
    <col min="15108" max="15108" width="10" style="1" customWidth="1"/>
    <col min="15109" max="15109" width="0.85546875" style="1" customWidth="1"/>
    <col min="15110" max="15110" width="6.140625" style="1" customWidth="1"/>
    <col min="15111" max="15111" width="6" style="1" customWidth="1"/>
    <col min="15112" max="15112" width="5.85546875" style="1" customWidth="1"/>
    <col min="15113" max="15113" width="6.1406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2" width="9.140625" style="1"/>
    <col min="15353" max="15353" width="7.140625" style="1" customWidth="1"/>
    <col min="15354" max="15356" width="9.5703125" style="1" customWidth="1"/>
    <col min="15357" max="15357" width="0.85546875" style="1" customWidth="1"/>
    <col min="15358" max="15358" width="9.5703125" style="1" customWidth="1"/>
    <col min="15359" max="15359" width="10.140625" style="1" customWidth="1"/>
    <col min="15360" max="15360" width="0.85546875" style="1" customWidth="1"/>
    <col min="15361" max="15363" width="9.5703125" style="1" customWidth="1"/>
    <col min="15364" max="15364" width="10" style="1" customWidth="1"/>
    <col min="15365" max="15365" width="0.85546875" style="1" customWidth="1"/>
    <col min="15366" max="15366" width="6.140625" style="1" customWidth="1"/>
    <col min="15367" max="15367" width="6" style="1" customWidth="1"/>
    <col min="15368" max="15368" width="5.85546875" style="1" customWidth="1"/>
    <col min="15369" max="15369" width="6.1406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8" width="9.140625" style="1"/>
    <col min="15609" max="15609" width="7.140625" style="1" customWidth="1"/>
    <col min="15610" max="15612" width="9.5703125" style="1" customWidth="1"/>
    <col min="15613" max="15613" width="0.85546875" style="1" customWidth="1"/>
    <col min="15614" max="15614" width="9.5703125" style="1" customWidth="1"/>
    <col min="15615" max="15615" width="10.140625" style="1" customWidth="1"/>
    <col min="15616" max="15616" width="0.85546875" style="1" customWidth="1"/>
    <col min="15617" max="15619" width="9.5703125" style="1" customWidth="1"/>
    <col min="15620" max="15620" width="10" style="1" customWidth="1"/>
    <col min="15621" max="15621" width="0.85546875" style="1" customWidth="1"/>
    <col min="15622" max="15622" width="6.140625" style="1" customWidth="1"/>
    <col min="15623" max="15623" width="6" style="1" customWidth="1"/>
    <col min="15624" max="15624" width="5.85546875" style="1" customWidth="1"/>
    <col min="15625" max="15625" width="6.1406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4" width="9.140625" style="1"/>
    <col min="15865" max="15865" width="7.140625" style="1" customWidth="1"/>
    <col min="15866" max="15868" width="9.5703125" style="1" customWidth="1"/>
    <col min="15869" max="15869" width="0.85546875" style="1" customWidth="1"/>
    <col min="15870" max="15870" width="9.5703125" style="1" customWidth="1"/>
    <col min="15871" max="15871" width="10.140625" style="1" customWidth="1"/>
    <col min="15872" max="15872" width="0.85546875" style="1" customWidth="1"/>
    <col min="15873" max="15875" width="9.5703125" style="1" customWidth="1"/>
    <col min="15876" max="15876" width="10" style="1" customWidth="1"/>
    <col min="15877" max="15877" width="0.85546875" style="1" customWidth="1"/>
    <col min="15878" max="15878" width="6.140625" style="1" customWidth="1"/>
    <col min="15879" max="15879" width="6" style="1" customWidth="1"/>
    <col min="15880" max="15880" width="5.85546875" style="1" customWidth="1"/>
    <col min="15881" max="15881" width="6.1406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20" width="9.140625" style="1"/>
    <col min="16121" max="16121" width="7.140625" style="1" customWidth="1"/>
    <col min="16122" max="16124" width="9.5703125" style="1" customWidth="1"/>
    <col min="16125" max="16125" width="0.85546875" style="1" customWidth="1"/>
    <col min="16126" max="16126" width="9.5703125" style="1" customWidth="1"/>
    <col min="16127" max="16127" width="10.140625" style="1" customWidth="1"/>
    <col min="16128" max="16128" width="0.85546875" style="1" customWidth="1"/>
    <col min="16129" max="16131" width="9.5703125" style="1" customWidth="1"/>
    <col min="16132" max="16132" width="10" style="1" customWidth="1"/>
    <col min="16133" max="16133" width="0.85546875" style="1" customWidth="1"/>
    <col min="16134" max="16134" width="6.140625" style="1" customWidth="1"/>
    <col min="16135" max="16135" width="6" style="1" customWidth="1"/>
    <col min="16136" max="16136" width="5.85546875" style="1" customWidth="1"/>
    <col min="16137" max="16137" width="6.1406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36" ht="15.75" x14ac:dyDescent="0.25">
      <c r="B1" s="378" t="s">
        <v>3099</v>
      </c>
      <c r="C1" s="33"/>
      <c r="D1" s="33"/>
      <c r="S1" s="33" t="str">
        <f>$B1</f>
        <v>Tableau 50.190 - Approche fondée sur les notations internes - Actifs pondérés en fonction du risque de crédit</v>
      </c>
      <c r="Z1" s="33" t="str">
        <f>$B1</f>
        <v>Tableau 50.190 - Approche fondée sur les notations internes - Actifs pondérés en fonction du risque de crédit</v>
      </c>
      <c r="AA1" s="1"/>
      <c r="AB1" s="1"/>
      <c r="AC1" s="1"/>
      <c r="AD1" s="1"/>
      <c r="AE1" s="1186"/>
      <c r="AF1" s="33" t="str">
        <f>$B1</f>
        <v>Tableau 50.190 - Approche fondée sur les notations internes - Actifs pondérés en fonction du risque de crédit</v>
      </c>
      <c r="AG1" s="1"/>
      <c r="AH1" s="1"/>
      <c r="AI1" s="1"/>
      <c r="AJ1" s="1"/>
    </row>
    <row r="2" spans="1:36" ht="15" customHeight="1" x14ac:dyDescent="0.25">
      <c r="A2" s="35">
        <v>34</v>
      </c>
      <c r="B2" s="2144" t="s">
        <v>94</v>
      </c>
      <c r="C2" s="2145"/>
      <c r="D2" s="2145"/>
      <c r="E2" s="2146"/>
      <c r="F2" s="70"/>
      <c r="S2" s="2147" t="s">
        <v>3089</v>
      </c>
      <c r="T2" s="2147"/>
      <c r="U2" s="2147"/>
      <c r="V2" s="2147"/>
      <c r="W2" s="2147"/>
      <c r="X2" s="2147"/>
      <c r="Z2" s="2273" t="s">
        <v>3100</v>
      </c>
      <c r="AA2" s="2273"/>
      <c r="AB2" s="2273"/>
      <c r="AC2" s="2273"/>
      <c r="AD2" s="2273"/>
      <c r="AE2" s="1563"/>
      <c r="AF2" s="2273" t="s">
        <v>3101</v>
      </c>
      <c r="AG2" s="2273"/>
      <c r="AH2" s="2273"/>
      <c r="AI2" s="2273"/>
      <c r="AJ2" s="2273"/>
    </row>
    <row r="3" spans="1:36" ht="15.75" customHeight="1" x14ac:dyDescent="0.2">
      <c r="A3" s="35"/>
      <c r="B3" s="2261" t="s">
        <v>2517</v>
      </c>
      <c r="C3" s="2261"/>
      <c r="D3" s="2261"/>
      <c r="E3" s="2261"/>
      <c r="F3" s="2261"/>
      <c r="G3" s="2261"/>
      <c r="H3" s="2261"/>
      <c r="I3" s="2261"/>
      <c r="J3" s="2261"/>
      <c r="K3" s="2261"/>
      <c r="L3" s="2261"/>
      <c r="M3" s="2261"/>
      <c r="N3" s="2261"/>
      <c r="O3" s="2261"/>
      <c r="P3" s="2261"/>
      <c r="Q3" s="2261"/>
      <c r="R3" s="2261"/>
      <c r="S3" s="2147"/>
      <c r="T3" s="2147"/>
      <c r="U3" s="2147"/>
      <c r="V3" s="2147"/>
      <c r="W3" s="2147"/>
      <c r="X3" s="2147"/>
      <c r="Z3" s="2273"/>
      <c r="AA3" s="2273"/>
      <c r="AB3" s="2273"/>
      <c r="AC3" s="2273"/>
      <c r="AD3" s="2273"/>
      <c r="AE3" s="1564"/>
      <c r="AF3" s="2273"/>
      <c r="AG3" s="2273"/>
      <c r="AH3" s="2273"/>
      <c r="AI3" s="2273"/>
      <c r="AJ3" s="2273"/>
    </row>
    <row r="4" spans="1:36" ht="15" customHeight="1" x14ac:dyDescent="0.2">
      <c r="B4" s="2261"/>
      <c r="C4" s="2261"/>
      <c r="D4" s="2261"/>
      <c r="E4" s="2261"/>
      <c r="F4" s="2261"/>
      <c r="G4" s="2261"/>
      <c r="H4" s="2261"/>
      <c r="I4" s="2261"/>
      <c r="J4" s="2261"/>
      <c r="K4" s="2261"/>
      <c r="L4" s="2261"/>
      <c r="M4" s="2261"/>
      <c r="N4" s="2261"/>
      <c r="O4" s="2261"/>
      <c r="P4" s="2261"/>
      <c r="Q4" s="2261"/>
      <c r="R4" s="2261"/>
      <c r="S4" s="1566" t="str">
        <f>B3</f>
        <v>Pour le portefeuille bancaire – Expositions sur les petites entités assimilées à des expositions du portefeuille réglementaire sur la clientèle de détail (114)</v>
      </c>
      <c r="T4" s="1566"/>
      <c r="U4" s="1566"/>
      <c r="V4" s="1566"/>
      <c r="W4" s="1566"/>
      <c r="X4" s="1566"/>
      <c r="Z4" s="2273" t="str">
        <f>S4</f>
        <v>Pour le portefeuille bancaire – Expositions sur les petites entités assimilées à des expositions du portefeuille réglementaire sur la clientèle de détail (114)</v>
      </c>
      <c r="AA4" s="2273"/>
      <c r="AB4" s="2273"/>
      <c r="AC4" s="2273"/>
      <c r="AD4" s="2273"/>
      <c r="AE4" s="1563"/>
      <c r="AF4" s="1566" t="str">
        <f>Z4</f>
        <v>Pour le portefeuille bancaire – Expositions sur les petites entités assimilées à des expositions du portefeuille réglementaire sur la clientèle de détail (114)</v>
      </c>
      <c r="AG4" s="1566"/>
      <c r="AH4" s="1566"/>
      <c r="AI4" s="1566"/>
      <c r="AJ4" s="1566"/>
    </row>
    <row r="5" spans="1:36" ht="12.75" customHeight="1" x14ac:dyDescent="0.2">
      <c r="B5" s="36" t="s">
        <v>2910</v>
      </c>
      <c r="C5" s="326"/>
      <c r="S5" s="36" t="str">
        <f>$B5</f>
        <v>Dollars, en milliers, Type d’enregistrement 010</v>
      </c>
      <c r="T5" s="1021"/>
      <c r="U5" s="663"/>
      <c r="V5" s="663"/>
      <c r="W5" s="663"/>
      <c r="X5" s="663"/>
      <c r="Z5" s="36" t="str">
        <f>$B5</f>
        <v>Dollars, en milliers, Type d’enregistrement 010</v>
      </c>
      <c r="AA5" s="1"/>
      <c r="AB5" s="1"/>
      <c r="AC5" s="1188"/>
      <c r="AD5" s="1188"/>
      <c r="AE5" s="1"/>
      <c r="AF5" s="36" t="str">
        <f>$B5</f>
        <v>Dollars, en milliers, Type d’enregistrement 010</v>
      </c>
      <c r="AG5" s="1"/>
      <c r="AH5" s="1"/>
      <c r="AI5" s="1188"/>
      <c r="AJ5" s="1188"/>
    </row>
    <row r="6" spans="1:36" ht="31.5" customHeight="1" x14ac:dyDescent="0.25">
      <c r="A6" s="131"/>
      <c r="B6" s="2211" t="s">
        <v>2349</v>
      </c>
      <c r="C6" s="2212"/>
      <c r="D6" s="2213"/>
      <c r="E6" s="207"/>
      <c r="F6" s="2211" t="s">
        <v>2350</v>
      </c>
      <c r="G6" s="2235"/>
      <c r="H6" s="1184"/>
      <c r="I6" s="2100" t="s">
        <v>2800</v>
      </c>
      <c r="J6" s="2100"/>
      <c r="K6" s="2100"/>
      <c r="L6" s="2100"/>
      <c r="M6" s="207"/>
      <c r="N6" s="207"/>
      <c r="O6" s="207"/>
      <c r="P6" s="207"/>
      <c r="Q6" s="207"/>
      <c r="S6" s="2171" t="s">
        <v>2911</v>
      </c>
      <c r="T6" s="2171"/>
      <c r="U6" s="876"/>
      <c r="V6" s="227"/>
      <c r="W6" s="227"/>
      <c r="X6" s="1028"/>
      <c r="Z6" s="2171" t="s">
        <v>2911</v>
      </c>
      <c r="AA6" s="2171"/>
      <c r="AB6" s="1189"/>
      <c r="AC6" s="1190"/>
      <c r="AD6" s="1188"/>
      <c r="AE6" s="1186"/>
      <c r="AF6" s="2171" t="s">
        <v>2911</v>
      </c>
      <c r="AG6" s="2171"/>
      <c r="AH6" s="1189"/>
      <c r="AI6" s="1190"/>
      <c r="AJ6" s="1188"/>
    </row>
    <row r="7" spans="1:36" ht="22.5" customHeight="1" x14ac:dyDescent="0.25">
      <c r="A7" s="131"/>
      <c r="B7" s="2214"/>
      <c r="C7" s="2215"/>
      <c r="D7" s="2216"/>
      <c r="E7" s="207"/>
      <c r="F7" s="2236"/>
      <c r="G7" s="2238"/>
      <c r="H7" s="1184"/>
      <c r="I7" s="2105" t="s">
        <v>2912</v>
      </c>
      <c r="J7" s="2185"/>
      <c r="K7" s="2105" t="s">
        <v>2913</v>
      </c>
      <c r="L7" s="2185"/>
      <c r="M7" s="207"/>
      <c r="N7" s="207"/>
      <c r="O7" s="207"/>
      <c r="P7" s="207"/>
      <c r="Q7" s="207"/>
      <c r="S7" s="2172"/>
      <c r="T7" s="2172"/>
      <c r="U7" s="876"/>
      <c r="V7" s="2233" t="s">
        <v>2971</v>
      </c>
      <c r="W7" s="2218"/>
      <c r="X7" s="1027"/>
      <c r="Z7" s="2172"/>
      <c r="AA7" s="2172"/>
      <c r="AB7" s="1029"/>
      <c r="AC7" s="2274" t="s">
        <v>3009</v>
      </c>
      <c r="AD7" s="2275"/>
      <c r="AE7" s="1186"/>
      <c r="AF7" s="2172"/>
      <c r="AG7" s="2172"/>
      <c r="AH7" s="1029"/>
      <c r="AI7" s="2274" t="s">
        <v>3009</v>
      </c>
      <c r="AJ7" s="2275"/>
    </row>
    <row r="8" spans="1:36" ht="73.5" customHeight="1" x14ac:dyDescent="0.25">
      <c r="A8" s="1666" t="s">
        <v>2915</v>
      </c>
      <c r="B8" s="1666" t="s">
        <v>2916</v>
      </c>
      <c r="C8" s="1666" t="s">
        <v>2352</v>
      </c>
      <c r="D8" s="1666" t="s">
        <v>2973</v>
      </c>
      <c r="E8" s="668"/>
      <c r="F8" s="1565" t="s">
        <v>3102</v>
      </c>
      <c r="G8" s="1666" t="s">
        <v>3103</v>
      </c>
      <c r="H8" s="1191"/>
      <c r="I8" s="1666" t="s">
        <v>3094</v>
      </c>
      <c r="J8" s="1666" t="s">
        <v>2921</v>
      </c>
      <c r="K8" s="1666" t="s">
        <v>3095</v>
      </c>
      <c r="L8" s="1666" t="s">
        <v>3096</v>
      </c>
      <c r="M8" s="188"/>
      <c r="N8" s="2002" t="s">
        <v>2359</v>
      </c>
      <c r="O8" s="2149"/>
      <c r="P8" s="2217" t="s">
        <v>2925</v>
      </c>
      <c r="Q8" s="2218"/>
      <c r="S8" s="1035" t="str">
        <f>$A8</f>
        <v>Fourchette de probabilité de défaut (PD)</v>
      </c>
      <c r="T8" s="1035" t="str">
        <f>$B8</f>
        <v>PD estimative (%) (M3)</v>
      </c>
      <c r="U8" s="1666" t="s">
        <v>2975</v>
      </c>
      <c r="V8" s="1698" t="s">
        <v>2927</v>
      </c>
      <c r="W8" s="1698" t="s">
        <v>2928</v>
      </c>
      <c r="X8" s="1028"/>
      <c r="Z8" s="1035" t="str">
        <f>$A8</f>
        <v>Fourchette de probabilité de défaut (PD)</v>
      </c>
      <c r="AA8" s="1035" t="str">
        <f>$B8</f>
        <v>PD estimative (%) (M3)</v>
      </c>
      <c r="AB8" s="1036" t="s">
        <v>3104</v>
      </c>
      <c r="AC8" s="1036" t="s">
        <v>3105</v>
      </c>
      <c r="AD8" s="1036" t="s">
        <v>3106</v>
      </c>
      <c r="AE8" s="1186"/>
      <c r="AF8" s="1035" t="str">
        <f>$A8</f>
        <v>Fourchette de probabilité de défaut (PD)</v>
      </c>
      <c r="AG8" s="1035" t="str">
        <f>$B8</f>
        <v>PD estimative (%) (M3)</v>
      </c>
      <c r="AH8" s="1036" t="s">
        <v>2982</v>
      </c>
      <c r="AI8" s="1036" t="s">
        <v>2983</v>
      </c>
      <c r="AJ8" s="1036" t="s">
        <v>2984</v>
      </c>
    </row>
    <row r="9" spans="1:36" s="876" customFormat="1" ht="12.75" customHeight="1" x14ac:dyDescent="0.25">
      <c r="B9" s="224" t="s">
        <v>244</v>
      </c>
      <c r="C9" s="224"/>
      <c r="D9" s="224" t="s">
        <v>245</v>
      </c>
      <c r="E9" s="224"/>
      <c r="F9" s="224" t="s">
        <v>246</v>
      </c>
      <c r="G9" s="224" t="s">
        <v>401</v>
      </c>
      <c r="H9" s="224"/>
      <c r="I9" s="224" t="s">
        <v>402</v>
      </c>
      <c r="J9" s="224" t="s">
        <v>249</v>
      </c>
      <c r="K9" s="224"/>
      <c r="L9" s="224"/>
      <c r="M9" s="224"/>
      <c r="N9" s="224"/>
      <c r="O9" s="224"/>
      <c r="P9" s="224"/>
      <c r="Q9" s="224"/>
      <c r="S9" s="1039"/>
      <c r="T9" s="1040" t="s">
        <v>2930</v>
      </c>
      <c r="U9" s="1041"/>
      <c r="V9" s="1"/>
      <c r="W9" s="224"/>
      <c r="X9" s="224"/>
      <c r="Z9" s="1039"/>
      <c r="AA9" s="1040" t="s">
        <v>2930</v>
      </c>
      <c r="AB9" s="1192"/>
      <c r="AC9" s="1188"/>
      <c r="AD9" s="1192"/>
      <c r="AE9" s="1193"/>
      <c r="AF9" s="1039"/>
      <c r="AG9" s="1040" t="s">
        <v>2930</v>
      </c>
      <c r="AH9" s="1192"/>
      <c r="AI9" s="1188"/>
      <c r="AJ9" s="1192"/>
    </row>
    <row r="10" spans="1:36" x14ac:dyDescent="0.25">
      <c r="B10" s="138" t="s">
        <v>1784</v>
      </c>
      <c r="D10" s="323"/>
      <c r="E10" s="323"/>
      <c r="F10" s="323"/>
      <c r="G10" s="323"/>
      <c r="H10" s="323"/>
      <c r="I10" s="2253" t="s">
        <v>3027</v>
      </c>
      <c r="J10" s="2253"/>
      <c r="K10" s="323"/>
      <c r="L10" s="323"/>
      <c r="M10" s="323"/>
      <c r="N10" s="323"/>
      <c r="O10" s="323"/>
      <c r="P10" s="323"/>
      <c r="S10" s="1043"/>
      <c r="T10" s="1044" t="str">
        <f>$B10</f>
        <v>Engagements utilisés (501)</v>
      </c>
      <c r="Z10" s="1043"/>
      <c r="AA10" s="1044" t="str">
        <f>$B10</f>
        <v>Engagements utilisés (501)</v>
      </c>
      <c r="AB10" s="1188"/>
      <c r="AC10" s="1188"/>
      <c r="AD10" s="1188"/>
      <c r="AE10" s="1186"/>
      <c r="AF10" s="1043"/>
      <c r="AG10" s="1044" t="str">
        <f>$B10</f>
        <v>Engagements utilisés (501)</v>
      </c>
      <c r="AH10" s="1188"/>
      <c r="AI10" s="1188"/>
      <c r="AJ10" s="1188"/>
    </row>
    <row r="11" spans="1:36" ht="12.75" customHeight="1" x14ac:dyDescent="0.25">
      <c r="A11" s="1634" t="s">
        <v>2932</v>
      </c>
      <c r="B11" s="1046"/>
      <c r="C11" s="1047"/>
      <c r="D11" s="1685"/>
      <c r="E11" s="1634"/>
      <c r="F11" s="1685"/>
      <c r="G11" s="674"/>
      <c r="H11" s="1067"/>
      <c r="I11" s="1194"/>
      <c r="J11" s="1684"/>
      <c r="K11" s="1194"/>
      <c r="L11" s="1050"/>
      <c r="M11" s="1634"/>
      <c r="N11" s="2155"/>
      <c r="O11" s="2155"/>
      <c r="P11" s="2155"/>
      <c r="Q11" s="2155"/>
      <c r="S11" s="1051" t="str">
        <f t="shared" ref="S11:S35" si="0">$A11</f>
        <v>1 (1401)</v>
      </c>
      <c r="T11" s="1052" t="str">
        <f t="shared" ref="T11:T35" si="1">IF($B11="","",$B11)</f>
        <v/>
      </c>
      <c r="U11" s="1741"/>
      <c r="V11" s="1053"/>
      <c r="W11" s="1053"/>
      <c r="X11" s="320"/>
      <c r="Z11" s="1051" t="str">
        <f t="shared" ref="Z11:Z35" si="2">$A11</f>
        <v>1 (1401)</v>
      </c>
      <c r="AA11" s="1052" t="str">
        <f t="shared" ref="AA11:AA35" si="3">IF($B11="","",$B11)</f>
        <v/>
      </c>
      <c r="AB11" s="1740"/>
      <c r="AC11" s="1195"/>
      <c r="AD11" s="1195"/>
      <c r="AE11" s="1186"/>
      <c r="AF11" s="1051" t="str">
        <f t="shared" ref="AF11:AF35" si="4">$A11</f>
        <v>1 (1401)</v>
      </c>
      <c r="AG11" s="1052" t="str">
        <f t="shared" ref="AG11:AG35" si="5">IF($B11="","",$B11)</f>
        <v/>
      </c>
      <c r="AH11" s="1740"/>
      <c r="AI11" s="1195"/>
      <c r="AJ11" s="1195"/>
    </row>
    <row r="12" spans="1:36" x14ac:dyDescent="0.25">
      <c r="A12" s="1634" t="s">
        <v>2933</v>
      </c>
      <c r="B12" s="1046"/>
      <c r="C12" s="1047"/>
      <c r="D12" s="1685"/>
      <c r="E12" s="1634"/>
      <c r="F12" s="1685"/>
      <c r="G12" s="674"/>
      <c r="H12" s="1067"/>
      <c r="I12" s="1194"/>
      <c r="J12" s="1684"/>
      <c r="K12" s="1194"/>
      <c r="L12" s="1050"/>
      <c r="M12" s="1634"/>
      <c r="N12" s="2155"/>
      <c r="O12" s="2155"/>
      <c r="P12" s="2155"/>
      <c r="Q12" s="2155"/>
      <c r="S12" s="1051" t="str">
        <f t="shared" si="0"/>
        <v>2 (1402)</v>
      </c>
      <c r="T12" s="1052" t="str">
        <f t="shared" si="1"/>
        <v/>
      </c>
      <c r="U12" s="1741"/>
      <c r="V12" s="1053"/>
      <c r="W12" s="1053"/>
      <c r="X12" s="320"/>
      <c r="Z12" s="1051" t="str">
        <f t="shared" si="2"/>
        <v>2 (1402)</v>
      </c>
      <c r="AA12" s="1052" t="str">
        <f t="shared" si="3"/>
        <v/>
      </c>
      <c r="AB12" s="1740"/>
      <c r="AC12" s="1195"/>
      <c r="AD12" s="1195"/>
      <c r="AE12" s="1186"/>
      <c r="AF12" s="1051" t="str">
        <f t="shared" si="4"/>
        <v>2 (1402)</v>
      </c>
      <c r="AG12" s="1052" t="str">
        <f t="shared" si="5"/>
        <v/>
      </c>
      <c r="AH12" s="1740"/>
      <c r="AI12" s="1195"/>
      <c r="AJ12" s="1195"/>
    </row>
    <row r="13" spans="1:36" x14ac:dyDescent="0.25">
      <c r="A13" s="1634" t="s">
        <v>2934</v>
      </c>
      <c r="B13" s="1046"/>
      <c r="C13" s="1047"/>
      <c r="D13" s="1685"/>
      <c r="E13" s="1634"/>
      <c r="F13" s="1685"/>
      <c r="G13" s="674"/>
      <c r="H13" s="1067"/>
      <c r="I13" s="1194"/>
      <c r="J13" s="1684"/>
      <c r="K13" s="1194"/>
      <c r="L13" s="1050"/>
      <c r="M13" s="1634"/>
      <c r="N13" s="2155"/>
      <c r="O13" s="2155"/>
      <c r="P13" s="2155"/>
      <c r="Q13" s="2155"/>
      <c r="S13" s="1051" t="str">
        <f t="shared" si="0"/>
        <v>3 (1403)</v>
      </c>
      <c r="T13" s="1052" t="str">
        <f t="shared" si="1"/>
        <v/>
      </c>
      <c r="U13" s="1741"/>
      <c r="V13" s="1053"/>
      <c r="W13" s="1053"/>
      <c r="X13" s="320"/>
      <c r="Z13" s="1051" t="str">
        <f t="shared" si="2"/>
        <v>3 (1403)</v>
      </c>
      <c r="AA13" s="1052" t="str">
        <f t="shared" si="3"/>
        <v/>
      </c>
      <c r="AB13" s="1740"/>
      <c r="AC13" s="1195"/>
      <c r="AD13" s="1195"/>
      <c r="AE13" s="1186"/>
      <c r="AF13" s="1051" t="str">
        <f t="shared" si="4"/>
        <v>3 (1403)</v>
      </c>
      <c r="AG13" s="1052" t="str">
        <f t="shared" si="5"/>
        <v/>
      </c>
      <c r="AH13" s="1740"/>
      <c r="AI13" s="1195"/>
      <c r="AJ13" s="1195"/>
    </row>
    <row r="14" spans="1:36" hidden="1" x14ac:dyDescent="0.25">
      <c r="A14" s="1634" t="s">
        <v>2935</v>
      </c>
      <c r="B14" s="1046"/>
      <c r="C14" s="1047"/>
      <c r="D14" s="1685"/>
      <c r="E14" s="1634"/>
      <c r="F14" s="1685"/>
      <c r="G14" s="674"/>
      <c r="H14" s="1067"/>
      <c r="I14" s="1194"/>
      <c r="J14" s="1684"/>
      <c r="K14" s="1194"/>
      <c r="L14" s="1050"/>
      <c r="M14" s="1634"/>
      <c r="N14" s="2155"/>
      <c r="O14" s="2155"/>
      <c r="P14" s="2155"/>
      <c r="Q14" s="2155"/>
      <c r="S14" s="1051" t="str">
        <f t="shared" si="0"/>
        <v>4 (1404)</v>
      </c>
      <c r="T14" s="1052" t="str">
        <f t="shared" si="1"/>
        <v/>
      </c>
      <c r="U14" s="1741"/>
      <c r="V14" s="1053"/>
      <c r="W14" s="1053"/>
      <c r="X14" s="320"/>
      <c r="Z14" s="1051" t="str">
        <f t="shared" si="2"/>
        <v>4 (1404)</v>
      </c>
      <c r="AA14" s="1052" t="str">
        <f t="shared" si="3"/>
        <v/>
      </c>
      <c r="AB14" s="1740"/>
      <c r="AC14" s="1195"/>
      <c r="AD14" s="1195"/>
      <c r="AE14" s="1186"/>
      <c r="AF14" s="1051" t="str">
        <f t="shared" si="4"/>
        <v>4 (1404)</v>
      </c>
      <c r="AG14" s="1052" t="str">
        <f t="shared" si="5"/>
        <v/>
      </c>
      <c r="AH14" s="1740"/>
      <c r="AI14" s="1195"/>
      <c r="AJ14" s="1195"/>
    </row>
    <row r="15" spans="1:36" hidden="1" x14ac:dyDescent="0.25">
      <c r="A15" s="1634" t="s">
        <v>2936</v>
      </c>
      <c r="B15" s="1046"/>
      <c r="C15" s="1047"/>
      <c r="D15" s="1685"/>
      <c r="E15" s="1634"/>
      <c r="F15" s="1685"/>
      <c r="G15" s="674"/>
      <c r="H15" s="1067"/>
      <c r="I15" s="1194"/>
      <c r="J15" s="1684"/>
      <c r="K15" s="1194"/>
      <c r="L15" s="1050"/>
      <c r="M15" s="1634"/>
      <c r="N15" s="2155"/>
      <c r="O15" s="2155"/>
      <c r="P15" s="2155"/>
      <c r="Q15" s="2155"/>
      <c r="S15" s="1051" t="str">
        <f t="shared" si="0"/>
        <v>5 (1405)</v>
      </c>
      <c r="T15" s="1052" t="str">
        <f t="shared" si="1"/>
        <v/>
      </c>
      <c r="U15" s="1741"/>
      <c r="V15" s="1053"/>
      <c r="W15" s="1053"/>
      <c r="X15" s="320"/>
      <c r="Z15" s="1051" t="str">
        <f t="shared" si="2"/>
        <v>5 (1405)</v>
      </c>
      <c r="AA15" s="1052" t="str">
        <f t="shared" si="3"/>
        <v/>
      </c>
      <c r="AB15" s="1740"/>
      <c r="AC15" s="1195"/>
      <c r="AD15" s="1195"/>
      <c r="AE15" s="1186"/>
      <c r="AF15" s="1051" t="str">
        <f t="shared" si="4"/>
        <v>5 (1405)</v>
      </c>
      <c r="AG15" s="1052" t="str">
        <f t="shared" si="5"/>
        <v/>
      </c>
      <c r="AH15" s="1740"/>
      <c r="AI15" s="1195"/>
      <c r="AJ15" s="1195"/>
    </row>
    <row r="16" spans="1:36" hidden="1" x14ac:dyDescent="0.25">
      <c r="A16" s="1634" t="s">
        <v>2937</v>
      </c>
      <c r="B16" s="1046"/>
      <c r="C16" s="1047"/>
      <c r="D16" s="1685"/>
      <c r="E16" s="1634"/>
      <c r="F16" s="1685"/>
      <c r="G16" s="674"/>
      <c r="H16" s="1067"/>
      <c r="I16" s="1194"/>
      <c r="J16" s="1684"/>
      <c r="K16" s="1194"/>
      <c r="L16" s="1050"/>
      <c r="M16" s="1634"/>
      <c r="N16" s="2155"/>
      <c r="O16" s="2155"/>
      <c r="P16" s="2155"/>
      <c r="Q16" s="2155"/>
      <c r="S16" s="1051" t="str">
        <f t="shared" si="0"/>
        <v>6 (1406)</v>
      </c>
      <c r="T16" s="1052" t="str">
        <f t="shared" si="1"/>
        <v/>
      </c>
      <c r="U16" s="1741"/>
      <c r="V16" s="1053"/>
      <c r="W16" s="1053"/>
      <c r="X16" s="320"/>
      <c r="Z16" s="1051" t="str">
        <f t="shared" si="2"/>
        <v>6 (1406)</v>
      </c>
      <c r="AA16" s="1052" t="str">
        <f t="shared" si="3"/>
        <v/>
      </c>
      <c r="AB16" s="1740"/>
      <c r="AC16" s="1195"/>
      <c r="AD16" s="1195"/>
      <c r="AE16" s="1186"/>
      <c r="AF16" s="1051" t="str">
        <f t="shared" si="4"/>
        <v>6 (1406)</v>
      </c>
      <c r="AG16" s="1052" t="str">
        <f t="shared" si="5"/>
        <v/>
      </c>
      <c r="AH16" s="1740"/>
      <c r="AI16" s="1195"/>
      <c r="AJ16" s="1195"/>
    </row>
    <row r="17" spans="1:36" hidden="1" x14ac:dyDescent="0.25">
      <c r="A17" s="1634" t="s">
        <v>2938</v>
      </c>
      <c r="B17" s="1046"/>
      <c r="C17" s="1047"/>
      <c r="D17" s="1685"/>
      <c r="E17" s="1634"/>
      <c r="F17" s="1685"/>
      <c r="G17" s="674"/>
      <c r="H17" s="1067"/>
      <c r="I17" s="1194"/>
      <c r="J17" s="1684"/>
      <c r="K17" s="1194"/>
      <c r="L17" s="1050"/>
      <c r="M17" s="1634"/>
      <c r="N17" s="2155"/>
      <c r="O17" s="2155"/>
      <c r="P17" s="2155"/>
      <c r="Q17" s="2155"/>
      <c r="S17" s="1051" t="str">
        <f t="shared" si="0"/>
        <v>7 (1407)</v>
      </c>
      <c r="T17" s="1052" t="str">
        <f t="shared" si="1"/>
        <v/>
      </c>
      <c r="U17" s="1741"/>
      <c r="V17" s="1053"/>
      <c r="W17" s="1053"/>
      <c r="X17" s="320"/>
      <c r="Z17" s="1051" t="str">
        <f t="shared" si="2"/>
        <v>7 (1407)</v>
      </c>
      <c r="AA17" s="1052" t="str">
        <f t="shared" si="3"/>
        <v/>
      </c>
      <c r="AB17" s="1740"/>
      <c r="AC17" s="1195"/>
      <c r="AD17" s="1195"/>
      <c r="AE17" s="1186"/>
      <c r="AF17" s="1051" t="str">
        <f t="shared" si="4"/>
        <v>7 (1407)</v>
      </c>
      <c r="AG17" s="1052" t="str">
        <f t="shared" si="5"/>
        <v/>
      </c>
      <c r="AH17" s="1740"/>
      <c r="AI17" s="1195"/>
      <c r="AJ17" s="1195"/>
    </row>
    <row r="18" spans="1:36" hidden="1" x14ac:dyDescent="0.25">
      <c r="A18" s="1634" t="s">
        <v>2939</v>
      </c>
      <c r="B18" s="1046"/>
      <c r="C18" s="1047"/>
      <c r="D18" s="1685"/>
      <c r="E18" s="1634"/>
      <c r="F18" s="1685"/>
      <c r="G18" s="674"/>
      <c r="H18" s="1067"/>
      <c r="I18" s="1194"/>
      <c r="J18" s="1684"/>
      <c r="K18" s="1194"/>
      <c r="L18" s="1050"/>
      <c r="M18" s="1634"/>
      <c r="N18" s="2155"/>
      <c r="O18" s="2155"/>
      <c r="P18" s="2155"/>
      <c r="Q18" s="2155"/>
      <c r="S18" s="1051" t="str">
        <f t="shared" si="0"/>
        <v>8 (1408)</v>
      </c>
      <c r="T18" s="1052" t="str">
        <f t="shared" si="1"/>
        <v/>
      </c>
      <c r="U18" s="1741"/>
      <c r="V18" s="1053"/>
      <c r="W18" s="1053"/>
      <c r="X18" s="320"/>
      <c r="Z18" s="1051" t="str">
        <f t="shared" si="2"/>
        <v>8 (1408)</v>
      </c>
      <c r="AA18" s="1052" t="str">
        <f t="shared" si="3"/>
        <v/>
      </c>
      <c r="AB18" s="1740"/>
      <c r="AC18" s="1195"/>
      <c r="AD18" s="1195"/>
      <c r="AE18" s="1186"/>
      <c r="AF18" s="1051" t="str">
        <f t="shared" si="4"/>
        <v>8 (1408)</v>
      </c>
      <c r="AG18" s="1052" t="str">
        <f t="shared" si="5"/>
        <v/>
      </c>
      <c r="AH18" s="1740"/>
      <c r="AI18" s="1195"/>
      <c r="AJ18" s="1195"/>
    </row>
    <row r="19" spans="1:36" hidden="1" x14ac:dyDescent="0.25">
      <c r="A19" s="1634" t="s">
        <v>2940</v>
      </c>
      <c r="B19" s="1046"/>
      <c r="C19" s="1047"/>
      <c r="D19" s="1685"/>
      <c r="E19" s="1634"/>
      <c r="F19" s="1685"/>
      <c r="G19" s="674"/>
      <c r="H19" s="1067"/>
      <c r="I19" s="1194"/>
      <c r="J19" s="1684"/>
      <c r="K19" s="1194"/>
      <c r="L19" s="1050"/>
      <c r="M19" s="1634"/>
      <c r="N19" s="2155"/>
      <c r="O19" s="2155"/>
      <c r="P19" s="2155"/>
      <c r="Q19" s="2155"/>
      <c r="S19" s="1051" t="str">
        <f t="shared" si="0"/>
        <v>9 (1409)</v>
      </c>
      <c r="T19" s="1052" t="str">
        <f t="shared" si="1"/>
        <v/>
      </c>
      <c r="U19" s="1741"/>
      <c r="V19" s="1053"/>
      <c r="W19" s="1053"/>
      <c r="X19" s="320"/>
      <c r="Z19" s="1051" t="str">
        <f t="shared" si="2"/>
        <v>9 (1409)</v>
      </c>
      <c r="AA19" s="1052" t="str">
        <f t="shared" si="3"/>
        <v/>
      </c>
      <c r="AB19" s="1740"/>
      <c r="AC19" s="1195"/>
      <c r="AD19" s="1195"/>
      <c r="AE19" s="1186"/>
      <c r="AF19" s="1051" t="str">
        <f t="shared" si="4"/>
        <v>9 (1409)</v>
      </c>
      <c r="AG19" s="1052" t="str">
        <f t="shared" si="5"/>
        <v/>
      </c>
      <c r="AH19" s="1740"/>
      <c r="AI19" s="1195"/>
      <c r="AJ19" s="1195"/>
    </row>
    <row r="20" spans="1:36" hidden="1" x14ac:dyDescent="0.25">
      <c r="A20" s="1634" t="s">
        <v>2941</v>
      </c>
      <c r="B20" s="1046"/>
      <c r="C20" s="1047"/>
      <c r="D20" s="1685"/>
      <c r="E20" s="1634"/>
      <c r="F20" s="1685"/>
      <c r="G20" s="674"/>
      <c r="H20" s="1067"/>
      <c r="I20" s="1194"/>
      <c r="J20" s="1684"/>
      <c r="K20" s="1194"/>
      <c r="L20" s="1050"/>
      <c r="M20" s="1634"/>
      <c r="N20" s="2155"/>
      <c r="O20" s="2155"/>
      <c r="P20" s="2155"/>
      <c r="Q20" s="2155"/>
      <c r="S20" s="1051" t="str">
        <f t="shared" si="0"/>
        <v>10 (1410)</v>
      </c>
      <c r="T20" s="1052" t="str">
        <f t="shared" si="1"/>
        <v/>
      </c>
      <c r="U20" s="1741"/>
      <c r="V20" s="1053"/>
      <c r="W20" s="1053"/>
      <c r="X20" s="320"/>
      <c r="Z20" s="1051" t="str">
        <f t="shared" si="2"/>
        <v>10 (1410)</v>
      </c>
      <c r="AA20" s="1052" t="str">
        <f t="shared" si="3"/>
        <v/>
      </c>
      <c r="AB20" s="1740"/>
      <c r="AC20" s="1195"/>
      <c r="AD20" s="1195"/>
      <c r="AE20" s="1186"/>
      <c r="AF20" s="1051" t="str">
        <f t="shared" si="4"/>
        <v>10 (1410)</v>
      </c>
      <c r="AG20" s="1052" t="str">
        <f t="shared" si="5"/>
        <v/>
      </c>
      <c r="AH20" s="1740"/>
      <c r="AI20" s="1195"/>
      <c r="AJ20" s="1195"/>
    </row>
    <row r="21" spans="1:36" hidden="1" x14ac:dyDescent="0.25">
      <c r="A21" s="1634" t="s">
        <v>2942</v>
      </c>
      <c r="B21" s="1046"/>
      <c r="C21" s="1047"/>
      <c r="D21" s="1685"/>
      <c r="E21" s="1634"/>
      <c r="F21" s="1685"/>
      <c r="G21" s="674"/>
      <c r="H21" s="1067"/>
      <c r="I21" s="1194"/>
      <c r="J21" s="1684"/>
      <c r="K21" s="1194"/>
      <c r="L21" s="1050"/>
      <c r="M21" s="1634"/>
      <c r="N21" s="2155"/>
      <c r="O21" s="2155"/>
      <c r="P21" s="2155"/>
      <c r="Q21" s="2155"/>
      <c r="S21" s="1051" t="str">
        <f t="shared" si="0"/>
        <v>11 (1411)</v>
      </c>
      <c r="T21" s="1052" t="str">
        <f t="shared" si="1"/>
        <v/>
      </c>
      <c r="U21" s="1741"/>
      <c r="V21" s="1053"/>
      <c r="W21" s="1053"/>
      <c r="X21" s="320"/>
      <c r="Z21" s="1051" t="str">
        <f t="shared" si="2"/>
        <v>11 (1411)</v>
      </c>
      <c r="AA21" s="1052" t="str">
        <f t="shared" si="3"/>
        <v/>
      </c>
      <c r="AB21" s="1740"/>
      <c r="AC21" s="1195"/>
      <c r="AD21" s="1195"/>
      <c r="AE21" s="1186"/>
      <c r="AF21" s="1051" t="str">
        <f t="shared" si="4"/>
        <v>11 (1411)</v>
      </c>
      <c r="AG21" s="1052" t="str">
        <f t="shared" si="5"/>
        <v/>
      </c>
      <c r="AH21" s="1740"/>
      <c r="AI21" s="1195"/>
      <c r="AJ21" s="1195"/>
    </row>
    <row r="22" spans="1:36" hidden="1" x14ac:dyDescent="0.25">
      <c r="A22" s="1634" t="s">
        <v>2943</v>
      </c>
      <c r="B22" s="1046"/>
      <c r="C22" s="1047"/>
      <c r="D22" s="1685"/>
      <c r="E22" s="1634"/>
      <c r="F22" s="1685"/>
      <c r="G22" s="674"/>
      <c r="H22" s="1067"/>
      <c r="I22" s="1194"/>
      <c r="J22" s="1684"/>
      <c r="K22" s="1194"/>
      <c r="L22" s="1050"/>
      <c r="M22" s="1634"/>
      <c r="N22" s="2155"/>
      <c r="O22" s="2155"/>
      <c r="P22" s="2155"/>
      <c r="Q22" s="2155"/>
      <c r="S22" s="1051" t="str">
        <f t="shared" si="0"/>
        <v>12 (1412)</v>
      </c>
      <c r="T22" s="1052" t="str">
        <f t="shared" si="1"/>
        <v/>
      </c>
      <c r="U22" s="1741"/>
      <c r="V22" s="1053"/>
      <c r="W22" s="1053"/>
      <c r="X22" s="320"/>
      <c r="Z22" s="1051" t="str">
        <f t="shared" si="2"/>
        <v>12 (1412)</v>
      </c>
      <c r="AA22" s="1052" t="str">
        <f t="shared" si="3"/>
        <v/>
      </c>
      <c r="AB22" s="1740"/>
      <c r="AC22" s="1195"/>
      <c r="AD22" s="1195"/>
      <c r="AE22" s="1186"/>
      <c r="AF22" s="1051" t="str">
        <f t="shared" si="4"/>
        <v>12 (1412)</v>
      </c>
      <c r="AG22" s="1052" t="str">
        <f t="shared" si="5"/>
        <v/>
      </c>
      <c r="AH22" s="1740"/>
      <c r="AI22" s="1195"/>
      <c r="AJ22" s="1195"/>
    </row>
    <row r="23" spans="1:36" hidden="1" x14ac:dyDescent="0.25">
      <c r="A23" s="1634" t="s">
        <v>2944</v>
      </c>
      <c r="B23" s="1046"/>
      <c r="C23" s="1047"/>
      <c r="D23" s="1685"/>
      <c r="E23" s="1634"/>
      <c r="F23" s="1685"/>
      <c r="G23" s="674"/>
      <c r="H23" s="1067"/>
      <c r="I23" s="1194"/>
      <c r="J23" s="1684"/>
      <c r="K23" s="1194"/>
      <c r="L23" s="1050"/>
      <c r="M23" s="1634"/>
      <c r="N23" s="2155"/>
      <c r="O23" s="2155"/>
      <c r="P23" s="2155"/>
      <c r="Q23" s="2155"/>
      <c r="S23" s="1051" t="str">
        <f t="shared" si="0"/>
        <v>13 (1413)</v>
      </c>
      <c r="T23" s="1052" t="str">
        <f t="shared" si="1"/>
        <v/>
      </c>
      <c r="U23" s="1741"/>
      <c r="V23" s="1053"/>
      <c r="W23" s="1053"/>
      <c r="X23" s="320"/>
      <c r="Z23" s="1051" t="str">
        <f t="shared" si="2"/>
        <v>13 (1413)</v>
      </c>
      <c r="AA23" s="1052" t="str">
        <f t="shared" si="3"/>
        <v/>
      </c>
      <c r="AB23" s="1740"/>
      <c r="AC23" s="1195"/>
      <c r="AD23" s="1195"/>
      <c r="AE23" s="1186"/>
      <c r="AF23" s="1051" t="str">
        <f t="shared" si="4"/>
        <v>13 (1413)</v>
      </c>
      <c r="AG23" s="1052" t="str">
        <f t="shared" si="5"/>
        <v/>
      </c>
      <c r="AH23" s="1740"/>
      <c r="AI23" s="1195"/>
      <c r="AJ23" s="1195"/>
    </row>
    <row r="24" spans="1:36" hidden="1" x14ac:dyDescent="0.25">
      <c r="A24" s="1634" t="s">
        <v>2945</v>
      </c>
      <c r="B24" s="1046"/>
      <c r="C24" s="1047"/>
      <c r="D24" s="1685"/>
      <c r="E24" s="1634"/>
      <c r="F24" s="1685"/>
      <c r="G24" s="674"/>
      <c r="H24" s="1067"/>
      <c r="I24" s="1194"/>
      <c r="J24" s="1684"/>
      <c r="K24" s="1194"/>
      <c r="L24" s="1050"/>
      <c r="M24" s="1634"/>
      <c r="N24" s="2155"/>
      <c r="O24" s="2155"/>
      <c r="P24" s="2155"/>
      <c r="Q24" s="2155"/>
      <c r="S24" s="1051" t="str">
        <f t="shared" si="0"/>
        <v>14 (1414)</v>
      </c>
      <c r="T24" s="1052" t="str">
        <f t="shared" si="1"/>
        <v/>
      </c>
      <c r="U24" s="1741"/>
      <c r="V24" s="1053"/>
      <c r="W24" s="1053"/>
      <c r="X24" s="320"/>
      <c r="Z24" s="1051" t="str">
        <f t="shared" si="2"/>
        <v>14 (1414)</v>
      </c>
      <c r="AA24" s="1052" t="str">
        <f t="shared" si="3"/>
        <v/>
      </c>
      <c r="AB24" s="1740"/>
      <c r="AC24" s="1195"/>
      <c r="AD24" s="1195"/>
      <c r="AE24" s="1186"/>
      <c r="AF24" s="1051" t="str">
        <f t="shared" si="4"/>
        <v>14 (1414)</v>
      </c>
      <c r="AG24" s="1052" t="str">
        <f t="shared" si="5"/>
        <v/>
      </c>
      <c r="AH24" s="1740"/>
      <c r="AI24" s="1195"/>
      <c r="AJ24" s="1195"/>
    </row>
    <row r="25" spans="1:36" hidden="1" x14ac:dyDescent="0.25">
      <c r="A25" s="1634" t="s">
        <v>2946</v>
      </c>
      <c r="B25" s="1046"/>
      <c r="C25" s="1047"/>
      <c r="D25" s="1685"/>
      <c r="E25" s="1634"/>
      <c r="F25" s="1685"/>
      <c r="G25" s="674"/>
      <c r="H25" s="1067"/>
      <c r="I25" s="1194"/>
      <c r="J25" s="1684"/>
      <c r="K25" s="1194"/>
      <c r="L25" s="1050"/>
      <c r="M25" s="1634"/>
      <c r="N25" s="2155"/>
      <c r="O25" s="2155"/>
      <c r="P25" s="2155"/>
      <c r="Q25" s="2155"/>
      <c r="S25" s="1051" t="str">
        <f t="shared" si="0"/>
        <v>15 (1415)</v>
      </c>
      <c r="T25" s="1052" t="str">
        <f t="shared" si="1"/>
        <v/>
      </c>
      <c r="U25" s="1741"/>
      <c r="V25" s="1053"/>
      <c r="W25" s="1053"/>
      <c r="X25" s="320"/>
      <c r="Z25" s="1051" t="str">
        <f t="shared" si="2"/>
        <v>15 (1415)</v>
      </c>
      <c r="AA25" s="1052" t="str">
        <f t="shared" si="3"/>
        <v/>
      </c>
      <c r="AB25" s="1740"/>
      <c r="AC25" s="1195"/>
      <c r="AD25" s="1195"/>
      <c r="AE25" s="1186"/>
      <c r="AF25" s="1051" t="str">
        <f t="shared" si="4"/>
        <v>15 (1415)</v>
      </c>
      <c r="AG25" s="1052" t="str">
        <f t="shared" si="5"/>
        <v/>
      </c>
      <c r="AH25" s="1740"/>
      <c r="AI25" s="1195"/>
      <c r="AJ25" s="1195"/>
    </row>
    <row r="26" spans="1:36" hidden="1" x14ac:dyDescent="0.25">
      <c r="A26" s="1634" t="s">
        <v>2947</v>
      </c>
      <c r="B26" s="1046"/>
      <c r="C26" s="1047"/>
      <c r="D26" s="1685"/>
      <c r="E26" s="1634"/>
      <c r="F26" s="1685"/>
      <c r="G26" s="674"/>
      <c r="H26" s="1067"/>
      <c r="I26" s="1194"/>
      <c r="J26" s="1684"/>
      <c r="K26" s="1194"/>
      <c r="L26" s="1050"/>
      <c r="M26" s="1634"/>
      <c r="N26" s="2155"/>
      <c r="O26" s="2155"/>
      <c r="P26" s="2155"/>
      <c r="Q26" s="2155"/>
      <c r="S26" s="1051" t="str">
        <f t="shared" si="0"/>
        <v>16 (1416)</v>
      </c>
      <c r="T26" s="1052" t="str">
        <f t="shared" si="1"/>
        <v/>
      </c>
      <c r="U26" s="1741"/>
      <c r="V26" s="1053"/>
      <c r="W26" s="1053"/>
      <c r="X26" s="320"/>
      <c r="Z26" s="1051" t="str">
        <f t="shared" si="2"/>
        <v>16 (1416)</v>
      </c>
      <c r="AA26" s="1052" t="str">
        <f t="shared" si="3"/>
        <v/>
      </c>
      <c r="AB26" s="1740"/>
      <c r="AC26" s="1195"/>
      <c r="AD26" s="1195"/>
      <c r="AE26" s="1186"/>
      <c r="AF26" s="1051" t="str">
        <f t="shared" si="4"/>
        <v>16 (1416)</v>
      </c>
      <c r="AG26" s="1052" t="str">
        <f t="shared" si="5"/>
        <v/>
      </c>
      <c r="AH26" s="1740"/>
      <c r="AI26" s="1195"/>
      <c r="AJ26" s="1195"/>
    </row>
    <row r="27" spans="1:36" hidden="1" x14ac:dyDescent="0.25">
      <c r="A27" s="1634" t="s">
        <v>2948</v>
      </c>
      <c r="B27" s="1046"/>
      <c r="C27" s="1047"/>
      <c r="D27" s="1685"/>
      <c r="E27" s="1634"/>
      <c r="F27" s="1685"/>
      <c r="G27" s="674"/>
      <c r="H27" s="1067"/>
      <c r="I27" s="1194"/>
      <c r="J27" s="1684"/>
      <c r="K27" s="1194"/>
      <c r="L27" s="1050"/>
      <c r="M27" s="1634"/>
      <c r="N27" s="2155"/>
      <c r="O27" s="2155"/>
      <c r="P27" s="2155"/>
      <c r="Q27" s="2155"/>
      <c r="S27" s="1051" t="str">
        <f t="shared" si="0"/>
        <v>17 (1417)</v>
      </c>
      <c r="T27" s="1052" t="str">
        <f t="shared" si="1"/>
        <v/>
      </c>
      <c r="U27" s="1741"/>
      <c r="V27" s="1053"/>
      <c r="W27" s="1053"/>
      <c r="X27" s="320"/>
      <c r="Z27" s="1051" t="str">
        <f t="shared" si="2"/>
        <v>17 (1417)</v>
      </c>
      <c r="AA27" s="1052" t="str">
        <f t="shared" si="3"/>
        <v/>
      </c>
      <c r="AB27" s="1740"/>
      <c r="AC27" s="1195"/>
      <c r="AD27" s="1195"/>
      <c r="AE27" s="1186"/>
      <c r="AF27" s="1051" t="str">
        <f t="shared" si="4"/>
        <v>17 (1417)</v>
      </c>
      <c r="AG27" s="1052" t="str">
        <f t="shared" si="5"/>
        <v/>
      </c>
      <c r="AH27" s="1740"/>
      <c r="AI27" s="1195"/>
      <c r="AJ27" s="1195"/>
    </row>
    <row r="28" spans="1:36" hidden="1" x14ac:dyDescent="0.25">
      <c r="A28" s="1634" t="s">
        <v>2949</v>
      </c>
      <c r="B28" s="1046"/>
      <c r="C28" s="1047"/>
      <c r="D28" s="1685"/>
      <c r="E28" s="1634"/>
      <c r="F28" s="1685"/>
      <c r="G28" s="674"/>
      <c r="H28" s="1067"/>
      <c r="I28" s="1194"/>
      <c r="J28" s="1684"/>
      <c r="K28" s="1194"/>
      <c r="L28" s="1050"/>
      <c r="M28" s="1634"/>
      <c r="N28" s="2155"/>
      <c r="O28" s="2155"/>
      <c r="P28" s="2155"/>
      <c r="Q28" s="2155"/>
      <c r="S28" s="1051" t="str">
        <f t="shared" si="0"/>
        <v>18 (1418)</v>
      </c>
      <c r="T28" s="1052" t="str">
        <f t="shared" si="1"/>
        <v/>
      </c>
      <c r="U28" s="1741"/>
      <c r="V28" s="1053"/>
      <c r="W28" s="1053"/>
      <c r="X28" s="320"/>
      <c r="Z28" s="1051" t="str">
        <f t="shared" si="2"/>
        <v>18 (1418)</v>
      </c>
      <c r="AA28" s="1052" t="str">
        <f t="shared" si="3"/>
        <v/>
      </c>
      <c r="AB28" s="1740"/>
      <c r="AC28" s="1195"/>
      <c r="AD28" s="1195"/>
      <c r="AE28" s="1186"/>
      <c r="AF28" s="1051" t="str">
        <f t="shared" si="4"/>
        <v>18 (1418)</v>
      </c>
      <c r="AG28" s="1052" t="str">
        <f t="shared" si="5"/>
        <v/>
      </c>
      <c r="AH28" s="1740"/>
      <c r="AI28" s="1195"/>
      <c r="AJ28" s="1195"/>
    </row>
    <row r="29" spans="1:36" hidden="1" x14ac:dyDescent="0.25">
      <c r="A29" s="1634" t="s">
        <v>2950</v>
      </c>
      <c r="B29" s="1046"/>
      <c r="C29" s="1047"/>
      <c r="D29" s="1685"/>
      <c r="E29" s="1634"/>
      <c r="F29" s="1685"/>
      <c r="G29" s="674"/>
      <c r="H29" s="1067"/>
      <c r="I29" s="1194"/>
      <c r="J29" s="1684"/>
      <c r="K29" s="1194"/>
      <c r="L29" s="1050"/>
      <c r="M29" s="1634"/>
      <c r="N29" s="2155"/>
      <c r="O29" s="2155"/>
      <c r="P29" s="2155"/>
      <c r="Q29" s="2155"/>
      <c r="S29" s="1051" t="str">
        <f t="shared" si="0"/>
        <v>19 (1419)</v>
      </c>
      <c r="T29" s="1052" t="str">
        <f t="shared" si="1"/>
        <v/>
      </c>
      <c r="U29" s="1741"/>
      <c r="V29" s="1053"/>
      <c r="W29" s="1053"/>
      <c r="X29" s="320"/>
      <c r="Z29" s="1051" t="str">
        <f t="shared" si="2"/>
        <v>19 (1419)</v>
      </c>
      <c r="AA29" s="1052" t="str">
        <f t="shared" si="3"/>
        <v/>
      </c>
      <c r="AB29" s="1740"/>
      <c r="AC29" s="1195"/>
      <c r="AD29" s="1195"/>
      <c r="AE29" s="1186"/>
      <c r="AF29" s="1051" t="str">
        <f t="shared" si="4"/>
        <v>19 (1419)</v>
      </c>
      <c r="AG29" s="1052" t="str">
        <f t="shared" si="5"/>
        <v/>
      </c>
      <c r="AH29" s="1740"/>
      <c r="AI29" s="1195"/>
      <c r="AJ29" s="1195"/>
    </row>
    <row r="30" spans="1:36" hidden="1" x14ac:dyDescent="0.25">
      <c r="A30" s="1634" t="s">
        <v>2951</v>
      </c>
      <c r="B30" s="1046"/>
      <c r="C30" s="1047"/>
      <c r="D30" s="1685"/>
      <c r="E30" s="1634"/>
      <c r="F30" s="1685"/>
      <c r="G30" s="674"/>
      <c r="H30" s="1067"/>
      <c r="I30" s="1194"/>
      <c r="J30" s="1684"/>
      <c r="K30" s="1194"/>
      <c r="L30" s="1050"/>
      <c r="M30" s="1634"/>
      <c r="N30" s="2155"/>
      <c r="O30" s="2155"/>
      <c r="P30" s="2155"/>
      <c r="Q30" s="2155"/>
      <c r="S30" s="1051" t="str">
        <f t="shared" si="0"/>
        <v>20 (1420)</v>
      </c>
      <c r="T30" s="1052" t="str">
        <f t="shared" si="1"/>
        <v/>
      </c>
      <c r="U30" s="1741"/>
      <c r="V30" s="1053"/>
      <c r="W30" s="1053"/>
      <c r="X30" s="320"/>
      <c r="Z30" s="1051" t="str">
        <f t="shared" si="2"/>
        <v>20 (1420)</v>
      </c>
      <c r="AA30" s="1052" t="str">
        <f t="shared" si="3"/>
        <v/>
      </c>
      <c r="AB30" s="1740"/>
      <c r="AC30" s="1195"/>
      <c r="AD30" s="1195"/>
      <c r="AE30" s="1186"/>
      <c r="AF30" s="1051" t="str">
        <f t="shared" si="4"/>
        <v>20 (1420)</v>
      </c>
      <c r="AG30" s="1052" t="str">
        <f t="shared" si="5"/>
        <v/>
      </c>
      <c r="AH30" s="1740"/>
      <c r="AI30" s="1195"/>
      <c r="AJ30" s="1195"/>
    </row>
    <row r="31" spans="1:36" hidden="1" x14ac:dyDescent="0.25">
      <c r="A31" s="1634" t="s">
        <v>2952</v>
      </c>
      <c r="B31" s="1046"/>
      <c r="C31" s="1047"/>
      <c r="D31" s="1685"/>
      <c r="E31" s="1634"/>
      <c r="F31" s="1685"/>
      <c r="G31" s="674"/>
      <c r="H31" s="1067"/>
      <c r="I31" s="1194"/>
      <c r="J31" s="1684"/>
      <c r="K31" s="1194"/>
      <c r="L31" s="1050"/>
      <c r="M31" s="1634"/>
      <c r="N31" s="2155"/>
      <c r="O31" s="2155"/>
      <c r="P31" s="2155"/>
      <c r="Q31" s="2155"/>
      <c r="S31" s="1051" t="str">
        <f t="shared" si="0"/>
        <v>21 (1421)</v>
      </c>
      <c r="T31" s="1052" t="str">
        <f t="shared" si="1"/>
        <v/>
      </c>
      <c r="U31" s="1741"/>
      <c r="V31" s="1053"/>
      <c r="W31" s="1053"/>
      <c r="X31" s="320"/>
      <c r="Z31" s="1051" t="str">
        <f t="shared" si="2"/>
        <v>21 (1421)</v>
      </c>
      <c r="AA31" s="1052" t="str">
        <f t="shared" si="3"/>
        <v/>
      </c>
      <c r="AB31" s="1740"/>
      <c r="AC31" s="1195"/>
      <c r="AD31" s="1195"/>
      <c r="AE31" s="1186"/>
      <c r="AF31" s="1051" t="str">
        <f t="shared" si="4"/>
        <v>21 (1421)</v>
      </c>
      <c r="AG31" s="1052" t="str">
        <f t="shared" si="5"/>
        <v/>
      </c>
      <c r="AH31" s="1740"/>
      <c r="AI31" s="1195"/>
      <c r="AJ31" s="1195"/>
    </row>
    <row r="32" spans="1:36" hidden="1" x14ac:dyDescent="0.25">
      <c r="A32" s="1634" t="s">
        <v>2953</v>
      </c>
      <c r="B32" s="1046"/>
      <c r="C32" s="1047"/>
      <c r="D32" s="1685"/>
      <c r="E32" s="1634"/>
      <c r="F32" s="1685"/>
      <c r="G32" s="674"/>
      <c r="H32" s="1067"/>
      <c r="I32" s="1194"/>
      <c r="J32" s="1684"/>
      <c r="K32" s="1194"/>
      <c r="L32" s="1050"/>
      <c r="M32" s="1634"/>
      <c r="N32" s="2155"/>
      <c r="O32" s="2155"/>
      <c r="P32" s="2155"/>
      <c r="Q32" s="2155"/>
      <c r="S32" s="1051" t="str">
        <f t="shared" si="0"/>
        <v>22 (1422)</v>
      </c>
      <c r="T32" s="1052" t="str">
        <f t="shared" si="1"/>
        <v/>
      </c>
      <c r="U32" s="1741"/>
      <c r="V32" s="1053"/>
      <c r="W32" s="1053"/>
      <c r="X32" s="320"/>
      <c r="Z32" s="1051" t="str">
        <f t="shared" si="2"/>
        <v>22 (1422)</v>
      </c>
      <c r="AA32" s="1052" t="str">
        <f t="shared" si="3"/>
        <v/>
      </c>
      <c r="AB32" s="1740"/>
      <c r="AC32" s="1195"/>
      <c r="AD32" s="1195"/>
      <c r="AE32" s="1186"/>
      <c r="AF32" s="1051" t="str">
        <f t="shared" si="4"/>
        <v>22 (1422)</v>
      </c>
      <c r="AG32" s="1052" t="str">
        <f t="shared" si="5"/>
        <v/>
      </c>
      <c r="AH32" s="1740"/>
      <c r="AI32" s="1195"/>
      <c r="AJ32" s="1195"/>
    </row>
    <row r="33" spans="1:36" hidden="1" x14ac:dyDescent="0.25">
      <c r="A33" s="1634" t="s">
        <v>2954</v>
      </c>
      <c r="B33" s="1046"/>
      <c r="C33" s="1047"/>
      <c r="D33" s="1685"/>
      <c r="E33" s="1634"/>
      <c r="F33" s="1685"/>
      <c r="G33" s="674"/>
      <c r="H33" s="1067"/>
      <c r="I33" s="1194"/>
      <c r="J33" s="1684"/>
      <c r="K33" s="1194"/>
      <c r="L33" s="1050"/>
      <c r="M33" s="1634"/>
      <c r="N33" s="2155"/>
      <c r="O33" s="2155"/>
      <c r="P33" s="2155"/>
      <c r="Q33" s="2155"/>
      <c r="S33" s="1051" t="str">
        <f t="shared" si="0"/>
        <v>23 (1423)</v>
      </c>
      <c r="T33" s="1052" t="str">
        <f t="shared" si="1"/>
        <v/>
      </c>
      <c r="U33" s="1741"/>
      <c r="V33" s="1053"/>
      <c r="W33" s="1053"/>
      <c r="X33" s="320"/>
      <c r="Z33" s="1051" t="str">
        <f t="shared" si="2"/>
        <v>23 (1423)</v>
      </c>
      <c r="AA33" s="1052" t="str">
        <f t="shared" si="3"/>
        <v/>
      </c>
      <c r="AB33" s="1740"/>
      <c r="AC33" s="1195"/>
      <c r="AD33" s="1195"/>
      <c r="AE33" s="1186"/>
      <c r="AF33" s="1051" t="str">
        <f t="shared" si="4"/>
        <v>23 (1423)</v>
      </c>
      <c r="AG33" s="1052" t="str">
        <f t="shared" si="5"/>
        <v/>
      </c>
      <c r="AH33" s="1740"/>
      <c r="AI33" s="1195"/>
      <c r="AJ33" s="1195"/>
    </row>
    <row r="34" spans="1:36" hidden="1" x14ac:dyDescent="0.25">
      <c r="A34" s="1634" t="s">
        <v>2955</v>
      </c>
      <c r="B34" s="1046"/>
      <c r="C34" s="1047"/>
      <c r="D34" s="1685"/>
      <c r="E34" s="1634"/>
      <c r="F34" s="1685"/>
      <c r="G34" s="674"/>
      <c r="H34" s="1067"/>
      <c r="I34" s="1194"/>
      <c r="J34" s="1684"/>
      <c r="K34" s="1194"/>
      <c r="L34" s="1050"/>
      <c r="M34" s="1634"/>
      <c r="N34" s="2155"/>
      <c r="O34" s="2155"/>
      <c r="P34" s="2155"/>
      <c r="Q34" s="2155"/>
      <c r="S34" s="1051" t="str">
        <f t="shared" si="0"/>
        <v>24 (1424)</v>
      </c>
      <c r="T34" s="1052" t="str">
        <f t="shared" si="1"/>
        <v/>
      </c>
      <c r="U34" s="1741"/>
      <c r="V34" s="1053"/>
      <c r="W34" s="1053"/>
      <c r="X34" s="320"/>
      <c r="Z34" s="1051" t="str">
        <f t="shared" si="2"/>
        <v>24 (1424)</v>
      </c>
      <c r="AA34" s="1052" t="str">
        <f t="shared" si="3"/>
        <v/>
      </c>
      <c r="AB34" s="1740"/>
      <c r="AC34" s="1195"/>
      <c r="AD34" s="1195"/>
      <c r="AE34" s="1186"/>
      <c r="AF34" s="1051" t="str">
        <f t="shared" si="4"/>
        <v>24 (1424)</v>
      </c>
      <c r="AG34" s="1052" t="str">
        <f t="shared" si="5"/>
        <v/>
      </c>
      <c r="AH34" s="1740"/>
      <c r="AI34" s="1195"/>
      <c r="AJ34" s="1195"/>
    </row>
    <row r="35" spans="1:36" x14ac:dyDescent="0.25">
      <c r="A35" s="1634" t="s">
        <v>2956</v>
      </c>
      <c r="B35" s="1046"/>
      <c r="C35" s="1047"/>
      <c r="D35" s="1685"/>
      <c r="E35" s="1634"/>
      <c r="F35" s="1685"/>
      <c r="G35" s="674"/>
      <c r="H35" s="1067"/>
      <c r="I35" s="1194"/>
      <c r="J35" s="1684"/>
      <c r="K35" s="1194"/>
      <c r="L35" s="1050"/>
      <c r="M35" s="1634"/>
      <c r="N35" s="2155"/>
      <c r="O35" s="2155"/>
      <c r="P35" s="2155"/>
      <c r="Q35" s="2155"/>
      <c r="S35" s="1051" t="str">
        <f t="shared" si="0"/>
        <v>25 (1425)</v>
      </c>
      <c r="T35" s="1052" t="str">
        <f t="shared" si="1"/>
        <v/>
      </c>
      <c r="U35" s="1741"/>
      <c r="V35" s="1053"/>
      <c r="W35" s="1053"/>
      <c r="X35" s="320"/>
      <c r="Z35" s="1051" t="str">
        <f t="shared" si="2"/>
        <v>25 (1425)</v>
      </c>
      <c r="AA35" s="1052" t="str">
        <f t="shared" si="3"/>
        <v/>
      </c>
      <c r="AB35" s="1740"/>
      <c r="AC35" s="1195"/>
      <c r="AD35" s="1195"/>
      <c r="AE35" s="1186"/>
      <c r="AF35" s="1051" t="str">
        <f t="shared" si="4"/>
        <v>25 (1425)</v>
      </c>
      <c r="AG35" s="1052" t="str">
        <f t="shared" si="5"/>
        <v/>
      </c>
      <c r="AH35" s="1740"/>
      <c r="AI35" s="1195"/>
      <c r="AJ35" s="1195"/>
    </row>
    <row r="36" spans="1:36" x14ac:dyDescent="0.25">
      <c r="A36" s="86" t="s">
        <v>2957</v>
      </c>
      <c r="B36" s="1054">
        <v>100</v>
      </c>
      <c r="C36" s="1055"/>
      <c r="D36" s="1685"/>
      <c r="E36" s="1634"/>
      <c r="F36" s="1685"/>
      <c r="G36" s="167"/>
      <c r="H36" s="1067"/>
      <c r="I36" s="1194"/>
      <c r="J36" s="1684"/>
      <c r="K36" s="1194"/>
      <c r="L36" s="1050"/>
      <c r="M36" s="1634"/>
      <c r="N36" s="2173"/>
      <c r="O36" s="2173"/>
      <c r="P36" s="2173"/>
      <c r="Q36" s="2173"/>
      <c r="S36" s="1043"/>
      <c r="T36" s="1058">
        <f>$B36</f>
        <v>100</v>
      </c>
      <c r="U36" s="1741"/>
      <c r="V36" s="1053"/>
      <c r="W36" s="1053"/>
      <c r="X36" s="320"/>
      <c r="Z36" s="1043"/>
      <c r="AA36" s="1058">
        <f>$B36</f>
        <v>100</v>
      </c>
      <c r="AB36" s="1740"/>
      <c r="AC36" s="1195"/>
      <c r="AD36" s="1195"/>
      <c r="AE36" s="1186"/>
      <c r="AF36" s="1043"/>
      <c r="AG36" s="1058">
        <f>$B36</f>
        <v>100</v>
      </c>
      <c r="AH36" s="1740"/>
      <c r="AI36" s="1195"/>
      <c r="AJ36" s="1195"/>
    </row>
    <row r="37" spans="1:36" x14ac:dyDescent="0.25">
      <c r="A37" s="39" t="s">
        <v>2958</v>
      </c>
      <c r="B37" s="678" t="s">
        <v>2959</v>
      </c>
      <c r="C37" s="679"/>
      <c r="D37" s="1684"/>
      <c r="E37" s="1069"/>
      <c r="F37" s="1684"/>
      <c r="G37" s="1060"/>
      <c r="H37" s="1068"/>
      <c r="I37" s="1049"/>
      <c r="J37" s="1684"/>
      <c r="K37" s="1049"/>
      <c r="L37" s="1062"/>
      <c r="N37" s="2174"/>
      <c r="O37" s="2174"/>
      <c r="P37" s="2174"/>
      <c r="Q37" s="2174"/>
      <c r="S37" s="1043"/>
      <c r="T37" s="679" t="str">
        <f>$B37</f>
        <v>Global</v>
      </c>
      <c r="U37" s="1741"/>
      <c r="V37" s="1064"/>
      <c r="W37" s="1064"/>
      <c r="X37" s="320"/>
      <c r="Z37" s="1043"/>
      <c r="AA37" s="679" t="str">
        <f>$B37</f>
        <v>Global</v>
      </c>
      <c r="AB37" s="1740"/>
      <c r="AC37" s="1195"/>
      <c r="AD37" s="1195"/>
      <c r="AE37" s="1186"/>
      <c r="AF37" s="1043"/>
      <c r="AG37" s="679" t="str">
        <f>$B37</f>
        <v>Global</v>
      </c>
      <c r="AH37" s="1740"/>
      <c r="AI37" s="1195"/>
      <c r="AJ37" s="1195"/>
    </row>
    <row r="38" spans="1:36" ht="6" customHeight="1" x14ac:dyDescent="0.25">
      <c r="S38" s="1043"/>
      <c r="T38" s="1043"/>
      <c r="X38" s="320"/>
      <c r="Z38" s="1043"/>
      <c r="AA38" s="1043"/>
      <c r="AB38" s="1188"/>
      <c r="AC38" s="1188"/>
      <c r="AD38" s="1188"/>
      <c r="AE38" s="1186"/>
      <c r="AF38" s="1043"/>
      <c r="AG38" s="1043"/>
      <c r="AH38" s="1188"/>
      <c r="AI38" s="1188"/>
      <c r="AJ38" s="1188"/>
    </row>
    <row r="39" spans="1:36" x14ac:dyDescent="0.25">
      <c r="B39" s="138" t="s">
        <v>1785</v>
      </c>
      <c r="S39" s="1043"/>
      <c r="T39" s="1044" t="str">
        <f>$B39</f>
        <v>Engagements inutilisés (502)</v>
      </c>
      <c r="X39" s="320"/>
      <c r="Z39" s="1043"/>
      <c r="AA39" s="1044" t="str">
        <f>$B39</f>
        <v>Engagements inutilisés (502)</v>
      </c>
      <c r="AB39" s="1188"/>
      <c r="AC39" s="1188"/>
      <c r="AD39" s="1188"/>
      <c r="AE39" s="1186"/>
      <c r="AF39" s="1043"/>
      <c r="AG39" s="1044" t="str">
        <f>$B39</f>
        <v>Engagements inutilisés (502)</v>
      </c>
      <c r="AH39" s="1188"/>
      <c r="AI39" s="1188"/>
      <c r="AJ39" s="1188"/>
    </row>
    <row r="40" spans="1:36" x14ac:dyDescent="0.25">
      <c r="A40" s="1634" t="s">
        <v>2932</v>
      </c>
      <c r="B40" s="1046"/>
      <c r="C40" s="1685"/>
      <c r="D40" s="1685"/>
      <c r="E40" s="1634"/>
      <c r="F40" s="1685"/>
      <c r="G40" s="674"/>
      <c r="H40" s="1067"/>
      <c r="I40" s="1194"/>
      <c r="J40" s="1684"/>
      <c r="K40" s="1194"/>
      <c r="L40" s="1050"/>
      <c r="M40" s="1634"/>
      <c r="N40" s="2155"/>
      <c r="O40" s="2155"/>
      <c r="P40" s="2155"/>
      <c r="Q40" s="2155"/>
      <c r="S40" s="1051" t="str">
        <f t="shared" ref="S40:S64" si="6">$A40</f>
        <v>1 (1401)</v>
      </c>
      <c r="T40" s="1052" t="str">
        <f t="shared" ref="T40:T64" si="7">IF($B40="","",$B40)</f>
        <v/>
      </c>
      <c r="U40" s="1741"/>
      <c r="V40" s="1053"/>
      <c r="W40" s="1053"/>
      <c r="X40" s="320"/>
      <c r="Z40" s="1051" t="str">
        <f t="shared" ref="Z40:Z64" si="8">$A40</f>
        <v>1 (1401)</v>
      </c>
      <c r="AA40" s="1052" t="str">
        <f t="shared" ref="AA40:AA64" si="9">IF($B40="","",$B40)</f>
        <v/>
      </c>
      <c r="AB40" s="1740"/>
      <c r="AC40" s="1195"/>
      <c r="AD40" s="1195"/>
      <c r="AE40" s="1186"/>
      <c r="AF40" s="1051" t="str">
        <f t="shared" ref="AF40:AF64" si="10">$A40</f>
        <v>1 (1401)</v>
      </c>
      <c r="AG40" s="1052" t="str">
        <f t="shared" ref="AG40:AG64" si="11">IF($B40="","",$B40)</f>
        <v/>
      </c>
      <c r="AH40" s="1740"/>
      <c r="AI40" s="1195"/>
      <c r="AJ40" s="1195"/>
    </row>
    <row r="41" spans="1:36" x14ac:dyDescent="0.25">
      <c r="A41" s="1634" t="s">
        <v>2933</v>
      </c>
      <c r="B41" s="1046"/>
      <c r="C41" s="1685"/>
      <c r="D41" s="1685"/>
      <c r="E41" s="1634"/>
      <c r="F41" s="1685"/>
      <c r="G41" s="674"/>
      <c r="H41" s="1067"/>
      <c r="I41" s="1194"/>
      <c r="J41" s="1684"/>
      <c r="K41" s="1194"/>
      <c r="L41" s="1050"/>
      <c r="M41" s="1634"/>
      <c r="N41" s="2155"/>
      <c r="O41" s="2155"/>
      <c r="P41" s="2155"/>
      <c r="Q41" s="2155"/>
      <c r="S41" s="1051" t="str">
        <f t="shared" si="6"/>
        <v>2 (1402)</v>
      </c>
      <c r="T41" s="1052" t="str">
        <f t="shared" si="7"/>
        <v/>
      </c>
      <c r="U41" s="1741"/>
      <c r="V41" s="1053"/>
      <c r="W41" s="1053"/>
      <c r="X41" s="320"/>
      <c r="Z41" s="1051" t="str">
        <f t="shared" si="8"/>
        <v>2 (1402)</v>
      </c>
      <c r="AA41" s="1052" t="str">
        <f t="shared" si="9"/>
        <v/>
      </c>
      <c r="AB41" s="1740"/>
      <c r="AC41" s="1195"/>
      <c r="AD41" s="1195"/>
      <c r="AE41" s="1186"/>
      <c r="AF41" s="1051" t="str">
        <f t="shared" si="10"/>
        <v>2 (1402)</v>
      </c>
      <c r="AG41" s="1052" t="str">
        <f t="shared" si="11"/>
        <v/>
      </c>
      <c r="AH41" s="1740"/>
      <c r="AI41" s="1195"/>
      <c r="AJ41" s="1195"/>
    </row>
    <row r="42" spans="1:36" x14ac:dyDescent="0.25">
      <c r="A42" s="1634" t="s">
        <v>2934</v>
      </c>
      <c r="B42" s="1046"/>
      <c r="C42" s="1685"/>
      <c r="D42" s="1685"/>
      <c r="E42" s="1634"/>
      <c r="F42" s="1685"/>
      <c r="G42" s="674"/>
      <c r="H42" s="1067"/>
      <c r="I42" s="1194"/>
      <c r="J42" s="1684"/>
      <c r="K42" s="1194"/>
      <c r="L42" s="1050"/>
      <c r="M42" s="1634"/>
      <c r="N42" s="2155"/>
      <c r="O42" s="2155"/>
      <c r="P42" s="2155"/>
      <c r="Q42" s="2155"/>
      <c r="S42" s="1051" t="str">
        <f t="shared" si="6"/>
        <v>3 (1403)</v>
      </c>
      <c r="T42" s="1052" t="str">
        <f t="shared" si="7"/>
        <v/>
      </c>
      <c r="U42" s="1741"/>
      <c r="V42" s="1053"/>
      <c r="W42" s="1053"/>
      <c r="X42" s="320"/>
      <c r="Z42" s="1051" t="str">
        <f t="shared" si="8"/>
        <v>3 (1403)</v>
      </c>
      <c r="AA42" s="1052" t="str">
        <f t="shared" si="9"/>
        <v/>
      </c>
      <c r="AB42" s="1740"/>
      <c r="AC42" s="1195"/>
      <c r="AD42" s="1195"/>
      <c r="AE42" s="1186"/>
      <c r="AF42" s="1051" t="str">
        <f t="shared" si="10"/>
        <v>3 (1403)</v>
      </c>
      <c r="AG42" s="1052" t="str">
        <f t="shared" si="11"/>
        <v/>
      </c>
      <c r="AH42" s="1740"/>
      <c r="AI42" s="1195"/>
      <c r="AJ42" s="1195"/>
    </row>
    <row r="43" spans="1:36" hidden="1" x14ac:dyDescent="0.25">
      <c r="A43" s="1634" t="s">
        <v>2935</v>
      </c>
      <c r="B43" s="1046"/>
      <c r="C43" s="1685"/>
      <c r="D43" s="1685"/>
      <c r="E43" s="1634"/>
      <c r="F43" s="1685"/>
      <c r="G43" s="674"/>
      <c r="H43" s="1067"/>
      <c r="I43" s="1194"/>
      <c r="J43" s="1684"/>
      <c r="K43" s="1194"/>
      <c r="L43" s="1050"/>
      <c r="M43" s="1634"/>
      <c r="N43" s="2155"/>
      <c r="O43" s="2155"/>
      <c r="P43" s="2155"/>
      <c r="Q43" s="2155"/>
      <c r="S43" s="1051" t="str">
        <f t="shared" si="6"/>
        <v>4 (1404)</v>
      </c>
      <c r="T43" s="1052" t="str">
        <f t="shared" si="7"/>
        <v/>
      </c>
      <c r="U43" s="1741"/>
      <c r="V43" s="1053"/>
      <c r="W43" s="1053"/>
      <c r="X43" s="320"/>
      <c r="Z43" s="1051" t="str">
        <f t="shared" si="8"/>
        <v>4 (1404)</v>
      </c>
      <c r="AA43" s="1052" t="str">
        <f t="shared" si="9"/>
        <v/>
      </c>
      <c r="AB43" s="1740"/>
      <c r="AC43" s="1195"/>
      <c r="AD43" s="1195"/>
      <c r="AE43" s="1186"/>
      <c r="AF43" s="1051" t="str">
        <f t="shared" si="10"/>
        <v>4 (1404)</v>
      </c>
      <c r="AG43" s="1052" t="str">
        <f t="shared" si="11"/>
        <v/>
      </c>
      <c r="AH43" s="1740"/>
      <c r="AI43" s="1195"/>
      <c r="AJ43" s="1195"/>
    </row>
    <row r="44" spans="1:36" hidden="1" x14ac:dyDescent="0.25">
      <c r="A44" s="1634" t="s">
        <v>2936</v>
      </c>
      <c r="B44" s="1046"/>
      <c r="C44" s="1685"/>
      <c r="D44" s="1685"/>
      <c r="E44" s="1634"/>
      <c r="F44" s="1685"/>
      <c r="G44" s="674"/>
      <c r="H44" s="1067"/>
      <c r="I44" s="1194"/>
      <c r="J44" s="1684"/>
      <c r="K44" s="1194"/>
      <c r="L44" s="1050"/>
      <c r="M44" s="1634"/>
      <c r="N44" s="2155"/>
      <c r="O44" s="2155"/>
      <c r="P44" s="2155"/>
      <c r="Q44" s="2155"/>
      <c r="S44" s="1051" t="str">
        <f t="shared" si="6"/>
        <v>5 (1405)</v>
      </c>
      <c r="T44" s="1052" t="str">
        <f t="shared" si="7"/>
        <v/>
      </c>
      <c r="U44" s="1741"/>
      <c r="V44" s="1053"/>
      <c r="W44" s="1053"/>
      <c r="X44" s="320"/>
      <c r="Z44" s="1051" t="str">
        <f t="shared" si="8"/>
        <v>5 (1405)</v>
      </c>
      <c r="AA44" s="1052" t="str">
        <f t="shared" si="9"/>
        <v/>
      </c>
      <c r="AB44" s="1740"/>
      <c r="AC44" s="1195"/>
      <c r="AD44" s="1195"/>
      <c r="AE44" s="1186"/>
      <c r="AF44" s="1051" t="str">
        <f t="shared" si="10"/>
        <v>5 (1405)</v>
      </c>
      <c r="AG44" s="1052" t="str">
        <f t="shared" si="11"/>
        <v/>
      </c>
      <c r="AH44" s="1740"/>
      <c r="AI44" s="1195"/>
      <c r="AJ44" s="1195"/>
    </row>
    <row r="45" spans="1:36" hidden="1" x14ac:dyDescent="0.25">
      <c r="A45" s="1634" t="s">
        <v>2937</v>
      </c>
      <c r="B45" s="1046"/>
      <c r="C45" s="1685"/>
      <c r="D45" s="1685"/>
      <c r="E45" s="1634"/>
      <c r="F45" s="1685"/>
      <c r="G45" s="674"/>
      <c r="H45" s="1067"/>
      <c r="I45" s="1194"/>
      <c r="J45" s="1684"/>
      <c r="K45" s="1194"/>
      <c r="L45" s="1050"/>
      <c r="M45" s="1634"/>
      <c r="N45" s="2155"/>
      <c r="O45" s="2155"/>
      <c r="P45" s="2155"/>
      <c r="Q45" s="2155"/>
      <c r="S45" s="1051" t="str">
        <f t="shared" si="6"/>
        <v>6 (1406)</v>
      </c>
      <c r="T45" s="1052" t="str">
        <f t="shared" si="7"/>
        <v/>
      </c>
      <c r="U45" s="1741"/>
      <c r="V45" s="1053"/>
      <c r="W45" s="1053"/>
      <c r="X45" s="320"/>
      <c r="Z45" s="1051" t="str">
        <f t="shared" si="8"/>
        <v>6 (1406)</v>
      </c>
      <c r="AA45" s="1052" t="str">
        <f t="shared" si="9"/>
        <v/>
      </c>
      <c r="AB45" s="1740"/>
      <c r="AC45" s="1195"/>
      <c r="AD45" s="1195"/>
      <c r="AE45" s="1186"/>
      <c r="AF45" s="1051" t="str">
        <f t="shared" si="10"/>
        <v>6 (1406)</v>
      </c>
      <c r="AG45" s="1052" t="str">
        <f t="shared" si="11"/>
        <v/>
      </c>
      <c r="AH45" s="1740"/>
      <c r="AI45" s="1195"/>
      <c r="AJ45" s="1195"/>
    </row>
    <row r="46" spans="1:36" hidden="1" x14ac:dyDescent="0.25">
      <c r="A46" s="1634" t="s">
        <v>2938</v>
      </c>
      <c r="B46" s="1046"/>
      <c r="C46" s="1685"/>
      <c r="D46" s="1685"/>
      <c r="E46" s="1634"/>
      <c r="F46" s="1685"/>
      <c r="G46" s="674"/>
      <c r="H46" s="1067"/>
      <c r="I46" s="1194"/>
      <c r="J46" s="1684"/>
      <c r="K46" s="1194"/>
      <c r="L46" s="1050"/>
      <c r="M46" s="1634"/>
      <c r="N46" s="2155"/>
      <c r="O46" s="2155"/>
      <c r="P46" s="2155"/>
      <c r="Q46" s="2155"/>
      <c r="S46" s="1051" t="str">
        <f t="shared" si="6"/>
        <v>7 (1407)</v>
      </c>
      <c r="T46" s="1052" t="str">
        <f t="shared" si="7"/>
        <v/>
      </c>
      <c r="U46" s="1741"/>
      <c r="V46" s="1053"/>
      <c r="W46" s="1053"/>
      <c r="X46" s="320"/>
      <c r="Z46" s="1051" t="str">
        <f t="shared" si="8"/>
        <v>7 (1407)</v>
      </c>
      <c r="AA46" s="1052" t="str">
        <f t="shared" si="9"/>
        <v/>
      </c>
      <c r="AB46" s="1740"/>
      <c r="AC46" s="1195"/>
      <c r="AD46" s="1195"/>
      <c r="AE46" s="1186"/>
      <c r="AF46" s="1051" t="str">
        <f t="shared" si="10"/>
        <v>7 (1407)</v>
      </c>
      <c r="AG46" s="1052" t="str">
        <f t="shared" si="11"/>
        <v/>
      </c>
      <c r="AH46" s="1740"/>
      <c r="AI46" s="1195"/>
      <c r="AJ46" s="1195"/>
    </row>
    <row r="47" spans="1:36" hidden="1" x14ac:dyDescent="0.25">
      <c r="A47" s="1634" t="s">
        <v>2939</v>
      </c>
      <c r="B47" s="1046"/>
      <c r="C47" s="1685"/>
      <c r="D47" s="1685"/>
      <c r="E47" s="1634"/>
      <c r="F47" s="1685"/>
      <c r="G47" s="674"/>
      <c r="H47" s="1067"/>
      <c r="I47" s="1194"/>
      <c r="J47" s="1684"/>
      <c r="K47" s="1194"/>
      <c r="L47" s="1050"/>
      <c r="M47" s="1634"/>
      <c r="N47" s="2155"/>
      <c r="O47" s="2155"/>
      <c r="P47" s="2155"/>
      <c r="Q47" s="2155"/>
      <c r="S47" s="1051" t="str">
        <f t="shared" si="6"/>
        <v>8 (1408)</v>
      </c>
      <c r="T47" s="1052" t="str">
        <f t="shared" si="7"/>
        <v/>
      </c>
      <c r="U47" s="1741"/>
      <c r="V47" s="1053"/>
      <c r="W47" s="1053"/>
      <c r="X47" s="320"/>
      <c r="Z47" s="1051" t="str">
        <f t="shared" si="8"/>
        <v>8 (1408)</v>
      </c>
      <c r="AA47" s="1052" t="str">
        <f t="shared" si="9"/>
        <v/>
      </c>
      <c r="AB47" s="1740"/>
      <c r="AC47" s="1195"/>
      <c r="AD47" s="1195"/>
      <c r="AE47" s="1186"/>
      <c r="AF47" s="1051" t="str">
        <f t="shared" si="10"/>
        <v>8 (1408)</v>
      </c>
      <c r="AG47" s="1052" t="str">
        <f t="shared" si="11"/>
        <v/>
      </c>
      <c r="AH47" s="1740"/>
      <c r="AI47" s="1195"/>
      <c r="AJ47" s="1195"/>
    </row>
    <row r="48" spans="1:36" hidden="1" x14ac:dyDescent="0.25">
      <c r="A48" s="1634" t="s">
        <v>2940</v>
      </c>
      <c r="B48" s="1046"/>
      <c r="C48" s="1685"/>
      <c r="D48" s="1685"/>
      <c r="E48" s="1634"/>
      <c r="F48" s="1685"/>
      <c r="G48" s="674"/>
      <c r="H48" s="1067"/>
      <c r="I48" s="1194"/>
      <c r="J48" s="1684"/>
      <c r="K48" s="1194"/>
      <c r="L48" s="1050"/>
      <c r="M48" s="1634"/>
      <c r="N48" s="2155"/>
      <c r="O48" s="2155"/>
      <c r="P48" s="2155"/>
      <c r="Q48" s="2155"/>
      <c r="S48" s="1051" t="str">
        <f t="shared" si="6"/>
        <v>9 (1409)</v>
      </c>
      <c r="T48" s="1052" t="str">
        <f t="shared" si="7"/>
        <v/>
      </c>
      <c r="U48" s="1741"/>
      <c r="V48" s="1053"/>
      <c r="W48" s="1053"/>
      <c r="X48" s="320"/>
      <c r="Z48" s="1051" t="str">
        <f t="shared" si="8"/>
        <v>9 (1409)</v>
      </c>
      <c r="AA48" s="1052" t="str">
        <f t="shared" si="9"/>
        <v/>
      </c>
      <c r="AB48" s="1740"/>
      <c r="AC48" s="1195"/>
      <c r="AD48" s="1195"/>
      <c r="AE48" s="1186"/>
      <c r="AF48" s="1051" t="str">
        <f t="shared" si="10"/>
        <v>9 (1409)</v>
      </c>
      <c r="AG48" s="1052" t="str">
        <f t="shared" si="11"/>
        <v/>
      </c>
      <c r="AH48" s="1740"/>
      <c r="AI48" s="1195"/>
      <c r="AJ48" s="1195"/>
    </row>
    <row r="49" spans="1:36" hidden="1" x14ac:dyDescent="0.25">
      <c r="A49" s="1634" t="s">
        <v>2941</v>
      </c>
      <c r="B49" s="1046"/>
      <c r="C49" s="1685"/>
      <c r="D49" s="1685"/>
      <c r="E49" s="1634"/>
      <c r="F49" s="1685"/>
      <c r="G49" s="674"/>
      <c r="H49" s="1067"/>
      <c r="I49" s="1194"/>
      <c r="J49" s="1684"/>
      <c r="K49" s="1194"/>
      <c r="L49" s="1050"/>
      <c r="M49" s="1634"/>
      <c r="N49" s="2155"/>
      <c r="O49" s="2155"/>
      <c r="P49" s="2155"/>
      <c r="Q49" s="2155"/>
      <c r="S49" s="1051" t="str">
        <f t="shared" si="6"/>
        <v>10 (1410)</v>
      </c>
      <c r="T49" s="1052" t="str">
        <f t="shared" si="7"/>
        <v/>
      </c>
      <c r="U49" s="1741"/>
      <c r="V49" s="1053"/>
      <c r="W49" s="1053"/>
      <c r="X49" s="320"/>
      <c r="Z49" s="1051" t="str">
        <f t="shared" si="8"/>
        <v>10 (1410)</v>
      </c>
      <c r="AA49" s="1052" t="str">
        <f t="shared" si="9"/>
        <v/>
      </c>
      <c r="AB49" s="1740"/>
      <c r="AC49" s="1195"/>
      <c r="AD49" s="1195"/>
      <c r="AE49" s="1186"/>
      <c r="AF49" s="1051" t="str">
        <f t="shared" si="10"/>
        <v>10 (1410)</v>
      </c>
      <c r="AG49" s="1052" t="str">
        <f t="shared" si="11"/>
        <v/>
      </c>
      <c r="AH49" s="1740"/>
      <c r="AI49" s="1195"/>
      <c r="AJ49" s="1195"/>
    </row>
    <row r="50" spans="1:36" hidden="1" x14ac:dyDescent="0.25">
      <c r="A50" s="1634" t="s">
        <v>2942</v>
      </c>
      <c r="B50" s="1046"/>
      <c r="C50" s="1685"/>
      <c r="D50" s="1685"/>
      <c r="E50" s="1634"/>
      <c r="F50" s="1685"/>
      <c r="G50" s="674"/>
      <c r="H50" s="1067"/>
      <c r="I50" s="1194"/>
      <c r="J50" s="1684"/>
      <c r="K50" s="1194"/>
      <c r="L50" s="1050"/>
      <c r="M50" s="1634"/>
      <c r="N50" s="2155"/>
      <c r="O50" s="2155"/>
      <c r="P50" s="2155"/>
      <c r="Q50" s="2155"/>
      <c r="S50" s="1051" t="str">
        <f t="shared" si="6"/>
        <v>11 (1411)</v>
      </c>
      <c r="T50" s="1052" t="str">
        <f t="shared" si="7"/>
        <v/>
      </c>
      <c r="U50" s="1741"/>
      <c r="V50" s="1053"/>
      <c r="W50" s="1053"/>
      <c r="X50" s="320"/>
      <c r="Z50" s="1051" t="str">
        <f t="shared" si="8"/>
        <v>11 (1411)</v>
      </c>
      <c r="AA50" s="1052" t="str">
        <f t="shared" si="9"/>
        <v/>
      </c>
      <c r="AB50" s="1740"/>
      <c r="AC50" s="1195"/>
      <c r="AD50" s="1195"/>
      <c r="AE50" s="1186"/>
      <c r="AF50" s="1051" t="str">
        <f t="shared" si="10"/>
        <v>11 (1411)</v>
      </c>
      <c r="AG50" s="1052" t="str">
        <f t="shared" si="11"/>
        <v/>
      </c>
      <c r="AH50" s="1740"/>
      <c r="AI50" s="1195"/>
      <c r="AJ50" s="1195"/>
    </row>
    <row r="51" spans="1:36" hidden="1" x14ac:dyDescent="0.25">
      <c r="A51" s="1634" t="s">
        <v>2943</v>
      </c>
      <c r="B51" s="1046"/>
      <c r="C51" s="1685"/>
      <c r="D51" s="1685"/>
      <c r="E51" s="1634"/>
      <c r="F51" s="1685"/>
      <c r="G51" s="674"/>
      <c r="H51" s="1067"/>
      <c r="I51" s="1194"/>
      <c r="J51" s="1684"/>
      <c r="K51" s="1194"/>
      <c r="L51" s="1050"/>
      <c r="M51" s="1634"/>
      <c r="N51" s="2155"/>
      <c r="O51" s="2155"/>
      <c r="P51" s="2155"/>
      <c r="Q51" s="2155"/>
      <c r="S51" s="1051" t="str">
        <f t="shared" si="6"/>
        <v>12 (1412)</v>
      </c>
      <c r="T51" s="1052" t="str">
        <f t="shared" si="7"/>
        <v/>
      </c>
      <c r="U51" s="1741"/>
      <c r="V51" s="1053"/>
      <c r="W51" s="1053"/>
      <c r="X51" s="320"/>
      <c r="Z51" s="1051" t="str">
        <f t="shared" si="8"/>
        <v>12 (1412)</v>
      </c>
      <c r="AA51" s="1052" t="str">
        <f t="shared" si="9"/>
        <v/>
      </c>
      <c r="AB51" s="1740"/>
      <c r="AC51" s="1195"/>
      <c r="AD51" s="1195"/>
      <c r="AE51" s="1186"/>
      <c r="AF51" s="1051" t="str">
        <f t="shared" si="10"/>
        <v>12 (1412)</v>
      </c>
      <c r="AG51" s="1052" t="str">
        <f t="shared" si="11"/>
        <v/>
      </c>
      <c r="AH51" s="1740"/>
      <c r="AI51" s="1195"/>
      <c r="AJ51" s="1195"/>
    </row>
    <row r="52" spans="1:36" hidden="1" x14ac:dyDescent="0.25">
      <c r="A52" s="1634" t="s">
        <v>2944</v>
      </c>
      <c r="B52" s="1046"/>
      <c r="C52" s="1685"/>
      <c r="D52" s="1685"/>
      <c r="E52" s="1634"/>
      <c r="F52" s="1685"/>
      <c r="G52" s="674"/>
      <c r="H52" s="1067"/>
      <c r="I52" s="1194"/>
      <c r="J52" s="1684"/>
      <c r="K52" s="1194"/>
      <c r="L52" s="1050"/>
      <c r="M52" s="1634"/>
      <c r="N52" s="2155"/>
      <c r="O52" s="2155"/>
      <c r="P52" s="2155"/>
      <c r="Q52" s="2155"/>
      <c r="S52" s="1051" t="str">
        <f t="shared" si="6"/>
        <v>13 (1413)</v>
      </c>
      <c r="T52" s="1052" t="str">
        <f t="shared" si="7"/>
        <v/>
      </c>
      <c r="U52" s="1741"/>
      <c r="V52" s="1053"/>
      <c r="W52" s="1053"/>
      <c r="X52" s="320"/>
      <c r="Z52" s="1051" t="str">
        <f t="shared" si="8"/>
        <v>13 (1413)</v>
      </c>
      <c r="AA52" s="1052" t="str">
        <f t="shared" si="9"/>
        <v/>
      </c>
      <c r="AB52" s="1740"/>
      <c r="AC52" s="1195"/>
      <c r="AD52" s="1195"/>
      <c r="AE52" s="1186"/>
      <c r="AF52" s="1051" t="str">
        <f t="shared" si="10"/>
        <v>13 (1413)</v>
      </c>
      <c r="AG52" s="1052" t="str">
        <f t="shared" si="11"/>
        <v/>
      </c>
      <c r="AH52" s="1740"/>
      <c r="AI52" s="1195"/>
      <c r="AJ52" s="1195"/>
    </row>
    <row r="53" spans="1:36" hidden="1" x14ac:dyDescent="0.25">
      <c r="A53" s="1634" t="s">
        <v>2945</v>
      </c>
      <c r="B53" s="1046"/>
      <c r="C53" s="1685"/>
      <c r="D53" s="1685"/>
      <c r="E53" s="1634"/>
      <c r="F53" s="1685"/>
      <c r="G53" s="674"/>
      <c r="H53" s="1067"/>
      <c r="I53" s="1194"/>
      <c r="J53" s="1684"/>
      <c r="K53" s="1194"/>
      <c r="L53" s="1050"/>
      <c r="M53" s="1634"/>
      <c r="N53" s="2155"/>
      <c r="O53" s="2155"/>
      <c r="P53" s="2155"/>
      <c r="Q53" s="2155"/>
      <c r="S53" s="1051" t="str">
        <f t="shared" si="6"/>
        <v>14 (1414)</v>
      </c>
      <c r="T53" s="1052" t="str">
        <f t="shared" si="7"/>
        <v/>
      </c>
      <c r="U53" s="1741"/>
      <c r="V53" s="1053"/>
      <c r="W53" s="1053"/>
      <c r="X53" s="320"/>
      <c r="Z53" s="1051" t="str">
        <f t="shared" si="8"/>
        <v>14 (1414)</v>
      </c>
      <c r="AA53" s="1052" t="str">
        <f t="shared" si="9"/>
        <v/>
      </c>
      <c r="AB53" s="1740"/>
      <c r="AC53" s="1195"/>
      <c r="AD53" s="1195"/>
      <c r="AE53" s="1186"/>
      <c r="AF53" s="1051" t="str">
        <f t="shared" si="10"/>
        <v>14 (1414)</v>
      </c>
      <c r="AG53" s="1052" t="str">
        <f t="shared" si="11"/>
        <v/>
      </c>
      <c r="AH53" s="1740"/>
      <c r="AI53" s="1195"/>
      <c r="AJ53" s="1195"/>
    </row>
    <row r="54" spans="1:36" hidden="1" x14ac:dyDescent="0.25">
      <c r="A54" s="1634" t="s">
        <v>2946</v>
      </c>
      <c r="B54" s="1046"/>
      <c r="C54" s="1685"/>
      <c r="D54" s="1685"/>
      <c r="E54" s="1634"/>
      <c r="F54" s="1685"/>
      <c r="G54" s="674"/>
      <c r="H54" s="1067"/>
      <c r="I54" s="1194"/>
      <c r="J54" s="1684"/>
      <c r="K54" s="1194"/>
      <c r="L54" s="1050"/>
      <c r="M54" s="1634"/>
      <c r="N54" s="2155"/>
      <c r="O54" s="2155"/>
      <c r="P54" s="2155"/>
      <c r="Q54" s="2155"/>
      <c r="S54" s="1051" t="str">
        <f t="shared" si="6"/>
        <v>15 (1415)</v>
      </c>
      <c r="T54" s="1052" t="str">
        <f t="shared" si="7"/>
        <v/>
      </c>
      <c r="U54" s="1741"/>
      <c r="V54" s="1053"/>
      <c r="W54" s="1053"/>
      <c r="X54" s="320"/>
      <c r="Z54" s="1051" t="str">
        <f t="shared" si="8"/>
        <v>15 (1415)</v>
      </c>
      <c r="AA54" s="1052" t="str">
        <f t="shared" si="9"/>
        <v/>
      </c>
      <c r="AB54" s="1740"/>
      <c r="AC54" s="1195"/>
      <c r="AD54" s="1195"/>
      <c r="AE54" s="1186"/>
      <c r="AF54" s="1051" t="str">
        <f t="shared" si="10"/>
        <v>15 (1415)</v>
      </c>
      <c r="AG54" s="1052" t="str">
        <f t="shared" si="11"/>
        <v/>
      </c>
      <c r="AH54" s="1740"/>
      <c r="AI54" s="1195"/>
      <c r="AJ54" s="1195"/>
    </row>
    <row r="55" spans="1:36" hidden="1" x14ac:dyDescent="0.25">
      <c r="A55" s="1634" t="s">
        <v>2947</v>
      </c>
      <c r="B55" s="1046"/>
      <c r="C55" s="1685"/>
      <c r="D55" s="1685"/>
      <c r="E55" s="1634"/>
      <c r="F55" s="1685"/>
      <c r="G55" s="674"/>
      <c r="H55" s="1067"/>
      <c r="I55" s="1194"/>
      <c r="J55" s="1684"/>
      <c r="K55" s="1194"/>
      <c r="L55" s="1050"/>
      <c r="M55" s="1634"/>
      <c r="N55" s="2155"/>
      <c r="O55" s="2155"/>
      <c r="P55" s="2155"/>
      <c r="Q55" s="2155"/>
      <c r="S55" s="1051" t="str">
        <f t="shared" si="6"/>
        <v>16 (1416)</v>
      </c>
      <c r="T55" s="1052" t="str">
        <f t="shared" si="7"/>
        <v/>
      </c>
      <c r="U55" s="1741"/>
      <c r="V55" s="1053"/>
      <c r="W55" s="1053"/>
      <c r="X55" s="320"/>
      <c r="Z55" s="1051" t="str">
        <f t="shared" si="8"/>
        <v>16 (1416)</v>
      </c>
      <c r="AA55" s="1052" t="str">
        <f t="shared" si="9"/>
        <v/>
      </c>
      <c r="AB55" s="1740"/>
      <c r="AC55" s="1195"/>
      <c r="AD55" s="1195"/>
      <c r="AE55" s="1186"/>
      <c r="AF55" s="1051" t="str">
        <f t="shared" si="10"/>
        <v>16 (1416)</v>
      </c>
      <c r="AG55" s="1052" t="str">
        <f t="shared" si="11"/>
        <v/>
      </c>
      <c r="AH55" s="1740"/>
      <c r="AI55" s="1195"/>
      <c r="AJ55" s="1195"/>
    </row>
    <row r="56" spans="1:36" hidden="1" x14ac:dyDescent="0.25">
      <c r="A56" s="1634" t="s">
        <v>2948</v>
      </c>
      <c r="B56" s="1046"/>
      <c r="C56" s="1685"/>
      <c r="D56" s="1685"/>
      <c r="E56" s="1634"/>
      <c r="F56" s="1685"/>
      <c r="G56" s="674"/>
      <c r="H56" s="1067"/>
      <c r="I56" s="1194"/>
      <c r="J56" s="1684"/>
      <c r="K56" s="1194"/>
      <c r="L56" s="1050"/>
      <c r="M56" s="1634"/>
      <c r="N56" s="2155"/>
      <c r="O56" s="2155"/>
      <c r="P56" s="2155"/>
      <c r="Q56" s="2155"/>
      <c r="S56" s="1051" t="str">
        <f t="shared" si="6"/>
        <v>17 (1417)</v>
      </c>
      <c r="T56" s="1052" t="str">
        <f t="shared" si="7"/>
        <v/>
      </c>
      <c r="U56" s="1741"/>
      <c r="V56" s="1053"/>
      <c r="W56" s="1053"/>
      <c r="X56" s="320"/>
      <c r="Z56" s="1051" t="str">
        <f t="shared" si="8"/>
        <v>17 (1417)</v>
      </c>
      <c r="AA56" s="1052" t="str">
        <f t="shared" si="9"/>
        <v/>
      </c>
      <c r="AB56" s="1740"/>
      <c r="AC56" s="1195"/>
      <c r="AD56" s="1195"/>
      <c r="AE56" s="1186"/>
      <c r="AF56" s="1051" t="str">
        <f t="shared" si="10"/>
        <v>17 (1417)</v>
      </c>
      <c r="AG56" s="1052" t="str">
        <f t="shared" si="11"/>
        <v/>
      </c>
      <c r="AH56" s="1740"/>
      <c r="AI56" s="1195"/>
      <c r="AJ56" s="1195"/>
    </row>
    <row r="57" spans="1:36" hidden="1" x14ac:dyDescent="0.25">
      <c r="A57" s="1634" t="s">
        <v>2949</v>
      </c>
      <c r="B57" s="1046"/>
      <c r="C57" s="1685"/>
      <c r="D57" s="1685"/>
      <c r="E57" s="1634"/>
      <c r="F57" s="1685"/>
      <c r="G57" s="674"/>
      <c r="H57" s="1067"/>
      <c r="I57" s="1194"/>
      <c r="J57" s="1684"/>
      <c r="K57" s="1194"/>
      <c r="L57" s="1050"/>
      <c r="M57" s="1634"/>
      <c r="N57" s="2155"/>
      <c r="O57" s="2155"/>
      <c r="P57" s="2155"/>
      <c r="Q57" s="2155"/>
      <c r="S57" s="1051" t="str">
        <f t="shared" si="6"/>
        <v>18 (1418)</v>
      </c>
      <c r="T57" s="1052" t="str">
        <f t="shared" si="7"/>
        <v/>
      </c>
      <c r="U57" s="1741"/>
      <c r="V57" s="1053"/>
      <c r="W57" s="1053"/>
      <c r="X57" s="320"/>
      <c r="Z57" s="1051" t="str">
        <f t="shared" si="8"/>
        <v>18 (1418)</v>
      </c>
      <c r="AA57" s="1052" t="str">
        <f t="shared" si="9"/>
        <v/>
      </c>
      <c r="AB57" s="1740"/>
      <c r="AC57" s="1195"/>
      <c r="AD57" s="1195"/>
      <c r="AE57" s="1186"/>
      <c r="AF57" s="1051" t="str">
        <f t="shared" si="10"/>
        <v>18 (1418)</v>
      </c>
      <c r="AG57" s="1052" t="str">
        <f t="shared" si="11"/>
        <v/>
      </c>
      <c r="AH57" s="1740"/>
      <c r="AI57" s="1195"/>
      <c r="AJ57" s="1195"/>
    </row>
    <row r="58" spans="1:36" hidden="1" x14ac:dyDescent="0.25">
      <c r="A58" s="1634" t="s">
        <v>2950</v>
      </c>
      <c r="B58" s="1046"/>
      <c r="C58" s="1685"/>
      <c r="D58" s="1685"/>
      <c r="E58" s="1634"/>
      <c r="F58" s="1685"/>
      <c r="G58" s="674"/>
      <c r="H58" s="1067"/>
      <c r="I58" s="1194"/>
      <c r="J58" s="1684"/>
      <c r="K58" s="1194"/>
      <c r="L58" s="1050"/>
      <c r="M58" s="1634"/>
      <c r="N58" s="2155"/>
      <c r="O58" s="2155"/>
      <c r="P58" s="2155"/>
      <c r="Q58" s="2155"/>
      <c r="S58" s="1051" t="str">
        <f t="shared" si="6"/>
        <v>19 (1419)</v>
      </c>
      <c r="T58" s="1052" t="str">
        <f t="shared" si="7"/>
        <v/>
      </c>
      <c r="U58" s="1741"/>
      <c r="V58" s="1053"/>
      <c r="W58" s="1053"/>
      <c r="X58" s="320"/>
      <c r="Z58" s="1051" t="str">
        <f t="shared" si="8"/>
        <v>19 (1419)</v>
      </c>
      <c r="AA58" s="1052" t="str">
        <f t="shared" si="9"/>
        <v/>
      </c>
      <c r="AB58" s="1740"/>
      <c r="AC58" s="1195"/>
      <c r="AD58" s="1195"/>
      <c r="AE58" s="1186"/>
      <c r="AF58" s="1051" t="str">
        <f t="shared" si="10"/>
        <v>19 (1419)</v>
      </c>
      <c r="AG58" s="1052" t="str">
        <f t="shared" si="11"/>
        <v/>
      </c>
      <c r="AH58" s="1740"/>
      <c r="AI58" s="1195"/>
      <c r="AJ58" s="1195"/>
    </row>
    <row r="59" spans="1:36" hidden="1" x14ac:dyDescent="0.25">
      <c r="A59" s="1634" t="s">
        <v>2951</v>
      </c>
      <c r="B59" s="1046"/>
      <c r="C59" s="1685"/>
      <c r="D59" s="1685"/>
      <c r="E59" s="1634"/>
      <c r="F59" s="1685"/>
      <c r="G59" s="674"/>
      <c r="H59" s="1067"/>
      <c r="I59" s="1194"/>
      <c r="J59" s="1684"/>
      <c r="K59" s="1194"/>
      <c r="L59" s="1050"/>
      <c r="M59" s="1634"/>
      <c r="N59" s="2155"/>
      <c r="O59" s="2155"/>
      <c r="P59" s="2155"/>
      <c r="Q59" s="2155"/>
      <c r="S59" s="1051" t="str">
        <f t="shared" si="6"/>
        <v>20 (1420)</v>
      </c>
      <c r="T59" s="1052" t="str">
        <f t="shared" si="7"/>
        <v/>
      </c>
      <c r="U59" s="1741"/>
      <c r="V59" s="1053"/>
      <c r="W59" s="1053"/>
      <c r="X59" s="320"/>
      <c r="Z59" s="1051" t="str">
        <f t="shared" si="8"/>
        <v>20 (1420)</v>
      </c>
      <c r="AA59" s="1052" t="str">
        <f t="shared" si="9"/>
        <v/>
      </c>
      <c r="AB59" s="1740"/>
      <c r="AC59" s="1195"/>
      <c r="AD59" s="1195"/>
      <c r="AE59" s="1186"/>
      <c r="AF59" s="1051" t="str">
        <f t="shared" si="10"/>
        <v>20 (1420)</v>
      </c>
      <c r="AG59" s="1052" t="str">
        <f t="shared" si="11"/>
        <v/>
      </c>
      <c r="AH59" s="1740"/>
      <c r="AI59" s="1195"/>
      <c r="AJ59" s="1195"/>
    </row>
    <row r="60" spans="1:36" hidden="1" x14ac:dyDescent="0.25">
      <c r="A60" s="1634" t="s">
        <v>2952</v>
      </c>
      <c r="B60" s="1046"/>
      <c r="C60" s="1685"/>
      <c r="D60" s="1685"/>
      <c r="E60" s="1634"/>
      <c r="F60" s="1685"/>
      <c r="G60" s="674"/>
      <c r="H60" s="1067"/>
      <c r="I60" s="1194"/>
      <c r="J60" s="1684"/>
      <c r="K60" s="1194"/>
      <c r="L60" s="1050"/>
      <c r="M60" s="1634"/>
      <c r="N60" s="2155"/>
      <c r="O60" s="2155"/>
      <c r="P60" s="2155"/>
      <c r="Q60" s="2155"/>
      <c r="S60" s="1051" t="str">
        <f t="shared" si="6"/>
        <v>21 (1421)</v>
      </c>
      <c r="T60" s="1052" t="str">
        <f t="shared" si="7"/>
        <v/>
      </c>
      <c r="U60" s="1741"/>
      <c r="V60" s="1053"/>
      <c r="W60" s="1053"/>
      <c r="X60" s="320"/>
      <c r="Z60" s="1051" t="str">
        <f t="shared" si="8"/>
        <v>21 (1421)</v>
      </c>
      <c r="AA60" s="1052" t="str">
        <f t="shared" si="9"/>
        <v/>
      </c>
      <c r="AB60" s="1740"/>
      <c r="AC60" s="1195"/>
      <c r="AD60" s="1195"/>
      <c r="AE60" s="1186"/>
      <c r="AF60" s="1051" t="str">
        <f t="shared" si="10"/>
        <v>21 (1421)</v>
      </c>
      <c r="AG60" s="1052" t="str">
        <f t="shared" si="11"/>
        <v/>
      </c>
      <c r="AH60" s="1740"/>
      <c r="AI60" s="1195"/>
      <c r="AJ60" s="1195"/>
    </row>
    <row r="61" spans="1:36" hidden="1" x14ac:dyDescent="0.25">
      <c r="A61" s="1634" t="s">
        <v>2953</v>
      </c>
      <c r="B61" s="1046"/>
      <c r="C61" s="1685"/>
      <c r="D61" s="1685"/>
      <c r="E61" s="1634"/>
      <c r="F61" s="1685"/>
      <c r="G61" s="674"/>
      <c r="H61" s="1067"/>
      <c r="I61" s="1194"/>
      <c r="J61" s="1684"/>
      <c r="K61" s="1194"/>
      <c r="L61" s="1050"/>
      <c r="M61" s="1634"/>
      <c r="N61" s="2155"/>
      <c r="O61" s="2155"/>
      <c r="P61" s="2155"/>
      <c r="Q61" s="2155"/>
      <c r="S61" s="1051" t="str">
        <f t="shared" si="6"/>
        <v>22 (1422)</v>
      </c>
      <c r="T61" s="1052" t="str">
        <f t="shared" si="7"/>
        <v/>
      </c>
      <c r="U61" s="1741"/>
      <c r="V61" s="1053"/>
      <c r="W61" s="1053"/>
      <c r="X61" s="320"/>
      <c r="Z61" s="1051" t="str">
        <f t="shared" si="8"/>
        <v>22 (1422)</v>
      </c>
      <c r="AA61" s="1052" t="str">
        <f t="shared" si="9"/>
        <v/>
      </c>
      <c r="AB61" s="1740"/>
      <c r="AC61" s="1195"/>
      <c r="AD61" s="1195"/>
      <c r="AE61" s="1186"/>
      <c r="AF61" s="1051" t="str">
        <f t="shared" si="10"/>
        <v>22 (1422)</v>
      </c>
      <c r="AG61" s="1052" t="str">
        <f t="shared" si="11"/>
        <v/>
      </c>
      <c r="AH61" s="1740"/>
      <c r="AI61" s="1195"/>
      <c r="AJ61" s="1195"/>
    </row>
    <row r="62" spans="1:36" hidden="1" x14ac:dyDescent="0.25">
      <c r="A62" s="1634" t="s">
        <v>2954</v>
      </c>
      <c r="B62" s="1046"/>
      <c r="C62" s="1685"/>
      <c r="D62" s="1685"/>
      <c r="E62" s="1634"/>
      <c r="F62" s="1685"/>
      <c r="G62" s="674"/>
      <c r="H62" s="1067"/>
      <c r="I62" s="1194"/>
      <c r="J62" s="1684"/>
      <c r="K62" s="1194"/>
      <c r="L62" s="1050"/>
      <c r="M62" s="1634"/>
      <c r="N62" s="2155"/>
      <c r="O62" s="2155"/>
      <c r="P62" s="2155"/>
      <c r="Q62" s="2155"/>
      <c r="S62" s="1051" t="str">
        <f t="shared" si="6"/>
        <v>23 (1423)</v>
      </c>
      <c r="T62" s="1052" t="str">
        <f t="shared" si="7"/>
        <v/>
      </c>
      <c r="U62" s="1741"/>
      <c r="V62" s="1053"/>
      <c r="W62" s="1053"/>
      <c r="X62" s="320"/>
      <c r="Z62" s="1051" t="str">
        <f t="shared" si="8"/>
        <v>23 (1423)</v>
      </c>
      <c r="AA62" s="1052" t="str">
        <f t="shared" si="9"/>
        <v/>
      </c>
      <c r="AB62" s="1740"/>
      <c r="AC62" s="1195"/>
      <c r="AD62" s="1195"/>
      <c r="AE62" s="1186"/>
      <c r="AF62" s="1051" t="str">
        <f t="shared" si="10"/>
        <v>23 (1423)</v>
      </c>
      <c r="AG62" s="1052" t="str">
        <f t="shared" si="11"/>
        <v/>
      </c>
      <c r="AH62" s="1740"/>
      <c r="AI62" s="1195"/>
      <c r="AJ62" s="1195"/>
    </row>
    <row r="63" spans="1:36" hidden="1" x14ac:dyDescent="0.25">
      <c r="A63" s="1634" t="s">
        <v>2955</v>
      </c>
      <c r="B63" s="1046"/>
      <c r="C63" s="1685"/>
      <c r="D63" s="1685"/>
      <c r="E63" s="1634"/>
      <c r="F63" s="1685"/>
      <c r="G63" s="674"/>
      <c r="H63" s="1067"/>
      <c r="I63" s="1194"/>
      <c r="J63" s="1684"/>
      <c r="K63" s="1194"/>
      <c r="L63" s="1050"/>
      <c r="M63" s="1634"/>
      <c r="N63" s="2155"/>
      <c r="O63" s="2155"/>
      <c r="P63" s="2155"/>
      <c r="Q63" s="2155"/>
      <c r="S63" s="1051" t="str">
        <f t="shared" si="6"/>
        <v>24 (1424)</v>
      </c>
      <c r="T63" s="1052" t="str">
        <f t="shared" si="7"/>
        <v/>
      </c>
      <c r="U63" s="1741"/>
      <c r="V63" s="1053"/>
      <c r="W63" s="1053"/>
      <c r="X63" s="320"/>
      <c r="Z63" s="1051" t="str">
        <f t="shared" si="8"/>
        <v>24 (1424)</v>
      </c>
      <c r="AA63" s="1052" t="str">
        <f t="shared" si="9"/>
        <v/>
      </c>
      <c r="AB63" s="1740"/>
      <c r="AC63" s="1195"/>
      <c r="AD63" s="1195"/>
      <c r="AE63" s="1186"/>
      <c r="AF63" s="1051" t="str">
        <f t="shared" si="10"/>
        <v>24 (1424)</v>
      </c>
      <c r="AG63" s="1052" t="str">
        <f t="shared" si="11"/>
        <v/>
      </c>
      <c r="AH63" s="1740"/>
      <c r="AI63" s="1195"/>
      <c r="AJ63" s="1195"/>
    </row>
    <row r="64" spans="1:36" x14ac:dyDescent="0.25">
      <c r="A64" s="1634" t="s">
        <v>2956</v>
      </c>
      <c r="B64" s="1046"/>
      <c r="C64" s="1685"/>
      <c r="D64" s="1685"/>
      <c r="E64" s="1634"/>
      <c r="F64" s="1685"/>
      <c r="G64" s="674"/>
      <c r="H64" s="1067"/>
      <c r="I64" s="1194"/>
      <c r="J64" s="1684"/>
      <c r="K64" s="1194"/>
      <c r="L64" s="1050"/>
      <c r="M64" s="1634"/>
      <c r="N64" s="2155"/>
      <c r="O64" s="2155"/>
      <c r="P64" s="2155"/>
      <c r="Q64" s="2155"/>
      <c r="S64" s="1051" t="str">
        <f t="shared" si="6"/>
        <v>25 (1425)</v>
      </c>
      <c r="T64" s="1052" t="str">
        <f t="shared" si="7"/>
        <v/>
      </c>
      <c r="U64" s="1741"/>
      <c r="V64" s="1053"/>
      <c r="W64" s="1053"/>
      <c r="X64" s="320"/>
      <c r="Z64" s="1051" t="str">
        <f t="shared" si="8"/>
        <v>25 (1425)</v>
      </c>
      <c r="AA64" s="1052" t="str">
        <f t="shared" si="9"/>
        <v/>
      </c>
      <c r="AB64" s="1740"/>
      <c r="AC64" s="1195"/>
      <c r="AD64" s="1195"/>
      <c r="AE64" s="1186"/>
      <c r="AF64" s="1051" t="str">
        <f t="shared" si="10"/>
        <v>25 (1425)</v>
      </c>
      <c r="AG64" s="1052" t="str">
        <f t="shared" si="11"/>
        <v/>
      </c>
      <c r="AH64" s="1740"/>
      <c r="AI64" s="1195"/>
      <c r="AJ64" s="1195"/>
    </row>
    <row r="65" spans="1:36" x14ac:dyDescent="0.25">
      <c r="A65" s="86" t="s">
        <v>2957</v>
      </c>
      <c r="B65" s="1054">
        <v>100</v>
      </c>
      <c r="C65" s="1685"/>
      <c r="D65" s="1685"/>
      <c r="E65" s="1634"/>
      <c r="F65" s="1685"/>
      <c r="G65" s="167"/>
      <c r="H65" s="1067"/>
      <c r="I65" s="1194"/>
      <c r="J65" s="1684"/>
      <c r="K65" s="1194"/>
      <c r="L65" s="1050"/>
      <c r="M65" s="1634"/>
      <c r="N65" s="2173"/>
      <c r="O65" s="2173"/>
      <c r="P65" s="2173"/>
      <c r="Q65" s="2173"/>
      <c r="S65" s="1043"/>
      <c r="T65" s="1058">
        <f>$B65</f>
        <v>100</v>
      </c>
      <c r="U65" s="1741"/>
      <c r="V65" s="1053"/>
      <c r="W65" s="1053"/>
      <c r="X65" s="320"/>
      <c r="Z65" s="1043"/>
      <c r="AA65" s="1058">
        <f>$B65</f>
        <v>100</v>
      </c>
      <c r="AB65" s="1740"/>
      <c r="AC65" s="1195"/>
      <c r="AD65" s="1195"/>
      <c r="AE65" s="1186"/>
      <c r="AF65" s="1043"/>
      <c r="AG65" s="1058">
        <f>$B65</f>
        <v>100</v>
      </c>
      <c r="AH65" s="1740"/>
      <c r="AI65" s="1195"/>
      <c r="AJ65" s="1195"/>
    </row>
    <row r="66" spans="1:36" ht="12.75" customHeight="1" x14ac:dyDescent="0.25">
      <c r="A66" s="39" t="s">
        <v>2958</v>
      </c>
      <c r="B66" s="678" t="s">
        <v>2959</v>
      </c>
      <c r="C66" s="1684"/>
      <c r="D66" s="1684"/>
      <c r="E66" s="1069"/>
      <c r="F66" s="1684"/>
      <c r="G66" s="1060"/>
      <c r="H66" s="1068"/>
      <c r="I66" s="1049"/>
      <c r="J66" s="1684"/>
      <c r="K66" s="1049"/>
      <c r="L66" s="1062"/>
      <c r="N66" s="2174"/>
      <c r="O66" s="2174"/>
      <c r="P66" s="2174"/>
      <c r="Q66" s="2174"/>
      <c r="S66" s="1043"/>
      <c r="T66" s="679" t="str">
        <f>$B66</f>
        <v>Global</v>
      </c>
      <c r="U66" s="1741"/>
      <c r="V66" s="1064"/>
      <c r="W66" s="1064"/>
      <c r="X66" s="320"/>
      <c r="Z66" s="1043"/>
      <c r="AA66" s="679" t="str">
        <f>$B66</f>
        <v>Global</v>
      </c>
      <c r="AB66" s="1740"/>
      <c r="AC66" s="1195"/>
      <c r="AD66" s="1195"/>
      <c r="AE66" s="1186"/>
      <c r="AF66" s="1043"/>
      <c r="AG66" s="679" t="str">
        <f>$B66</f>
        <v>Global</v>
      </c>
      <c r="AH66" s="1740"/>
      <c r="AI66" s="1195"/>
      <c r="AJ66" s="1195"/>
    </row>
    <row r="67" spans="1:36" ht="6" customHeight="1" x14ac:dyDescent="0.25">
      <c r="S67" s="1043"/>
      <c r="T67" s="1043"/>
      <c r="X67" s="320"/>
      <c r="Z67" s="1043"/>
      <c r="AA67" s="1043"/>
      <c r="AB67" s="1188"/>
      <c r="AC67" s="1188"/>
      <c r="AD67" s="1188"/>
      <c r="AE67" s="1186"/>
      <c r="AF67" s="1043"/>
      <c r="AG67" s="1043"/>
      <c r="AH67" s="1188"/>
      <c r="AI67" s="1188"/>
      <c r="AJ67" s="1188"/>
    </row>
    <row r="68" spans="1:36" x14ac:dyDescent="0.25">
      <c r="B68" s="138" t="s">
        <v>1786</v>
      </c>
      <c r="S68" s="1043"/>
      <c r="T68" s="1044" t="str">
        <f>$B68</f>
        <v>Transactions assimilables à des pensions (503)</v>
      </c>
      <c r="X68" s="320"/>
      <c r="Z68" s="1043"/>
      <c r="AA68" s="1044" t="str">
        <f>$B68</f>
        <v>Transactions assimilables à des pensions (503)</v>
      </c>
      <c r="AB68" s="1188"/>
      <c r="AC68" s="1188"/>
      <c r="AD68" s="1188"/>
      <c r="AE68" s="1186"/>
      <c r="AF68" s="1043"/>
      <c r="AG68" s="1044" t="str">
        <f>$B68</f>
        <v>Transactions assimilables à des pensions (503)</v>
      </c>
      <c r="AH68" s="1188"/>
      <c r="AI68" s="1188"/>
      <c r="AJ68" s="1188"/>
    </row>
    <row r="69" spans="1:36" x14ac:dyDescent="0.25">
      <c r="A69" s="1634" t="s">
        <v>2932</v>
      </c>
      <c r="B69" s="1046"/>
      <c r="C69" s="1047"/>
      <c r="D69" s="1685"/>
      <c r="E69" s="1634"/>
      <c r="F69" s="1685"/>
      <c r="G69" s="1685"/>
      <c r="H69" s="1067"/>
      <c r="I69" s="1685"/>
      <c r="J69" s="1685"/>
      <c r="K69" s="1050"/>
      <c r="L69" s="1050"/>
      <c r="M69" s="1634"/>
      <c r="N69" s="2155"/>
      <c r="O69" s="2155"/>
      <c r="P69" s="2155"/>
      <c r="Q69" s="2155"/>
      <c r="S69" s="1051" t="str">
        <f t="shared" ref="S69:S93" si="12">$A69</f>
        <v>1 (1401)</v>
      </c>
      <c r="T69" s="1052" t="str">
        <f t="shared" ref="T69:T93" si="13">IF($B69="","",$B69)</f>
        <v/>
      </c>
      <c r="U69" s="1741"/>
      <c r="V69" s="1053"/>
      <c r="W69" s="1053"/>
      <c r="X69" s="320"/>
      <c r="Z69" s="1051" t="str">
        <f t="shared" ref="Z69:Z132" si="14">$A69</f>
        <v>1 (1401)</v>
      </c>
      <c r="AA69" s="1052" t="str">
        <f t="shared" ref="AA69:AA93" si="15">IF($B69="","",$B69)</f>
        <v/>
      </c>
      <c r="AB69" s="1740"/>
      <c r="AC69" s="1195"/>
      <c r="AD69" s="1195"/>
      <c r="AE69" s="1186"/>
      <c r="AF69" s="1051" t="str">
        <f t="shared" ref="AF69:AF132" si="16">$A69</f>
        <v>1 (1401)</v>
      </c>
      <c r="AG69" s="1052" t="str">
        <f t="shared" ref="AG69:AG93" si="17">IF($B69="","",$B69)</f>
        <v/>
      </c>
      <c r="AH69" s="1740"/>
      <c r="AI69" s="1195"/>
      <c r="AJ69" s="1195"/>
    </row>
    <row r="70" spans="1:36" x14ac:dyDescent="0.25">
      <c r="A70" s="1634" t="s">
        <v>2933</v>
      </c>
      <c r="B70" s="1046"/>
      <c r="C70" s="1047"/>
      <c r="D70" s="1685"/>
      <c r="E70" s="1634"/>
      <c r="F70" s="1685"/>
      <c r="G70" s="1685"/>
      <c r="H70" s="1067"/>
      <c r="I70" s="1685"/>
      <c r="J70" s="1685"/>
      <c r="K70" s="1050"/>
      <c r="L70" s="1050"/>
      <c r="M70" s="1634"/>
      <c r="N70" s="2155"/>
      <c r="O70" s="2155"/>
      <c r="P70" s="2155"/>
      <c r="Q70" s="2155"/>
      <c r="S70" s="1051" t="str">
        <f t="shared" si="12"/>
        <v>2 (1402)</v>
      </c>
      <c r="T70" s="1052" t="str">
        <f t="shared" si="13"/>
        <v/>
      </c>
      <c r="U70" s="1741"/>
      <c r="V70" s="1053"/>
      <c r="W70" s="1053"/>
      <c r="X70" s="320"/>
      <c r="Z70" s="1051" t="str">
        <f t="shared" si="14"/>
        <v>2 (1402)</v>
      </c>
      <c r="AA70" s="1052" t="str">
        <f t="shared" si="15"/>
        <v/>
      </c>
      <c r="AB70" s="1740"/>
      <c r="AC70" s="1195"/>
      <c r="AD70" s="1195"/>
      <c r="AE70" s="1186"/>
      <c r="AF70" s="1051" t="str">
        <f t="shared" si="16"/>
        <v>2 (1402)</v>
      </c>
      <c r="AG70" s="1052" t="str">
        <f t="shared" si="17"/>
        <v/>
      </c>
      <c r="AH70" s="1740"/>
      <c r="AI70" s="1195"/>
      <c r="AJ70" s="1195"/>
    </row>
    <row r="71" spans="1:36" x14ac:dyDescent="0.25">
      <c r="A71" s="1634" t="s">
        <v>2934</v>
      </c>
      <c r="B71" s="1046"/>
      <c r="C71" s="1047"/>
      <c r="D71" s="1685"/>
      <c r="E71" s="1634"/>
      <c r="F71" s="1685"/>
      <c r="G71" s="1685"/>
      <c r="H71" s="1067"/>
      <c r="I71" s="1685"/>
      <c r="J71" s="1685"/>
      <c r="K71" s="1050"/>
      <c r="L71" s="1050"/>
      <c r="M71" s="1634"/>
      <c r="N71" s="2155"/>
      <c r="O71" s="2155"/>
      <c r="P71" s="2155"/>
      <c r="Q71" s="2155"/>
      <c r="S71" s="1051" t="str">
        <f t="shared" si="12"/>
        <v>3 (1403)</v>
      </c>
      <c r="T71" s="1052" t="str">
        <f t="shared" si="13"/>
        <v/>
      </c>
      <c r="U71" s="1741"/>
      <c r="V71" s="1053"/>
      <c r="W71" s="1053"/>
      <c r="X71" s="320"/>
      <c r="Z71" s="1051" t="str">
        <f t="shared" si="14"/>
        <v>3 (1403)</v>
      </c>
      <c r="AA71" s="1052" t="str">
        <f t="shared" si="15"/>
        <v/>
      </c>
      <c r="AB71" s="1740"/>
      <c r="AC71" s="1195"/>
      <c r="AD71" s="1195"/>
      <c r="AE71" s="1186"/>
      <c r="AF71" s="1051" t="str">
        <f t="shared" si="16"/>
        <v>3 (1403)</v>
      </c>
      <c r="AG71" s="1052" t="str">
        <f t="shared" si="17"/>
        <v/>
      </c>
      <c r="AH71" s="1740"/>
      <c r="AI71" s="1195"/>
      <c r="AJ71" s="1195"/>
    </row>
    <row r="72" spans="1:36" hidden="1" x14ac:dyDescent="0.25">
      <c r="A72" s="1634" t="s">
        <v>2935</v>
      </c>
      <c r="B72" s="1046"/>
      <c r="C72" s="1047"/>
      <c r="D72" s="1685"/>
      <c r="E72" s="1634"/>
      <c r="F72" s="1685"/>
      <c r="G72" s="1685"/>
      <c r="H72" s="1067"/>
      <c r="I72" s="1685"/>
      <c r="J72" s="1685"/>
      <c r="K72" s="1050"/>
      <c r="L72" s="1050"/>
      <c r="M72" s="1634"/>
      <c r="N72" s="2155"/>
      <c r="O72" s="2155"/>
      <c r="P72" s="2155"/>
      <c r="Q72" s="2155"/>
      <c r="S72" s="1051" t="str">
        <f t="shared" si="12"/>
        <v>4 (1404)</v>
      </c>
      <c r="T72" s="1052" t="str">
        <f t="shared" si="13"/>
        <v/>
      </c>
      <c r="U72" s="1741"/>
      <c r="V72" s="1053"/>
      <c r="W72" s="1053"/>
      <c r="X72" s="320"/>
      <c r="Z72" s="1051" t="str">
        <f t="shared" si="14"/>
        <v>4 (1404)</v>
      </c>
      <c r="AA72" s="1052" t="str">
        <f t="shared" si="15"/>
        <v/>
      </c>
      <c r="AB72" s="1740"/>
      <c r="AC72" s="1195"/>
      <c r="AD72" s="1195"/>
      <c r="AE72" s="1186"/>
      <c r="AF72" s="1051" t="str">
        <f t="shared" si="16"/>
        <v>4 (1404)</v>
      </c>
      <c r="AG72" s="1052" t="str">
        <f t="shared" si="17"/>
        <v/>
      </c>
      <c r="AH72" s="1740"/>
      <c r="AI72" s="1195"/>
      <c r="AJ72" s="1195"/>
    </row>
    <row r="73" spans="1:36" hidden="1" x14ac:dyDescent="0.25">
      <c r="A73" s="1634" t="s">
        <v>2936</v>
      </c>
      <c r="B73" s="1046"/>
      <c r="C73" s="1047"/>
      <c r="D73" s="1685"/>
      <c r="E73" s="1634"/>
      <c r="F73" s="1685"/>
      <c r="G73" s="1685"/>
      <c r="H73" s="1067"/>
      <c r="I73" s="1685"/>
      <c r="J73" s="1685"/>
      <c r="K73" s="1050"/>
      <c r="L73" s="1050"/>
      <c r="M73" s="1634"/>
      <c r="N73" s="2155"/>
      <c r="O73" s="2155"/>
      <c r="P73" s="2155"/>
      <c r="Q73" s="2155"/>
      <c r="S73" s="1051" t="str">
        <f t="shared" si="12"/>
        <v>5 (1405)</v>
      </c>
      <c r="T73" s="1052" t="str">
        <f t="shared" si="13"/>
        <v/>
      </c>
      <c r="U73" s="1741"/>
      <c r="V73" s="1053"/>
      <c r="W73" s="1053"/>
      <c r="X73" s="320"/>
      <c r="Z73" s="1051" t="str">
        <f t="shared" si="14"/>
        <v>5 (1405)</v>
      </c>
      <c r="AA73" s="1052" t="str">
        <f t="shared" si="15"/>
        <v/>
      </c>
      <c r="AB73" s="1740"/>
      <c r="AC73" s="1195"/>
      <c r="AD73" s="1195"/>
      <c r="AE73" s="1186"/>
      <c r="AF73" s="1051" t="str">
        <f t="shared" si="16"/>
        <v>5 (1405)</v>
      </c>
      <c r="AG73" s="1052" t="str">
        <f t="shared" si="17"/>
        <v/>
      </c>
      <c r="AH73" s="1740"/>
      <c r="AI73" s="1195"/>
      <c r="AJ73" s="1195"/>
    </row>
    <row r="74" spans="1:36" hidden="1" x14ac:dyDescent="0.25">
      <c r="A74" s="1634" t="s">
        <v>2937</v>
      </c>
      <c r="B74" s="1046"/>
      <c r="C74" s="1047"/>
      <c r="D74" s="1685"/>
      <c r="E74" s="1634"/>
      <c r="F74" s="1685"/>
      <c r="G74" s="1685"/>
      <c r="H74" s="1067"/>
      <c r="I74" s="1685"/>
      <c r="J74" s="1685"/>
      <c r="K74" s="1050"/>
      <c r="L74" s="1050"/>
      <c r="M74" s="1634"/>
      <c r="N74" s="2155"/>
      <c r="O74" s="2155"/>
      <c r="P74" s="2155"/>
      <c r="Q74" s="2155"/>
      <c r="S74" s="1051" t="str">
        <f t="shared" si="12"/>
        <v>6 (1406)</v>
      </c>
      <c r="T74" s="1052" t="str">
        <f t="shared" si="13"/>
        <v/>
      </c>
      <c r="U74" s="1741"/>
      <c r="V74" s="1053"/>
      <c r="W74" s="1053"/>
      <c r="X74" s="320"/>
      <c r="Z74" s="1051" t="str">
        <f t="shared" si="14"/>
        <v>6 (1406)</v>
      </c>
      <c r="AA74" s="1052" t="str">
        <f t="shared" si="15"/>
        <v/>
      </c>
      <c r="AB74" s="1740"/>
      <c r="AC74" s="1195"/>
      <c r="AD74" s="1195"/>
      <c r="AE74" s="1186"/>
      <c r="AF74" s="1051" t="str">
        <f t="shared" si="16"/>
        <v>6 (1406)</v>
      </c>
      <c r="AG74" s="1052" t="str">
        <f t="shared" si="17"/>
        <v/>
      </c>
      <c r="AH74" s="1740"/>
      <c r="AI74" s="1195"/>
      <c r="AJ74" s="1195"/>
    </row>
    <row r="75" spans="1:36" hidden="1" x14ac:dyDescent="0.25">
      <c r="A75" s="1634" t="s">
        <v>2938</v>
      </c>
      <c r="B75" s="1046"/>
      <c r="C75" s="1047"/>
      <c r="D75" s="1685"/>
      <c r="E75" s="1634"/>
      <c r="F75" s="1685"/>
      <c r="G75" s="1685"/>
      <c r="H75" s="1067"/>
      <c r="I75" s="1685"/>
      <c r="J75" s="1685"/>
      <c r="K75" s="1050"/>
      <c r="L75" s="1050"/>
      <c r="M75" s="1634"/>
      <c r="N75" s="2155"/>
      <c r="O75" s="2155"/>
      <c r="P75" s="2155"/>
      <c r="Q75" s="2155"/>
      <c r="S75" s="1051" t="str">
        <f t="shared" si="12"/>
        <v>7 (1407)</v>
      </c>
      <c r="T75" s="1052" t="str">
        <f t="shared" si="13"/>
        <v/>
      </c>
      <c r="U75" s="1741"/>
      <c r="V75" s="1053"/>
      <c r="W75" s="1053"/>
      <c r="X75" s="320"/>
      <c r="Z75" s="1051" t="str">
        <f t="shared" si="14"/>
        <v>7 (1407)</v>
      </c>
      <c r="AA75" s="1052" t="str">
        <f t="shared" si="15"/>
        <v/>
      </c>
      <c r="AB75" s="1740"/>
      <c r="AC75" s="1195"/>
      <c r="AD75" s="1195"/>
      <c r="AE75" s="1186"/>
      <c r="AF75" s="1051" t="str">
        <f t="shared" si="16"/>
        <v>7 (1407)</v>
      </c>
      <c r="AG75" s="1052" t="str">
        <f t="shared" si="17"/>
        <v/>
      </c>
      <c r="AH75" s="1740"/>
      <c r="AI75" s="1195"/>
      <c r="AJ75" s="1195"/>
    </row>
    <row r="76" spans="1:36" hidden="1" x14ac:dyDescent="0.25">
      <c r="A76" s="1634" t="s">
        <v>2939</v>
      </c>
      <c r="B76" s="1046"/>
      <c r="C76" s="1047"/>
      <c r="D76" s="1685"/>
      <c r="E76" s="1634"/>
      <c r="F76" s="1685"/>
      <c r="G76" s="1685"/>
      <c r="H76" s="1067"/>
      <c r="I76" s="1685"/>
      <c r="J76" s="1685"/>
      <c r="K76" s="1050"/>
      <c r="L76" s="1050"/>
      <c r="M76" s="1634"/>
      <c r="N76" s="2155"/>
      <c r="O76" s="2155"/>
      <c r="P76" s="2155"/>
      <c r="Q76" s="2155"/>
      <c r="S76" s="1051" t="str">
        <f t="shared" si="12"/>
        <v>8 (1408)</v>
      </c>
      <c r="T76" s="1052" t="str">
        <f t="shared" si="13"/>
        <v/>
      </c>
      <c r="U76" s="1741"/>
      <c r="V76" s="1053"/>
      <c r="W76" s="1053"/>
      <c r="X76" s="320"/>
      <c r="Z76" s="1051" t="str">
        <f t="shared" si="14"/>
        <v>8 (1408)</v>
      </c>
      <c r="AA76" s="1052" t="str">
        <f t="shared" si="15"/>
        <v/>
      </c>
      <c r="AB76" s="1740"/>
      <c r="AC76" s="1195"/>
      <c r="AD76" s="1195"/>
      <c r="AE76" s="1186"/>
      <c r="AF76" s="1051" t="str">
        <f t="shared" si="16"/>
        <v>8 (1408)</v>
      </c>
      <c r="AG76" s="1052" t="str">
        <f t="shared" si="17"/>
        <v/>
      </c>
      <c r="AH76" s="1740"/>
      <c r="AI76" s="1195"/>
      <c r="AJ76" s="1195"/>
    </row>
    <row r="77" spans="1:36" hidden="1" x14ac:dyDescent="0.25">
      <c r="A77" s="1634" t="s">
        <v>2940</v>
      </c>
      <c r="B77" s="1046"/>
      <c r="C77" s="1047"/>
      <c r="D77" s="1685"/>
      <c r="E77" s="1634"/>
      <c r="F77" s="1685"/>
      <c r="G77" s="1685"/>
      <c r="H77" s="1067"/>
      <c r="I77" s="1685"/>
      <c r="J77" s="1685"/>
      <c r="K77" s="1050"/>
      <c r="L77" s="1050"/>
      <c r="M77" s="1634"/>
      <c r="N77" s="2155"/>
      <c r="O77" s="2155"/>
      <c r="P77" s="2155"/>
      <c r="Q77" s="2155"/>
      <c r="S77" s="1051" t="str">
        <f t="shared" si="12"/>
        <v>9 (1409)</v>
      </c>
      <c r="T77" s="1052" t="str">
        <f t="shared" si="13"/>
        <v/>
      </c>
      <c r="U77" s="1741"/>
      <c r="V77" s="1053"/>
      <c r="W77" s="1053"/>
      <c r="X77" s="320"/>
      <c r="Z77" s="1051" t="str">
        <f t="shared" si="14"/>
        <v>9 (1409)</v>
      </c>
      <c r="AA77" s="1052" t="str">
        <f t="shared" si="15"/>
        <v/>
      </c>
      <c r="AB77" s="1740"/>
      <c r="AC77" s="1195"/>
      <c r="AD77" s="1195"/>
      <c r="AE77" s="1186"/>
      <c r="AF77" s="1051" t="str">
        <f t="shared" si="16"/>
        <v>9 (1409)</v>
      </c>
      <c r="AG77" s="1052" t="str">
        <f t="shared" si="17"/>
        <v/>
      </c>
      <c r="AH77" s="1740"/>
      <c r="AI77" s="1195"/>
      <c r="AJ77" s="1195"/>
    </row>
    <row r="78" spans="1:36" hidden="1" x14ac:dyDescent="0.25">
      <c r="A78" s="1634" t="s">
        <v>2941</v>
      </c>
      <c r="B78" s="1046"/>
      <c r="C78" s="1047"/>
      <c r="D78" s="1685"/>
      <c r="E78" s="1634"/>
      <c r="F78" s="1685"/>
      <c r="G78" s="1685"/>
      <c r="H78" s="1067"/>
      <c r="I78" s="1685"/>
      <c r="J78" s="1685"/>
      <c r="K78" s="1050"/>
      <c r="L78" s="1050"/>
      <c r="M78" s="1634"/>
      <c r="N78" s="2155"/>
      <c r="O78" s="2155"/>
      <c r="P78" s="2155"/>
      <c r="Q78" s="2155"/>
      <c r="S78" s="1051" t="str">
        <f t="shared" si="12"/>
        <v>10 (1410)</v>
      </c>
      <c r="T78" s="1052" t="str">
        <f t="shared" si="13"/>
        <v/>
      </c>
      <c r="U78" s="1741"/>
      <c r="V78" s="1053"/>
      <c r="W78" s="1053"/>
      <c r="X78" s="320"/>
      <c r="Z78" s="1051" t="str">
        <f t="shared" si="14"/>
        <v>10 (1410)</v>
      </c>
      <c r="AA78" s="1052" t="str">
        <f t="shared" si="15"/>
        <v/>
      </c>
      <c r="AB78" s="1740"/>
      <c r="AC78" s="1195"/>
      <c r="AD78" s="1195"/>
      <c r="AE78" s="1186"/>
      <c r="AF78" s="1051" t="str">
        <f t="shared" si="16"/>
        <v>10 (1410)</v>
      </c>
      <c r="AG78" s="1052" t="str">
        <f t="shared" si="17"/>
        <v/>
      </c>
      <c r="AH78" s="1740"/>
      <c r="AI78" s="1195"/>
      <c r="AJ78" s="1195"/>
    </row>
    <row r="79" spans="1:36" hidden="1" x14ac:dyDescent="0.25">
      <c r="A79" s="1634" t="s">
        <v>2942</v>
      </c>
      <c r="B79" s="1046"/>
      <c r="C79" s="1047"/>
      <c r="D79" s="1685"/>
      <c r="E79" s="1634"/>
      <c r="F79" s="1685"/>
      <c r="G79" s="1685"/>
      <c r="H79" s="1067"/>
      <c r="I79" s="1685"/>
      <c r="J79" s="1685"/>
      <c r="K79" s="1050"/>
      <c r="L79" s="1050"/>
      <c r="M79" s="1634"/>
      <c r="N79" s="2155"/>
      <c r="O79" s="2155"/>
      <c r="P79" s="2155"/>
      <c r="Q79" s="2155"/>
      <c r="S79" s="1051" t="str">
        <f t="shared" si="12"/>
        <v>11 (1411)</v>
      </c>
      <c r="T79" s="1052" t="str">
        <f t="shared" si="13"/>
        <v/>
      </c>
      <c r="U79" s="1741"/>
      <c r="V79" s="1053"/>
      <c r="W79" s="1053"/>
      <c r="X79" s="320"/>
      <c r="Z79" s="1051" t="str">
        <f t="shared" si="14"/>
        <v>11 (1411)</v>
      </c>
      <c r="AA79" s="1052" t="str">
        <f t="shared" si="15"/>
        <v/>
      </c>
      <c r="AB79" s="1740"/>
      <c r="AC79" s="1195"/>
      <c r="AD79" s="1195"/>
      <c r="AE79" s="1186"/>
      <c r="AF79" s="1051" t="str">
        <f t="shared" si="16"/>
        <v>11 (1411)</v>
      </c>
      <c r="AG79" s="1052" t="str">
        <f t="shared" si="17"/>
        <v/>
      </c>
      <c r="AH79" s="1740"/>
      <c r="AI79" s="1195"/>
      <c r="AJ79" s="1195"/>
    </row>
    <row r="80" spans="1:36" hidden="1" x14ac:dyDescent="0.25">
      <c r="A80" s="1634" t="s">
        <v>2943</v>
      </c>
      <c r="B80" s="1046"/>
      <c r="C80" s="1047"/>
      <c r="D80" s="1685"/>
      <c r="E80" s="1634"/>
      <c r="F80" s="1685"/>
      <c r="G80" s="1685"/>
      <c r="H80" s="1067"/>
      <c r="I80" s="1685"/>
      <c r="J80" s="1685"/>
      <c r="K80" s="1050"/>
      <c r="L80" s="1050"/>
      <c r="M80" s="1634"/>
      <c r="N80" s="2155"/>
      <c r="O80" s="2155"/>
      <c r="P80" s="2155"/>
      <c r="Q80" s="2155"/>
      <c r="S80" s="1051" t="str">
        <f t="shared" si="12"/>
        <v>12 (1412)</v>
      </c>
      <c r="T80" s="1052" t="str">
        <f t="shared" si="13"/>
        <v/>
      </c>
      <c r="U80" s="1741"/>
      <c r="V80" s="1053"/>
      <c r="W80" s="1053"/>
      <c r="X80" s="320"/>
      <c r="Z80" s="1051" t="str">
        <f t="shared" si="14"/>
        <v>12 (1412)</v>
      </c>
      <c r="AA80" s="1052" t="str">
        <f t="shared" si="15"/>
        <v/>
      </c>
      <c r="AB80" s="1740"/>
      <c r="AC80" s="1195"/>
      <c r="AD80" s="1195"/>
      <c r="AE80" s="1186"/>
      <c r="AF80" s="1051" t="str">
        <f t="shared" si="16"/>
        <v>12 (1412)</v>
      </c>
      <c r="AG80" s="1052" t="str">
        <f t="shared" si="17"/>
        <v/>
      </c>
      <c r="AH80" s="1740"/>
      <c r="AI80" s="1195"/>
      <c r="AJ80" s="1195"/>
    </row>
    <row r="81" spans="1:36" hidden="1" x14ac:dyDescent="0.25">
      <c r="A81" s="1634" t="s">
        <v>2944</v>
      </c>
      <c r="B81" s="1046"/>
      <c r="C81" s="1047"/>
      <c r="D81" s="1685"/>
      <c r="E81" s="1634"/>
      <c r="F81" s="1685"/>
      <c r="G81" s="1685"/>
      <c r="H81" s="1067"/>
      <c r="I81" s="1685"/>
      <c r="J81" s="1685"/>
      <c r="K81" s="1050"/>
      <c r="L81" s="1050"/>
      <c r="M81" s="1634"/>
      <c r="N81" s="2155"/>
      <c r="O81" s="2155"/>
      <c r="P81" s="2155"/>
      <c r="Q81" s="2155"/>
      <c r="S81" s="1051" t="str">
        <f t="shared" si="12"/>
        <v>13 (1413)</v>
      </c>
      <c r="T81" s="1052" t="str">
        <f t="shared" si="13"/>
        <v/>
      </c>
      <c r="U81" s="1741"/>
      <c r="V81" s="1053"/>
      <c r="W81" s="1053"/>
      <c r="X81" s="320"/>
      <c r="Z81" s="1051" t="str">
        <f t="shared" si="14"/>
        <v>13 (1413)</v>
      </c>
      <c r="AA81" s="1052" t="str">
        <f t="shared" si="15"/>
        <v/>
      </c>
      <c r="AB81" s="1740"/>
      <c r="AC81" s="1195"/>
      <c r="AD81" s="1195"/>
      <c r="AE81" s="1186"/>
      <c r="AF81" s="1051" t="str">
        <f t="shared" si="16"/>
        <v>13 (1413)</v>
      </c>
      <c r="AG81" s="1052" t="str">
        <f t="shared" si="17"/>
        <v/>
      </c>
      <c r="AH81" s="1740"/>
      <c r="AI81" s="1195"/>
      <c r="AJ81" s="1195"/>
    </row>
    <row r="82" spans="1:36" hidden="1" x14ac:dyDescent="0.25">
      <c r="A82" s="1634" t="s">
        <v>2945</v>
      </c>
      <c r="B82" s="1046"/>
      <c r="C82" s="1047"/>
      <c r="D82" s="1685"/>
      <c r="E82" s="1634"/>
      <c r="F82" s="1685"/>
      <c r="G82" s="1685"/>
      <c r="H82" s="1067"/>
      <c r="I82" s="1685"/>
      <c r="J82" s="1685"/>
      <c r="K82" s="1050"/>
      <c r="L82" s="1050"/>
      <c r="M82" s="1634"/>
      <c r="N82" s="2155"/>
      <c r="O82" s="2155"/>
      <c r="P82" s="2155"/>
      <c r="Q82" s="2155"/>
      <c r="S82" s="1051" t="str">
        <f t="shared" si="12"/>
        <v>14 (1414)</v>
      </c>
      <c r="T82" s="1052" t="str">
        <f t="shared" si="13"/>
        <v/>
      </c>
      <c r="U82" s="1741"/>
      <c r="V82" s="1053"/>
      <c r="W82" s="1053"/>
      <c r="X82" s="320"/>
      <c r="Z82" s="1051" t="str">
        <f t="shared" si="14"/>
        <v>14 (1414)</v>
      </c>
      <c r="AA82" s="1052" t="str">
        <f t="shared" si="15"/>
        <v/>
      </c>
      <c r="AB82" s="1740"/>
      <c r="AC82" s="1195"/>
      <c r="AD82" s="1195"/>
      <c r="AE82" s="1186"/>
      <c r="AF82" s="1051" t="str">
        <f t="shared" si="16"/>
        <v>14 (1414)</v>
      </c>
      <c r="AG82" s="1052" t="str">
        <f t="shared" si="17"/>
        <v/>
      </c>
      <c r="AH82" s="1740"/>
      <c r="AI82" s="1195"/>
      <c r="AJ82" s="1195"/>
    </row>
    <row r="83" spans="1:36" hidden="1" x14ac:dyDescent="0.25">
      <c r="A83" s="1634" t="s">
        <v>2946</v>
      </c>
      <c r="B83" s="1046"/>
      <c r="C83" s="1047"/>
      <c r="D83" s="1685"/>
      <c r="E83" s="1634"/>
      <c r="F83" s="1685"/>
      <c r="G83" s="1685"/>
      <c r="H83" s="1067"/>
      <c r="I83" s="1685"/>
      <c r="J83" s="1685"/>
      <c r="K83" s="1050"/>
      <c r="L83" s="1050"/>
      <c r="M83" s="1634"/>
      <c r="N83" s="2155"/>
      <c r="O83" s="2155"/>
      <c r="P83" s="2155"/>
      <c r="Q83" s="2155"/>
      <c r="S83" s="1051" t="str">
        <f t="shared" si="12"/>
        <v>15 (1415)</v>
      </c>
      <c r="T83" s="1052" t="str">
        <f t="shared" si="13"/>
        <v/>
      </c>
      <c r="U83" s="1741"/>
      <c r="V83" s="1053"/>
      <c r="W83" s="1053"/>
      <c r="X83" s="320"/>
      <c r="Z83" s="1051" t="str">
        <f t="shared" si="14"/>
        <v>15 (1415)</v>
      </c>
      <c r="AA83" s="1052" t="str">
        <f t="shared" si="15"/>
        <v/>
      </c>
      <c r="AB83" s="1740"/>
      <c r="AC83" s="1195"/>
      <c r="AD83" s="1195"/>
      <c r="AE83" s="1186"/>
      <c r="AF83" s="1051" t="str">
        <f t="shared" si="16"/>
        <v>15 (1415)</v>
      </c>
      <c r="AG83" s="1052" t="str">
        <f t="shared" si="17"/>
        <v/>
      </c>
      <c r="AH83" s="1740"/>
      <c r="AI83" s="1195"/>
      <c r="AJ83" s="1195"/>
    </row>
    <row r="84" spans="1:36" hidden="1" x14ac:dyDescent="0.25">
      <c r="A84" s="1634" t="s">
        <v>2947</v>
      </c>
      <c r="B84" s="1046"/>
      <c r="C84" s="1047"/>
      <c r="D84" s="1685"/>
      <c r="E84" s="1634"/>
      <c r="F84" s="1685"/>
      <c r="G84" s="1685"/>
      <c r="H84" s="1067"/>
      <c r="I84" s="1685"/>
      <c r="J84" s="1685"/>
      <c r="K84" s="1050"/>
      <c r="L84" s="1050"/>
      <c r="M84" s="1634"/>
      <c r="N84" s="2155"/>
      <c r="O84" s="2155"/>
      <c r="P84" s="2155"/>
      <c r="Q84" s="2155"/>
      <c r="S84" s="1051" t="str">
        <f t="shared" si="12"/>
        <v>16 (1416)</v>
      </c>
      <c r="T84" s="1052" t="str">
        <f t="shared" si="13"/>
        <v/>
      </c>
      <c r="U84" s="1741"/>
      <c r="V84" s="1053"/>
      <c r="W84" s="1053"/>
      <c r="X84" s="320"/>
      <c r="Z84" s="1051" t="str">
        <f t="shared" si="14"/>
        <v>16 (1416)</v>
      </c>
      <c r="AA84" s="1052" t="str">
        <f t="shared" si="15"/>
        <v/>
      </c>
      <c r="AB84" s="1740"/>
      <c r="AC84" s="1195"/>
      <c r="AD84" s="1195"/>
      <c r="AE84" s="1186"/>
      <c r="AF84" s="1051" t="str">
        <f t="shared" si="16"/>
        <v>16 (1416)</v>
      </c>
      <c r="AG84" s="1052" t="str">
        <f t="shared" si="17"/>
        <v/>
      </c>
      <c r="AH84" s="1740"/>
      <c r="AI84" s="1195"/>
      <c r="AJ84" s="1195"/>
    </row>
    <row r="85" spans="1:36" hidden="1" x14ac:dyDescent="0.25">
      <c r="A85" s="1634" t="s">
        <v>2948</v>
      </c>
      <c r="B85" s="1046"/>
      <c r="C85" s="1047"/>
      <c r="D85" s="1685"/>
      <c r="E85" s="1634"/>
      <c r="F85" s="1685"/>
      <c r="G85" s="1685"/>
      <c r="H85" s="1067"/>
      <c r="I85" s="1685"/>
      <c r="J85" s="1685"/>
      <c r="K85" s="1050"/>
      <c r="L85" s="1050"/>
      <c r="M85" s="1634"/>
      <c r="N85" s="2155"/>
      <c r="O85" s="2155"/>
      <c r="P85" s="2155"/>
      <c r="Q85" s="2155"/>
      <c r="S85" s="1051" t="str">
        <f t="shared" si="12"/>
        <v>17 (1417)</v>
      </c>
      <c r="T85" s="1052" t="str">
        <f t="shared" si="13"/>
        <v/>
      </c>
      <c r="U85" s="1741"/>
      <c r="V85" s="1053"/>
      <c r="W85" s="1053"/>
      <c r="X85" s="320"/>
      <c r="Z85" s="1051" t="str">
        <f t="shared" si="14"/>
        <v>17 (1417)</v>
      </c>
      <c r="AA85" s="1052" t="str">
        <f t="shared" si="15"/>
        <v/>
      </c>
      <c r="AB85" s="1740"/>
      <c r="AC85" s="1195"/>
      <c r="AD85" s="1195"/>
      <c r="AE85" s="1186"/>
      <c r="AF85" s="1051" t="str">
        <f t="shared" si="16"/>
        <v>17 (1417)</v>
      </c>
      <c r="AG85" s="1052" t="str">
        <f t="shared" si="17"/>
        <v/>
      </c>
      <c r="AH85" s="1740"/>
      <c r="AI85" s="1195"/>
      <c r="AJ85" s="1195"/>
    </row>
    <row r="86" spans="1:36" hidden="1" x14ac:dyDescent="0.25">
      <c r="A86" s="1634" t="s">
        <v>2949</v>
      </c>
      <c r="B86" s="1046"/>
      <c r="C86" s="1047"/>
      <c r="D86" s="1685"/>
      <c r="E86" s="1634"/>
      <c r="F86" s="1685"/>
      <c r="G86" s="1685"/>
      <c r="H86" s="1067"/>
      <c r="I86" s="1685"/>
      <c r="J86" s="1685"/>
      <c r="K86" s="1050"/>
      <c r="L86" s="1050"/>
      <c r="M86" s="1634"/>
      <c r="N86" s="2155"/>
      <c r="O86" s="2155"/>
      <c r="P86" s="2155"/>
      <c r="Q86" s="2155"/>
      <c r="S86" s="1051" t="str">
        <f t="shared" si="12"/>
        <v>18 (1418)</v>
      </c>
      <c r="T86" s="1052" t="str">
        <f t="shared" si="13"/>
        <v/>
      </c>
      <c r="U86" s="1741"/>
      <c r="V86" s="1053"/>
      <c r="W86" s="1053"/>
      <c r="X86" s="320"/>
      <c r="Z86" s="1051" t="str">
        <f t="shared" si="14"/>
        <v>18 (1418)</v>
      </c>
      <c r="AA86" s="1052" t="str">
        <f t="shared" si="15"/>
        <v/>
      </c>
      <c r="AB86" s="1740"/>
      <c r="AC86" s="1195"/>
      <c r="AD86" s="1195"/>
      <c r="AE86" s="1186"/>
      <c r="AF86" s="1051" t="str">
        <f t="shared" si="16"/>
        <v>18 (1418)</v>
      </c>
      <c r="AG86" s="1052" t="str">
        <f t="shared" si="17"/>
        <v/>
      </c>
      <c r="AH86" s="1740"/>
      <c r="AI86" s="1195"/>
      <c r="AJ86" s="1195"/>
    </row>
    <row r="87" spans="1:36" hidden="1" x14ac:dyDescent="0.25">
      <c r="A87" s="1634" t="s">
        <v>2950</v>
      </c>
      <c r="B87" s="1046"/>
      <c r="C87" s="1047"/>
      <c r="D87" s="1685"/>
      <c r="E87" s="1634"/>
      <c r="F87" s="1685"/>
      <c r="G87" s="1685"/>
      <c r="H87" s="1067"/>
      <c r="I87" s="1685"/>
      <c r="J87" s="1685"/>
      <c r="K87" s="1050"/>
      <c r="L87" s="1050"/>
      <c r="M87" s="1634"/>
      <c r="N87" s="2155"/>
      <c r="O87" s="2155"/>
      <c r="P87" s="2155"/>
      <c r="Q87" s="2155"/>
      <c r="S87" s="1051" t="str">
        <f t="shared" si="12"/>
        <v>19 (1419)</v>
      </c>
      <c r="T87" s="1052" t="str">
        <f t="shared" si="13"/>
        <v/>
      </c>
      <c r="U87" s="1741"/>
      <c r="V87" s="1053"/>
      <c r="W87" s="1053"/>
      <c r="X87" s="320"/>
      <c r="Z87" s="1051" t="str">
        <f t="shared" si="14"/>
        <v>19 (1419)</v>
      </c>
      <c r="AA87" s="1052" t="str">
        <f t="shared" si="15"/>
        <v/>
      </c>
      <c r="AB87" s="1740"/>
      <c r="AC87" s="1195"/>
      <c r="AD87" s="1195"/>
      <c r="AE87" s="1186"/>
      <c r="AF87" s="1051" t="str">
        <f t="shared" si="16"/>
        <v>19 (1419)</v>
      </c>
      <c r="AG87" s="1052" t="str">
        <f t="shared" si="17"/>
        <v/>
      </c>
      <c r="AH87" s="1740"/>
      <c r="AI87" s="1195"/>
      <c r="AJ87" s="1195"/>
    </row>
    <row r="88" spans="1:36" hidden="1" x14ac:dyDescent="0.25">
      <c r="A88" s="1634" t="s">
        <v>2951</v>
      </c>
      <c r="B88" s="1046"/>
      <c r="C88" s="1047"/>
      <c r="D88" s="1685"/>
      <c r="E88" s="1634"/>
      <c r="F88" s="1685"/>
      <c r="G88" s="1685"/>
      <c r="H88" s="1067"/>
      <c r="I88" s="1685"/>
      <c r="J88" s="1685"/>
      <c r="K88" s="1050"/>
      <c r="L88" s="1050"/>
      <c r="M88" s="1634"/>
      <c r="N88" s="2155"/>
      <c r="O88" s="2155"/>
      <c r="P88" s="2155"/>
      <c r="Q88" s="2155"/>
      <c r="S88" s="1051" t="str">
        <f t="shared" si="12"/>
        <v>20 (1420)</v>
      </c>
      <c r="T88" s="1052" t="str">
        <f t="shared" si="13"/>
        <v/>
      </c>
      <c r="U88" s="1741"/>
      <c r="V88" s="1053"/>
      <c r="W88" s="1053"/>
      <c r="X88" s="320"/>
      <c r="Z88" s="1051" t="str">
        <f t="shared" si="14"/>
        <v>20 (1420)</v>
      </c>
      <c r="AA88" s="1052" t="str">
        <f t="shared" si="15"/>
        <v/>
      </c>
      <c r="AB88" s="1740"/>
      <c r="AC88" s="1195"/>
      <c r="AD88" s="1195"/>
      <c r="AE88" s="1186"/>
      <c r="AF88" s="1051" t="str">
        <f t="shared" si="16"/>
        <v>20 (1420)</v>
      </c>
      <c r="AG88" s="1052" t="str">
        <f t="shared" si="17"/>
        <v/>
      </c>
      <c r="AH88" s="1740"/>
      <c r="AI88" s="1195"/>
      <c r="AJ88" s="1195"/>
    </row>
    <row r="89" spans="1:36" hidden="1" x14ac:dyDescent="0.25">
      <c r="A89" s="1634" t="s">
        <v>2952</v>
      </c>
      <c r="B89" s="1046"/>
      <c r="C89" s="1047"/>
      <c r="D89" s="1685"/>
      <c r="E89" s="1634"/>
      <c r="F89" s="1685"/>
      <c r="G89" s="1685"/>
      <c r="H89" s="1067"/>
      <c r="I89" s="1685"/>
      <c r="J89" s="1685"/>
      <c r="K89" s="1050"/>
      <c r="L89" s="1050"/>
      <c r="M89" s="1634"/>
      <c r="N89" s="2155"/>
      <c r="O89" s="2155"/>
      <c r="P89" s="2155"/>
      <c r="Q89" s="2155"/>
      <c r="S89" s="1051" t="str">
        <f t="shared" si="12"/>
        <v>21 (1421)</v>
      </c>
      <c r="T89" s="1052" t="str">
        <f t="shared" si="13"/>
        <v/>
      </c>
      <c r="U89" s="1741"/>
      <c r="V89" s="1053"/>
      <c r="W89" s="1053"/>
      <c r="X89" s="320"/>
      <c r="Z89" s="1051" t="str">
        <f t="shared" si="14"/>
        <v>21 (1421)</v>
      </c>
      <c r="AA89" s="1052" t="str">
        <f t="shared" si="15"/>
        <v/>
      </c>
      <c r="AB89" s="1740"/>
      <c r="AC89" s="1195"/>
      <c r="AD89" s="1195"/>
      <c r="AE89" s="1186"/>
      <c r="AF89" s="1051" t="str">
        <f t="shared" si="16"/>
        <v>21 (1421)</v>
      </c>
      <c r="AG89" s="1052" t="str">
        <f t="shared" si="17"/>
        <v/>
      </c>
      <c r="AH89" s="1740"/>
      <c r="AI89" s="1195"/>
      <c r="AJ89" s="1195"/>
    </row>
    <row r="90" spans="1:36" hidden="1" x14ac:dyDescent="0.25">
      <c r="A90" s="1634" t="s">
        <v>2953</v>
      </c>
      <c r="B90" s="1046"/>
      <c r="C90" s="1047"/>
      <c r="D90" s="1685"/>
      <c r="E90" s="1634"/>
      <c r="F90" s="1685"/>
      <c r="G90" s="1685"/>
      <c r="H90" s="1067"/>
      <c r="I90" s="1685"/>
      <c r="J90" s="1685"/>
      <c r="K90" s="1050"/>
      <c r="L90" s="1050"/>
      <c r="M90" s="1634"/>
      <c r="N90" s="2155"/>
      <c r="O90" s="2155"/>
      <c r="P90" s="2155"/>
      <c r="Q90" s="2155"/>
      <c r="S90" s="1051" t="str">
        <f t="shared" si="12"/>
        <v>22 (1422)</v>
      </c>
      <c r="T90" s="1052" t="str">
        <f t="shared" si="13"/>
        <v/>
      </c>
      <c r="U90" s="1741"/>
      <c r="V90" s="1053"/>
      <c r="W90" s="1053"/>
      <c r="X90" s="320"/>
      <c r="Z90" s="1051" t="str">
        <f t="shared" si="14"/>
        <v>22 (1422)</v>
      </c>
      <c r="AA90" s="1052" t="str">
        <f t="shared" si="15"/>
        <v/>
      </c>
      <c r="AB90" s="1740"/>
      <c r="AC90" s="1195"/>
      <c r="AD90" s="1195"/>
      <c r="AE90" s="1186"/>
      <c r="AF90" s="1051" t="str">
        <f t="shared" si="16"/>
        <v>22 (1422)</v>
      </c>
      <c r="AG90" s="1052" t="str">
        <f t="shared" si="17"/>
        <v/>
      </c>
      <c r="AH90" s="1740"/>
      <c r="AI90" s="1195"/>
      <c r="AJ90" s="1195"/>
    </row>
    <row r="91" spans="1:36" hidden="1" x14ac:dyDescent="0.25">
      <c r="A91" s="1634" t="s">
        <v>2954</v>
      </c>
      <c r="B91" s="1046"/>
      <c r="C91" s="1047"/>
      <c r="D91" s="1685"/>
      <c r="E91" s="1634"/>
      <c r="F91" s="1685"/>
      <c r="G91" s="1685"/>
      <c r="H91" s="1067"/>
      <c r="I91" s="1685"/>
      <c r="J91" s="1685"/>
      <c r="K91" s="1050"/>
      <c r="L91" s="1050"/>
      <c r="M91" s="1634"/>
      <c r="N91" s="2155"/>
      <c r="O91" s="2155"/>
      <c r="P91" s="2155"/>
      <c r="Q91" s="2155"/>
      <c r="S91" s="1051" t="str">
        <f t="shared" si="12"/>
        <v>23 (1423)</v>
      </c>
      <c r="T91" s="1052" t="str">
        <f t="shared" si="13"/>
        <v/>
      </c>
      <c r="U91" s="1741"/>
      <c r="V91" s="1053"/>
      <c r="W91" s="1053"/>
      <c r="X91" s="320"/>
      <c r="Z91" s="1051" t="str">
        <f t="shared" si="14"/>
        <v>23 (1423)</v>
      </c>
      <c r="AA91" s="1052" t="str">
        <f t="shared" si="15"/>
        <v/>
      </c>
      <c r="AB91" s="1740"/>
      <c r="AC91" s="1195"/>
      <c r="AD91" s="1195"/>
      <c r="AE91" s="1186"/>
      <c r="AF91" s="1051" t="str">
        <f t="shared" si="16"/>
        <v>23 (1423)</v>
      </c>
      <c r="AG91" s="1052" t="str">
        <f t="shared" si="17"/>
        <v/>
      </c>
      <c r="AH91" s="1740"/>
      <c r="AI91" s="1195"/>
      <c r="AJ91" s="1195"/>
    </row>
    <row r="92" spans="1:36" hidden="1" x14ac:dyDescent="0.25">
      <c r="A92" s="1634" t="s">
        <v>2955</v>
      </c>
      <c r="B92" s="1046"/>
      <c r="C92" s="1047"/>
      <c r="D92" s="1685"/>
      <c r="E92" s="1634"/>
      <c r="F92" s="1685"/>
      <c r="G92" s="1685"/>
      <c r="H92" s="1067"/>
      <c r="I92" s="1685"/>
      <c r="J92" s="1685"/>
      <c r="K92" s="1050"/>
      <c r="L92" s="1050"/>
      <c r="M92" s="1634"/>
      <c r="N92" s="2155"/>
      <c r="O92" s="2155"/>
      <c r="P92" s="2155"/>
      <c r="Q92" s="2155"/>
      <c r="S92" s="1051" t="str">
        <f t="shared" si="12"/>
        <v>24 (1424)</v>
      </c>
      <c r="T92" s="1052" t="str">
        <f t="shared" si="13"/>
        <v/>
      </c>
      <c r="U92" s="1741"/>
      <c r="V92" s="1053"/>
      <c r="W92" s="1053"/>
      <c r="X92" s="320"/>
      <c r="Z92" s="1051" t="str">
        <f t="shared" si="14"/>
        <v>24 (1424)</v>
      </c>
      <c r="AA92" s="1052" t="str">
        <f t="shared" si="15"/>
        <v/>
      </c>
      <c r="AB92" s="1740"/>
      <c r="AC92" s="1195"/>
      <c r="AD92" s="1195"/>
      <c r="AE92" s="1186"/>
      <c r="AF92" s="1051" t="str">
        <f t="shared" si="16"/>
        <v>24 (1424)</v>
      </c>
      <c r="AG92" s="1052" t="str">
        <f t="shared" si="17"/>
        <v/>
      </c>
      <c r="AH92" s="1740"/>
      <c r="AI92" s="1195"/>
      <c r="AJ92" s="1195"/>
    </row>
    <row r="93" spans="1:36" x14ac:dyDescent="0.25">
      <c r="A93" s="1634" t="s">
        <v>2956</v>
      </c>
      <c r="B93" s="1046"/>
      <c r="C93" s="1047"/>
      <c r="D93" s="1685"/>
      <c r="E93" s="1634"/>
      <c r="F93" s="1685"/>
      <c r="G93" s="1685"/>
      <c r="H93" s="1067"/>
      <c r="I93" s="1685"/>
      <c r="J93" s="1685"/>
      <c r="K93" s="1050"/>
      <c r="L93" s="1050"/>
      <c r="M93" s="1634"/>
      <c r="N93" s="2155"/>
      <c r="O93" s="2155"/>
      <c r="P93" s="2155"/>
      <c r="Q93" s="2155"/>
      <c r="S93" s="1051" t="str">
        <f t="shared" si="12"/>
        <v>25 (1425)</v>
      </c>
      <c r="T93" s="1052" t="str">
        <f t="shared" si="13"/>
        <v/>
      </c>
      <c r="U93" s="1741"/>
      <c r="V93" s="1053"/>
      <c r="W93" s="1053"/>
      <c r="X93" s="320"/>
      <c r="Z93" s="1051" t="str">
        <f t="shared" si="14"/>
        <v>25 (1425)</v>
      </c>
      <c r="AA93" s="1052" t="str">
        <f t="shared" si="15"/>
        <v/>
      </c>
      <c r="AB93" s="1740"/>
      <c r="AC93" s="1195"/>
      <c r="AD93" s="1195"/>
      <c r="AE93" s="1186"/>
      <c r="AF93" s="1051" t="str">
        <f t="shared" si="16"/>
        <v>25 (1425)</v>
      </c>
      <c r="AG93" s="1052" t="str">
        <f t="shared" si="17"/>
        <v/>
      </c>
      <c r="AH93" s="1740"/>
      <c r="AI93" s="1195"/>
      <c r="AJ93" s="1195"/>
    </row>
    <row r="94" spans="1:36" x14ac:dyDescent="0.25">
      <c r="A94" s="86" t="s">
        <v>2957</v>
      </c>
      <c r="B94" s="1054">
        <v>100</v>
      </c>
      <c r="C94" s="1055"/>
      <c r="D94" s="1685"/>
      <c r="E94" s="1634"/>
      <c r="F94" s="1685"/>
      <c r="G94" s="1685"/>
      <c r="H94" s="1067"/>
      <c r="I94" s="1685"/>
      <c r="J94" s="1685"/>
      <c r="K94" s="1050"/>
      <c r="L94" s="1050"/>
      <c r="M94" s="1634"/>
      <c r="N94" s="2173"/>
      <c r="O94" s="2173"/>
      <c r="P94" s="2173"/>
      <c r="Q94" s="2173"/>
      <c r="S94" s="1043"/>
      <c r="T94" s="1058">
        <f>$B94</f>
        <v>100</v>
      </c>
      <c r="U94" s="1741"/>
      <c r="V94" s="1053"/>
      <c r="W94" s="1053"/>
      <c r="X94" s="320"/>
      <c r="Z94" s="1051" t="str">
        <f t="shared" si="14"/>
        <v>(1426)</v>
      </c>
      <c r="AA94" s="1058">
        <f>$B94</f>
        <v>100</v>
      </c>
      <c r="AB94" s="1740"/>
      <c r="AC94" s="1195"/>
      <c r="AD94" s="1195"/>
      <c r="AE94" s="1186"/>
      <c r="AF94" s="1051" t="str">
        <f t="shared" si="16"/>
        <v>(1426)</v>
      </c>
      <c r="AG94" s="1058">
        <f>$B94</f>
        <v>100</v>
      </c>
      <c r="AH94" s="1740"/>
      <c r="AI94" s="1195"/>
      <c r="AJ94" s="1195"/>
    </row>
    <row r="95" spans="1:36" x14ac:dyDescent="0.25">
      <c r="A95" s="39" t="s">
        <v>2958</v>
      </c>
      <c r="B95" s="678" t="s">
        <v>2959</v>
      </c>
      <c r="C95" s="679"/>
      <c r="D95" s="1684"/>
      <c r="F95" s="1684"/>
      <c r="G95" s="1684"/>
      <c r="H95" s="1068"/>
      <c r="I95" s="1684"/>
      <c r="J95" s="1684"/>
      <c r="K95" s="1062"/>
      <c r="L95" s="1062"/>
      <c r="N95" s="2174"/>
      <c r="O95" s="2174"/>
      <c r="P95" s="2174"/>
      <c r="Q95" s="2174"/>
      <c r="S95" s="1043"/>
      <c r="T95" s="679" t="str">
        <f>$B95</f>
        <v>Global</v>
      </c>
      <c r="U95" s="1741"/>
      <c r="V95" s="1064"/>
      <c r="W95" s="1064"/>
      <c r="X95" s="320"/>
      <c r="Z95" s="1051" t="str">
        <f t="shared" si="14"/>
        <v>(1400)</v>
      </c>
      <c r="AA95" s="679" t="str">
        <f>$B95</f>
        <v>Global</v>
      </c>
      <c r="AB95" s="1740"/>
      <c r="AC95" s="1195"/>
      <c r="AD95" s="1195"/>
      <c r="AE95" s="1186"/>
      <c r="AF95" s="1051" t="str">
        <f t="shared" si="16"/>
        <v>(1400)</v>
      </c>
      <c r="AG95" s="679" t="str">
        <f>$B95</f>
        <v>Global</v>
      </c>
      <c r="AH95" s="1740"/>
      <c r="AI95" s="1195"/>
      <c r="AJ95" s="1195"/>
    </row>
    <row r="96" spans="1:36" ht="6" customHeight="1" x14ac:dyDescent="0.25">
      <c r="S96" s="1043"/>
      <c r="T96" s="1043"/>
      <c r="X96" s="320"/>
      <c r="Z96" s="1051"/>
      <c r="AA96" s="1075"/>
      <c r="AB96" s="693"/>
      <c r="AC96" s="693"/>
      <c r="AD96" s="693"/>
      <c r="AE96" s="1186"/>
      <c r="AF96" s="1051"/>
      <c r="AG96" s="1075"/>
      <c r="AH96" s="693"/>
      <c r="AI96" s="693"/>
      <c r="AJ96" s="693"/>
    </row>
    <row r="97" spans="1:36" x14ac:dyDescent="0.25">
      <c r="B97" s="38" t="s">
        <v>1787</v>
      </c>
      <c r="S97" s="1043"/>
      <c r="T97" s="1044" t="str">
        <f>$B97</f>
        <v>Dérivés hors cote (504)</v>
      </c>
      <c r="X97" s="320"/>
      <c r="Z97" s="1043"/>
      <c r="AA97" s="1044" t="str">
        <f>$B97</f>
        <v>Dérivés hors cote (504)</v>
      </c>
      <c r="AB97" s="1188"/>
      <c r="AC97" s="1188"/>
      <c r="AD97" s="1188"/>
      <c r="AE97" s="1186"/>
      <c r="AF97" s="1043"/>
      <c r="AG97" s="1044" t="str">
        <f>$B97</f>
        <v>Dérivés hors cote (504)</v>
      </c>
      <c r="AH97" s="1188"/>
      <c r="AI97" s="1188"/>
      <c r="AJ97" s="1188"/>
    </row>
    <row r="98" spans="1:36" x14ac:dyDescent="0.25">
      <c r="A98" s="1634" t="s">
        <v>2932</v>
      </c>
      <c r="B98" s="1046"/>
      <c r="C98" s="1685"/>
      <c r="D98" s="1685"/>
      <c r="E98" s="1634"/>
      <c r="F98" s="1685"/>
      <c r="G98" s="674"/>
      <c r="H98" s="1067"/>
      <c r="I98" s="1685"/>
      <c r="J98" s="1194"/>
      <c r="K98" s="1684"/>
      <c r="L98" s="1194"/>
      <c r="M98" s="1634"/>
      <c r="N98" s="2276"/>
      <c r="O98" s="2277"/>
      <c r="P98" s="2276"/>
      <c r="Q98" s="2277"/>
      <c r="S98" s="1051" t="str">
        <f t="shared" ref="S98:S122" si="18">$A98</f>
        <v>1 (1401)</v>
      </c>
      <c r="T98" s="1052" t="str">
        <f t="shared" ref="T98:T122" si="19">IF($B98="","",$B98)</f>
        <v/>
      </c>
      <c r="U98" s="1741"/>
      <c r="V98" s="1053"/>
      <c r="W98" s="1053"/>
      <c r="X98" s="320"/>
      <c r="Z98" s="1051" t="str">
        <f t="shared" si="14"/>
        <v>1 (1401)</v>
      </c>
      <c r="AA98" s="1052" t="str">
        <f t="shared" ref="AA98:AA124" si="20">IF($B98="","",$B98)</f>
        <v/>
      </c>
      <c r="AB98" s="1740"/>
      <c r="AC98" s="1195"/>
      <c r="AD98" s="1195"/>
      <c r="AE98" s="1186"/>
      <c r="AF98" s="1051" t="str">
        <f t="shared" si="16"/>
        <v>1 (1401)</v>
      </c>
      <c r="AG98" s="1052" t="str">
        <f t="shared" ref="AG98:AG124" si="21">IF($B98="","",$B98)</f>
        <v/>
      </c>
      <c r="AH98" s="1740"/>
      <c r="AI98" s="1195"/>
      <c r="AJ98" s="1195"/>
    </row>
    <row r="99" spans="1:36" x14ac:dyDescent="0.25">
      <c r="A99" s="1634" t="s">
        <v>2933</v>
      </c>
      <c r="B99" s="1046"/>
      <c r="C99" s="1685"/>
      <c r="D99" s="1685"/>
      <c r="E99" s="1634"/>
      <c r="F99" s="1685"/>
      <c r="G99" s="674"/>
      <c r="H99" s="1067"/>
      <c r="I99" s="1685"/>
      <c r="J99" s="1194"/>
      <c r="K99" s="1684"/>
      <c r="L99" s="1194"/>
      <c r="M99" s="1634"/>
      <c r="N99" s="2155"/>
      <c r="O99" s="2155"/>
      <c r="P99" s="2155"/>
      <c r="Q99" s="2155"/>
      <c r="S99" s="1051" t="str">
        <f t="shared" si="18"/>
        <v>2 (1402)</v>
      </c>
      <c r="T99" s="1052" t="str">
        <f t="shared" si="19"/>
        <v/>
      </c>
      <c r="U99" s="1741"/>
      <c r="V99" s="1053"/>
      <c r="W99" s="1053"/>
      <c r="X99" s="320"/>
      <c r="Z99" s="1051" t="str">
        <f t="shared" si="14"/>
        <v>2 (1402)</v>
      </c>
      <c r="AA99" s="1052" t="str">
        <f t="shared" si="20"/>
        <v/>
      </c>
      <c r="AB99" s="1740"/>
      <c r="AC99" s="1195"/>
      <c r="AD99" s="1195"/>
      <c r="AE99" s="1186"/>
      <c r="AF99" s="1051" t="str">
        <f t="shared" si="16"/>
        <v>2 (1402)</v>
      </c>
      <c r="AG99" s="1052" t="str">
        <f t="shared" si="21"/>
        <v/>
      </c>
      <c r="AH99" s="1740"/>
      <c r="AI99" s="1195"/>
      <c r="AJ99" s="1195"/>
    </row>
    <row r="100" spans="1:36" x14ac:dyDescent="0.25">
      <c r="A100" s="1634" t="s">
        <v>2934</v>
      </c>
      <c r="B100" s="1046"/>
      <c r="C100" s="1685"/>
      <c r="D100" s="1685"/>
      <c r="E100" s="1634"/>
      <c r="F100" s="1685"/>
      <c r="G100" s="674"/>
      <c r="H100" s="1067"/>
      <c r="I100" s="1685"/>
      <c r="J100" s="1194"/>
      <c r="K100" s="1684"/>
      <c r="L100" s="1194"/>
      <c r="M100" s="1634"/>
      <c r="N100" s="2155"/>
      <c r="O100" s="2155"/>
      <c r="P100" s="2155"/>
      <c r="Q100" s="2155"/>
      <c r="S100" s="1051" t="str">
        <f t="shared" si="18"/>
        <v>3 (1403)</v>
      </c>
      <c r="T100" s="1052" t="str">
        <f t="shared" si="19"/>
        <v/>
      </c>
      <c r="U100" s="1741"/>
      <c r="V100" s="1053"/>
      <c r="W100" s="1053"/>
      <c r="X100" s="320"/>
      <c r="Z100" s="1051" t="str">
        <f t="shared" si="14"/>
        <v>3 (1403)</v>
      </c>
      <c r="AA100" s="1052" t="str">
        <f t="shared" si="20"/>
        <v/>
      </c>
      <c r="AB100" s="1740"/>
      <c r="AC100" s="1195"/>
      <c r="AD100" s="1195"/>
      <c r="AE100" s="1186"/>
      <c r="AF100" s="1051" t="str">
        <f t="shared" si="16"/>
        <v>3 (1403)</v>
      </c>
      <c r="AG100" s="1052" t="str">
        <f t="shared" si="21"/>
        <v/>
      </c>
      <c r="AH100" s="1740"/>
      <c r="AI100" s="1195"/>
      <c r="AJ100" s="1195"/>
    </row>
    <row r="101" spans="1:36" hidden="1" x14ac:dyDescent="0.25">
      <c r="A101" s="1634" t="s">
        <v>2935</v>
      </c>
      <c r="B101" s="1046"/>
      <c r="C101" s="1685"/>
      <c r="D101" s="1685"/>
      <c r="E101" s="1634"/>
      <c r="F101" s="1685"/>
      <c r="G101" s="674"/>
      <c r="H101" s="1067"/>
      <c r="I101" s="1685"/>
      <c r="J101" s="1194"/>
      <c r="K101" s="1684"/>
      <c r="L101" s="1194"/>
      <c r="M101" s="1634"/>
      <c r="N101" s="2155"/>
      <c r="O101" s="2155"/>
      <c r="P101" s="2155"/>
      <c r="Q101" s="2155"/>
      <c r="S101" s="1051" t="str">
        <f t="shared" si="18"/>
        <v>4 (1404)</v>
      </c>
      <c r="T101" s="1052" t="str">
        <f t="shared" si="19"/>
        <v/>
      </c>
      <c r="U101" s="1741"/>
      <c r="V101" s="1053"/>
      <c r="W101" s="1053"/>
      <c r="X101" s="320"/>
      <c r="Z101" s="1051" t="str">
        <f t="shared" si="14"/>
        <v>4 (1404)</v>
      </c>
      <c r="AA101" s="1052" t="str">
        <f t="shared" si="20"/>
        <v/>
      </c>
      <c r="AB101" s="1740"/>
      <c r="AC101" s="1195"/>
      <c r="AD101" s="1195"/>
      <c r="AE101" s="1186"/>
      <c r="AF101" s="1051" t="str">
        <f t="shared" si="16"/>
        <v>4 (1404)</v>
      </c>
      <c r="AG101" s="1052" t="str">
        <f t="shared" si="21"/>
        <v/>
      </c>
      <c r="AH101" s="1740"/>
      <c r="AI101" s="1195"/>
      <c r="AJ101" s="1195"/>
    </row>
    <row r="102" spans="1:36" hidden="1" x14ac:dyDescent="0.25">
      <c r="A102" s="1634" t="s">
        <v>2936</v>
      </c>
      <c r="B102" s="1046"/>
      <c r="C102" s="1685"/>
      <c r="D102" s="1685"/>
      <c r="E102" s="1634"/>
      <c r="F102" s="1685"/>
      <c r="G102" s="674"/>
      <c r="H102" s="1067"/>
      <c r="I102" s="1685"/>
      <c r="J102" s="1194"/>
      <c r="K102" s="1684"/>
      <c r="L102" s="1194"/>
      <c r="M102" s="1634"/>
      <c r="N102" s="2155"/>
      <c r="O102" s="2155"/>
      <c r="P102" s="2155"/>
      <c r="Q102" s="2155"/>
      <c r="S102" s="1051" t="str">
        <f t="shared" si="18"/>
        <v>5 (1405)</v>
      </c>
      <c r="T102" s="1052" t="str">
        <f t="shared" si="19"/>
        <v/>
      </c>
      <c r="U102" s="1741"/>
      <c r="V102" s="1053"/>
      <c r="W102" s="1053"/>
      <c r="X102" s="320"/>
      <c r="Z102" s="1051" t="str">
        <f t="shared" si="14"/>
        <v>5 (1405)</v>
      </c>
      <c r="AA102" s="1052" t="str">
        <f t="shared" si="20"/>
        <v/>
      </c>
      <c r="AB102" s="1740"/>
      <c r="AC102" s="1195"/>
      <c r="AD102" s="1195"/>
      <c r="AE102" s="1186"/>
      <c r="AF102" s="1051" t="str">
        <f t="shared" si="16"/>
        <v>5 (1405)</v>
      </c>
      <c r="AG102" s="1052" t="str">
        <f t="shared" si="21"/>
        <v/>
      </c>
      <c r="AH102" s="1740"/>
      <c r="AI102" s="1195"/>
      <c r="AJ102" s="1195"/>
    </row>
    <row r="103" spans="1:36" hidden="1" x14ac:dyDescent="0.25">
      <c r="A103" s="1634" t="s">
        <v>2937</v>
      </c>
      <c r="B103" s="1046"/>
      <c r="C103" s="1685"/>
      <c r="D103" s="1685"/>
      <c r="E103" s="1634"/>
      <c r="F103" s="1685"/>
      <c r="G103" s="674"/>
      <c r="H103" s="1067"/>
      <c r="I103" s="1685"/>
      <c r="J103" s="1194"/>
      <c r="K103" s="1684"/>
      <c r="L103" s="1194"/>
      <c r="M103" s="1634"/>
      <c r="N103" s="2155"/>
      <c r="O103" s="2155"/>
      <c r="P103" s="2155"/>
      <c r="Q103" s="2155"/>
      <c r="S103" s="1051" t="str">
        <f t="shared" si="18"/>
        <v>6 (1406)</v>
      </c>
      <c r="T103" s="1052" t="str">
        <f t="shared" si="19"/>
        <v/>
      </c>
      <c r="U103" s="1741"/>
      <c r="V103" s="1053"/>
      <c r="W103" s="1053"/>
      <c r="X103" s="320"/>
      <c r="Z103" s="1051" t="str">
        <f t="shared" si="14"/>
        <v>6 (1406)</v>
      </c>
      <c r="AA103" s="1052" t="str">
        <f t="shared" si="20"/>
        <v/>
      </c>
      <c r="AB103" s="1740"/>
      <c r="AC103" s="1195"/>
      <c r="AD103" s="1195"/>
      <c r="AE103" s="1186"/>
      <c r="AF103" s="1051" t="str">
        <f t="shared" si="16"/>
        <v>6 (1406)</v>
      </c>
      <c r="AG103" s="1052" t="str">
        <f t="shared" si="21"/>
        <v/>
      </c>
      <c r="AH103" s="1740"/>
      <c r="AI103" s="1195"/>
      <c r="AJ103" s="1195"/>
    </row>
    <row r="104" spans="1:36" hidden="1" x14ac:dyDescent="0.25">
      <c r="A104" s="1634" t="s">
        <v>2938</v>
      </c>
      <c r="B104" s="1046"/>
      <c r="C104" s="1685"/>
      <c r="D104" s="1685"/>
      <c r="E104" s="1634"/>
      <c r="F104" s="1685"/>
      <c r="G104" s="674"/>
      <c r="H104" s="1067"/>
      <c r="I104" s="1685"/>
      <c r="J104" s="1194"/>
      <c r="K104" s="1684"/>
      <c r="L104" s="1194"/>
      <c r="M104" s="1634"/>
      <c r="N104" s="2155"/>
      <c r="O104" s="2155"/>
      <c r="P104" s="2155"/>
      <c r="Q104" s="2155"/>
      <c r="S104" s="1051" t="str">
        <f t="shared" si="18"/>
        <v>7 (1407)</v>
      </c>
      <c r="T104" s="1052" t="str">
        <f t="shared" si="19"/>
        <v/>
      </c>
      <c r="U104" s="1741"/>
      <c r="V104" s="1053"/>
      <c r="W104" s="1053"/>
      <c r="X104" s="320"/>
      <c r="Z104" s="1051" t="str">
        <f t="shared" si="14"/>
        <v>7 (1407)</v>
      </c>
      <c r="AA104" s="1052" t="str">
        <f t="shared" si="20"/>
        <v/>
      </c>
      <c r="AB104" s="1740"/>
      <c r="AC104" s="1195"/>
      <c r="AD104" s="1195"/>
      <c r="AE104" s="1186"/>
      <c r="AF104" s="1051" t="str">
        <f t="shared" si="16"/>
        <v>7 (1407)</v>
      </c>
      <c r="AG104" s="1052" t="str">
        <f t="shared" si="21"/>
        <v/>
      </c>
      <c r="AH104" s="1740"/>
      <c r="AI104" s="1195"/>
      <c r="AJ104" s="1195"/>
    </row>
    <row r="105" spans="1:36" hidden="1" x14ac:dyDescent="0.25">
      <c r="A105" s="1634" t="s">
        <v>2939</v>
      </c>
      <c r="B105" s="1046"/>
      <c r="C105" s="1685"/>
      <c r="D105" s="1685"/>
      <c r="E105" s="1634"/>
      <c r="F105" s="1685"/>
      <c r="G105" s="674"/>
      <c r="H105" s="1067"/>
      <c r="I105" s="1685"/>
      <c r="J105" s="1194"/>
      <c r="K105" s="1684"/>
      <c r="L105" s="1194"/>
      <c r="M105" s="1634"/>
      <c r="N105" s="2155"/>
      <c r="O105" s="2155"/>
      <c r="P105" s="2155"/>
      <c r="Q105" s="2155"/>
      <c r="S105" s="1051" t="str">
        <f t="shared" si="18"/>
        <v>8 (1408)</v>
      </c>
      <c r="T105" s="1052" t="str">
        <f t="shared" si="19"/>
        <v/>
      </c>
      <c r="U105" s="1741"/>
      <c r="V105" s="1053"/>
      <c r="W105" s="1053"/>
      <c r="X105" s="320"/>
      <c r="Z105" s="1051" t="str">
        <f t="shared" si="14"/>
        <v>8 (1408)</v>
      </c>
      <c r="AA105" s="1052" t="str">
        <f t="shared" si="20"/>
        <v/>
      </c>
      <c r="AB105" s="1740"/>
      <c r="AC105" s="1195"/>
      <c r="AD105" s="1195"/>
      <c r="AE105" s="1186"/>
      <c r="AF105" s="1051" t="str">
        <f t="shared" si="16"/>
        <v>8 (1408)</v>
      </c>
      <c r="AG105" s="1052" t="str">
        <f t="shared" si="21"/>
        <v/>
      </c>
      <c r="AH105" s="1740"/>
      <c r="AI105" s="1195"/>
      <c r="AJ105" s="1195"/>
    </row>
    <row r="106" spans="1:36" hidden="1" x14ac:dyDescent="0.25">
      <c r="A106" s="1634" t="s">
        <v>2940</v>
      </c>
      <c r="B106" s="1046"/>
      <c r="C106" s="1685"/>
      <c r="D106" s="1685"/>
      <c r="E106" s="1634"/>
      <c r="F106" s="1685"/>
      <c r="G106" s="674"/>
      <c r="H106" s="1067"/>
      <c r="I106" s="1685"/>
      <c r="J106" s="1194"/>
      <c r="K106" s="1684"/>
      <c r="L106" s="1194"/>
      <c r="M106" s="1634"/>
      <c r="N106" s="2155"/>
      <c r="O106" s="2155"/>
      <c r="P106" s="2155"/>
      <c r="Q106" s="2155"/>
      <c r="S106" s="1051" t="str">
        <f t="shared" si="18"/>
        <v>9 (1409)</v>
      </c>
      <c r="T106" s="1052" t="str">
        <f t="shared" si="19"/>
        <v/>
      </c>
      <c r="U106" s="1741"/>
      <c r="V106" s="1053"/>
      <c r="W106" s="1053"/>
      <c r="X106" s="320"/>
      <c r="Z106" s="1051" t="str">
        <f t="shared" si="14"/>
        <v>9 (1409)</v>
      </c>
      <c r="AA106" s="1052" t="str">
        <f t="shared" si="20"/>
        <v/>
      </c>
      <c r="AB106" s="1740"/>
      <c r="AC106" s="1195"/>
      <c r="AD106" s="1195"/>
      <c r="AE106" s="1186"/>
      <c r="AF106" s="1051" t="str">
        <f t="shared" si="16"/>
        <v>9 (1409)</v>
      </c>
      <c r="AG106" s="1052" t="str">
        <f t="shared" si="21"/>
        <v/>
      </c>
      <c r="AH106" s="1740"/>
      <c r="AI106" s="1195"/>
      <c r="AJ106" s="1195"/>
    </row>
    <row r="107" spans="1:36" hidden="1" x14ac:dyDescent="0.25">
      <c r="A107" s="1634" t="s">
        <v>2941</v>
      </c>
      <c r="B107" s="1046"/>
      <c r="C107" s="1685"/>
      <c r="D107" s="1685"/>
      <c r="E107" s="1634"/>
      <c r="F107" s="1685"/>
      <c r="G107" s="674"/>
      <c r="H107" s="1067"/>
      <c r="I107" s="1685"/>
      <c r="J107" s="1194"/>
      <c r="K107" s="1684"/>
      <c r="L107" s="1194"/>
      <c r="M107" s="1634"/>
      <c r="N107" s="2155"/>
      <c r="O107" s="2155"/>
      <c r="P107" s="2155"/>
      <c r="Q107" s="2155"/>
      <c r="S107" s="1051" t="str">
        <f t="shared" si="18"/>
        <v>10 (1410)</v>
      </c>
      <c r="T107" s="1052" t="str">
        <f t="shared" si="19"/>
        <v/>
      </c>
      <c r="U107" s="1741"/>
      <c r="V107" s="1053"/>
      <c r="W107" s="1053"/>
      <c r="X107" s="320"/>
      <c r="Z107" s="1051" t="str">
        <f t="shared" si="14"/>
        <v>10 (1410)</v>
      </c>
      <c r="AA107" s="1052" t="str">
        <f t="shared" si="20"/>
        <v/>
      </c>
      <c r="AB107" s="1740"/>
      <c r="AC107" s="1195"/>
      <c r="AD107" s="1195"/>
      <c r="AE107" s="1186"/>
      <c r="AF107" s="1051" t="str">
        <f t="shared" si="16"/>
        <v>10 (1410)</v>
      </c>
      <c r="AG107" s="1052" t="str">
        <f t="shared" si="21"/>
        <v/>
      </c>
      <c r="AH107" s="1740"/>
      <c r="AI107" s="1195"/>
      <c r="AJ107" s="1195"/>
    </row>
    <row r="108" spans="1:36" hidden="1" x14ac:dyDescent="0.25">
      <c r="A108" s="1634" t="s">
        <v>2942</v>
      </c>
      <c r="B108" s="1046"/>
      <c r="C108" s="1685"/>
      <c r="D108" s="1685"/>
      <c r="E108" s="1634"/>
      <c r="F108" s="1685"/>
      <c r="G108" s="674"/>
      <c r="H108" s="1067"/>
      <c r="I108" s="1685"/>
      <c r="J108" s="1194"/>
      <c r="K108" s="1684"/>
      <c r="L108" s="1194"/>
      <c r="M108" s="1634"/>
      <c r="N108" s="2155"/>
      <c r="O108" s="2155"/>
      <c r="P108" s="2155"/>
      <c r="Q108" s="2155"/>
      <c r="S108" s="1051" t="str">
        <f t="shared" si="18"/>
        <v>11 (1411)</v>
      </c>
      <c r="T108" s="1052" t="str">
        <f t="shared" si="19"/>
        <v/>
      </c>
      <c r="U108" s="1741"/>
      <c r="V108" s="1053"/>
      <c r="W108" s="1053"/>
      <c r="X108" s="320"/>
      <c r="Z108" s="1051" t="str">
        <f t="shared" si="14"/>
        <v>11 (1411)</v>
      </c>
      <c r="AA108" s="1052" t="str">
        <f t="shared" si="20"/>
        <v/>
      </c>
      <c r="AB108" s="1740"/>
      <c r="AC108" s="1195"/>
      <c r="AD108" s="1195"/>
      <c r="AE108" s="1186"/>
      <c r="AF108" s="1051" t="str">
        <f t="shared" si="16"/>
        <v>11 (1411)</v>
      </c>
      <c r="AG108" s="1052" t="str">
        <f t="shared" si="21"/>
        <v/>
      </c>
      <c r="AH108" s="1740"/>
      <c r="AI108" s="1195"/>
      <c r="AJ108" s="1195"/>
    </row>
    <row r="109" spans="1:36" hidden="1" x14ac:dyDescent="0.25">
      <c r="A109" s="1634" t="s">
        <v>2943</v>
      </c>
      <c r="B109" s="1046"/>
      <c r="C109" s="1685"/>
      <c r="D109" s="1685"/>
      <c r="E109" s="1634"/>
      <c r="F109" s="1685"/>
      <c r="G109" s="674"/>
      <c r="H109" s="1067"/>
      <c r="I109" s="1685"/>
      <c r="J109" s="1194"/>
      <c r="K109" s="1684"/>
      <c r="L109" s="1194"/>
      <c r="M109" s="1634"/>
      <c r="N109" s="2155"/>
      <c r="O109" s="2155"/>
      <c r="P109" s="2155"/>
      <c r="Q109" s="2155"/>
      <c r="S109" s="1051" t="str">
        <f t="shared" si="18"/>
        <v>12 (1412)</v>
      </c>
      <c r="T109" s="1052" t="str">
        <f t="shared" si="19"/>
        <v/>
      </c>
      <c r="U109" s="1741"/>
      <c r="V109" s="1053"/>
      <c r="W109" s="1053"/>
      <c r="X109" s="320"/>
      <c r="Z109" s="1051" t="str">
        <f t="shared" si="14"/>
        <v>12 (1412)</v>
      </c>
      <c r="AA109" s="1052" t="str">
        <f t="shared" si="20"/>
        <v/>
      </c>
      <c r="AB109" s="1740"/>
      <c r="AC109" s="1195"/>
      <c r="AD109" s="1195"/>
      <c r="AE109" s="1186"/>
      <c r="AF109" s="1051" t="str">
        <f t="shared" si="16"/>
        <v>12 (1412)</v>
      </c>
      <c r="AG109" s="1052" t="str">
        <f t="shared" si="21"/>
        <v/>
      </c>
      <c r="AH109" s="1740"/>
      <c r="AI109" s="1195"/>
      <c r="AJ109" s="1195"/>
    </row>
    <row r="110" spans="1:36" hidden="1" x14ac:dyDescent="0.25">
      <c r="A110" s="1634" t="s">
        <v>2944</v>
      </c>
      <c r="B110" s="1046"/>
      <c r="C110" s="1685"/>
      <c r="D110" s="1685"/>
      <c r="E110" s="1634"/>
      <c r="F110" s="1685"/>
      <c r="G110" s="674"/>
      <c r="H110" s="1067"/>
      <c r="I110" s="1685"/>
      <c r="J110" s="1194"/>
      <c r="K110" s="1684"/>
      <c r="L110" s="1194"/>
      <c r="M110" s="1634"/>
      <c r="N110" s="2155"/>
      <c r="O110" s="2155"/>
      <c r="P110" s="2155"/>
      <c r="Q110" s="2155"/>
      <c r="S110" s="1051" t="str">
        <f t="shared" si="18"/>
        <v>13 (1413)</v>
      </c>
      <c r="T110" s="1052" t="str">
        <f t="shared" si="19"/>
        <v/>
      </c>
      <c r="U110" s="1741"/>
      <c r="V110" s="1053"/>
      <c r="W110" s="1053"/>
      <c r="X110" s="320"/>
      <c r="Z110" s="1051" t="str">
        <f t="shared" si="14"/>
        <v>13 (1413)</v>
      </c>
      <c r="AA110" s="1052" t="str">
        <f t="shared" si="20"/>
        <v/>
      </c>
      <c r="AB110" s="1740"/>
      <c r="AC110" s="1195"/>
      <c r="AD110" s="1195"/>
      <c r="AE110" s="1186"/>
      <c r="AF110" s="1051" t="str">
        <f t="shared" si="16"/>
        <v>13 (1413)</v>
      </c>
      <c r="AG110" s="1052" t="str">
        <f t="shared" si="21"/>
        <v/>
      </c>
      <c r="AH110" s="1740"/>
      <c r="AI110" s="1195"/>
      <c r="AJ110" s="1195"/>
    </row>
    <row r="111" spans="1:36" hidden="1" x14ac:dyDescent="0.25">
      <c r="A111" s="1634" t="s">
        <v>2945</v>
      </c>
      <c r="B111" s="1046"/>
      <c r="C111" s="1685"/>
      <c r="D111" s="1685"/>
      <c r="E111" s="1634"/>
      <c r="F111" s="1685"/>
      <c r="G111" s="674"/>
      <c r="H111" s="1067"/>
      <c r="I111" s="1685"/>
      <c r="J111" s="1194"/>
      <c r="K111" s="1684"/>
      <c r="L111" s="1194"/>
      <c r="M111" s="1634"/>
      <c r="N111" s="2155"/>
      <c r="O111" s="2155"/>
      <c r="P111" s="2155"/>
      <c r="Q111" s="2155"/>
      <c r="S111" s="1051" t="str">
        <f t="shared" si="18"/>
        <v>14 (1414)</v>
      </c>
      <c r="T111" s="1052" t="str">
        <f t="shared" si="19"/>
        <v/>
      </c>
      <c r="U111" s="1741"/>
      <c r="V111" s="1053"/>
      <c r="W111" s="1053"/>
      <c r="X111" s="320"/>
      <c r="Z111" s="1051" t="str">
        <f t="shared" si="14"/>
        <v>14 (1414)</v>
      </c>
      <c r="AA111" s="1052" t="str">
        <f t="shared" si="20"/>
        <v/>
      </c>
      <c r="AB111" s="1740"/>
      <c r="AC111" s="1195"/>
      <c r="AD111" s="1195"/>
      <c r="AE111" s="1186"/>
      <c r="AF111" s="1051" t="str">
        <f t="shared" si="16"/>
        <v>14 (1414)</v>
      </c>
      <c r="AG111" s="1052" t="str">
        <f t="shared" si="21"/>
        <v/>
      </c>
      <c r="AH111" s="1740"/>
      <c r="AI111" s="1195"/>
      <c r="AJ111" s="1195"/>
    </row>
    <row r="112" spans="1:36" hidden="1" x14ac:dyDescent="0.25">
      <c r="A112" s="1634" t="s">
        <v>2946</v>
      </c>
      <c r="B112" s="1046"/>
      <c r="C112" s="1685"/>
      <c r="D112" s="1685"/>
      <c r="E112" s="1634"/>
      <c r="F112" s="1685"/>
      <c r="G112" s="674"/>
      <c r="H112" s="1067"/>
      <c r="I112" s="1685"/>
      <c r="J112" s="1194"/>
      <c r="K112" s="1684"/>
      <c r="L112" s="1194"/>
      <c r="M112" s="1634"/>
      <c r="N112" s="2155"/>
      <c r="O112" s="2155"/>
      <c r="P112" s="2155"/>
      <c r="Q112" s="2155"/>
      <c r="S112" s="1051" t="str">
        <f t="shared" si="18"/>
        <v>15 (1415)</v>
      </c>
      <c r="T112" s="1052" t="str">
        <f t="shared" si="19"/>
        <v/>
      </c>
      <c r="U112" s="1741"/>
      <c r="V112" s="1053"/>
      <c r="W112" s="1053"/>
      <c r="X112" s="320"/>
      <c r="Z112" s="1051" t="str">
        <f t="shared" si="14"/>
        <v>15 (1415)</v>
      </c>
      <c r="AA112" s="1052" t="str">
        <f t="shared" si="20"/>
        <v/>
      </c>
      <c r="AB112" s="1740"/>
      <c r="AC112" s="1195"/>
      <c r="AD112" s="1195"/>
      <c r="AE112" s="1186"/>
      <c r="AF112" s="1051" t="str">
        <f t="shared" si="16"/>
        <v>15 (1415)</v>
      </c>
      <c r="AG112" s="1052" t="str">
        <f t="shared" si="21"/>
        <v/>
      </c>
      <c r="AH112" s="1740"/>
      <c r="AI112" s="1195"/>
      <c r="AJ112" s="1195"/>
    </row>
    <row r="113" spans="1:36" hidden="1" x14ac:dyDescent="0.25">
      <c r="A113" s="1634" t="s">
        <v>2947</v>
      </c>
      <c r="B113" s="1046"/>
      <c r="C113" s="1685"/>
      <c r="D113" s="1685"/>
      <c r="E113" s="1634"/>
      <c r="F113" s="1685"/>
      <c r="G113" s="674"/>
      <c r="H113" s="1067"/>
      <c r="I113" s="1685"/>
      <c r="J113" s="1194"/>
      <c r="K113" s="1684"/>
      <c r="L113" s="1194"/>
      <c r="M113" s="1634"/>
      <c r="N113" s="2155"/>
      <c r="O113" s="2155"/>
      <c r="P113" s="2155"/>
      <c r="Q113" s="2155"/>
      <c r="S113" s="1051" t="str">
        <f t="shared" si="18"/>
        <v>16 (1416)</v>
      </c>
      <c r="T113" s="1052" t="str">
        <f t="shared" si="19"/>
        <v/>
      </c>
      <c r="U113" s="1741"/>
      <c r="V113" s="1053"/>
      <c r="W113" s="1053"/>
      <c r="X113" s="320"/>
      <c r="Z113" s="1051" t="str">
        <f t="shared" si="14"/>
        <v>16 (1416)</v>
      </c>
      <c r="AA113" s="1052" t="str">
        <f t="shared" si="20"/>
        <v/>
      </c>
      <c r="AB113" s="1740"/>
      <c r="AC113" s="1195"/>
      <c r="AD113" s="1195"/>
      <c r="AE113" s="1186"/>
      <c r="AF113" s="1051" t="str">
        <f t="shared" si="16"/>
        <v>16 (1416)</v>
      </c>
      <c r="AG113" s="1052" t="str">
        <f t="shared" si="21"/>
        <v/>
      </c>
      <c r="AH113" s="1740"/>
      <c r="AI113" s="1195"/>
      <c r="AJ113" s="1195"/>
    </row>
    <row r="114" spans="1:36" hidden="1" x14ac:dyDescent="0.25">
      <c r="A114" s="1634" t="s">
        <v>2948</v>
      </c>
      <c r="B114" s="1046"/>
      <c r="C114" s="1685"/>
      <c r="D114" s="1685"/>
      <c r="E114" s="1634"/>
      <c r="F114" s="1685"/>
      <c r="G114" s="674"/>
      <c r="H114" s="1067"/>
      <c r="I114" s="1685"/>
      <c r="J114" s="1194"/>
      <c r="K114" s="1684"/>
      <c r="L114" s="1194"/>
      <c r="M114" s="1634"/>
      <c r="N114" s="2155"/>
      <c r="O114" s="2155"/>
      <c r="P114" s="2155"/>
      <c r="Q114" s="2155"/>
      <c r="S114" s="1051" t="str">
        <f t="shared" si="18"/>
        <v>17 (1417)</v>
      </c>
      <c r="T114" s="1052" t="str">
        <f t="shared" si="19"/>
        <v/>
      </c>
      <c r="U114" s="1741"/>
      <c r="V114" s="1053"/>
      <c r="W114" s="1053"/>
      <c r="X114" s="320"/>
      <c r="Z114" s="1051" t="str">
        <f t="shared" si="14"/>
        <v>17 (1417)</v>
      </c>
      <c r="AA114" s="1052" t="str">
        <f t="shared" si="20"/>
        <v/>
      </c>
      <c r="AB114" s="1740"/>
      <c r="AC114" s="1195"/>
      <c r="AD114" s="1195"/>
      <c r="AE114" s="1186"/>
      <c r="AF114" s="1051" t="str">
        <f t="shared" si="16"/>
        <v>17 (1417)</v>
      </c>
      <c r="AG114" s="1052" t="str">
        <f t="shared" si="21"/>
        <v/>
      </c>
      <c r="AH114" s="1740"/>
      <c r="AI114" s="1195"/>
      <c r="AJ114" s="1195"/>
    </row>
    <row r="115" spans="1:36" hidden="1" x14ac:dyDescent="0.25">
      <c r="A115" s="1634" t="s">
        <v>2949</v>
      </c>
      <c r="B115" s="1046"/>
      <c r="C115" s="1685"/>
      <c r="D115" s="1685"/>
      <c r="E115" s="1634"/>
      <c r="F115" s="1685"/>
      <c r="G115" s="674"/>
      <c r="H115" s="1067"/>
      <c r="I115" s="1685"/>
      <c r="J115" s="1194"/>
      <c r="K115" s="1684"/>
      <c r="L115" s="1194"/>
      <c r="M115" s="1634"/>
      <c r="N115" s="2155"/>
      <c r="O115" s="2155"/>
      <c r="P115" s="2155"/>
      <c r="Q115" s="2155"/>
      <c r="S115" s="1051" t="str">
        <f t="shared" si="18"/>
        <v>18 (1418)</v>
      </c>
      <c r="T115" s="1052" t="str">
        <f t="shared" si="19"/>
        <v/>
      </c>
      <c r="U115" s="1741"/>
      <c r="V115" s="1053"/>
      <c r="W115" s="1053"/>
      <c r="X115" s="320"/>
      <c r="Z115" s="1051" t="str">
        <f t="shared" si="14"/>
        <v>18 (1418)</v>
      </c>
      <c r="AA115" s="1052" t="str">
        <f t="shared" si="20"/>
        <v/>
      </c>
      <c r="AB115" s="1740"/>
      <c r="AC115" s="1195"/>
      <c r="AD115" s="1195"/>
      <c r="AE115" s="1186"/>
      <c r="AF115" s="1051" t="str">
        <f t="shared" si="16"/>
        <v>18 (1418)</v>
      </c>
      <c r="AG115" s="1052" t="str">
        <f t="shared" si="21"/>
        <v/>
      </c>
      <c r="AH115" s="1740"/>
      <c r="AI115" s="1195"/>
      <c r="AJ115" s="1195"/>
    </row>
    <row r="116" spans="1:36" hidden="1" x14ac:dyDescent="0.25">
      <c r="A116" s="1634" t="s">
        <v>2950</v>
      </c>
      <c r="B116" s="1046"/>
      <c r="C116" s="1685"/>
      <c r="D116" s="1685"/>
      <c r="E116" s="1634"/>
      <c r="F116" s="1685"/>
      <c r="G116" s="674"/>
      <c r="H116" s="1067"/>
      <c r="I116" s="1685"/>
      <c r="J116" s="1194"/>
      <c r="K116" s="1684"/>
      <c r="L116" s="1194"/>
      <c r="M116" s="1634"/>
      <c r="N116" s="2155"/>
      <c r="O116" s="2155"/>
      <c r="P116" s="2155"/>
      <c r="Q116" s="2155"/>
      <c r="S116" s="1051" t="str">
        <f t="shared" si="18"/>
        <v>19 (1419)</v>
      </c>
      <c r="T116" s="1052" t="str">
        <f t="shared" si="19"/>
        <v/>
      </c>
      <c r="U116" s="1741"/>
      <c r="V116" s="1053"/>
      <c r="W116" s="1053"/>
      <c r="X116" s="320"/>
      <c r="Z116" s="1051" t="str">
        <f t="shared" si="14"/>
        <v>19 (1419)</v>
      </c>
      <c r="AA116" s="1052" t="str">
        <f t="shared" si="20"/>
        <v/>
      </c>
      <c r="AB116" s="1740"/>
      <c r="AC116" s="1195"/>
      <c r="AD116" s="1195"/>
      <c r="AE116" s="1186"/>
      <c r="AF116" s="1051" t="str">
        <f t="shared" si="16"/>
        <v>19 (1419)</v>
      </c>
      <c r="AG116" s="1052" t="str">
        <f t="shared" si="21"/>
        <v/>
      </c>
      <c r="AH116" s="1740"/>
      <c r="AI116" s="1195"/>
      <c r="AJ116" s="1195"/>
    </row>
    <row r="117" spans="1:36" hidden="1" x14ac:dyDescent="0.25">
      <c r="A117" s="1634" t="s">
        <v>2951</v>
      </c>
      <c r="B117" s="1046"/>
      <c r="C117" s="1685"/>
      <c r="D117" s="1685"/>
      <c r="E117" s="1634"/>
      <c r="F117" s="1685"/>
      <c r="G117" s="674"/>
      <c r="H117" s="1067"/>
      <c r="I117" s="1685"/>
      <c r="J117" s="1194"/>
      <c r="K117" s="1684"/>
      <c r="L117" s="1194"/>
      <c r="M117" s="1634"/>
      <c r="N117" s="2155"/>
      <c r="O117" s="2155"/>
      <c r="P117" s="2155"/>
      <c r="Q117" s="2155"/>
      <c r="S117" s="1051" t="str">
        <f t="shared" si="18"/>
        <v>20 (1420)</v>
      </c>
      <c r="T117" s="1052" t="str">
        <f t="shared" si="19"/>
        <v/>
      </c>
      <c r="U117" s="1741"/>
      <c r="V117" s="1053"/>
      <c r="W117" s="1053"/>
      <c r="X117" s="320"/>
      <c r="Z117" s="1051" t="str">
        <f t="shared" si="14"/>
        <v>20 (1420)</v>
      </c>
      <c r="AA117" s="1052" t="str">
        <f t="shared" si="20"/>
        <v/>
      </c>
      <c r="AB117" s="1740"/>
      <c r="AC117" s="1195"/>
      <c r="AD117" s="1195"/>
      <c r="AE117" s="1186"/>
      <c r="AF117" s="1051" t="str">
        <f t="shared" si="16"/>
        <v>20 (1420)</v>
      </c>
      <c r="AG117" s="1052" t="str">
        <f t="shared" si="21"/>
        <v/>
      </c>
      <c r="AH117" s="1740"/>
      <c r="AI117" s="1195"/>
      <c r="AJ117" s="1195"/>
    </row>
    <row r="118" spans="1:36" hidden="1" x14ac:dyDescent="0.25">
      <c r="A118" s="1634" t="s">
        <v>2952</v>
      </c>
      <c r="B118" s="1046"/>
      <c r="C118" s="1685"/>
      <c r="D118" s="1685"/>
      <c r="E118" s="1634"/>
      <c r="F118" s="1685"/>
      <c r="G118" s="674"/>
      <c r="H118" s="1067"/>
      <c r="I118" s="1685"/>
      <c r="J118" s="1194"/>
      <c r="K118" s="1684"/>
      <c r="L118" s="1194"/>
      <c r="M118" s="1634"/>
      <c r="N118" s="2155"/>
      <c r="O118" s="2155"/>
      <c r="P118" s="2155"/>
      <c r="Q118" s="2155"/>
      <c r="S118" s="1051" t="str">
        <f t="shared" si="18"/>
        <v>21 (1421)</v>
      </c>
      <c r="T118" s="1052" t="str">
        <f t="shared" si="19"/>
        <v/>
      </c>
      <c r="U118" s="1741"/>
      <c r="V118" s="1053"/>
      <c r="W118" s="1053"/>
      <c r="X118" s="320"/>
      <c r="Z118" s="1051" t="str">
        <f t="shared" si="14"/>
        <v>21 (1421)</v>
      </c>
      <c r="AA118" s="1052" t="str">
        <f t="shared" si="20"/>
        <v/>
      </c>
      <c r="AB118" s="1740"/>
      <c r="AC118" s="1195"/>
      <c r="AD118" s="1195"/>
      <c r="AE118" s="1186"/>
      <c r="AF118" s="1051" t="str">
        <f t="shared" si="16"/>
        <v>21 (1421)</v>
      </c>
      <c r="AG118" s="1052" t="str">
        <f t="shared" si="21"/>
        <v/>
      </c>
      <c r="AH118" s="1740"/>
      <c r="AI118" s="1195"/>
      <c r="AJ118" s="1195"/>
    </row>
    <row r="119" spans="1:36" hidden="1" x14ac:dyDescent="0.25">
      <c r="A119" s="1634" t="s">
        <v>2953</v>
      </c>
      <c r="B119" s="1046"/>
      <c r="C119" s="1685"/>
      <c r="D119" s="1685"/>
      <c r="E119" s="1634"/>
      <c r="F119" s="1685"/>
      <c r="G119" s="674"/>
      <c r="H119" s="1067"/>
      <c r="I119" s="1685"/>
      <c r="J119" s="1194"/>
      <c r="K119" s="1684"/>
      <c r="L119" s="1194"/>
      <c r="M119" s="1634"/>
      <c r="N119" s="2155"/>
      <c r="O119" s="2155"/>
      <c r="P119" s="2155"/>
      <c r="Q119" s="2155"/>
      <c r="S119" s="1051" t="str">
        <f t="shared" si="18"/>
        <v>22 (1422)</v>
      </c>
      <c r="T119" s="1052" t="str">
        <f t="shared" si="19"/>
        <v/>
      </c>
      <c r="U119" s="1741"/>
      <c r="V119" s="1053"/>
      <c r="W119" s="1053"/>
      <c r="X119" s="320"/>
      <c r="Z119" s="1051" t="str">
        <f t="shared" si="14"/>
        <v>22 (1422)</v>
      </c>
      <c r="AA119" s="1052" t="str">
        <f t="shared" si="20"/>
        <v/>
      </c>
      <c r="AB119" s="1740"/>
      <c r="AC119" s="1195"/>
      <c r="AD119" s="1195"/>
      <c r="AE119" s="1186"/>
      <c r="AF119" s="1051" t="str">
        <f t="shared" si="16"/>
        <v>22 (1422)</v>
      </c>
      <c r="AG119" s="1052" t="str">
        <f t="shared" si="21"/>
        <v/>
      </c>
      <c r="AH119" s="1740"/>
      <c r="AI119" s="1195"/>
      <c r="AJ119" s="1195"/>
    </row>
    <row r="120" spans="1:36" hidden="1" x14ac:dyDescent="0.25">
      <c r="A120" s="1634" t="s">
        <v>2954</v>
      </c>
      <c r="B120" s="1046"/>
      <c r="C120" s="1685"/>
      <c r="D120" s="1685"/>
      <c r="E120" s="1634"/>
      <c r="F120" s="1685"/>
      <c r="G120" s="674"/>
      <c r="H120" s="1067"/>
      <c r="I120" s="1685"/>
      <c r="J120" s="1194"/>
      <c r="K120" s="1684"/>
      <c r="L120" s="1194"/>
      <c r="M120" s="1634"/>
      <c r="N120" s="2155"/>
      <c r="O120" s="2155"/>
      <c r="P120" s="2155"/>
      <c r="Q120" s="2155"/>
      <c r="S120" s="1051" t="str">
        <f t="shared" si="18"/>
        <v>23 (1423)</v>
      </c>
      <c r="T120" s="1052" t="str">
        <f t="shared" si="19"/>
        <v/>
      </c>
      <c r="U120" s="1741"/>
      <c r="V120" s="1053"/>
      <c r="W120" s="1053"/>
      <c r="X120" s="320"/>
      <c r="Z120" s="1051" t="str">
        <f t="shared" si="14"/>
        <v>23 (1423)</v>
      </c>
      <c r="AA120" s="1052" t="str">
        <f t="shared" si="20"/>
        <v/>
      </c>
      <c r="AB120" s="1740"/>
      <c r="AC120" s="1195"/>
      <c r="AD120" s="1195"/>
      <c r="AE120" s="1186"/>
      <c r="AF120" s="1051" t="str">
        <f t="shared" si="16"/>
        <v>23 (1423)</v>
      </c>
      <c r="AG120" s="1052" t="str">
        <f t="shared" si="21"/>
        <v/>
      </c>
      <c r="AH120" s="1740"/>
      <c r="AI120" s="1195"/>
      <c r="AJ120" s="1195"/>
    </row>
    <row r="121" spans="1:36" hidden="1" x14ac:dyDescent="0.25">
      <c r="A121" s="1634" t="s">
        <v>2955</v>
      </c>
      <c r="B121" s="1046"/>
      <c r="C121" s="1685"/>
      <c r="D121" s="1685"/>
      <c r="E121" s="1634"/>
      <c r="F121" s="1685"/>
      <c r="G121" s="674"/>
      <c r="H121" s="1067"/>
      <c r="I121" s="1685"/>
      <c r="J121" s="1194"/>
      <c r="K121" s="1684"/>
      <c r="L121" s="1194"/>
      <c r="M121" s="1634"/>
      <c r="N121" s="2155"/>
      <c r="O121" s="2155"/>
      <c r="P121" s="2155"/>
      <c r="Q121" s="2155"/>
      <c r="S121" s="1051" t="str">
        <f t="shared" si="18"/>
        <v>24 (1424)</v>
      </c>
      <c r="T121" s="1052" t="str">
        <f t="shared" si="19"/>
        <v/>
      </c>
      <c r="U121" s="1741"/>
      <c r="V121" s="1053"/>
      <c r="W121" s="1053"/>
      <c r="X121" s="320"/>
      <c r="Z121" s="1051" t="str">
        <f t="shared" si="14"/>
        <v>24 (1424)</v>
      </c>
      <c r="AA121" s="1052" t="str">
        <f t="shared" si="20"/>
        <v/>
      </c>
      <c r="AB121" s="1740"/>
      <c r="AC121" s="1195"/>
      <c r="AD121" s="1195"/>
      <c r="AE121" s="1186"/>
      <c r="AF121" s="1051" t="str">
        <f t="shared" si="16"/>
        <v>24 (1424)</v>
      </c>
      <c r="AG121" s="1052" t="str">
        <f t="shared" si="21"/>
        <v/>
      </c>
      <c r="AH121" s="1740"/>
      <c r="AI121" s="1195"/>
      <c r="AJ121" s="1195"/>
    </row>
    <row r="122" spans="1:36" x14ac:dyDescent="0.25">
      <c r="A122" s="1634" t="s">
        <v>2956</v>
      </c>
      <c r="B122" s="1046"/>
      <c r="C122" s="1685"/>
      <c r="D122" s="1685"/>
      <c r="E122" s="1634"/>
      <c r="F122" s="1685"/>
      <c r="G122" s="674"/>
      <c r="H122" s="1067"/>
      <c r="I122" s="1685"/>
      <c r="J122" s="1194"/>
      <c r="K122" s="1684"/>
      <c r="L122" s="1194"/>
      <c r="M122" s="1634"/>
      <c r="N122" s="2155"/>
      <c r="O122" s="2155"/>
      <c r="P122" s="2155"/>
      <c r="Q122" s="2155"/>
      <c r="S122" s="1051" t="str">
        <f t="shared" si="18"/>
        <v>25 (1425)</v>
      </c>
      <c r="T122" s="1052" t="str">
        <f t="shared" si="19"/>
        <v/>
      </c>
      <c r="U122" s="1741"/>
      <c r="V122" s="1053"/>
      <c r="W122" s="1053"/>
      <c r="X122" s="320"/>
      <c r="Z122" s="1051" t="str">
        <f t="shared" si="14"/>
        <v>25 (1425)</v>
      </c>
      <c r="AA122" s="1052" t="str">
        <f t="shared" si="20"/>
        <v/>
      </c>
      <c r="AB122" s="1740"/>
      <c r="AC122" s="1195"/>
      <c r="AD122" s="1195"/>
      <c r="AE122" s="1186"/>
      <c r="AF122" s="1051" t="str">
        <f t="shared" si="16"/>
        <v>25 (1425)</v>
      </c>
      <c r="AG122" s="1052" t="str">
        <f t="shared" si="21"/>
        <v/>
      </c>
      <c r="AH122" s="1740"/>
      <c r="AI122" s="1195"/>
      <c r="AJ122" s="1195"/>
    </row>
    <row r="123" spans="1:36" x14ac:dyDescent="0.25">
      <c r="A123" s="86" t="s">
        <v>2957</v>
      </c>
      <c r="B123" s="1054">
        <v>100</v>
      </c>
      <c r="C123" s="1685"/>
      <c r="D123" s="1685"/>
      <c r="E123" s="1634"/>
      <c r="F123" s="1685"/>
      <c r="G123" s="167"/>
      <c r="H123" s="1067"/>
      <c r="I123" s="1685"/>
      <c r="J123" s="1194"/>
      <c r="K123" s="1684"/>
      <c r="L123" s="1194"/>
      <c r="M123" s="1634"/>
      <c r="N123" s="2173"/>
      <c r="O123" s="2173"/>
      <c r="P123" s="2173"/>
      <c r="Q123" s="2173"/>
      <c r="S123" s="1043"/>
      <c r="T123" s="1058">
        <f>$B123</f>
        <v>100</v>
      </c>
      <c r="U123" s="1741"/>
      <c r="V123" s="1053"/>
      <c r="W123" s="1053"/>
      <c r="X123" s="320"/>
      <c r="Z123" s="1051" t="str">
        <f t="shared" si="14"/>
        <v>(1426)</v>
      </c>
      <c r="AA123" s="1058">
        <f>$B123</f>
        <v>100</v>
      </c>
      <c r="AB123" s="1740"/>
      <c r="AC123" s="1195"/>
      <c r="AD123" s="1195"/>
      <c r="AE123" s="1186"/>
      <c r="AF123" s="1051" t="str">
        <f t="shared" si="16"/>
        <v>(1426)</v>
      </c>
      <c r="AG123" s="1058">
        <f>$B123</f>
        <v>100</v>
      </c>
      <c r="AH123" s="1740"/>
      <c r="AI123" s="1195"/>
      <c r="AJ123" s="1195"/>
    </row>
    <row r="124" spans="1:36" x14ac:dyDescent="0.25">
      <c r="A124" s="39" t="s">
        <v>2958</v>
      </c>
      <c r="B124" s="678" t="s">
        <v>2959</v>
      </c>
      <c r="C124" s="1684"/>
      <c r="D124" s="1684"/>
      <c r="F124" s="1684"/>
      <c r="G124" s="1060"/>
      <c r="H124" s="1068"/>
      <c r="I124" s="1684"/>
      <c r="J124" s="1049"/>
      <c r="K124" s="1684"/>
      <c r="L124" s="1049"/>
      <c r="N124" s="2174"/>
      <c r="O124" s="2174"/>
      <c r="P124" s="2174"/>
      <c r="Q124" s="2174"/>
      <c r="S124" s="1043"/>
      <c r="T124" s="679" t="str">
        <f>$B124</f>
        <v>Global</v>
      </c>
      <c r="U124" s="1741"/>
      <c r="V124" s="1064"/>
      <c r="W124" s="1064"/>
      <c r="X124" s="320"/>
      <c r="Z124" s="1051" t="str">
        <f t="shared" si="14"/>
        <v>(1400)</v>
      </c>
      <c r="AA124" s="679" t="str">
        <f t="shared" si="20"/>
        <v>Global</v>
      </c>
      <c r="AB124" s="1740"/>
      <c r="AC124" s="1195"/>
      <c r="AD124" s="1195"/>
      <c r="AE124" s="1186"/>
      <c r="AF124" s="1051" t="str">
        <f t="shared" si="16"/>
        <v>(1400)</v>
      </c>
      <c r="AG124" s="679" t="str">
        <f t="shared" si="21"/>
        <v>Global</v>
      </c>
      <c r="AH124" s="1740"/>
      <c r="AI124" s="1195"/>
      <c r="AJ124" s="1195"/>
    </row>
    <row r="125" spans="1:36" ht="6" customHeight="1" x14ac:dyDescent="0.25">
      <c r="K125" s="1069"/>
      <c r="L125" s="1069"/>
      <c r="S125" s="1043"/>
      <c r="T125" s="1043"/>
      <c r="X125" s="320"/>
      <c r="Z125" s="1051"/>
      <c r="AA125" s="1044"/>
      <c r="AB125" s="1188"/>
      <c r="AC125" s="1188"/>
      <c r="AD125" s="1188"/>
      <c r="AE125" s="1186"/>
      <c r="AF125" s="1051"/>
      <c r="AG125" s="1044"/>
      <c r="AH125" s="1188"/>
      <c r="AI125" s="1188"/>
      <c r="AJ125" s="1188"/>
    </row>
    <row r="126" spans="1:36" x14ac:dyDescent="0.25">
      <c r="B126" s="38" t="s">
        <v>1788</v>
      </c>
      <c r="S126" s="1043"/>
      <c r="T126" s="1044" t="str">
        <f>$B126</f>
        <v>Autres éléments hors bilan (505)</v>
      </c>
      <c r="X126" s="320"/>
      <c r="Z126" s="1043"/>
      <c r="AA126" s="1044" t="str">
        <f>$B126</f>
        <v>Autres éléments hors bilan (505)</v>
      </c>
      <c r="AB126" s="1188"/>
      <c r="AC126" s="1188"/>
      <c r="AD126" s="1188"/>
      <c r="AE126" s="1186"/>
      <c r="AF126" s="1043"/>
      <c r="AG126" s="1044" t="str">
        <f>$B126</f>
        <v>Autres éléments hors bilan (505)</v>
      </c>
      <c r="AH126" s="1188"/>
      <c r="AI126" s="1188"/>
      <c r="AJ126" s="1188"/>
    </row>
    <row r="127" spans="1:36" x14ac:dyDescent="0.25">
      <c r="A127" s="1634" t="s">
        <v>2932</v>
      </c>
      <c r="B127" s="1046"/>
      <c r="C127" s="1685"/>
      <c r="D127" s="1685"/>
      <c r="E127" s="1634"/>
      <c r="F127" s="1685"/>
      <c r="G127" s="674"/>
      <c r="H127" s="1067"/>
      <c r="I127" s="1194"/>
      <c r="J127" s="1684"/>
      <c r="K127" s="1194"/>
      <c r="L127" s="1050"/>
      <c r="M127" s="1634"/>
      <c r="N127" s="2155"/>
      <c r="O127" s="2155"/>
      <c r="P127" s="2155"/>
      <c r="Q127" s="2155"/>
      <c r="S127" s="1051" t="str">
        <f t="shared" ref="S127:S151" si="22">$A127</f>
        <v>1 (1401)</v>
      </c>
      <c r="T127" s="1052" t="str">
        <f t="shared" ref="T127:T151" si="23">IF($B127="","",$B127)</f>
        <v/>
      </c>
      <c r="U127" s="1741"/>
      <c r="V127" s="1053"/>
      <c r="W127" s="1053"/>
      <c r="X127" s="320"/>
      <c r="Z127" s="1051" t="str">
        <f t="shared" si="14"/>
        <v>1 (1401)</v>
      </c>
      <c r="AA127" s="1052" t="str">
        <f t="shared" ref="AA127:AA153" si="24">IF($B127="","",$B127)</f>
        <v/>
      </c>
      <c r="AB127" s="1740"/>
      <c r="AC127" s="1195"/>
      <c r="AD127" s="1195"/>
      <c r="AE127" s="1186"/>
      <c r="AF127" s="1051" t="str">
        <f t="shared" si="16"/>
        <v>1 (1401)</v>
      </c>
      <c r="AG127" s="1052" t="str">
        <f t="shared" ref="AG127:AG153" si="25">IF($B127="","",$B127)</f>
        <v/>
      </c>
      <c r="AH127" s="1740"/>
      <c r="AI127" s="1195"/>
      <c r="AJ127" s="1195"/>
    </row>
    <row r="128" spans="1:36" x14ac:dyDescent="0.25">
      <c r="A128" s="1634" t="s">
        <v>2933</v>
      </c>
      <c r="B128" s="1046"/>
      <c r="C128" s="1685"/>
      <c r="D128" s="1685"/>
      <c r="E128" s="1634"/>
      <c r="F128" s="1685"/>
      <c r="G128" s="674"/>
      <c r="H128" s="1067"/>
      <c r="I128" s="1194"/>
      <c r="J128" s="1684"/>
      <c r="K128" s="1194"/>
      <c r="L128" s="1050"/>
      <c r="M128" s="1634"/>
      <c r="N128" s="2155"/>
      <c r="O128" s="2155"/>
      <c r="P128" s="2155"/>
      <c r="Q128" s="2155"/>
      <c r="S128" s="1051" t="str">
        <f t="shared" si="22"/>
        <v>2 (1402)</v>
      </c>
      <c r="T128" s="1052" t="str">
        <f t="shared" si="23"/>
        <v/>
      </c>
      <c r="U128" s="1741"/>
      <c r="V128" s="1053"/>
      <c r="W128" s="1053"/>
      <c r="X128" s="320"/>
      <c r="Z128" s="1051" t="str">
        <f t="shared" si="14"/>
        <v>2 (1402)</v>
      </c>
      <c r="AA128" s="1052" t="str">
        <f t="shared" si="24"/>
        <v/>
      </c>
      <c r="AB128" s="1740"/>
      <c r="AC128" s="1195"/>
      <c r="AD128" s="1195"/>
      <c r="AE128" s="1186"/>
      <c r="AF128" s="1051" t="str">
        <f t="shared" si="16"/>
        <v>2 (1402)</v>
      </c>
      <c r="AG128" s="1052" t="str">
        <f t="shared" si="25"/>
        <v/>
      </c>
      <c r="AH128" s="1740"/>
      <c r="AI128" s="1195"/>
      <c r="AJ128" s="1195"/>
    </row>
    <row r="129" spans="1:36" x14ac:dyDescent="0.25">
      <c r="A129" s="1634" t="s">
        <v>2934</v>
      </c>
      <c r="B129" s="1046"/>
      <c r="C129" s="1685"/>
      <c r="D129" s="1685"/>
      <c r="E129" s="1634"/>
      <c r="F129" s="1685"/>
      <c r="G129" s="674"/>
      <c r="H129" s="1067"/>
      <c r="I129" s="1194"/>
      <c r="J129" s="1684"/>
      <c r="K129" s="1194"/>
      <c r="L129" s="1050"/>
      <c r="M129" s="1634"/>
      <c r="N129" s="2155"/>
      <c r="O129" s="2155"/>
      <c r="P129" s="2155"/>
      <c r="Q129" s="2155"/>
      <c r="S129" s="1051" t="str">
        <f t="shared" si="22"/>
        <v>3 (1403)</v>
      </c>
      <c r="T129" s="1052" t="str">
        <f t="shared" si="23"/>
        <v/>
      </c>
      <c r="U129" s="1741"/>
      <c r="V129" s="1053"/>
      <c r="W129" s="1053"/>
      <c r="X129" s="320"/>
      <c r="Z129" s="1051" t="str">
        <f t="shared" si="14"/>
        <v>3 (1403)</v>
      </c>
      <c r="AA129" s="1052" t="str">
        <f t="shared" si="24"/>
        <v/>
      </c>
      <c r="AB129" s="1740"/>
      <c r="AC129" s="1195"/>
      <c r="AD129" s="1195"/>
      <c r="AE129" s="1186"/>
      <c r="AF129" s="1051" t="str">
        <f t="shared" si="16"/>
        <v>3 (1403)</v>
      </c>
      <c r="AG129" s="1052" t="str">
        <f t="shared" si="25"/>
        <v/>
      </c>
      <c r="AH129" s="1740"/>
      <c r="AI129" s="1195"/>
      <c r="AJ129" s="1195"/>
    </row>
    <row r="130" spans="1:36" hidden="1" x14ac:dyDescent="0.25">
      <c r="A130" s="1634" t="s">
        <v>2935</v>
      </c>
      <c r="B130" s="1046"/>
      <c r="C130" s="1685"/>
      <c r="D130" s="1685"/>
      <c r="E130" s="1634"/>
      <c r="F130" s="1685"/>
      <c r="G130" s="674"/>
      <c r="H130" s="1067"/>
      <c r="I130" s="1194"/>
      <c r="J130" s="1684"/>
      <c r="K130" s="1194"/>
      <c r="L130" s="1050"/>
      <c r="M130" s="1634"/>
      <c r="N130" s="2155"/>
      <c r="O130" s="2155"/>
      <c r="P130" s="2155"/>
      <c r="Q130" s="2155"/>
      <c r="S130" s="1051" t="str">
        <f t="shared" si="22"/>
        <v>4 (1404)</v>
      </c>
      <c r="T130" s="1052" t="str">
        <f t="shared" si="23"/>
        <v/>
      </c>
      <c r="U130" s="1741"/>
      <c r="V130" s="1053"/>
      <c r="W130" s="1053"/>
      <c r="X130" s="320"/>
      <c r="Z130" s="1051" t="str">
        <f t="shared" si="14"/>
        <v>4 (1404)</v>
      </c>
      <c r="AA130" s="1052" t="str">
        <f t="shared" si="24"/>
        <v/>
      </c>
      <c r="AB130" s="1740"/>
      <c r="AC130" s="1195"/>
      <c r="AD130" s="1195"/>
      <c r="AE130" s="1186"/>
      <c r="AF130" s="1051" t="str">
        <f t="shared" si="16"/>
        <v>4 (1404)</v>
      </c>
      <c r="AG130" s="1052" t="str">
        <f t="shared" si="25"/>
        <v/>
      </c>
      <c r="AH130" s="1740"/>
      <c r="AI130" s="1195"/>
      <c r="AJ130" s="1195"/>
    </row>
    <row r="131" spans="1:36" hidden="1" x14ac:dyDescent="0.25">
      <c r="A131" s="1634" t="s">
        <v>2936</v>
      </c>
      <c r="B131" s="1046"/>
      <c r="C131" s="1685"/>
      <c r="D131" s="1685"/>
      <c r="E131" s="1634"/>
      <c r="F131" s="1685"/>
      <c r="G131" s="674"/>
      <c r="H131" s="1067"/>
      <c r="I131" s="1194"/>
      <c r="J131" s="1684"/>
      <c r="K131" s="1194"/>
      <c r="L131" s="1050"/>
      <c r="M131" s="1634"/>
      <c r="N131" s="2155"/>
      <c r="O131" s="2155"/>
      <c r="P131" s="2155"/>
      <c r="Q131" s="2155"/>
      <c r="S131" s="1051" t="str">
        <f t="shared" si="22"/>
        <v>5 (1405)</v>
      </c>
      <c r="T131" s="1052" t="str">
        <f t="shared" si="23"/>
        <v/>
      </c>
      <c r="U131" s="1741"/>
      <c r="V131" s="1053"/>
      <c r="W131" s="1053"/>
      <c r="X131" s="320"/>
      <c r="Z131" s="1051" t="str">
        <f t="shared" si="14"/>
        <v>5 (1405)</v>
      </c>
      <c r="AA131" s="1052" t="str">
        <f t="shared" si="24"/>
        <v/>
      </c>
      <c r="AB131" s="1740"/>
      <c r="AC131" s="1195"/>
      <c r="AD131" s="1195"/>
      <c r="AE131" s="1186"/>
      <c r="AF131" s="1051" t="str">
        <f t="shared" si="16"/>
        <v>5 (1405)</v>
      </c>
      <c r="AG131" s="1052" t="str">
        <f t="shared" si="25"/>
        <v/>
      </c>
      <c r="AH131" s="1740"/>
      <c r="AI131" s="1195"/>
      <c r="AJ131" s="1195"/>
    </row>
    <row r="132" spans="1:36" hidden="1" x14ac:dyDescent="0.25">
      <c r="A132" s="1634" t="s">
        <v>2937</v>
      </c>
      <c r="B132" s="1046"/>
      <c r="C132" s="1685"/>
      <c r="D132" s="1685"/>
      <c r="E132" s="1634"/>
      <c r="F132" s="1685"/>
      <c r="G132" s="674"/>
      <c r="H132" s="1067"/>
      <c r="I132" s="1194"/>
      <c r="J132" s="1684"/>
      <c r="K132" s="1194"/>
      <c r="L132" s="1050"/>
      <c r="M132" s="1634"/>
      <c r="N132" s="2155"/>
      <c r="O132" s="2155"/>
      <c r="P132" s="2155"/>
      <c r="Q132" s="2155"/>
      <c r="S132" s="1051" t="str">
        <f t="shared" si="22"/>
        <v>6 (1406)</v>
      </c>
      <c r="T132" s="1052" t="str">
        <f t="shared" si="23"/>
        <v/>
      </c>
      <c r="U132" s="1741"/>
      <c r="V132" s="1053"/>
      <c r="W132" s="1053"/>
      <c r="X132" s="320"/>
      <c r="Z132" s="1051" t="str">
        <f t="shared" si="14"/>
        <v>6 (1406)</v>
      </c>
      <c r="AA132" s="1052" t="str">
        <f t="shared" si="24"/>
        <v/>
      </c>
      <c r="AB132" s="1740"/>
      <c r="AC132" s="1195"/>
      <c r="AD132" s="1195"/>
      <c r="AE132" s="1186"/>
      <c r="AF132" s="1051" t="str">
        <f t="shared" si="16"/>
        <v>6 (1406)</v>
      </c>
      <c r="AG132" s="1052" t="str">
        <f t="shared" si="25"/>
        <v/>
      </c>
      <c r="AH132" s="1740"/>
      <c r="AI132" s="1195"/>
      <c r="AJ132" s="1195"/>
    </row>
    <row r="133" spans="1:36" hidden="1" x14ac:dyDescent="0.25">
      <c r="A133" s="1634" t="s">
        <v>2938</v>
      </c>
      <c r="B133" s="1046"/>
      <c r="C133" s="1685"/>
      <c r="D133" s="1685"/>
      <c r="E133" s="1634"/>
      <c r="F133" s="1685"/>
      <c r="G133" s="674"/>
      <c r="H133" s="1067"/>
      <c r="I133" s="1194"/>
      <c r="J133" s="1684"/>
      <c r="K133" s="1194"/>
      <c r="L133" s="1050"/>
      <c r="M133" s="1634"/>
      <c r="N133" s="2155"/>
      <c r="O133" s="2155"/>
      <c r="P133" s="2155"/>
      <c r="Q133" s="2155"/>
      <c r="S133" s="1051" t="str">
        <f t="shared" si="22"/>
        <v>7 (1407)</v>
      </c>
      <c r="T133" s="1052" t="str">
        <f t="shared" si="23"/>
        <v/>
      </c>
      <c r="U133" s="1741"/>
      <c r="V133" s="1053"/>
      <c r="W133" s="1053"/>
      <c r="X133" s="320"/>
      <c r="Z133" s="1051" t="str">
        <f t="shared" ref="Z133:Z153" si="26">$A133</f>
        <v>7 (1407)</v>
      </c>
      <c r="AA133" s="1052" t="str">
        <f t="shared" si="24"/>
        <v/>
      </c>
      <c r="AB133" s="1740"/>
      <c r="AC133" s="1195"/>
      <c r="AD133" s="1195"/>
      <c r="AE133" s="1186"/>
      <c r="AF133" s="1051" t="str">
        <f t="shared" ref="AF133:AF153" si="27">$A133</f>
        <v>7 (1407)</v>
      </c>
      <c r="AG133" s="1052" t="str">
        <f t="shared" si="25"/>
        <v/>
      </c>
      <c r="AH133" s="1740"/>
      <c r="AI133" s="1195"/>
      <c r="AJ133" s="1195"/>
    </row>
    <row r="134" spans="1:36" hidden="1" x14ac:dyDescent="0.25">
      <c r="A134" s="1634" t="s">
        <v>2939</v>
      </c>
      <c r="B134" s="1046"/>
      <c r="C134" s="1685"/>
      <c r="D134" s="1685"/>
      <c r="E134" s="1634"/>
      <c r="F134" s="1685"/>
      <c r="G134" s="674"/>
      <c r="H134" s="1067"/>
      <c r="I134" s="1194"/>
      <c r="J134" s="1684"/>
      <c r="K134" s="1194"/>
      <c r="L134" s="1050"/>
      <c r="M134" s="1634"/>
      <c r="N134" s="2155"/>
      <c r="O134" s="2155"/>
      <c r="P134" s="2155"/>
      <c r="Q134" s="2155"/>
      <c r="S134" s="1051" t="str">
        <f t="shared" si="22"/>
        <v>8 (1408)</v>
      </c>
      <c r="T134" s="1052" t="str">
        <f t="shared" si="23"/>
        <v/>
      </c>
      <c r="U134" s="1741"/>
      <c r="V134" s="1053"/>
      <c r="W134" s="1053"/>
      <c r="X134" s="320"/>
      <c r="Z134" s="1051" t="str">
        <f t="shared" si="26"/>
        <v>8 (1408)</v>
      </c>
      <c r="AA134" s="1052" t="str">
        <f t="shared" si="24"/>
        <v/>
      </c>
      <c r="AB134" s="1740"/>
      <c r="AC134" s="1195"/>
      <c r="AD134" s="1195"/>
      <c r="AE134" s="1186"/>
      <c r="AF134" s="1051" t="str">
        <f t="shared" si="27"/>
        <v>8 (1408)</v>
      </c>
      <c r="AG134" s="1052" t="str">
        <f t="shared" si="25"/>
        <v/>
      </c>
      <c r="AH134" s="1740"/>
      <c r="AI134" s="1195"/>
      <c r="AJ134" s="1195"/>
    </row>
    <row r="135" spans="1:36" hidden="1" x14ac:dyDescent="0.25">
      <c r="A135" s="1634" t="s">
        <v>2940</v>
      </c>
      <c r="B135" s="1046"/>
      <c r="C135" s="1685"/>
      <c r="D135" s="1685"/>
      <c r="E135" s="1634"/>
      <c r="F135" s="1685"/>
      <c r="G135" s="674"/>
      <c r="H135" s="1067"/>
      <c r="I135" s="1194"/>
      <c r="J135" s="1684"/>
      <c r="K135" s="1194"/>
      <c r="L135" s="1050"/>
      <c r="M135" s="1634"/>
      <c r="N135" s="2155"/>
      <c r="O135" s="2155"/>
      <c r="P135" s="2155"/>
      <c r="Q135" s="2155"/>
      <c r="S135" s="1051" t="str">
        <f t="shared" si="22"/>
        <v>9 (1409)</v>
      </c>
      <c r="T135" s="1052" t="str">
        <f t="shared" si="23"/>
        <v/>
      </c>
      <c r="U135" s="1741"/>
      <c r="V135" s="1053"/>
      <c r="W135" s="1053"/>
      <c r="X135" s="320"/>
      <c r="Z135" s="1051" t="str">
        <f t="shared" si="26"/>
        <v>9 (1409)</v>
      </c>
      <c r="AA135" s="1052" t="str">
        <f t="shared" si="24"/>
        <v/>
      </c>
      <c r="AB135" s="1740"/>
      <c r="AC135" s="1195"/>
      <c r="AD135" s="1195"/>
      <c r="AE135" s="1186"/>
      <c r="AF135" s="1051" t="str">
        <f t="shared" si="27"/>
        <v>9 (1409)</v>
      </c>
      <c r="AG135" s="1052" t="str">
        <f t="shared" si="25"/>
        <v/>
      </c>
      <c r="AH135" s="1740"/>
      <c r="AI135" s="1195"/>
      <c r="AJ135" s="1195"/>
    </row>
    <row r="136" spans="1:36" hidden="1" x14ac:dyDescent="0.25">
      <c r="A136" s="1634" t="s">
        <v>2941</v>
      </c>
      <c r="B136" s="1046"/>
      <c r="C136" s="1685"/>
      <c r="D136" s="1685"/>
      <c r="E136" s="1634"/>
      <c r="F136" s="1685"/>
      <c r="G136" s="674"/>
      <c r="H136" s="1067"/>
      <c r="I136" s="1194"/>
      <c r="J136" s="1684"/>
      <c r="K136" s="1194"/>
      <c r="L136" s="1050"/>
      <c r="M136" s="1634"/>
      <c r="N136" s="2155"/>
      <c r="O136" s="2155"/>
      <c r="P136" s="2155"/>
      <c r="Q136" s="2155"/>
      <c r="S136" s="1051" t="str">
        <f t="shared" si="22"/>
        <v>10 (1410)</v>
      </c>
      <c r="T136" s="1052" t="str">
        <f t="shared" si="23"/>
        <v/>
      </c>
      <c r="U136" s="1741"/>
      <c r="V136" s="1053"/>
      <c r="W136" s="1053"/>
      <c r="X136" s="320"/>
      <c r="Z136" s="1051" t="str">
        <f t="shared" si="26"/>
        <v>10 (1410)</v>
      </c>
      <c r="AA136" s="1052" t="str">
        <f t="shared" si="24"/>
        <v/>
      </c>
      <c r="AB136" s="1740"/>
      <c r="AC136" s="1195"/>
      <c r="AD136" s="1195"/>
      <c r="AE136" s="1186"/>
      <c r="AF136" s="1051" t="str">
        <f t="shared" si="27"/>
        <v>10 (1410)</v>
      </c>
      <c r="AG136" s="1052" t="str">
        <f t="shared" si="25"/>
        <v/>
      </c>
      <c r="AH136" s="1740"/>
      <c r="AI136" s="1195"/>
      <c r="AJ136" s="1195"/>
    </row>
    <row r="137" spans="1:36" hidden="1" x14ac:dyDescent="0.25">
      <c r="A137" s="1634" t="s">
        <v>2942</v>
      </c>
      <c r="B137" s="1046"/>
      <c r="C137" s="1685"/>
      <c r="D137" s="1685"/>
      <c r="E137" s="1634"/>
      <c r="F137" s="1685"/>
      <c r="G137" s="674"/>
      <c r="H137" s="1067"/>
      <c r="I137" s="1194"/>
      <c r="J137" s="1684"/>
      <c r="K137" s="1194"/>
      <c r="L137" s="1050"/>
      <c r="M137" s="1634"/>
      <c r="N137" s="2155"/>
      <c r="O137" s="2155"/>
      <c r="P137" s="2155"/>
      <c r="Q137" s="2155"/>
      <c r="S137" s="1051" t="str">
        <f t="shared" si="22"/>
        <v>11 (1411)</v>
      </c>
      <c r="T137" s="1052" t="str">
        <f t="shared" si="23"/>
        <v/>
      </c>
      <c r="U137" s="1741"/>
      <c r="V137" s="1053"/>
      <c r="W137" s="1053"/>
      <c r="X137" s="320"/>
      <c r="Z137" s="1051" t="str">
        <f t="shared" si="26"/>
        <v>11 (1411)</v>
      </c>
      <c r="AA137" s="1052" t="str">
        <f t="shared" si="24"/>
        <v/>
      </c>
      <c r="AB137" s="1740"/>
      <c r="AC137" s="1195"/>
      <c r="AD137" s="1195"/>
      <c r="AE137" s="1186"/>
      <c r="AF137" s="1051" t="str">
        <f t="shared" si="27"/>
        <v>11 (1411)</v>
      </c>
      <c r="AG137" s="1052" t="str">
        <f t="shared" si="25"/>
        <v/>
      </c>
      <c r="AH137" s="1740"/>
      <c r="AI137" s="1195"/>
      <c r="AJ137" s="1195"/>
    </row>
    <row r="138" spans="1:36" hidden="1" x14ac:dyDescent="0.25">
      <c r="A138" s="1634" t="s">
        <v>2943</v>
      </c>
      <c r="B138" s="1046"/>
      <c r="C138" s="1685"/>
      <c r="D138" s="1685"/>
      <c r="E138" s="1634"/>
      <c r="F138" s="1685"/>
      <c r="G138" s="674"/>
      <c r="H138" s="1067"/>
      <c r="I138" s="1194"/>
      <c r="J138" s="1684"/>
      <c r="K138" s="1194"/>
      <c r="L138" s="1050"/>
      <c r="M138" s="1634"/>
      <c r="N138" s="2155"/>
      <c r="O138" s="2155"/>
      <c r="P138" s="2155"/>
      <c r="Q138" s="2155"/>
      <c r="S138" s="1051" t="str">
        <f t="shared" si="22"/>
        <v>12 (1412)</v>
      </c>
      <c r="T138" s="1052" t="str">
        <f t="shared" si="23"/>
        <v/>
      </c>
      <c r="U138" s="1741"/>
      <c r="V138" s="1053"/>
      <c r="W138" s="1053"/>
      <c r="X138" s="320"/>
      <c r="Z138" s="1051" t="str">
        <f t="shared" si="26"/>
        <v>12 (1412)</v>
      </c>
      <c r="AA138" s="1052" t="str">
        <f t="shared" si="24"/>
        <v/>
      </c>
      <c r="AB138" s="1740"/>
      <c r="AC138" s="1195"/>
      <c r="AD138" s="1195"/>
      <c r="AE138" s="1186"/>
      <c r="AF138" s="1051" t="str">
        <f t="shared" si="27"/>
        <v>12 (1412)</v>
      </c>
      <c r="AG138" s="1052" t="str">
        <f t="shared" si="25"/>
        <v/>
      </c>
      <c r="AH138" s="1740"/>
      <c r="AI138" s="1195"/>
      <c r="AJ138" s="1195"/>
    </row>
    <row r="139" spans="1:36" hidden="1" x14ac:dyDescent="0.25">
      <c r="A139" s="1634" t="s">
        <v>2944</v>
      </c>
      <c r="B139" s="1046"/>
      <c r="C139" s="1685"/>
      <c r="D139" s="1685"/>
      <c r="E139" s="1634"/>
      <c r="F139" s="1685"/>
      <c r="G139" s="674"/>
      <c r="H139" s="1067"/>
      <c r="I139" s="1194"/>
      <c r="J139" s="1684"/>
      <c r="K139" s="1194"/>
      <c r="L139" s="1050"/>
      <c r="M139" s="1634"/>
      <c r="N139" s="2155"/>
      <c r="O139" s="2155"/>
      <c r="P139" s="2155"/>
      <c r="Q139" s="2155"/>
      <c r="S139" s="1051" t="str">
        <f t="shared" si="22"/>
        <v>13 (1413)</v>
      </c>
      <c r="T139" s="1052" t="str">
        <f t="shared" si="23"/>
        <v/>
      </c>
      <c r="U139" s="1741"/>
      <c r="V139" s="1053"/>
      <c r="W139" s="1053"/>
      <c r="X139" s="320"/>
      <c r="Z139" s="1051" t="str">
        <f t="shared" si="26"/>
        <v>13 (1413)</v>
      </c>
      <c r="AA139" s="1052" t="str">
        <f t="shared" si="24"/>
        <v/>
      </c>
      <c r="AB139" s="1740"/>
      <c r="AC139" s="1195"/>
      <c r="AD139" s="1195"/>
      <c r="AE139" s="1186"/>
      <c r="AF139" s="1051" t="str">
        <f t="shared" si="27"/>
        <v>13 (1413)</v>
      </c>
      <c r="AG139" s="1052" t="str">
        <f t="shared" si="25"/>
        <v/>
      </c>
      <c r="AH139" s="1740"/>
      <c r="AI139" s="1195"/>
      <c r="AJ139" s="1195"/>
    </row>
    <row r="140" spans="1:36" hidden="1" x14ac:dyDescent="0.25">
      <c r="A140" s="1634" t="s">
        <v>2945</v>
      </c>
      <c r="B140" s="1046"/>
      <c r="C140" s="1685"/>
      <c r="D140" s="1685"/>
      <c r="E140" s="1634"/>
      <c r="F140" s="1685"/>
      <c r="G140" s="674"/>
      <c r="H140" s="1067"/>
      <c r="I140" s="1194"/>
      <c r="J140" s="1684"/>
      <c r="K140" s="1194"/>
      <c r="L140" s="1050"/>
      <c r="M140" s="1634"/>
      <c r="N140" s="2155"/>
      <c r="O140" s="2155"/>
      <c r="P140" s="2155"/>
      <c r="Q140" s="2155"/>
      <c r="S140" s="1051" t="str">
        <f t="shared" si="22"/>
        <v>14 (1414)</v>
      </c>
      <c r="T140" s="1052" t="str">
        <f t="shared" si="23"/>
        <v/>
      </c>
      <c r="U140" s="1741"/>
      <c r="V140" s="1053"/>
      <c r="W140" s="1053"/>
      <c r="X140" s="320"/>
      <c r="Z140" s="1051" t="str">
        <f t="shared" si="26"/>
        <v>14 (1414)</v>
      </c>
      <c r="AA140" s="1052" t="str">
        <f t="shared" si="24"/>
        <v/>
      </c>
      <c r="AB140" s="1740"/>
      <c r="AC140" s="1195"/>
      <c r="AD140" s="1195"/>
      <c r="AE140" s="1186"/>
      <c r="AF140" s="1051" t="str">
        <f t="shared" si="27"/>
        <v>14 (1414)</v>
      </c>
      <c r="AG140" s="1052" t="str">
        <f t="shared" si="25"/>
        <v/>
      </c>
      <c r="AH140" s="1740"/>
      <c r="AI140" s="1195"/>
      <c r="AJ140" s="1195"/>
    </row>
    <row r="141" spans="1:36" hidden="1" x14ac:dyDescent="0.25">
      <c r="A141" s="1634" t="s">
        <v>2946</v>
      </c>
      <c r="B141" s="1046"/>
      <c r="C141" s="1685"/>
      <c r="D141" s="1685"/>
      <c r="E141" s="1634"/>
      <c r="F141" s="1685"/>
      <c r="G141" s="674"/>
      <c r="H141" s="1067"/>
      <c r="I141" s="1194"/>
      <c r="J141" s="1684"/>
      <c r="K141" s="1194"/>
      <c r="L141" s="1050"/>
      <c r="M141" s="1634"/>
      <c r="N141" s="2155"/>
      <c r="O141" s="2155"/>
      <c r="P141" s="2155"/>
      <c r="Q141" s="2155"/>
      <c r="S141" s="1051" t="str">
        <f t="shared" si="22"/>
        <v>15 (1415)</v>
      </c>
      <c r="T141" s="1052" t="str">
        <f t="shared" si="23"/>
        <v/>
      </c>
      <c r="U141" s="1741"/>
      <c r="V141" s="1053"/>
      <c r="W141" s="1053"/>
      <c r="X141" s="320"/>
      <c r="Z141" s="1051" t="str">
        <f t="shared" si="26"/>
        <v>15 (1415)</v>
      </c>
      <c r="AA141" s="1052" t="str">
        <f t="shared" si="24"/>
        <v/>
      </c>
      <c r="AB141" s="1740"/>
      <c r="AC141" s="1195"/>
      <c r="AD141" s="1195"/>
      <c r="AE141" s="1186"/>
      <c r="AF141" s="1051" t="str">
        <f t="shared" si="27"/>
        <v>15 (1415)</v>
      </c>
      <c r="AG141" s="1052" t="str">
        <f t="shared" si="25"/>
        <v/>
      </c>
      <c r="AH141" s="1740"/>
      <c r="AI141" s="1195"/>
      <c r="AJ141" s="1195"/>
    </row>
    <row r="142" spans="1:36" hidden="1" x14ac:dyDescent="0.25">
      <c r="A142" s="1634" t="s">
        <v>2947</v>
      </c>
      <c r="B142" s="1046"/>
      <c r="C142" s="1685"/>
      <c r="D142" s="1685"/>
      <c r="E142" s="1634"/>
      <c r="F142" s="1685"/>
      <c r="G142" s="674"/>
      <c r="H142" s="1067"/>
      <c r="I142" s="1194"/>
      <c r="J142" s="1684"/>
      <c r="K142" s="1194"/>
      <c r="L142" s="1050"/>
      <c r="M142" s="1634"/>
      <c r="N142" s="2155"/>
      <c r="O142" s="2155"/>
      <c r="P142" s="2155"/>
      <c r="Q142" s="2155"/>
      <c r="S142" s="1051" t="str">
        <f t="shared" si="22"/>
        <v>16 (1416)</v>
      </c>
      <c r="T142" s="1052" t="str">
        <f t="shared" si="23"/>
        <v/>
      </c>
      <c r="U142" s="1741"/>
      <c r="V142" s="1053"/>
      <c r="W142" s="1053"/>
      <c r="X142" s="320"/>
      <c r="Z142" s="1051" t="str">
        <f t="shared" si="26"/>
        <v>16 (1416)</v>
      </c>
      <c r="AA142" s="1052" t="str">
        <f t="shared" si="24"/>
        <v/>
      </c>
      <c r="AB142" s="1740"/>
      <c r="AC142" s="1195"/>
      <c r="AD142" s="1195"/>
      <c r="AE142" s="1186"/>
      <c r="AF142" s="1051" t="str">
        <f t="shared" si="27"/>
        <v>16 (1416)</v>
      </c>
      <c r="AG142" s="1052" t="str">
        <f t="shared" si="25"/>
        <v/>
      </c>
      <c r="AH142" s="1740"/>
      <c r="AI142" s="1195"/>
      <c r="AJ142" s="1195"/>
    </row>
    <row r="143" spans="1:36" hidden="1" x14ac:dyDescent="0.25">
      <c r="A143" s="1634" t="s">
        <v>2948</v>
      </c>
      <c r="B143" s="1046"/>
      <c r="C143" s="1685"/>
      <c r="D143" s="1685"/>
      <c r="E143" s="1634"/>
      <c r="F143" s="1685"/>
      <c r="G143" s="674"/>
      <c r="H143" s="1067"/>
      <c r="I143" s="1194"/>
      <c r="J143" s="1684"/>
      <c r="K143" s="1194"/>
      <c r="L143" s="1050"/>
      <c r="M143" s="1634"/>
      <c r="N143" s="2155"/>
      <c r="O143" s="2155"/>
      <c r="P143" s="2155"/>
      <c r="Q143" s="2155"/>
      <c r="S143" s="1051" t="str">
        <f t="shared" si="22"/>
        <v>17 (1417)</v>
      </c>
      <c r="T143" s="1052" t="str">
        <f t="shared" si="23"/>
        <v/>
      </c>
      <c r="U143" s="1741"/>
      <c r="V143" s="1053"/>
      <c r="W143" s="1053"/>
      <c r="X143" s="320"/>
      <c r="Z143" s="1051" t="str">
        <f t="shared" si="26"/>
        <v>17 (1417)</v>
      </c>
      <c r="AA143" s="1052" t="str">
        <f t="shared" si="24"/>
        <v/>
      </c>
      <c r="AB143" s="1740"/>
      <c r="AC143" s="1195"/>
      <c r="AD143" s="1195"/>
      <c r="AE143" s="1186"/>
      <c r="AF143" s="1051" t="str">
        <f t="shared" si="27"/>
        <v>17 (1417)</v>
      </c>
      <c r="AG143" s="1052" t="str">
        <f t="shared" si="25"/>
        <v/>
      </c>
      <c r="AH143" s="1740"/>
      <c r="AI143" s="1195"/>
      <c r="AJ143" s="1195"/>
    </row>
    <row r="144" spans="1:36" hidden="1" x14ac:dyDescent="0.25">
      <c r="A144" s="1634" t="s">
        <v>2949</v>
      </c>
      <c r="B144" s="1046"/>
      <c r="C144" s="1685"/>
      <c r="D144" s="1685"/>
      <c r="E144" s="1634"/>
      <c r="F144" s="1685"/>
      <c r="G144" s="674"/>
      <c r="H144" s="1067"/>
      <c r="I144" s="1194"/>
      <c r="J144" s="1684"/>
      <c r="K144" s="1194"/>
      <c r="L144" s="1050"/>
      <c r="M144" s="1634"/>
      <c r="N144" s="2155"/>
      <c r="O144" s="2155"/>
      <c r="P144" s="2155"/>
      <c r="Q144" s="2155"/>
      <c r="S144" s="1051" t="str">
        <f t="shared" si="22"/>
        <v>18 (1418)</v>
      </c>
      <c r="T144" s="1052" t="str">
        <f t="shared" si="23"/>
        <v/>
      </c>
      <c r="U144" s="1741"/>
      <c r="V144" s="1053"/>
      <c r="W144" s="1053"/>
      <c r="X144" s="320"/>
      <c r="Z144" s="1051" t="str">
        <f t="shared" si="26"/>
        <v>18 (1418)</v>
      </c>
      <c r="AA144" s="1052" t="str">
        <f t="shared" si="24"/>
        <v/>
      </c>
      <c r="AB144" s="1740"/>
      <c r="AC144" s="1195"/>
      <c r="AD144" s="1195"/>
      <c r="AE144" s="1186"/>
      <c r="AF144" s="1051" t="str">
        <f t="shared" si="27"/>
        <v>18 (1418)</v>
      </c>
      <c r="AG144" s="1052" t="str">
        <f t="shared" si="25"/>
        <v/>
      </c>
      <c r="AH144" s="1740"/>
      <c r="AI144" s="1195"/>
      <c r="AJ144" s="1195"/>
    </row>
    <row r="145" spans="1:45" hidden="1" x14ac:dyDescent="0.25">
      <c r="A145" s="1634" t="s">
        <v>2950</v>
      </c>
      <c r="B145" s="1046"/>
      <c r="C145" s="1685"/>
      <c r="D145" s="1685"/>
      <c r="E145" s="1634"/>
      <c r="F145" s="1685"/>
      <c r="G145" s="674"/>
      <c r="H145" s="1067"/>
      <c r="I145" s="1194"/>
      <c r="J145" s="1684"/>
      <c r="K145" s="1194"/>
      <c r="L145" s="1050"/>
      <c r="M145" s="1634"/>
      <c r="N145" s="2155"/>
      <c r="O145" s="2155"/>
      <c r="P145" s="2155"/>
      <c r="Q145" s="2155"/>
      <c r="S145" s="1051" t="str">
        <f t="shared" si="22"/>
        <v>19 (1419)</v>
      </c>
      <c r="T145" s="1052" t="str">
        <f t="shared" si="23"/>
        <v/>
      </c>
      <c r="U145" s="1741"/>
      <c r="V145" s="1053"/>
      <c r="W145" s="1053"/>
      <c r="X145" s="320"/>
      <c r="Z145" s="1051" t="str">
        <f t="shared" si="26"/>
        <v>19 (1419)</v>
      </c>
      <c r="AA145" s="1052" t="str">
        <f t="shared" si="24"/>
        <v/>
      </c>
      <c r="AB145" s="1740"/>
      <c r="AC145" s="1195"/>
      <c r="AD145" s="1195"/>
      <c r="AE145" s="1186"/>
      <c r="AF145" s="1051" t="str">
        <f t="shared" si="27"/>
        <v>19 (1419)</v>
      </c>
      <c r="AG145" s="1052" t="str">
        <f t="shared" si="25"/>
        <v/>
      </c>
      <c r="AH145" s="1740"/>
      <c r="AI145" s="1195"/>
      <c r="AJ145" s="1195"/>
    </row>
    <row r="146" spans="1:45" hidden="1" x14ac:dyDescent="0.25">
      <c r="A146" s="1634" t="s">
        <v>2951</v>
      </c>
      <c r="B146" s="1046"/>
      <c r="C146" s="1685"/>
      <c r="D146" s="1685"/>
      <c r="E146" s="1634"/>
      <c r="F146" s="1685"/>
      <c r="G146" s="674"/>
      <c r="H146" s="1067"/>
      <c r="I146" s="1194"/>
      <c r="J146" s="1684"/>
      <c r="K146" s="1194"/>
      <c r="L146" s="1050"/>
      <c r="M146" s="1634"/>
      <c r="N146" s="2155"/>
      <c r="O146" s="2155"/>
      <c r="P146" s="2155"/>
      <c r="Q146" s="2155"/>
      <c r="S146" s="1051" t="str">
        <f t="shared" si="22"/>
        <v>20 (1420)</v>
      </c>
      <c r="T146" s="1052" t="str">
        <f t="shared" si="23"/>
        <v/>
      </c>
      <c r="U146" s="1741"/>
      <c r="V146" s="1053"/>
      <c r="W146" s="1053"/>
      <c r="X146" s="320"/>
      <c r="Z146" s="1051" t="str">
        <f t="shared" si="26"/>
        <v>20 (1420)</v>
      </c>
      <c r="AA146" s="1052" t="str">
        <f t="shared" si="24"/>
        <v/>
      </c>
      <c r="AB146" s="1740"/>
      <c r="AC146" s="1195"/>
      <c r="AD146" s="1195"/>
      <c r="AE146" s="1186"/>
      <c r="AF146" s="1051" t="str">
        <f t="shared" si="27"/>
        <v>20 (1420)</v>
      </c>
      <c r="AG146" s="1052" t="str">
        <f t="shared" si="25"/>
        <v/>
      </c>
      <c r="AH146" s="1740"/>
      <c r="AI146" s="1195"/>
      <c r="AJ146" s="1195"/>
    </row>
    <row r="147" spans="1:45" hidden="1" x14ac:dyDescent="0.25">
      <c r="A147" s="1634" t="s">
        <v>2952</v>
      </c>
      <c r="B147" s="1046"/>
      <c r="C147" s="1685"/>
      <c r="D147" s="1685"/>
      <c r="E147" s="1634"/>
      <c r="F147" s="1685"/>
      <c r="G147" s="674"/>
      <c r="H147" s="1067"/>
      <c r="I147" s="1194"/>
      <c r="J147" s="1684"/>
      <c r="K147" s="1194"/>
      <c r="L147" s="1050"/>
      <c r="M147" s="1634"/>
      <c r="N147" s="2155"/>
      <c r="O147" s="2155"/>
      <c r="P147" s="2155"/>
      <c r="Q147" s="2155"/>
      <c r="S147" s="1051" t="str">
        <f t="shared" si="22"/>
        <v>21 (1421)</v>
      </c>
      <c r="T147" s="1052" t="str">
        <f t="shared" si="23"/>
        <v/>
      </c>
      <c r="U147" s="1741"/>
      <c r="V147" s="1053"/>
      <c r="W147" s="1053"/>
      <c r="X147" s="320"/>
      <c r="Z147" s="1051" t="str">
        <f t="shared" si="26"/>
        <v>21 (1421)</v>
      </c>
      <c r="AA147" s="1052" t="str">
        <f t="shared" si="24"/>
        <v/>
      </c>
      <c r="AB147" s="1740"/>
      <c r="AC147" s="1195"/>
      <c r="AD147" s="1195"/>
      <c r="AE147" s="1186"/>
      <c r="AF147" s="1051" t="str">
        <f t="shared" si="27"/>
        <v>21 (1421)</v>
      </c>
      <c r="AG147" s="1052" t="str">
        <f t="shared" si="25"/>
        <v/>
      </c>
      <c r="AH147" s="1740"/>
      <c r="AI147" s="1195"/>
      <c r="AJ147" s="1195"/>
    </row>
    <row r="148" spans="1:45" hidden="1" x14ac:dyDescent="0.25">
      <c r="A148" s="1634" t="s">
        <v>2953</v>
      </c>
      <c r="B148" s="1046"/>
      <c r="C148" s="1685"/>
      <c r="D148" s="1685"/>
      <c r="E148" s="1634"/>
      <c r="F148" s="1685"/>
      <c r="G148" s="674"/>
      <c r="H148" s="1067"/>
      <c r="I148" s="1194"/>
      <c r="J148" s="1684"/>
      <c r="K148" s="1194"/>
      <c r="L148" s="1050"/>
      <c r="M148" s="1634"/>
      <c r="N148" s="2155"/>
      <c r="O148" s="2155"/>
      <c r="P148" s="2155"/>
      <c r="Q148" s="2155"/>
      <c r="S148" s="1051" t="str">
        <f t="shared" si="22"/>
        <v>22 (1422)</v>
      </c>
      <c r="T148" s="1052" t="str">
        <f t="shared" si="23"/>
        <v/>
      </c>
      <c r="U148" s="1741"/>
      <c r="V148" s="1053"/>
      <c r="W148" s="1053"/>
      <c r="X148" s="320"/>
      <c r="Z148" s="1051" t="str">
        <f t="shared" si="26"/>
        <v>22 (1422)</v>
      </c>
      <c r="AA148" s="1052" t="str">
        <f t="shared" si="24"/>
        <v/>
      </c>
      <c r="AB148" s="1740"/>
      <c r="AC148" s="1195"/>
      <c r="AD148" s="1195"/>
      <c r="AE148" s="1186"/>
      <c r="AF148" s="1051" t="str">
        <f t="shared" si="27"/>
        <v>22 (1422)</v>
      </c>
      <c r="AG148" s="1052" t="str">
        <f t="shared" si="25"/>
        <v/>
      </c>
      <c r="AH148" s="1740"/>
      <c r="AI148" s="1195"/>
      <c r="AJ148" s="1195"/>
    </row>
    <row r="149" spans="1:45" hidden="1" x14ac:dyDescent="0.25">
      <c r="A149" s="1634" t="s">
        <v>2954</v>
      </c>
      <c r="B149" s="1046"/>
      <c r="C149" s="1685"/>
      <c r="D149" s="1685"/>
      <c r="E149" s="1634"/>
      <c r="F149" s="1685"/>
      <c r="G149" s="674"/>
      <c r="H149" s="1067"/>
      <c r="I149" s="1194"/>
      <c r="J149" s="1684"/>
      <c r="K149" s="1194"/>
      <c r="L149" s="1050"/>
      <c r="M149" s="1634"/>
      <c r="N149" s="2155"/>
      <c r="O149" s="2155"/>
      <c r="P149" s="2155"/>
      <c r="Q149" s="2155"/>
      <c r="S149" s="1051" t="str">
        <f t="shared" si="22"/>
        <v>23 (1423)</v>
      </c>
      <c r="T149" s="1052" t="str">
        <f t="shared" si="23"/>
        <v/>
      </c>
      <c r="U149" s="1741"/>
      <c r="V149" s="1053"/>
      <c r="W149" s="1053"/>
      <c r="X149" s="320"/>
      <c r="Z149" s="1051" t="str">
        <f t="shared" si="26"/>
        <v>23 (1423)</v>
      </c>
      <c r="AA149" s="1052" t="str">
        <f t="shared" si="24"/>
        <v/>
      </c>
      <c r="AB149" s="1740"/>
      <c r="AC149" s="1195"/>
      <c r="AD149" s="1195"/>
      <c r="AE149" s="1186"/>
      <c r="AF149" s="1051" t="str">
        <f t="shared" si="27"/>
        <v>23 (1423)</v>
      </c>
      <c r="AG149" s="1052" t="str">
        <f t="shared" si="25"/>
        <v/>
      </c>
      <c r="AH149" s="1740"/>
      <c r="AI149" s="1195"/>
      <c r="AJ149" s="1195"/>
    </row>
    <row r="150" spans="1:45" hidden="1" x14ac:dyDescent="0.25">
      <c r="A150" s="1634" t="s">
        <v>2955</v>
      </c>
      <c r="B150" s="1046"/>
      <c r="C150" s="1685"/>
      <c r="D150" s="1685"/>
      <c r="E150" s="1634"/>
      <c r="F150" s="1685"/>
      <c r="G150" s="674"/>
      <c r="H150" s="1067"/>
      <c r="I150" s="1194"/>
      <c r="J150" s="1684"/>
      <c r="K150" s="1194"/>
      <c r="L150" s="1050"/>
      <c r="M150" s="1634"/>
      <c r="N150" s="2155"/>
      <c r="O150" s="2155"/>
      <c r="P150" s="2155"/>
      <c r="Q150" s="2155"/>
      <c r="S150" s="1051" t="str">
        <f t="shared" si="22"/>
        <v>24 (1424)</v>
      </c>
      <c r="T150" s="1052" t="str">
        <f t="shared" si="23"/>
        <v/>
      </c>
      <c r="U150" s="1741"/>
      <c r="V150" s="1053"/>
      <c r="W150" s="1053"/>
      <c r="X150" s="320"/>
      <c r="Z150" s="1051" t="str">
        <f t="shared" si="26"/>
        <v>24 (1424)</v>
      </c>
      <c r="AA150" s="1052" t="str">
        <f t="shared" si="24"/>
        <v/>
      </c>
      <c r="AB150" s="1740"/>
      <c r="AC150" s="1195"/>
      <c r="AD150" s="1195"/>
      <c r="AE150" s="1186"/>
      <c r="AF150" s="1051" t="str">
        <f t="shared" si="27"/>
        <v>24 (1424)</v>
      </c>
      <c r="AG150" s="1052" t="str">
        <f t="shared" si="25"/>
        <v/>
      </c>
      <c r="AH150" s="1740"/>
      <c r="AI150" s="1195"/>
      <c r="AJ150" s="1195"/>
    </row>
    <row r="151" spans="1:45" x14ac:dyDescent="0.25">
      <c r="A151" s="1634" t="s">
        <v>2956</v>
      </c>
      <c r="B151" s="1046"/>
      <c r="C151" s="1685"/>
      <c r="D151" s="1685"/>
      <c r="E151" s="1634"/>
      <c r="F151" s="1685"/>
      <c r="G151" s="674"/>
      <c r="H151" s="1067"/>
      <c r="I151" s="1194"/>
      <c r="J151" s="1684"/>
      <c r="K151" s="1194"/>
      <c r="L151" s="1050"/>
      <c r="M151" s="1634"/>
      <c r="N151" s="2155"/>
      <c r="O151" s="2155"/>
      <c r="P151" s="2155"/>
      <c r="Q151" s="2155"/>
      <c r="S151" s="1051" t="str">
        <f t="shared" si="22"/>
        <v>25 (1425)</v>
      </c>
      <c r="T151" s="1052" t="str">
        <f t="shared" si="23"/>
        <v/>
      </c>
      <c r="U151" s="1741"/>
      <c r="V151" s="1053"/>
      <c r="W151" s="1053"/>
      <c r="X151" s="320"/>
      <c r="Z151" s="1051" t="str">
        <f t="shared" si="26"/>
        <v>25 (1425)</v>
      </c>
      <c r="AA151" s="1052" t="str">
        <f t="shared" si="24"/>
        <v/>
      </c>
      <c r="AB151" s="1740"/>
      <c r="AC151" s="1195"/>
      <c r="AD151" s="1195"/>
      <c r="AE151" s="1186"/>
      <c r="AF151" s="1051" t="str">
        <f t="shared" si="27"/>
        <v>25 (1425)</v>
      </c>
      <c r="AG151" s="1052" t="str">
        <f t="shared" si="25"/>
        <v/>
      </c>
      <c r="AH151" s="1740"/>
      <c r="AI151" s="1195"/>
      <c r="AJ151" s="1195"/>
    </row>
    <row r="152" spans="1:45" x14ac:dyDescent="0.25">
      <c r="A152" s="86" t="s">
        <v>2957</v>
      </c>
      <c r="B152" s="1054">
        <v>100</v>
      </c>
      <c r="C152" s="1685"/>
      <c r="D152" s="1685"/>
      <c r="E152" s="1634"/>
      <c r="F152" s="1685"/>
      <c r="G152" s="167"/>
      <c r="H152" s="1067"/>
      <c r="I152" s="1194"/>
      <c r="J152" s="1684"/>
      <c r="K152" s="1194"/>
      <c r="L152" s="1050"/>
      <c r="M152" s="1634"/>
      <c r="N152" s="2173"/>
      <c r="O152" s="2173"/>
      <c r="P152" s="2173"/>
      <c r="Q152" s="2173"/>
      <c r="S152" s="1043"/>
      <c r="T152" s="1058">
        <f>$B152</f>
        <v>100</v>
      </c>
      <c r="U152" s="1741"/>
      <c r="V152" s="1053"/>
      <c r="W152" s="1053"/>
      <c r="X152" s="320"/>
      <c r="Z152" s="1051" t="str">
        <f t="shared" si="26"/>
        <v>(1426)</v>
      </c>
      <c r="AA152" s="1058">
        <f>$B152</f>
        <v>100</v>
      </c>
      <c r="AB152" s="1740"/>
      <c r="AC152" s="1195"/>
      <c r="AD152" s="1195"/>
      <c r="AE152" s="1186"/>
      <c r="AF152" s="1051" t="str">
        <f t="shared" si="27"/>
        <v>(1426)</v>
      </c>
      <c r="AG152" s="1058">
        <f>$B152</f>
        <v>100</v>
      </c>
      <c r="AH152" s="1740"/>
      <c r="AI152" s="1195"/>
      <c r="AJ152" s="1195"/>
    </row>
    <row r="153" spans="1:45" x14ac:dyDescent="0.25">
      <c r="A153" s="39" t="s">
        <v>2958</v>
      </c>
      <c r="B153" s="678" t="s">
        <v>2959</v>
      </c>
      <c r="C153" s="1684"/>
      <c r="D153" s="1684"/>
      <c r="F153" s="1684"/>
      <c r="G153" s="1060"/>
      <c r="H153" s="1068"/>
      <c r="I153" s="1049"/>
      <c r="J153" s="1684"/>
      <c r="K153" s="1049"/>
      <c r="L153" s="1062"/>
      <c r="N153" s="2174"/>
      <c r="O153" s="2174"/>
      <c r="P153" s="2174"/>
      <c r="Q153" s="2174"/>
      <c r="S153" s="1043"/>
      <c r="T153" s="679" t="str">
        <f>$B153</f>
        <v>Global</v>
      </c>
      <c r="U153" s="1741"/>
      <c r="V153" s="1064"/>
      <c r="W153" s="1064"/>
      <c r="X153" s="320"/>
      <c r="Z153" s="1051" t="str">
        <f t="shared" si="26"/>
        <v>(1400)</v>
      </c>
      <c r="AA153" s="679" t="str">
        <f t="shared" si="24"/>
        <v>Global</v>
      </c>
      <c r="AB153" s="1740"/>
      <c r="AC153" s="1195"/>
      <c r="AD153" s="1195"/>
      <c r="AE153" s="1186"/>
      <c r="AF153" s="1051" t="str">
        <f t="shared" si="27"/>
        <v>(1400)</v>
      </c>
      <c r="AG153" s="679" t="str">
        <f t="shared" si="25"/>
        <v>Global</v>
      </c>
      <c r="AH153" s="1740"/>
      <c r="AI153" s="1195"/>
      <c r="AJ153" s="1195"/>
    </row>
    <row r="154" spans="1:45" x14ac:dyDescent="0.25">
      <c r="A154" s="131"/>
      <c r="B154" s="131"/>
      <c r="C154" s="131"/>
      <c r="D154" s="131"/>
      <c r="E154" s="131"/>
      <c r="F154" s="131"/>
      <c r="G154" s="131"/>
      <c r="H154" s="131"/>
      <c r="I154" s="131"/>
      <c r="J154" s="131"/>
      <c r="K154" s="131"/>
      <c r="L154" s="131"/>
      <c r="M154" s="131"/>
      <c r="N154" s="131"/>
      <c r="O154" s="131"/>
      <c r="P154" s="131"/>
      <c r="Q154" s="131"/>
      <c r="S154" s="1074"/>
      <c r="T154" s="1074"/>
      <c r="U154" s="693"/>
      <c r="V154" s="693"/>
      <c r="W154" s="693"/>
      <c r="X154" s="693"/>
      <c r="Z154" s="1093"/>
      <c r="AA154" s="1093"/>
      <c r="AB154" s="1118"/>
      <c r="AC154" s="1118"/>
      <c r="AD154" s="1188"/>
      <c r="AE154" s="1186"/>
      <c r="AF154" s="1093"/>
      <c r="AG154" s="1093"/>
      <c r="AH154" s="1188"/>
      <c r="AI154" s="1188"/>
      <c r="AJ154" s="1188"/>
    </row>
    <row r="155" spans="1:45" ht="12.75" x14ac:dyDescent="0.2">
      <c r="A155" s="131"/>
      <c r="B155" s="1356" t="s">
        <v>2960</v>
      </c>
      <c r="C155" s="1357"/>
      <c r="D155" s="1357"/>
      <c r="E155" s="131"/>
      <c r="F155" s="1357"/>
      <c r="G155" s="979"/>
      <c r="H155" s="1358"/>
      <c r="I155" s="1358"/>
      <c r="J155" s="1357"/>
      <c r="K155" s="1357"/>
      <c r="L155" s="1357"/>
      <c r="M155" s="1357"/>
      <c r="N155" s="1428"/>
      <c r="O155" s="131"/>
      <c r="P155" s="553"/>
      <c r="Q155" s="553"/>
      <c r="R155" s="1083"/>
      <c r="S155" s="1093"/>
      <c r="T155" s="1093"/>
      <c r="U155" s="1083"/>
      <c r="V155" s="1083"/>
      <c r="W155" s="1083"/>
      <c r="X155" s="1083"/>
      <c r="Y155" s="769"/>
      <c r="Z155" s="1093"/>
      <c r="AA155" s="1093"/>
      <c r="AB155" s="1118"/>
      <c r="AC155" s="1118"/>
      <c r="AD155" s="1085"/>
      <c r="AE155" s="1085"/>
      <c r="AF155" s="1093"/>
      <c r="AG155" s="1093"/>
      <c r="AH155" s="1086"/>
      <c r="AI155" s="1085"/>
      <c r="AJ155" s="1085"/>
      <c r="AK155" s="1085"/>
      <c r="AL155" s="1085"/>
      <c r="AM155" s="1085"/>
      <c r="AN155" s="1085"/>
      <c r="AO155" s="1118"/>
      <c r="AP155" s="1118"/>
      <c r="AQ155" s="1085"/>
      <c r="AR155" s="1085"/>
      <c r="AS155" s="1085"/>
    </row>
    <row r="156" spans="1:45" x14ac:dyDescent="0.25">
      <c r="A156" s="132" t="s">
        <v>2958</v>
      </c>
      <c r="B156" s="1359" t="s">
        <v>2959</v>
      </c>
      <c r="C156" s="1360"/>
      <c r="D156" s="1360"/>
      <c r="E156" s="1361"/>
      <c r="F156" s="1360"/>
      <c r="G156" s="1360"/>
      <c r="H156" s="1431"/>
      <c r="I156" s="1432"/>
      <c r="J156" s="1432"/>
      <c r="K156" s="1432"/>
      <c r="L156" s="1432"/>
      <c r="M156" s="1700"/>
      <c r="N156" s="2186"/>
      <c r="O156" s="2186"/>
      <c r="P156" s="2256"/>
      <c r="Q156" s="2257"/>
      <c r="S156" s="1093"/>
      <c r="T156" s="1093"/>
      <c r="U156" s="1083"/>
      <c r="V156" s="1083"/>
      <c r="W156" s="1083"/>
      <c r="X156" s="1083"/>
      <c r="Z156" s="1093"/>
      <c r="AA156" s="1093"/>
      <c r="AB156" s="1085"/>
      <c r="AC156" s="1085"/>
      <c r="AF156" s="1093"/>
      <c r="AG156" s="1093"/>
      <c r="AH156" s="1085"/>
      <c r="AI156" s="1085"/>
      <c r="AJ156" s="1085"/>
      <c r="AK156" s="1085"/>
      <c r="AL156" s="1085"/>
      <c r="AM156" s="1118"/>
      <c r="AN156" s="1118"/>
      <c r="AO156" s="1085"/>
      <c r="AP156" s="1085"/>
      <c r="AQ156" s="1085"/>
    </row>
    <row r="157" spans="1:45" ht="12.75" x14ac:dyDescent="0.2">
      <c r="A157" s="131"/>
      <c r="B157" s="131"/>
      <c r="C157" s="131"/>
      <c r="D157" s="131"/>
      <c r="E157" s="131"/>
      <c r="F157" s="131"/>
      <c r="G157" s="131"/>
      <c r="H157" s="131"/>
      <c r="I157" s="131"/>
      <c r="J157" s="131"/>
      <c r="K157" s="131"/>
      <c r="L157" s="131"/>
      <c r="M157" s="131"/>
      <c r="N157" s="131"/>
      <c r="O157" s="131"/>
      <c r="P157" s="131"/>
      <c r="Q157" s="131"/>
      <c r="S157" s="1074"/>
      <c r="T157" s="1074"/>
      <c r="V157" s="25"/>
      <c r="W157" s="25"/>
      <c r="X157" s="25"/>
      <c r="Z157" s="1051"/>
      <c r="AA157" s="1044"/>
      <c r="AD157" s="1"/>
      <c r="AE157" s="1"/>
      <c r="AF157" s="1051"/>
      <c r="AG157" s="1044"/>
      <c r="AH157" s="1"/>
      <c r="AI157" s="1"/>
      <c r="AJ157" s="1"/>
    </row>
    <row r="158" spans="1:45" x14ac:dyDescent="0.25">
      <c r="A158" s="131"/>
      <c r="B158" s="918" t="s">
        <v>746</v>
      </c>
      <c r="C158" s="131"/>
      <c r="D158" s="1693"/>
      <c r="E158" s="131"/>
      <c r="F158" s="131"/>
      <c r="G158" s="131"/>
      <c r="H158" s="131"/>
      <c r="I158" s="131"/>
      <c r="J158" s="131"/>
      <c r="K158" s="131"/>
      <c r="L158" s="131"/>
      <c r="M158" s="131"/>
      <c r="N158" s="2189"/>
      <c r="O158" s="2189"/>
      <c r="P158" s="2189"/>
      <c r="Q158" s="2189"/>
      <c r="S158" s="1093"/>
      <c r="T158" s="1044" t="str">
        <f>$B158</f>
        <v>Total (500)</v>
      </c>
      <c r="U158" s="1741"/>
      <c r="W158" s="283"/>
      <c r="X158" s="283"/>
      <c r="Z158" s="1051"/>
      <c r="AA158" s="1044" t="str">
        <f>$B158</f>
        <v>Total (500)</v>
      </c>
      <c r="AB158" s="1741"/>
      <c r="AC158" s="1188"/>
      <c r="AD158" s="1188"/>
      <c r="AE158" s="1186"/>
      <c r="AF158" s="1051"/>
      <c r="AG158" s="1044" t="str">
        <f>$B158</f>
        <v>Total (500)</v>
      </c>
      <c r="AH158" s="1741"/>
      <c r="AI158" s="1188"/>
      <c r="AJ158" s="1188"/>
    </row>
    <row r="159" spans="1:45" x14ac:dyDescent="0.25">
      <c r="A159" s="131"/>
      <c r="B159" s="131"/>
      <c r="C159" s="131"/>
      <c r="D159" s="131"/>
      <c r="E159" s="131"/>
      <c r="F159" s="131"/>
      <c r="G159" s="131"/>
      <c r="H159" s="131"/>
      <c r="I159" s="131"/>
      <c r="J159" s="131"/>
      <c r="K159" s="131"/>
      <c r="L159" s="131"/>
      <c r="M159" s="131"/>
      <c r="N159" s="131"/>
      <c r="O159" s="131"/>
      <c r="P159" s="131"/>
      <c r="Q159" s="131"/>
    </row>
    <row r="160" spans="1:45" s="25" customFormat="1" ht="33.75" customHeight="1" x14ac:dyDescent="0.25">
      <c r="A160" s="1481"/>
      <c r="B160" s="1474" t="s">
        <v>3014</v>
      </c>
      <c r="C160" s="131"/>
      <c r="D160" s="131"/>
      <c r="E160" s="131"/>
      <c r="F160" s="131"/>
      <c r="G160" s="131"/>
      <c r="H160" s="131"/>
      <c r="I160" s="131"/>
      <c r="J160" s="131"/>
      <c r="K160" s="131"/>
      <c r="L160" s="131"/>
      <c r="M160" s="131"/>
      <c r="N160" s="139" t="s">
        <v>3015</v>
      </c>
      <c r="O160" s="139" t="s">
        <v>3016</v>
      </c>
      <c r="P160" s="139" t="s">
        <v>3015</v>
      </c>
      <c r="Q160" s="139" t="s">
        <v>3016</v>
      </c>
      <c r="Z160" s="1187"/>
      <c r="AA160" s="1187"/>
      <c r="AB160" s="1187"/>
      <c r="AC160" s="1187"/>
      <c r="AD160" s="1187"/>
      <c r="AE160" s="221"/>
      <c r="AF160" s="1187"/>
      <c r="AG160" s="1187"/>
      <c r="AH160" s="1187"/>
      <c r="AI160" s="1187"/>
      <c r="AJ160" s="1187"/>
    </row>
    <row r="161" spans="1:36" s="25" customFormat="1" ht="42.6" customHeight="1" x14ac:dyDescent="0.25">
      <c r="A161" s="1487"/>
      <c r="B161" s="1475" t="s">
        <v>1784</v>
      </c>
      <c r="C161" s="660"/>
      <c r="D161" s="1692"/>
      <c r="E161" s="131"/>
      <c r="F161" s="660"/>
      <c r="G161" s="660"/>
      <c r="H161" s="1476"/>
      <c r="I161" s="660"/>
      <c r="J161" s="1693"/>
      <c r="K161" s="1477"/>
      <c r="L161" s="1405"/>
      <c r="M161" s="131"/>
      <c r="N161" s="1692"/>
      <c r="O161" s="1692"/>
      <c r="P161" s="1692"/>
      <c r="Q161" s="1692"/>
      <c r="W161" s="1121"/>
      <c r="X161" s="1121"/>
      <c r="Z161" s="1187"/>
      <c r="AA161" s="1187"/>
      <c r="AB161" s="1187"/>
      <c r="AC161" s="1187"/>
      <c r="AD161" s="1187"/>
      <c r="AE161" s="221"/>
      <c r="AF161" s="1187"/>
      <c r="AG161" s="1187"/>
      <c r="AH161" s="1187"/>
      <c r="AI161" s="1187"/>
      <c r="AJ161" s="1187"/>
    </row>
    <row r="162" spans="1:36" s="25" customFormat="1" ht="43.7" customHeight="1" x14ac:dyDescent="0.25">
      <c r="A162" s="1487"/>
      <c r="B162" s="1478" t="s">
        <v>1785</v>
      </c>
      <c r="C162" s="1692"/>
      <c r="D162" s="1692"/>
      <c r="E162" s="131"/>
      <c r="F162" s="660"/>
      <c r="G162" s="660"/>
      <c r="H162" s="1476"/>
      <c r="I162" s="660"/>
      <c r="J162" s="1693"/>
      <c r="K162" s="1477"/>
      <c r="L162" s="1405"/>
      <c r="M162" s="131"/>
      <c r="N162" s="1692"/>
      <c r="O162" s="1692"/>
      <c r="P162" s="1692"/>
      <c r="Q162" s="1692"/>
      <c r="Z162" s="1187"/>
      <c r="AA162" s="1187"/>
      <c r="AB162" s="1187"/>
      <c r="AC162" s="1187"/>
      <c r="AD162" s="1187"/>
      <c r="AE162" s="221"/>
      <c r="AF162" s="1187"/>
      <c r="AG162" s="1187"/>
      <c r="AH162" s="1187"/>
      <c r="AI162" s="1187"/>
      <c r="AJ162" s="1187"/>
    </row>
    <row r="163" spans="1:36" ht="12.75" customHeight="1" x14ac:dyDescent="0.25">
      <c r="A163" s="131"/>
      <c r="B163" s="131"/>
      <c r="C163" s="131"/>
      <c r="D163" s="131"/>
      <c r="E163" s="131"/>
      <c r="F163" s="131"/>
      <c r="G163" s="131"/>
      <c r="H163" s="131"/>
      <c r="I163" s="131"/>
      <c r="J163" s="131"/>
      <c r="K163" s="131"/>
      <c r="L163" s="131"/>
      <c r="M163" s="131"/>
      <c r="N163" s="131"/>
      <c r="O163" s="131"/>
      <c r="P163" s="131"/>
      <c r="Q163" s="131"/>
    </row>
    <row r="164" spans="1:36" ht="34.5" customHeight="1" x14ac:dyDescent="0.25">
      <c r="A164" s="1178">
        <v>1</v>
      </c>
      <c r="B164" s="2001" t="s">
        <v>2961</v>
      </c>
      <c r="C164" s="2001"/>
      <c r="D164" s="2001"/>
      <c r="E164" s="2001"/>
      <c r="F164" s="2001"/>
      <c r="G164" s="2001"/>
      <c r="H164" s="1196"/>
      <c r="I164" s="1178">
        <v>4</v>
      </c>
      <c r="J164" s="2001" t="s">
        <v>3107</v>
      </c>
      <c r="K164" s="2080"/>
      <c r="L164" s="2080"/>
      <c r="M164" s="2080"/>
      <c r="N164" s="2080"/>
      <c r="O164" s="2080"/>
      <c r="P164" s="2080"/>
      <c r="Q164" s="2080"/>
    </row>
    <row r="165" spans="1:36" ht="45.75" customHeight="1" x14ac:dyDescent="0.25">
      <c r="A165" s="1094">
        <v>2</v>
      </c>
      <c r="B165" s="2241" t="s">
        <v>3108</v>
      </c>
      <c r="C165" s="2242"/>
      <c r="D165" s="2242"/>
      <c r="E165" s="2242"/>
      <c r="F165" s="2242"/>
      <c r="G165" s="2242"/>
      <c r="H165" s="1196"/>
      <c r="I165" s="1178">
        <v>5</v>
      </c>
      <c r="J165" s="2001" t="s">
        <v>3109</v>
      </c>
      <c r="K165" s="2080"/>
      <c r="L165" s="2080"/>
      <c r="M165" s="2080"/>
      <c r="N165" s="2080"/>
      <c r="O165" s="2080"/>
      <c r="P165" s="2080"/>
      <c r="Q165" s="2080"/>
    </row>
    <row r="166" spans="1:36" ht="45" customHeight="1" x14ac:dyDescent="0.25">
      <c r="A166" s="1094">
        <v>3</v>
      </c>
      <c r="B166" s="2001" t="s">
        <v>2990</v>
      </c>
      <c r="C166" s="2080"/>
      <c r="D166" s="2080"/>
      <c r="E166" s="2080"/>
      <c r="F166" s="2080"/>
      <c r="G166" s="2080"/>
      <c r="H166" s="2080"/>
      <c r="I166" s="1178">
        <v>6</v>
      </c>
      <c r="J166" s="2001" t="s">
        <v>2964</v>
      </c>
      <c r="K166" s="2080"/>
      <c r="L166" s="2080"/>
      <c r="M166" s="2080"/>
      <c r="N166" s="2080"/>
      <c r="O166" s="2080"/>
      <c r="P166" s="2080"/>
      <c r="Q166" s="2080"/>
    </row>
    <row r="167" spans="1:36" x14ac:dyDescent="0.25">
      <c r="B167" s="131"/>
      <c r="C167" s="131"/>
      <c r="D167" s="131"/>
      <c r="E167" s="131"/>
      <c r="F167" s="131"/>
      <c r="G167" s="131"/>
      <c r="H167" s="131"/>
      <c r="I167" s="1178">
        <v>7</v>
      </c>
      <c r="J167" s="2001" t="s">
        <v>2966</v>
      </c>
      <c r="K167" s="2080"/>
      <c r="L167" s="2080"/>
      <c r="M167" s="2080"/>
      <c r="N167" s="2080"/>
      <c r="O167" s="2080"/>
      <c r="P167" s="2080"/>
      <c r="Q167" s="2080"/>
    </row>
    <row r="169" spans="1:36" x14ac:dyDescent="0.25">
      <c r="B169" s="25"/>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V7:W7"/>
    <mergeCell ref="AF2:AJ3"/>
    <mergeCell ref="Z4:AD4"/>
    <mergeCell ref="I6:L6"/>
    <mergeCell ref="S6:T7"/>
    <mergeCell ref="Z6:AA7"/>
    <mergeCell ref="N12:O12"/>
    <mergeCell ref="P12:Q12"/>
    <mergeCell ref="N13:O13"/>
    <mergeCell ref="P13:Q13"/>
    <mergeCell ref="S2:X3"/>
    <mergeCell ref="Z2:AD3"/>
    <mergeCell ref="AC7:AD7"/>
    <mergeCell ref="B2:E2"/>
    <mergeCell ref="B6:D7"/>
    <mergeCell ref="F6:G7"/>
    <mergeCell ref="B3:R4"/>
    <mergeCell ref="I10:J10"/>
    <mergeCell ref="N11:O11"/>
    <mergeCell ref="P11:Q11"/>
    <mergeCell ref="I7:J7"/>
    <mergeCell ref="K7:L7"/>
  </mergeCells>
  <hyperlinks>
    <hyperlink ref="B2:E2" location="'Liste tableaux'!A1" display="Retour à la liste des tableaux" xr:uid="{DC83A209-8406-4173-8557-BEC1E05B25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workbookViewId="0"/>
  </sheetViews>
  <sheetFormatPr defaultColWidth="6.140625" defaultRowHeight="12.75" x14ac:dyDescent="0.2"/>
  <cols>
    <col min="1" max="2" width="2.85546875" style="147" customWidth="1"/>
    <col min="3" max="3" width="46.5703125" style="147" customWidth="1"/>
    <col min="4" max="5" width="11.5703125" style="147" customWidth="1"/>
    <col min="6" max="6" width="10" style="147" customWidth="1"/>
    <col min="7" max="7" width="11.5703125" style="147" customWidth="1"/>
    <col min="8" max="8" width="4.5703125" style="147" customWidth="1"/>
    <col min="9" max="255" width="9.140625" style="147" customWidth="1"/>
    <col min="256" max="256" width="6.140625" style="147"/>
    <col min="257" max="258" width="2.85546875" style="147" customWidth="1"/>
    <col min="259" max="259" width="46.5703125" style="147" customWidth="1"/>
    <col min="260" max="263" width="11.5703125" style="147" customWidth="1"/>
    <col min="264" max="511" width="9.140625" style="147" customWidth="1"/>
    <col min="512" max="512" width="6.140625" style="147"/>
    <col min="513" max="514" width="2.85546875" style="147" customWidth="1"/>
    <col min="515" max="515" width="46.5703125" style="147" customWidth="1"/>
    <col min="516" max="519" width="11.5703125" style="147" customWidth="1"/>
    <col min="520" max="767" width="9.140625" style="147" customWidth="1"/>
    <col min="768" max="768" width="6.140625" style="147"/>
    <col min="769" max="770" width="2.85546875" style="147" customWidth="1"/>
    <col min="771" max="771" width="46.5703125" style="147" customWidth="1"/>
    <col min="772" max="775" width="11.5703125" style="147" customWidth="1"/>
    <col min="776" max="1023" width="9.140625" style="147" customWidth="1"/>
    <col min="1024" max="1024" width="6.140625" style="147"/>
    <col min="1025" max="1026" width="2.85546875" style="147" customWidth="1"/>
    <col min="1027" max="1027" width="46.5703125" style="147" customWidth="1"/>
    <col min="1028" max="1031" width="11.5703125" style="147" customWidth="1"/>
    <col min="1032" max="1279" width="9.140625" style="147" customWidth="1"/>
    <col min="1280" max="1280" width="6.140625" style="147"/>
    <col min="1281" max="1282" width="2.85546875" style="147" customWidth="1"/>
    <col min="1283" max="1283" width="46.5703125" style="147" customWidth="1"/>
    <col min="1284" max="1287" width="11.5703125" style="147" customWidth="1"/>
    <col min="1288" max="1535" width="9.140625" style="147" customWidth="1"/>
    <col min="1536" max="1536" width="6.140625" style="147"/>
    <col min="1537" max="1538" width="2.85546875" style="147" customWidth="1"/>
    <col min="1539" max="1539" width="46.5703125" style="147" customWidth="1"/>
    <col min="1540" max="1543" width="11.5703125" style="147" customWidth="1"/>
    <col min="1544" max="1791" width="9.140625" style="147" customWidth="1"/>
    <col min="1792" max="1792" width="6.140625" style="147"/>
    <col min="1793" max="1794" width="2.85546875" style="147" customWidth="1"/>
    <col min="1795" max="1795" width="46.5703125" style="147" customWidth="1"/>
    <col min="1796" max="1799" width="11.5703125" style="147" customWidth="1"/>
    <col min="1800" max="2047" width="9.140625" style="147" customWidth="1"/>
    <col min="2048" max="2048" width="6.140625" style="147"/>
    <col min="2049" max="2050" width="2.85546875" style="147" customWidth="1"/>
    <col min="2051" max="2051" width="46.5703125" style="147" customWidth="1"/>
    <col min="2052" max="2055" width="11.5703125" style="147" customWidth="1"/>
    <col min="2056" max="2303" width="9.140625" style="147" customWidth="1"/>
    <col min="2304" max="2304" width="6.140625" style="147"/>
    <col min="2305" max="2306" width="2.85546875" style="147" customWidth="1"/>
    <col min="2307" max="2307" width="46.5703125" style="147" customWidth="1"/>
    <col min="2308" max="2311" width="11.5703125" style="147" customWidth="1"/>
    <col min="2312" max="2559" width="9.140625" style="147" customWidth="1"/>
    <col min="2560" max="2560" width="6.140625" style="147"/>
    <col min="2561" max="2562" width="2.85546875" style="147" customWidth="1"/>
    <col min="2563" max="2563" width="46.5703125" style="147" customWidth="1"/>
    <col min="2564" max="2567" width="11.5703125" style="147" customWidth="1"/>
    <col min="2568" max="2815" width="9.140625" style="147" customWidth="1"/>
    <col min="2816" max="2816" width="6.140625" style="147"/>
    <col min="2817" max="2818" width="2.85546875" style="147" customWidth="1"/>
    <col min="2819" max="2819" width="46.5703125" style="147" customWidth="1"/>
    <col min="2820" max="2823" width="11.5703125" style="147" customWidth="1"/>
    <col min="2824" max="3071" width="9.140625" style="147" customWidth="1"/>
    <col min="3072" max="3072" width="6.140625" style="147"/>
    <col min="3073" max="3074" width="2.85546875" style="147" customWidth="1"/>
    <col min="3075" max="3075" width="46.5703125" style="147" customWidth="1"/>
    <col min="3076" max="3079" width="11.5703125" style="147" customWidth="1"/>
    <col min="3080" max="3327" width="9.140625" style="147" customWidth="1"/>
    <col min="3328" max="3328" width="6.140625" style="147"/>
    <col min="3329" max="3330" width="2.85546875" style="147" customWidth="1"/>
    <col min="3331" max="3331" width="46.5703125" style="147" customWidth="1"/>
    <col min="3332" max="3335" width="11.5703125" style="147" customWidth="1"/>
    <col min="3336" max="3583" width="9.140625" style="147" customWidth="1"/>
    <col min="3584" max="3584" width="6.140625" style="147"/>
    <col min="3585" max="3586" width="2.85546875" style="147" customWidth="1"/>
    <col min="3587" max="3587" width="46.5703125" style="147" customWidth="1"/>
    <col min="3588" max="3591" width="11.5703125" style="147" customWidth="1"/>
    <col min="3592" max="3839" width="9.140625" style="147" customWidth="1"/>
    <col min="3840" max="3840" width="6.140625" style="147"/>
    <col min="3841" max="3842" width="2.85546875" style="147" customWidth="1"/>
    <col min="3843" max="3843" width="46.5703125" style="147" customWidth="1"/>
    <col min="3844" max="3847" width="11.5703125" style="147" customWidth="1"/>
    <col min="3848" max="4095" width="9.140625" style="147" customWidth="1"/>
    <col min="4096" max="4096" width="6.140625" style="147"/>
    <col min="4097" max="4098" width="2.85546875" style="147" customWidth="1"/>
    <col min="4099" max="4099" width="46.5703125" style="147" customWidth="1"/>
    <col min="4100" max="4103" width="11.5703125" style="147" customWidth="1"/>
    <col min="4104" max="4351" width="9.140625" style="147" customWidth="1"/>
    <col min="4352" max="4352" width="6.140625" style="147"/>
    <col min="4353" max="4354" width="2.85546875" style="147" customWidth="1"/>
    <col min="4355" max="4355" width="46.5703125" style="147" customWidth="1"/>
    <col min="4356" max="4359" width="11.5703125" style="147" customWidth="1"/>
    <col min="4360" max="4607" width="9.140625" style="147" customWidth="1"/>
    <col min="4608" max="4608" width="6.140625" style="147"/>
    <col min="4609" max="4610" width="2.85546875" style="147" customWidth="1"/>
    <col min="4611" max="4611" width="46.5703125" style="147" customWidth="1"/>
    <col min="4612" max="4615" width="11.5703125" style="147" customWidth="1"/>
    <col min="4616" max="4863" width="9.140625" style="147" customWidth="1"/>
    <col min="4864" max="4864" width="6.140625" style="147"/>
    <col min="4865" max="4866" width="2.85546875" style="147" customWidth="1"/>
    <col min="4867" max="4867" width="46.5703125" style="147" customWidth="1"/>
    <col min="4868" max="4871" width="11.5703125" style="147" customWidth="1"/>
    <col min="4872" max="5119" width="9.140625" style="147" customWidth="1"/>
    <col min="5120" max="5120" width="6.140625" style="147"/>
    <col min="5121" max="5122" width="2.85546875" style="147" customWidth="1"/>
    <col min="5123" max="5123" width="46.5703125" style="147" customWidth="1"/>
    <col min="5124" max="5127" width="11.5703125" style="147" customWidth="1"/>
    <col min="5128" max="5375" width="9.140625" style="147" customWidth="1"/>
    <col min="5376" max="5376" width="6.140625" style="147"/>
    <col min="5377" max="5378" width="2.85546875" style="147" customWidth="1"/>
    <col min="5379" max="5379" width="46.5703125" style="147" customWidth="1"/>
    <col min="5380" max="5383" width="11.5703125" style="147" customWidth="1"/>
    <col min="5384" max="5631" width="9.140625" style="147" customWidth="1"/>
    <col min="5632" max="5632" width="6.140625" style="147"/>
    <col min="5633" max="5634" width="2.85546875" style="147" customWidth="1"/>
    <col min="5635" max="5635" width="46.5703125" style="147" customWidth="1"/>
    <col min="5636" max="5639" width="11.5703125" style="147" customWidth="1"/>
    <col min="5640" max="5887" width="9.140625" style="147" customWidth="1"/>
    <col min="5888" max="5888" width="6.140625" style="147"/>
    <col min="5889" max="5890" width="2.85546875" style="147" customWidth="1"/>
    <col min="5891" max="5891" width="46.5703125" style="147" customWidth="1"/>
    <col min="5892" max="5895" width="11.5703125" style="147" customWidth="1"/>
    <col min="5896" max="6143" width="9.140625" style="147" customWidth="1"/>
    <col min="6144" max="6144" width="6.140625" style="147"/>
    <col min="6145" max="6146" width="2.85546875" style="147" customWidth="1"/>
    <col min="6147" max="6147" width="46.5703125" style="147" customWidth="1"/>
    <col min="6148" max="6151" width="11.5703125" style="147" customWidth="1"/>
    <col min="6152" max="6399" width="9.140625" style="147" customWidth="1"/>
    <col min="6400" max="6400" width="6.140625" style="147"/>
    <col min="6401" max="6402" width="2.85546875" style="147" customWidth="1"/>
    <col min="6403" max="6403" width="46.5703125" style="147" customWidth="1"/>
    <col min="6404" max="6407" width="11.5703125" style="147" customWidth="1"/>
    <col min="6408" max="6655" width="9.140625" style="147" customWidth="1"/>
    <col min="6656" max="6656" width="6.140625" style="147"/>
    <col min="6657" max="6658" width="2.85546875" style="147" customWidth="1"/>
    <col min="6659" max="6659" width="46.5703125" style="147" customWidth="1"/>
    <col min="6660" max="6663" width="11.5703125" style="147" customWidth="1"/>
    <col min="6664" max="6911" width="9.140625" style="147" customWidth="1"/>
    <col min="6912" max="6912" width="6.140625" style="147"/>
    <col min="6913" max="6914" width="2.85546875" style="147" customWidth="1"/>
    <col min="6915" max="6915" width="46.5703125" style="147" customWidth="1"/>
    <col min="6916" max="6919" width="11.5703125" style="147" customWidth="1"/>
    <col min="6920" max="7167" width="9.140625" style="147" customWidth="1"/>
    <col min="7168" max="7168" width="6.140625" style="147"/>
    <col min="7169" max="7170" width="2.85546875" style="147" customWidth="1"/>
    <col min="7171" max="7171" width="46.5703125" style="147" customWidth="1"/>
    <col min="7172" max="7175" width="11.5703125" style="147" customWidth="1"/>
    <col min="7176" max="7423" width="9.140625" style="147" customWidth="1"/>
    <col min="7424" max="7424" width="6.140625" style="147"/>
    <col min="7425" max="7426" width="2.85546875" style="147" customWidth="1"/>
    <col min="7427" max="7427" width="46.5703125" style="147" customWidth="1"/>
    <col min="7428" max="7431" width="11.5703125" style="147" customWidth="1"/>
    <col min="7432" max="7679" width="9.140625" style="147" customWidth="1"/>
    <col min="7680" max="7680" width="6.140625" style="147"/>
    <col min="7681" max="7682" width="2.85546875" style="147" customWidth="1"/>
    <col min="7683" max="7683" width="46.5703125" style="147" customWidth="1"/>
    <col min="7684" max="7687" width="11.5703125" style="147" customWidth="1"/>
    <col min="7688" max="7935" width="9.140625" style="147" customWidth="1"/>
    <col min="7936" max="7936" width="6.140625" style="147"/>
    <col min="7937" max="7938" width="2.85546875" style="147" customWidth="1"/>
    <col min="7939" max="7939" width="46.5703125" style="147" customWidth="1"/>
    <col min="7940" max="7943" width="11.5703125" style="147" customWidth="1"/>
    <col min="7944" max="8191" width="9.140625" style="147" customWidth="1"/>
    <col min="8192" max="8192" width="6.140625" style="147"/>
    <col min="8193" max="8194" width="2.85546875" style="147" customWidth="1"/>
    <col min="8195" max="8195" width="46.5703125" style="147" customWidth="1"/>
    <col min="8196" max="8199" width="11.5703125" style="147" customWidth="1"/>
    <col min="8200" max="8447" width="9.140625" style="147" customWidth="1"/>
    <col min="8448" max="8448" width="6.140625" style="147"/>
    <col min="8449" max="8450" width="2.85546875" style="147" customWidth="1"/>
    <col min="8451" max="8451" width="46.5703125" style="147" customWidth="1"/>
    <col min="8452" max="8455" width="11.5703125" style="147" customWidth="1"/>
    <col min="8456" max="8703" width="9.140625" style="147" customWidth="1"/>
    <col min="8704" max="8704" width="6.140625" style="147"/>
    <col min="8705" max="8706" width="2.85546875" style="147" customWidth="1"/>
    <col min="8707" max="8707" width="46.5703125" style="147" customWidth="1"/>
    <col min="8708" max="8711" width="11.5703125" style="147" customWidth="1"/>
    <col min="8712" max="8959" width="9.140625" style="147" customWidth="1"/>
    <col min="8960" max="8960" width="6.140625" style="147"/>
    <col min="8961" max="8962" width="2.85546875" style="147" customWidth="1"/>
    <col min="8963" max="8963" width="46.5703125" style="147" customWidth="1"/>
    <col min="8964" max="8967" width="11.5703125" style="147" customWidth="1"/>
    <col min="8968" max="9215" width="9.140625" style="147" customWidth="1"/>
    <col min="9216" max="9216" width="6.140625" style="147"/>
    <col min="9217" max="9218" width="2.85546875" style="147" customWidth="1"/>
    <col min="9219" max="9219" width="46.5703125" style="147" customWidth="1"/>
    <col min="9220" max="9223" width="11.5703125" style="147" customWidth="1"/>
    <col min="9224" max="9471" width="9.140625" style="147" customWidth="1"/>
    <col min="9472" max="9472" width="6.140625" style="147"/>
    <col min="9473" max="9474" width="2.85546875" style="147" customWidth="1"/>
    <col min="9475" max="9475" width="46.5703125" style="147" customWidth="1"/>
    <col min="9476" max="9479" width="11.5703125" style="147" customWidth="1"/>
    <col min="9480" max="9727" width="9.140625" style="147" customWidth="1"/>
    <col min="9728" max="9728" width="6.140625" style="147"/>
    <col min="9729" max="9730" width="2.85546875" style="147" customWidth="1"/>
    <col min="9731" max="9731" width="46.5703125" style="147" customWidth="1"/>
    <col min="9732" max="9735" width="11.5703125" style="147" customWidth="1"/>
    <col min="9736" max="9983" width="9.140625" style="147" customWidth="1"/>
    <col min="9984" max="9984" width="6.140625" style="147"/>
    <col min="9985" max="9986" width="2.85546875" style="147" customWidth="1"/>
    <col min="9987" max="9987" width="46.5703125" style="147" customWidth="1"/>
    <col min="9988" max="9991" width="11.5703125" style="147" customWidth="1"/>
    <col min="9992" max="10239" width="9.140625" style="147" customWidth="1"/>
    <col min="10240" max="10240" width="6.140625" style="147"/>
    <col min="10241" max="10242" width="2.85546875" style="147" customWidth="1"/>
    <col min="10243" max="10243" width="46.5703125" style="147" customWidth="1"/>
    <col min="10244" max="10247" width="11.5703125" style="147" customWidth="1"/>
    <col min="10248" max="10495" width="9.140625" style="147" customWidth="1"/>
    <col min="10496" max="10496" width="6.140625" style="147"/>
    <col min="10497" max="10498" width="2.85546875" style="147" customWidth="1"/>
    <col min="10499" max="10499" width="46.5703125" style="147" customWidth="1"/>
    <col min="10500" max="10503" width="11.5703125" style="147" customWidth="1"/>
    <col min="10504" max="10751" width="9.140625" style="147" customWidth="1"/>
    <col min="10752" max="10752" width="6.140625" style="147"/>
    <col min="10753" max="10754" width="2.85546875" style="147" customWidth="1"/>
    <col min="10755" max="10755" width="46.5703125" style="147" customWidth="1"/>
    <col min="10756" max="10759" width="11.5703125" style="147" customWidth="1"/>
    <col min="10760" max="11007" width="9.140625" style="147" customWidth="1"/>
    <col min="11008" max="11008" width="6.140625" style="147"/>
    <col min="11009" max="11010" width="2.85546875" style="147" customWidth="1"/>
    <col min="11011" max="11011" width="46.5703125" style="147" customWidth="1"/>
    <col min="11012" max="11015" width="11.5703125" style="147" customWidth="1"/>
    <col min="11016" max="11263" width="9.140625" style="147" customWidth="1"/>
    <col min="11264" max="11264" width="6.140625" style="147"/>
    <col min="11265" max="11266" width="2.85546875" style="147" customWidth="1"/>
    <col min="11267" max="11267" width="46.5703125" style="147" customWidth="1"/>
    <col min="11268" max="11271" width="11.5703125" style="147" customWidth="1"/>
    <col min="11272" max="11519" width="9.140625" style="147" customWidth="1"/>
    <col min="11520" max="11520" width="6.140625" style="147"/>
    <col min="11521" max="11522" width="2.85546875" style="147" customWidth="1"/>
    <col min="11523" max="11523" width="46.5703125" style="147" customWidth="1"/>
    <col min="11524" max="11527" width="11.5703125" style="147" customWidth="1"/>
    <col min="11528" max="11775" width="9.140625" style="147" customWidth="1"/>
    <col min="11776" max="11776" width="6.140625" style="147"/>
    <col min="11777" max="11778" width="2.85546875" style="147" customWidth="1"/>
    <col min="11779" max="11779" width="46.5703125" style="147" customWidth="1"/>
    <col min="11780" max="11783" width="11.5703125" style="147" customWidth="1"/>
    <col min="11784" max="12031" width="9.140625" style="147" customWidth="1"/>
    <col min="12032" max="12032" width="6.140625" style="147"/>
    <col min="12033" max="12034" width="2.85546875" style="147" customWidth="1"/>
    <col min="12035" max="12035" width="46.5703125" style="147" customWidth="1"/>
    <col min="12036" max="12039" width="11.5703125" style="147" customWidth="1"/>
    <col min="12040" max="12287" width="9.140625" style="147" customWidth="1"/>
    <col min="12288" max="12288" width="6.140625" style="147"/>
    <col min="12289" max="12290" width="2.85546875" style="147" customWidth="1"/>
    <col min="12291" max="12291" width="46.5703125" style="147" customWidth="1"/>
    <col min="12292" max="12295" width="11.5703125" style="147" customWidth="1"/>
    <col min="12296" max="12543" width="9.140625" style="147" customWidth="1"/>
    <col min="12544" max="12544" width="6.140625" style="147"/>
    <col min="12545" max="12546" width="2.85546875" style="147" customWidth="1"/>
    <col min="12547" max="12547" width="46.5703125" style="147" customWidth="1"/>
    <col min="12548" max="12551" width="11.5703125" style="147" customWidth="1"/>
    <col min="12552" max="12799" width="9.140625" style="147" customWidth="1"/>
    <col min="12800" max="12800" width="6.140625" style="147"/>
    <col min="12801" max="12802" width="2.85546875" style="147" customWidth="1"/>
    <col min="12803" max="12803" width="46.5703125" style="147" customWidth="1"/>
    <col min="12804" max="12807" width="11.5703125" style="147" customWidth="1"/>
    <col min="12808" max="13055" width="9.140625" style="147" customWidth="1"/>
    <col min="13056" max="13056" width="6.140625" style="147"/>
    <col min="13057" max="13058" width="2.85546875" style="147" customWidth="1"/>
    <col min="13059" max="13059" width="46.5703125" style="147" customWidth="1"/>
    <col min="13060" max="13063" width="11.5703125" style="147" customWidth="1"/>
    <col min="13064" max="13311" width="9.140625" style="147" customWidth="1"/>
    <col min="13312" max="13312" width="6.140625" style="147"/>
    <col min="13313" max="13314" width="2.85546875" style="147" customWidth="1"/>
    <col min="13315" max="13315" width="46.5703125" style="147" customWidth="1"/>
    <col min="13316" max="13319" width="11.5703125" style="147" customWidth="1"/>
    <col min="13320" max="13567" width="9.140625" style="147" customWidth="1"/>
    <col min="13568" max="13568" width="6.140625" style="147"/>
    <col min="13569" max="13570" width="2.85546875" style="147" customWidth="1"/>
    <col min="13571" max="13571" width="46.5703125" style="147" customWidth="1"/>
    <col min="13572" max="13575" width="11.5703125" style="147" customWidth="1"/>
    <col min="13576" max="13823" width="9.140625" style="147" customWidth="1"/>
    <col min="13824" max="13824" width="6.140625" style="147"/>
    <col min="13825" max="13826" width="2.85546875" style="147" customWidth="1"/>
    <col min="13827" max="13827" width="46.5703125" style="147" customWidth="1"/>
    <col min="13828" max="13831" width="11.5703125" style="147" customWidth="1"/>
    <col min="13832" max="14079" width="9.140625" style="147" customWidth="1"/>
    <col min="14080" max="14080" width="6.140625" style="147"/>
    <col min="14081" max="14082" width="2.85546875" style="147" customWidth="1"/>
    <col min="14083" max="14083" width="46.5703125" style="147" customWidth="1"/>
    <col min="14084" max="14087" width="11.5703125" style="147" customWidth="1"/>
    <col min="14088" max="14335" width="9.140625" style="147" customWidth="1"/>
    <col min="14336" max="14336" width="6.140625" style="147"/>
    <col min="14337" max="14338" width="2.85546875" style="147" customWidth="1"/>
    <col min="14339" max="14339" width="46.5703125" style="147" customWidth="1"/>
    <col min="14340" max="14343" width="11.5703125" style="147" customWidth="1"/>
    <col min="14344" max="14591" width="9.140625" style="147" customWidth="1"/>
    <col min="14592" max="14592" width="6.140625" style="147"/>
    <col min="14593" max="14594" width="2.85546875" style="147" customWidth="1"/>
    <col min="14595" max="14595" width="46.5703125" style="147" customWidth="1"/>
    <col min="14596" max="14599" width="11.5703125" style="147" customWidth="1"/>
    <col min="14600" max="14847" width="9.140625" style="147" customWidth="1"/>
    <col min="14848" max="14848" width="6.140625" style="147"/>
    <col min="14849" max="14850" width="2.85546875" style="147" customWidth="1"/>
    <col min="14851" max="14851" width="46.5703125" style="147" customWidth="1"/>
    <col min="14852" max="14855" width="11.5703125" style="147" customWidth="1"/>
    <col min="14856" max="15103" width="9.140625" style="147" customWidth="1"/>
    <col min="15104" max="15104" width="6.140625" style="147"/>
    <col min="15105" max="15106" width="2.85546875" style="147" customWidth="1"/>
    <col min="15107" max="15107" width="46.5703125" style="147" customWidth="1"/>
    <col min="15108" max="15111" width="11.5703125" style="147" customWidth="1"/>
    <col min="15112" max="15359" width="9.140625" style="147" customWidth="1"/>
    <col min="15360" max="15360" width="6.140625" style="147"/>
    <col min="15361" max="15362" width="2.85546875" style="147" customWidth="1"/>
    <col min="15363" max="15363" width="46.5703125" style="147" customWidth="1"/>
    <col min="15364" max="15367" width="11.5703125" style="147" customWidth="1"/>
    <col min="15368" max="15615" width="9.140625" style="147" customWidth="1"/>
    <col min="15616" max="15616" width="6.140625" style="147"/>
    <col min="15617" max="15618" width="2.85546875" style="147" customWidth="1"/>
    <col min="15619" max="15619" width="46.5703125" style="147" customWidth="1"/>
    <col min="15620" max="15623" width="11.5703125" style="147" customWidth="1"/>
    <col min="15624" max="15871" width="9.140625" style="147" customWidth="1"/>
    <col min="15872" max="15872" width="6.140625" style="147"/>
    <col min="15873" max="15874" width="2.85546875" style="147" customWidth="1"/>
    <col min="15875" max="15875" width="46.5703125" style="147" customWidth="1"/>
    <col min="15876" max="15879" width="11.5703125" style="147" customWidth="1"/>
    <col min="15880" max="16127" width="9.140625" style="147" customWidth="1"/>
    <col min="16128" max="16128" width="6.140625" style="147"/>
    <col min="16129" max="16130" width="2.85546875" style="147" customWidth="1"/>
    <col min="16131" max="16131" width="46.5703125" style="147" customWidth="1"/>
    <col min="16132" max="16135" width="11.5703125" style="147" customWidth="1"/>
    <col min="16136" max="16383" width="9.140625" style="147" customWidth="1"/>
    <col min="16384" max="16384" width="6.140625" style="147"/>
  </cols>
  <sheetData>
    <row r="1" spans="1:255" ht="15.75" x14ac:dyDescent="0.25">
      <c r="A1" s="378" t="s">
        <v>348</v>
      </c>
      <c r="C1" s="452"/>
      <c r="F1" s="35">
        <v>46</v>
      </c>
      <c r="I1" s="35">
        <v>46</v>
      </c>
    </row>
    <row r="2" spans="1:255" ht="15" x14ac:dyDescent="0.25">
      <c r="A2" s="1975" t="s">
        <v>94</v>
      </c>
      <c r="B2" s="1976"/>
      <c r="C2" s="1977"/>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c r="ID2" s="148"/>
      <c r="IE2" s="148"/>
      <c r="IF2" s="148"/>
      <c r="IG2" s="148"/>
      <c r="IH2" s="148"/>
      <c r="II2" s="148"/>
      <c r="IJ2" s="148"/>
      <c r="IK2" s="148"/>
      <c r="IL2" s="148"/>
      <c r="IM2" s="148"/>
      <c r="IN2" s="148"/>
      <c r="IO2" s="148"/>
      <c r="IP2" s="148"/>
      <c r="IQ2" s="148"/>
      <c r="IR2" s="148"/>
      <c r="IS2" s="148"/>
      <c r="IT2" s="148"/>
      <c r="IU2" s="148"/>
    </row>
    <row r="3" spans="1:255" x14ac:dyDescent="0.2">
      <c r="A3" s="36" t="s">
        <v>349</v>
      </c>
    </row>
    <row r="4" spans="1:255" x14ac:dyDescent="0.2">
      <c r="A4" s="36"/>
    </row>
    <row r="5" spans="1:255" x14ac:dyDescent="0.2">
      <c r="A5" s="149" t="s">
        <v>350</v>
      </c>
      <c r="C5" s="150"/>
    </row>
    <row r="8" spans="1:255" ht="54" x14ac:dyDescent="0.2">
      <c r="B8" s="1978" t="s">
        <v>351</v>
      </c>
      <c r="C8" s="1979"/>
      <c r="D8" s="151" t="s">
        <v>352</v>
      </c>
      <c r="E8" s="151" t="s">
        <v>353</v>
      </c>
      <c r="F8" s="151" t="s">
        <v>354</v>
      </c>
      <c r="G8" s="152" t="s">
        <v>355</v>
      </c>
    </row>
    <row r="9" spans="1:255" x14ac:dyDescent="0.2">
      <c r="B9" s="153"/>
      <c r="C9" s="153"/>
      <c r="D9" s="153"/>
      <c r="E9" s="153" t="s">
        <v>244</v>
      </c>
      <c r="F9" s="153" t="s">
        <v>245</v>
      </c>
      <c r="G9" s="153" t="s">
        <v>356</v>
      </c>
    </row>
    <row r="10" spans="1:255" x14ac:dyDescent="0.2">
      <c r="B10" s="154" t="s">
        <v>357</v>
      </c>
      <c r="C10" s="155" t="s">
        <v>358</v>
      </c>
      <c r="D10" s="156"/>
      <c r="E10" s="156"/>
      <c r="F10" s="156"/>
      <c r="G10" s="157"/>
    </row>
    <row r="11" spans="1:255" x14ac:dyDescent="0.2">
      <c r="B11" s="158"/>
      <c r="C11" s="159" t="s">
        <v>359</v>
      </c>
      <c r="D11" s="160"/>
      <c r="E11" s="160"/>
      <c r="F11" s="160"/>
      <c r="G11" s="160"/>
    </row>
    <row r="12" spans="1:255" x14ac:dyDescent="0.2">
      <c r="B12" s="161"/>
      <c r="C12" s="159" t="s">
        <v>360</v>
      </c>
      <c r="D12" s="160"/>
      <c r="E12" s="160"/>
      <c r="F12" s="160"/>
      <c r="G12" s="160"/>
    </row>
    <row r="13" spans="1:255" x14ac:dyDescent="0.2">
      <c r="B13" s="161"/>
      <c r="C13" s="159" t="s">
        <v>361</v>
      </c>
      <c r="D13" s="160"/>
      <c r="E13" s="160"/>
      <c r="F13" s="160"/>
      <c r="G13" s="160"/>
    </row>
    <row r="14" spans="1:255" x14ac:dyDescent="0.2">
      <c r="B14" s="161"/>
      <c r="C14" s="159" t="s">
        <v>362</v>
      </c>
      <c r="D14" s="160"/>
      <c r="E14" s="160"/>
      <c r="F14" s="160"/>
      <c r="G14" s="160"/>
    </row>
    <row r="15" spans="1:255" x14ac:dyDescent="0.2">
      <c r="B15" s="161"/>
      <c r="C15" s="159" t="s">
        <v>363</v>
      </c>
      <c r="D15" s="160"/>
      <c r="E15" s="160"/>
      <c r="F15" s="160"/>
      <c r="G15" s="160"/>
    </row>
    <row r="16" spans="1:255" x14ac:dyDescent="0.2">
      <c r="B16" s="161"/>
      <c r="C16" s="159" t="s">
        <v>364</v>
      </c>
      <c r="D16" s="160"/>
      <c r="E16" s="160"/>
      <c r="F16" s="160"/>
      <c r="G16" s="160"/>
    </row>
    <row r="17" spans="2:7" x14ac:dyDescent="0.2">
      <c r="B17" s="161"/>
      <c r="C17" s="159" t="s">
        <v>365</v>
      </c>
      <c r="D17" s="160"/>
      <c r="E17" s="160"/>
      <c r="F17" s="160"/>
      <c r="G17" s="160"/>
    </row>
    <row r="18" spans="2:7" x14ac:dyDescent="0.2">
      <c r="B18" s="161"/>
      <c r="C18" s="159" t="s">
        <v>366</v>
      </c>
      <c r="D18" s="160"/>
      <c r="E18" s="160"/>
      <c r="F18" s="160"/>
      <c r="G18" s="160"/>
    </row>
    <row r="19" spans="2:7" x14ac:dyDescent="0.2">
      <c r="B19" s="161"/>
      <c r="C19" s="162" t="s">
        <v>367</v>
      </c>
      <c r="D19" s="160"/>
      <c r="E19" s="160"/>
      <c r="F19" s="160"/>
      <c r="G19" s="160"/>
    </row>
    <row r="20" spans="2:7" x14ac:dyDescent="0.2">
      <c r="B20" s="161"/>
      <c r="C20" s="159" t="s">
        <v>368</v>
      </c>
      <c r="D20" s="160"/>
      <c r="E20" s="160"/>
      <c r="F20" s="160"/>
      <c r="G20" s="160"/>
    </row>
    <row r="21" spans="2:7" x14ac:dyDescent="0.2">
      <c r="B21" s="161"/>
      <c r="C21" s="159" t="s">
        <v>369</v>
      </c>
      <c r="D21" s="160"/>
      <c r="E21" s="160"/>
      <c r="F21" s="160"/>
      <c r="G21" s="160"/>
    </row>
    <row r="22" spans="2:7" x14ac:dyDescent="0.2">
      <c r="B22" s="161"/>
      <c r="C22" s="159" t="s">
        <v>370</v>
      </c>
      <c r="D22" s="160"/>
      <c r="E22" s="160"/>
      <c r="F22" s="160"/>
      <c r="G22" s="160"/>
    </row>
    <row r="23" spans="2:7" x14ac:dyDescent="0.2">
      <c r="B23" s="161"/>
      <c r="C23" s="159" t="s">
        <v>371</v>
      </c>
      <c r="D23" s="160"/>
      <c r="E23" s="160"/>
      <c r="F23" s="160"/>
      <c r="G23" s="160"/>
    </row>
    <row r="24" spans="2:7" x14ac:dyDescent="0.2">
      <c r="B24" s="161"/>
      <c r="C24" s="159" t="s">
        <v>372</v>
      </c>
      <c r="D24" s="160"/>
      <c r="E24" s="160"/>
      <c r="F24" s="160"/>
      <c r="G24" s="160"/>
    </row>
    <row r="25" spans="2:7" x14ac:dyDescent="0.2">
      <c r="B25" s="161"/>
      <c r="C25" s="159" t="s">
        <v>373</v>
      </c>
      <c r="D25" s="160"/>
      <c r="E25" s="160"/>
      <c r="F25" s="160"/>
      <c r="G25" s="160"/>
    </row>
    <row r="26" spans="2:7" x14ac:dyDescent="0.2">
      <c r="B26" s="161"/>
      <c r="C26" s="159" t="s">
        <v>374</v>
      </c>
      <c r="D26" s="160"/>
      <c r="E26" s="160"/>
      <c r="F26" s="160"/>
      <c r="G26" s="160"/>
    </row>
    <row r="27" spans="2:7" x14ac:dyDescent="0.2">
      <c r="B27" s="161"/>
      <c r="C27" s="159" t="s">
        <v>375</v>
      </c>
      <c r="D27" s="160"/>
      <c r="E27" s="160"/>
      <c r="F27" s="160"/>
      <c r="G27" s="160"/>
    </row>
    <row r="28" spans="2:7" x14ac:dyDescent="0.2">
      <c r="B28" s="161"/>
      <c r="C28" s="159" t="s">
        <v>376</v>
      </c>
      <c r="D28" s="160"/>
      <c r="E28" s="160"/>
      <c r="F28" s="160"/>
      <c r="G28" s="160"/>
    </row>
    <row r="29" spans="2:7" x14ac:dyDescent="0.2">
      <c r="B29" s="161"/>
      <c r="C29" s="159" t="s">
        <v>377</v>
      </c>
      <c r="D29" s="160"/>
      <c r="E29" s="160"/>
      <c r="F29" s="160"/>
      <c r="G29" s="160"/>
    </row>
    <row r="30" spans="2:7" x14ac:dyDescent="0.2">
      <c r="B30" s="161"/>
      <c r="C30" s="159" t="s">
        <v>378</v>
      </c>
      <c r="D30" s="160"/>
      <c r="E30" s="160"/>
      <c r="F30" s="160"/>
      <c r="G30" s="160"/>
    </row>
    <row r="31" spans="2:7" x14ac:dyDescent="0.2">
      <c r="B31" s="161"/>
      <c r="C31" s="159" t="s">
        <v>379</v>
      </c>
      <c r="D31" s="160"/>
      <c r="E31" s="160"/>
      <c r="F31" s="160"/>
      <c r="G31" s="160"/>
    </row>
    <row r="32" spans="2:7" x14ac:dyDescent="0.2">
      <c r="B32" s="161"/>
      <c r="C32" s="159" t="s">
        <v>380</v>
      </c>
      <c r="D32" s="160"/>
      <c r="E32" s="160"/>
      <c r="F32" s="160"/>
      <c r="G32" s="160"/>
    </row>
    <row r="33" spans="1:8" x14ac:dyDescent="0.2">
      <c r="B33" s="163"/>
      <c r="C33" s="159" t="s">
        <v>381</v>
      </c>
      <c r="D33" s="1740"/>
      <c r="E33" s="1740"/>
      <c r="F33" s="1740"/>
      <c r="G33" s="1740"/>
    </row>
    <row r="34" spans="1:8" x14ac:dyDescent="0.2">
      <c r="B34" s="163"/>
      <c r="C34" s="159" t="s">
        <v>382</v>
      </c>
      <c r="D34" s="1740"/>
      <c r="E34" s="1740"/>
      <c r="F34" s="1740"/>
      <c r="G34" s="1740"/>
    </row>
    <row r="35" spans="1:8" x14ac:dyDescent="0.2">
      <c r="B35" s="163"/>
      <c r="C35" s="159" t="s">
        <v>383</v>
      </c>
      <c r="D35" s="1740"/>
      <c r="E35" s="1740"/>
      <c r="F35" s="1740"/>
      <c r="G35" s="1740"/>
    </row>
    <row r="36" spans="1:8" x14ac:dyDescent="0.2">
      <c r="B36" s="161"/>
      <c r="C36" s="159" t="s">
        <v>384</v>
      </c>
      <c r="D36" s="1740"/>
      <c r="E36" s="1740"/>
      <c r="F36" s="1740"/>
      <c r="G36" s="1740"/>
    </row>
    <row r="37" spans="1:8" x14ac:dyDescent="0.2">
      <c r="B37" s="161"/>
      <c r="C37" s="1902" t="s">
        <v>4588</v>
      </c>
      <c r="D37" s="1903"/>
      <c r="E37" s="1903"/>
      <c r="F37" s="1903"/>
      <c r="G37" s="1903"/>
    </row>
    <row r="38" spans="1:8" x14ac:dyDescent="0.2">
      <c r="B38" s="161"/>
      <c r="C38" s="1902" t="s">
        <v>4589</v>
      </c>
      <c r="D38" s="1903"/>
      <c r="E38" s="1903"/>
      <c r="F38" s="1903"/>
      <c r="G38" s="1903"/>
    </row>
    <row r="39" spans="1:8" x14ac:dyDescent="0.2">
      <c r="B39" s="161"/>
      <c r="C39" s="1902" t="s">
        <v>4590</v>
      </c>
      <c r="D39" s="1903"/>
      <c r="E39" s="1903"/>
      <c r="F39" s="1903"/>
      <c r="G39" s="1903"/>
    </row>
    <row r="40" spans="1:8" x14ac:dyDescent="0.2">
      <c r="B40" s="161"/>
      <c r="C40" s="1902" t="s">
        <v>4591</v>
      </c>
      <c r="D40" s="1903"/>
      <c r="E40" s="1903"/>
      <c r="F40" s="1903"/>
      <c r="G40" s="1903"/>
    </row>
    <row r="41" spans="1:8" x14ac:dyDescent="0.2">
      <c r="B41" s="161"/>
      <c r="C41" s="159" t="s">
        <v>385</v>
      </c>
      <c r="D41" s="1903"/>
      <c r="E41" s="1903"/>
      <c r="F41" s="1903"/>
      <c r="G41" s="1903"/>
    </row>
    <row r="42" spans="1:8" x14ac:dyDescent="0.2">
      <c r="B42" s="164"/>
      <c r="C42" s="159" t="s">
        <v>4592</v>
      </c>
      <c r="D42" s="1740"/>
      <c r="E42" s="1740"/>
      <c r="F42" s="1740"/>
      <c r="G42" s="1740"/>
    </row>
    <row r="43" spans="1:8" x14ac:dyDescent="0.2">
      <c r="B43" s="165" t="s">
        <v>386</v>
      </c>
      <c r="C43" s="166" t="s">
        <v>387</v>
      </c>
      <c r="D43" s="1740"/>
      <c r="E43" s="167"/>
      <c r="F43" s="167"/>
      <c r="G43" s="168"/>
    </row>
    <row r="44" spans="1:8" x14ac:dyDescent="0.2">
      <c r="B44" s="166" t="s">
        <v>388</v>
      </c>
      <c r="C44" s="166" t="s">
        <v>389</v>
      </c>
      <c r="D44" s="1740"/>
      <c r="E44" s="169"/>
      <c r="F44" s="170"/>
      <c r="G44" s="1740"/>
      <c r="H44" s="147" t="s">
        <v>74</v>
      </c>
    </row>
    <row r="46" spans="1:8" x14ac:dyDescent="0.2">
      <c r="A46" s="171"/>
      <c r="B46" s="1980"/>
      <c r="C46" s="1980"/>
      <c r="D46" s="1980"/>
      <c r="E46" s="1980"/>
      <c r="F46" s="1980"/>
      <c r="G46" s="1980"/>
    </row>
    <row r="47" spans="1:8" x14ac:dyDescent="0.2">
      <c r="A47" s="172"/>
      <c r="B47" s="173"/>
      <c r="C47" s="173"/>
      <c r="D47" s="173"/>
      <c r="E47" s="173"/>
      <c r="F47" s="173"/>
      <c r="G47" s="173"/>
    </row>
    <row r="48" spans="1:8" x14ac:dyDescent="0.2">
      <c r="A48" s="174"/>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1" sqref="B1"/>
    </sheetView>
  </sheetViews>
  <sheetFormatPr defaultColWidth="9.140625" defaultRowHeight="15" x14ac:dyDescent="0.25"/>
  <cols>
    <col min="2" max="2" width="11.140625" customWidth="1"/>
    <col min="6" max="6" width="15.5703125" customWidth="1"/>
    <col min="18" max="18" width="11.28515625" customWidth="1"/>
  </cols>
  <sheetData>
    <row r="1" spans="1:24" ht="15.75" x14ac:dyDescent="0.25">
      <c r="A1" s="1719"/>
      <c r="B1" s="378" t="s">
        <v>3110</v>
      </c>
      <c r="C1" s="33"/>
      <c r="D1" s="33"/>
      <c r="E1" s="1719"/>
      <c r="F1" s="1719"/>
      <c r="G1" s="1719"/>
      <c r="H1" s="1719"/>
      <c r="I1" s="1719"/>
      <c r="J1" s="1719"/>
      <c r="K1" s="1719"/>
      <c r="L1" s="1719"/>
      <c r="M1" s="1719"/>
      <c r="N1" s="1719"/>
      <c r="O1" s="1719"/>
      <c r="P1" s="378" t="s">
        <v>3110</v>
      </c>
      <c r="Q1" s="1"/>
      <c r="R1" s="1"/>
      <c r="S1" s="1"/>
      <c r="T1" s="1"/>
      <c r="U1" s="1719"/>
      <c r="V1" s="1719"/>
      <c r="W1" s="1719"/>
      <c r="X1" s="1719"/>
    </row>
    <row r="2" spans="1:24" ht="12" customHeight="1" x14ac:dyDescent="0.25">
      <c r="A2" s="35">
        <v>32</v>
      </c>
      <c r="B2" s="2144" t="s">
        <v>94</v>
      </c>
      <c r="C2" s="2145"/>
      <c r="D2" s="2145"/>
      <c r="E2" s="2146"/>
      <c r="F2" s="70"/>
      <c r="G2" s="1719"/>
      <c r="H2" s="1719"/>
      <c r="I2" s="1719"/>
      <c r="J2" s="1719"/>
      <c r="K2" s="1719"/>
      <c r="L2" s="1719"/>
      <c r="M2" s="1719"/>
      <c r="N2" s="1719"/>
      <c r="O2" s="1719"/>
      <c r="P2" s="1719"/>
      <c r="Q2" s="1567"/>
      <c r="R2" s="1567"/>
      <c r="S2" s="1567"/>
      <c r="T2" s="1567"/>
      <c r="U2" s="1567"/>
      <c r="V2" s="1719"/>
      <c r="W2" s="1719"/>
      <c r="X2" s="1719"/>
    </row>
    <row r="3" spans="1:24" ht="18" customHeight="1" x14ac:dyDescent="0.25">
      <c r="A3" s="1493"/>
      <c r="B3" s="1494"/>
      <c r="C3" s="1665"/>
      <c r="D3" s="1665"/>
      <c r="E3" s="1665"/>
      <c r="F3" s="661"/>
      <c r="G3" s="1650"/>
      <c r="H3" s="1650"/>
      <c r="I3" s="1650"/>
      <c r="J3" s="1650"/>
      <c r="K3" s="1650"/>
      <c r="L3" s="1650"/>
      <c r="M3" s="1650"/>
      <c r="N3" s="1650"/>
      <c r="O3" s="1718"/>
      <c r="P3" s="1438" t="s">
        <v>3005</v>
      </c>
      <c r="Q3" s="1568"/>
      <c r="R3" s="1568"/>
      <c r="S3" s="1568"/>
      <c r="T3" s="1568"/>
      <c r="U3" s="1568"/>
      <c r="V3" s="1718"/>
      <c r="W3" s="1719"/>
      <c r="X3" s="1719"/>
    </row>
    <row r="4" spans="1:24" ht="46.5" customHeight="1" x14ac:dyDescent="0.25">
      <c r="A4" s="1650"/>
      <c r="B4" s="2097" t="s">
        <v>2523</v>
      </c>
      <c r="C4" s="2042"/>
      <c r="D4" s="2042"/>
      <c r="E4" s="2042"/>
      <c r="F4" s="2042"/>
      <c r="G4" s="2042"/>
      <c r="H4" s="2042"/>
      <c r="I4" s="1670"/>
      <c r="J4" s="1670"/>
      <c r="K4" s="1670"/>
      <c r="L4" s="1670"/>
      <c r="M4" s="1670"/>
      <c r="N4" s="1670"/>
      <c r="O4" s="1718"/>
      <c r="P4" s="2097" t="str">
        <f>$B4</f>
        <v>Pour le portefeuille bancaire – Expositions du portefeuille réglementaire sur la clientèle de détail - Toutes les autres expositions (132)</v>
      </c>
      <c r="Q4" s="2279"/>
      <c r="R4" s="2279"/>
      <c r="S4" s="2279"/>
      <c r="T4" s="2279"/>
      <c r="U4" s="2279"/>
      <c r="V4" s="1718"/>
      <c r="W4" s="1719"/>
      <c r="X4" s="1719"/>
    </row>
    <row r="5" spans="1:24" ht="12" customHeight="1" x14ac:dyDescent="0.25">
      <c r="A5" s="1650"/>
      <c r="B5" s="1393"/>
      <c r="C5" s="1650"/>
      <c r="D5" s="1650"/>
      <c r="E5" s="1650"/>
      <c r="F5" s="1650"/>
      <c r="G5" s="131"/>
      <c r="H5" s="131"/>
      <c r="I5" s="131"/>
      <c r="J5" s="1650"/>
      <c r="K5" s="1650"/>
      <c r="L5" s="1650"/>
      <c r="M5" s="1650"/>
      <c r="N5" s="1650"/>
      <c r="O5" s="1718"/>
      <c r="P5" s="1393"/>
      <c r="Q5" s="1718"/>
      <c r="R5" s="1718"/>
      <c r="S5" s="1394"/>
      <c r="T5" s="1394"/>
      <c r="U5" s="1718"/>
      <c r="V5" s="1718"/>
      <c r="W5" s="1719"/>
      <c r="X5" s="1719"/>
    </row>
    <row r="6" spans="1:24" ht="10.15" customHeight="1" x14ac:dyDescent="0.25">
      <c r="A6" s="1650"/>
      <c r="B6" s="261" t="s">
        <v>2910</v>
      </c>
      <c r="C6" s="661"/>
      <c r="D6" s="1650"/>
      <c r="E6" s="1650"/>
      <c r="F6" s="1650"/>
      <c r="G6" s="1650"/>
      <c r="H6" s="1650"/>
      <c r="I6" s="1650"/>
      <c r="J6" s="1650"/>
      <c r="K6" s="1650"/>
      <c r="L6" s="1650"/>
      <c r="M6" s="1650"/>
      <c r="N6" s="1650"/>
      <c r="O6" s="1718"/>
      <c r="P6" s="261" t="str">
        <f>$B6</f>
        <v>Dollars, en milliers, Type d’enregistrement 010</v>
      </c>
      <c r="Q6" s="1395"/>
      <c r="R6" s="896"/>
      <c r="S6" s="896"/>
      <c r="T6" s="896"/>
      <c r="U6" s="1718"/>
      <c r="V6" s="1718"/>
      <c r="W6" s="1719"/>
      <c r="X6" s="1719"/>
    </row>
    <row r="7" spans="1:24" ht="34.9" customHeight="1" x14ac:dyDescent="0.25">
      <c r="A7" s="131"/>
      <c r="B7" s="2221" t="s">
        <v>2349</v>
      </c>
      <c r="C7" s="2280"/>
      <c r="D7" s="2278"/>
      <c r="E7" s="897"/>
      <c r="F7" s="1572" t="s">
        <v>2350</v>
      </c>
      <c r="G7" s="1544"/>
      <c r="H7" s="2081" t="s">
        <v>2800</v>
      </c>
      <c r="I7" s="2278"/>
      <c r="J7" s="897"/>
      <c r="K7" s="897"/>
      <c r="L7" s="897"/>
      <c r="M7" s="897"/>
      <c r="N7" s="897"/>
      <c r="O7" s="1718"/>
      <c r="P7" s="2184"/>
      <c r="Q7" s="2281"/>
      <c r="R7" s="1026"/>
      <c r="S7" s="2002" t="s">
        <v>2971</v>
      </c>
      <c r="T7" s="2282"/>
      <c r="U7" s="1718"/>
      <c r="V7" s="1718"/>
      <c r="W7" s="1719"/>
      <c r="X7" s="1719"/>
    </row>
    <row r="8" spans="1:24" ht="85.5" customHeight="1" x14ac:dyDescent="0.25">
      <c r="A8" s="1666" t="s">
        <v>2915</v>
      </c>
      <c r="B8" s="1666" t="s">
        <v>2916</v>
      </c>
      <c r="C8" s="1666" t="s">
        <v>2352</v>
      </c>
      <c r="D8" s="1666" t="s">
        <v>3111</v>
      </c>
      <c r="E8" s="188"/>
      <c r="F8" s="1565" t="s">
        <v>3112</v>
      </c>
      <c r="G8" s="1191"/>
      <c r="H8" s="1641" t="s">
        <v>3113</v>
      </c>
      <c r="I8" s="1573" t="s">
        <v>3114</v>
      </c>
      <c r="J8" s="188"/>
      <c r="K8" s="2002" t="s">
        <v>2359</v>
      </c>
      <c r="L8" s="2278"/>
      <c r="M8" s="2002" t="s">
        <v>2925</v>
      </c>
      <c r="N8" s="2278"/>
      <c r="O8" s="1718"/>
      <c r="P8" s="1200" t="str">
        <f>$A8</f>
        <v>Fourchette de probabilité de défaut (PD)</v>
      </c>
      <c r="Q8" s="1200" t="str">
        <f>$B8</f>
        <v>PD estimative (%) (M3)</v>
      </c>
      <c r="R8" s="1666" t="s">
        <v>3115</v>
      </c>
      <c r="S8" s="1666" t="s">
        <v>2927</v>
      </c>
      <c r="T8" s="1666" t="s">
        <v>2928</v>
      </c>
      <c r="U8" s="1718"/>
      <c r="V8" s="1718"/>
      <c r="W8" s="1719"/>
      <c r="X8" s="1719"/>
    </row>
    <row r="9" spans="1:24" s="876" customFormat="1" ht="12.75" x14ac:dyDescent="0.2">
      <c r="A9" s="1026"/>
      <c r="B9" s="1703" t="s">
        <v>244</v>
      </c>
      <c r="C9" s="1703"/>
      <c r="D9" s="1703" t="s">
        <v>245</v>
      </c>
      <c r="E9" s="1703"/>
      <c r="F9" s="1703" t="s">
        <v>246</v>
      </c>
      <c r="G9" s="1440"/>
      <c r="H9" s="1703" t="s">
        <v>3085</v>
      </c>
      <c r="I9" s="1440"/>
      <c r="J9" s="1703"/>
      <c r="K9" s="1703"/>
      <c r="L9" s="1703"/>
      <c r="M9" s="1703"/>
      <c r="N9" s="1703"/>
      <c r="O9" s="1026"/>
      <c r="P9" s="1398"/>
      <c r="Q9" s="1399" t="s">
        <v>2930</v>
      </c>
      <c r="R9" s="1703" t="s">
        <v>3116</v>
      </c>
      <c r="S9" s="131"/>
      <c r="T9" s="1703"/>
      <c r="U9" s="1569"/>
      <c r="V9" s="1569"/>
      <c r="W9" s="1130"/>
      <c r="X9" s="1130"/>
    </row>
    <row r="10" spans="1:24" ht="12" customHeight="1" x14ac:dyDescent="0.25">
      <c r="A10" s="131"/>
      <c r="B10" s="138" t="s">
        <v>1784</v>
      </c>
      <c r="C10" s="131"/>
      <c r="D10" s="669"/>
      <c r="E10" s="669"/>
      <c r="F10" s="669"/>
      <c r="G10" s="669"/>
      <c r="H10" s="669"/>
      <c r="I10" s="669"/>
      <c r="J10" s="669"/>
      <c r="K10" s="669"/>
      <c r="L10" s="669"/>
      <c r="M10" s="669"/>
      <c r="N10" s="1650"/>
      <c r="O10" s="1718"/>
      <c r="P10" s="1400"/>
      <c r="Q10" s="1401" t="str">
        <f>$B10</f>
        <v>Engagements utilisés (501)</v>
      </c>
      <c r="R10" s="131"/>
      <c r="S10" s="131"/>
      <c r="T10" s="131"/>
      <c r="U10" s="1718"/>
      <c r="V10" s="1718"/>
      <c r="W10" s="1719"/>
      <c r="X10" s="1719"/>
    </row>
    <row r="11" spans="1:24" s="24" customFormat="1" ht="10.15" customHeight="1" x14ac:dyDescent="0.2">
      <c r="A11" s="1700" t="s">
        <v>2932</v>
      </c>
      <c r="B11" s="1065"/>
      <c r="C11" s="1402"/>
      <c r="D11" s="1692"/>
      <c r="E11" s="1700"/>
      <c r="F11" s="1692"/>
      <c r="G11" s="1419"/>
      <c r="H11" s="1574"/>
      <c r="I11" s="1574"/>
      <c r="J11" s="1700"/>
      <c r="K11" s="1691"/>
      <c r="L11" s="1691"/>
      <c r="M11" s="1691"/>
      <c r="N11" s="1691"/>
      <c r="O11" s="131"/>
      <c r="P11" s="1407" t="str">
        <f t="shared" ref="P11:P35" si="0">$A11</f>
        <v>1 (1401)</v>
      </c>
      <c r="Q11" s="1408" t="str">
        <f t="shared" ref="Q11:Q35" si="1">IF($B11="","",$B11)</f>
        <v/>
      </c>
      <c r="R11" s="295"/>
      <c r="S11" s="1409"/>
      <c r="T11" s="1409"/>
      <c r="U11" s="1481"/>
      <c r="V11" s="1481"/>
      <c r="W11" s="25"/>
      <c r="X11" s="25"/>
    </row>
    <row r="12" spans="1:24" s="24" customFormat="1" ht="12.75" x14ac:dyDescent="0.2">
      <c r="A12" s="1700" t="s">
        <v>2933</v>
      </c>
      <c r="B12" s="1065"/>
      <c r="C12" s="1402"/>
      <c r="D12" s="1692"/>
      <c r="E12" s="1700"/>
      <c r="F12" s="1692"/>
      <c r="G12" s="1419"/>
      <c r="H12" s="1574"/>
      <c r="I12" s="1574"/>
      <c r="J12" s="1700"/>
      <c r="K12" s="1691"/>
      <c r="L12" s="1691"/>
      <c r="M12" s="1691"/>
      <c r="N12" s="1691"/>
      <c r="O12" s="131"/>
      <c r="P12" s="1407" t="str">
        <f t="shared" si="0"/>
        <v>2 (1402)</v>
      </c>
      <c r="Q12" s="1408" t="str">
        <f t="shared" si="1"/>
        <v/>
      </c>
      <c r="R12" s="295"/>
      <c r="S12" s="1409"/>
      <c r="T12" s="1409"/>
      <c r="U12" s="1481"/>
      <c r="V12" s="1481"/>
      <c r="W12" s="25"/>
      <c r="X12" s="25"/>
    </row>
    <row r="13" spans="1:24" s="24" customFormat="1" ht="12.75" x14ac:dyDescent="0.2">
      <c r="A13" s="1700" t="s">
        <v>2934</v>
      </c>
      <c r="B13" s="1065"/>
      <c r="C13" s="1402"/>
      <c r="D13" s="1692"/>
      <c r="E13" s="1700"/>
      <c r="F13" s="1692"/>
      <c r="G13" s="1419"/>
      <c r="H13" s="1574"/>
      <c r="I13" s="1574"/>
      <c r="J13" s="1700"/>
      <c r="K13" s="1691"/>
      <c r="L13" s="1691"/>
      <c r="M13" s="1691"/>
      <c r="N13" s="1691"/>
      <c r="O13" s="131"/>
      <c r="P13" s="1407" t="str">
        <f t="shared" si="0"/>
        <v>3 (1403)</v>
      </c>
      <c r="Q13" s="1408" t="str">
        <f t="shared" si="1"/>
        <v/>
      </c>
      <c r="R13" s="295"/>
      <c r="S13" s="1409"/>
      <c r="T13" s="1409"/>
      <c r="U13" s="1481"/>
      <c r="V13" s="1481"/>
      <c r="W13" s="25"/>
      <c r="X13" s="25"/>
    </row>
    <row r="14" spans="1:24" s="24" customFormat="1" ht="12.75" hidden="1" x14ac:dyDescent="0.2">
      <c r="A14" s="1700" t="s">
        <v>2935</v>
      </c>
      <c r="B14" s="1065"/>
      <c r="C14" s="1402"/>
      <c r="D14" s="1692"/>
      <c r="E14" s="1700"/>
      <c r="F14" s="1692"/>
      <c r="G14" s="1419"/>
      <c r="H14" s="1574"/>
      <c r="I14" s="1574"/>
      <c r="J14" s="1700"/>
      <c r="K14" s="1691"/>
      <c r="L14" s="1691"/>
      <c r="M14" s="1691"/>
      <c r="N14" s="1691"/>
      <c r="O14" s="131"/>
      <c r="P14" s="1407" t="str">
        <f t="shared" si="0"/>
        <v>4 (1404)</v>
      </c>
      <c r="Q14" s="1408" t="str">
        <f t="shared" si="1"/>
        <v/>
      </c>
      <c r="R14" s="295"/>
      <c r="S14" s="1409"/>
      <c r="T14" s="1409"/>
      <c r="U14" s="1481"/>
      <c r="V14" s="1481"/>
      <c r="W14" s="25"/>
      <c r="X14" s="25"/>
    </row>
    <row r="15" spans="1:24" s="24" customFormat="1" ht="12.75" hidden="1" x14ac:dyDescent="0.2">
      <c r="A15" s="1700" t="s">
        <v>2936</v>
      </c>
      <c r="B15" s="1065"/>
      <c r="C15" s="1402"/>
      <c r="D15" s="1692"/>
      <c r="E15" s="1700"/>
      <c r="F15" s="1692"/>
      <c r="G15" s="1419"/>
      <c r="H15" s="1574"/>
      <c r="I15" s="1574"/>
      <c r="J15" s="1700"/>
      <c r="K15" s="1691"/>
      <c r="L15" s="1691"/>
      <c r="M15" s="1691"/>
      <c r="N15" s="1691"/>
      <c r="O15" s="131"/>
      <c r="P15" s="1407" t="str">
        <f t="shared" si="0"/>
        <v>5 (1405)</v>
      </c>
      <c r="Q15" s="1408" t="str">
        <f t="shared" si="1"/>
        <v/>
      </c>
      <c r="R15" s="295"/>
      <c r="S15" s="1409"/>
      <c r="T15" s="1409"/>
      <c r="U15" s="1481"/>
      <c r="V15" s="1481"/>
      <c r="W15" s="25"/>
      <c r="X15" s="25"/>
    </row>
    <row r="16" spans="1:24" s="24" customFormat="1" ht="12.75" hidden="1" x14ac:dyDescent="0.2">
      <c r="A16" s="1700" t="s">
        <v>2937</v>
      </c>
      <c r="B16" s="1065"/>
      <c r="C16" s="1402"/>
      <c r="D16" s="1692"/>
      <c r="E16" s="1700"/>
      <c r="F16" s="1692"/>
      <c r="G16" s="1419"/>
      <c r="H16" s="1574"/>
      <c r="I16" s="1574"/>
      <c r="J16" s="1700"/>
      <c r="K16" s="1691"/>
      <c r="L16" s="1691"/>
      <c r="M16" s="1691"/>
      <c r="N16" s="1691"/>
      <c r="O16" s="131"/>
      <c r="P16" s="1407" t="str">
        <f t="shared" si="0"/>
        <v>6 (1406)</v>
      </c>
      <c r="Q16" s="1408" t="str">
        <f t="shared" si="1"/>
        <v/>
      </c>
      <c r="R16" s="295"/>
      <c r="S16" s="1409"/>
      <c r="T16" s="1409"/>
      <c r="U16" s="1481"/>
      <c r="V16" s="1481"/>
      <c r="W16" s="25"/>
      <c r="X16" s="25"/>
    </row>
    <row r="17" spans="1:24" s="24" customFormat="1" ht="12.75" hidden="1" x14ac:dyDescent="0.2">
      <c r="A17" s="1700" t="s">
        <v>2938</v>
      </c>
      <c r="B17" s="1065"/>
      <c r="C17" s="1402"/>
      <c r="D17" s="1692"/>
      <c r="E17" s="1700"/>
      <c r="F17" s="1692"/>
      <c r="G17" s="1419"/>
      <c r="H17" s="1574"/>
      <c r="I17" s="1574"/>
      <c r="J17" s="1700"/>
      <c r="K17" s="1691"/>
      <c r="L17" s="1691"/>
      <c r="M17" s="1691"/>
      <c r="N17" s="1691"/>
      <c r="O17" s="131"/>
      <c r="P17" s="1407" t="str">
        <f t="shared" si="0"/>
        <v>7 (1407)</v>
      </c>
      <c r="Q17" s="1408" t="str">
        <f t="shared" si="1"/>
        <v/>
      </c>
      <c r="R17" s="295"/>
      <c r="S17" s="1409"/>
      <c r="T17" s="1409"/>
      <c r="U17" s="1481"/>
      <c r="V17" s="1481"/>
      <c r="W17" s="25"/>
      <c r="X17" s="25"/>
    </row>
    <row r="18" spans="1:24" s="24" customFormat="1" ht="12.75" hidden="1" x14ac:dyDescent="0.2">
      <c r="A18" s="1700" t="s">
        <v>2939</v>
      </c>
      <c r="B18" s="1065"/>
      <c r="C18" s="1402"/>
      <c r="D18" s="1692"/>
      <c r="E18" s="1700"/>
      <c r="F18" s="1692"/>
      <c r="G18" s="1419"/>
      <c r="H18" s="1574"/>
      <c r="I18" s="1574"/>
      <c r="J18" s="1700"/>
      <c r="K18" s="1691"/>
      <c r="L18" s="1691"/>
      <c r="M18" s="1691"/>
      <c r="N18" s="1691"/>
      <c r="O18" s="131"/>
      <c r="P18" s="1407" t="str">
        <f t="shared" si="0"/>
        <v>8 (1408)</v>
      </c>
      <c r="Q18" s="1408" t="str">
        <f t="shared" si="1"/>
        <v/>
      </c>
      <c r="R18" s="295"/>
      <c r="S18" s="1409"/>
      <c r="T18" s="1409"/>
      <c r="U18" s="1481"/>
      <c r="V18" s="1481"/>
      <c r="W18" s="25"/>
      <c r="X18" s="25"/>
    </row>
    <row r="19" spans="1:24" s="24" customFormat="1" ht="12.75" hidden="1" x14ac:dyDescent="0.2">
      <c r="A19" s="1700" t="s">
        <v>2940</v>
      </c>
      <c r="B19" s="1065"/>
      <c r="C19" s="1402"/>
      <c r="D19" s="1692"/>
      <c r="E19" s="1700"/>
      <c r="F19" s="1692"/>
      <c r="G19" s="1419"/>
      <c r="H19" s="1574"/>
      <c r="I19" s="1574"/>
      <c r="J19" s="1700"/>
      <c r="K19" s="1691"/>
      <c r="L19" s="1691"/>
      <c r="M19" s="1691"/>
      <c r="N19" s="1691"/>
      <c r="O19" s="131"/>
      <c r="P19" s="1407" t="str">
        <f t="shared" si="0"/>
        <v>9 (1409)</v>
      </c>
      <c r="Q19" s="1408" t="str">
        <f t="shared" si="1"/>
        <v/>
      </c>
      <c r="R19" s="295"/>
      <c r="S19" s="1409"/>
      <c r="T19" s="1409"/>
      <c r="U19" s="1481"/>
      <c r="V19" s="1481"/>
      <c r="W19" s="25"/>
      <c r="X19" s="25"/>
    </row>
    <row r="20" spans="1:24" s="24" customFormat="1" ht="12.75" hidden="1" x14ac:dyDescent="0.2">
      <c r="A20" s="1700" t="s">
        <v>2941</v>
      </c>
      <c r="B20" s="1065"/>
      <c r="C20" s="1402"/>
      <c r="D20" s="1692"/>
      <c r="E20" s="1700"/>
      <c r="F20" s="1692"/>
      <c r="G20" s="1419"/>
      <c r="H20" s="1574"/>
      <c r="I20" s="1574"/>
      <c r="J20" s="1700"/>
      <c r="K20" s="1691"/>
      <c r="L20" s="1691"/>
      <c r="M20" s="1691"/>
      <c r="N20" s="1691"/>
      <c r="O20" s="131"/>
      <c r="P20" s="1407" t="str">
        <f t="shared" si="0"/>
        <v>10 (1410)</v>
      </c>
      <c r="Q20" s="1408" t="str">
        <f t="shared" si="1"/>
        <v/>
      </c>
      <c r="R20" s="295"/>
      <c r="S20" s="1409"/>
      <c r="T20" s="1409"/>
      <c r="U20" s="1481"/>
      <c r="V20" s="1481"/>
      <c r="W20" s="25"/>
      <c r="X20" s="25"/>
    </row>
    <row r="21" spans="1:24" s="24" customFormat="1" ht="12.75" hidden="1" x14ac:dyDescent="0.2">
      <c r="A21" s="1700" t="s">
        <v>2942</v>
      </c>
      <c r="B21" s="1065"/>
      <c r="C21" s="1402"/>
      <c r="D21" s="1692"/>
      <c r="E21" s="1700"/>
      <c r="F21" s="1692"/>
      <c r="G21" s="1419"/>
      <c r="H21" s="1574"/>
      <c r="I21" s="1574"/>
      <c r="J21" s="1700"/>
      <c r="K21" s="1691"/>
      <c r="L21" s="1691"/>
      <c r="M21" s="1691"/>
      <c r="N21" s="1691"/>
      <c r="O21" s="131"/>
      <c r="P21" s="1407" t="str">
        <f t="shared" si="0"/>
        <v>11 (1411)</v>
      </c>
      <c r="Q21" s="1408" t="str">
        <f t="shared" si="1"/>
        <v/>
      </c>
      <c r="R21" s="295"/>
      <c r="S21" s="1409"/>
      <c r="T21" s="1409"/>
      <c r="U21" s="1481"/>
      <c r="V21" s="1481"/>
      <c r="W21" s="25"/>
      <c r="X21" s="25"/>
    </row>
    <row r="22" spans="1:24" s="24" customFormat="1" ht="12.75" hidden="1" x14ac:dyDescent="0.2">
      <c r="A22" s="1700" t="s">
        <v>2943</v>
      </c>
      <c r="B22" s="1065"/>
      <c r="C22" s="1402"/>
      <c r="D22" s="1692"/>
      <c r="E22" s="1700"/>
      <c r="F22" s="1692"/>
      <c r="G22" s="1419"/>
      <c r="H22" s="1574"/>
      <c r="I22" s="1574"/>
      <c r="J22" s="1700"/>
      <c r="K22" s="1691"/>
      <c r="L22" s="1691"/>
      <c r="M22" s="1691"/>
      <c r="N22" s="1691"/>
      <c r="O22" s="131"/>
      <c r="P22" s="1407" t="str">
        <f t="shared" si="0"/>
        <v>12 (1412)</v>
      </c>
      <c r="Q22" s="1408" t="str">
        <f t="shared" si="1"/>
        <v/>
      </c>
      <c r="R22" s="295"/>
      <c r="S22" s="1409"/>
      <c r="T22" s="1409"/>
      <c r="U22" s="1481"/>
      <c r="V22" s="1481"/>
      <c r="W22" s="25"/>
      <c r="X22" s="25"/>
    </row>
    <row r="23" spans="1:24" s="24" customFormat="1" ht="12.75" hidden="1" x14ac:dyDescent="0.2">
      <c r="A23" s="1700" t="s">
        <v>2944</v>
      </c>
      <c r="B23" s="1065"/>
      <c r="C23" s="1402"/>
      <c r="D23" s="1692"/>
      <c r="E23" s="1700"/>
      <c r="F23" s="1692"/>
      <c r="G23" s="1419"/>
      <c r="H23" s="1574"/>
      <c r="I23" s="1574"/>
      <c r="J23" s="1700"/>
      <c r="K23" s="1691"/>
      <c r="L23" s="1691"/>
      <c r="M23" s="1691"/>
      <c r="N23" s="1691"/>
      <c r="O23" s="131"/>
      <c r="P23" s="1407" t="str">
        <f t="shared" si="0"/>
        <v>13 (1413)</v>
      </c>
      <c r="Q23" s="1408" t="str">
        <f t="shared" si="1"/>
        <v/>
      </c>
      <c r="R23" s="295"/>
      <c r="S23" s="1409"/>
      <c r="T23" s="1409"/>
      <c r="U23" s="1481"/>
      <c r="V23" s="1481"/>
      <c r="W23" s="25"/>
      <c r="X23" s="25"/>
    </row>
    <row r="24" spans="1:24" s="24" customFormat="1" ht="12.75" hidden="1" x14ac:dyDescent="0.2">
      <c r="A24" s="1700" t="s">
        <v>2945</v>
      </c>
      <c r="B24" s="1065"/>
      <c r="C24" s="1402"/>
      <c r="D24" s="1692"/>
      <c r="E24" s="1700"/>
      <c r="F24" s="1692"/>
      <c r="G24" s="1419"/>
      <c r="H24" s="1574"/>
      <c r="I24" s="1574"/>
      <c r="J24" s="1700"/>
      <c r="K24" s="1691"/>
      <c r="L24" s="1691"/>
      <c r="M24" s="1691"/>
      <c r="N24" s="1691"/>
      <c r="O24" s="131"/>
      <c r="P24" s="1407" t="str">
        <f t="shared" si="0"/>
        <v>14 (1414)</v>
      </c>
      <c r="Q24" s="1408" t="str">
        <f t="shared" si="1"/>
        <v/>
      </c>
      <c r="R24" s="295"/>
      <c r="S24" s="1409"/>
      <c r="T24" s="1409"/>
      <c r="U24" s="1481"/>
      <c r="V24" s="1481"/>
      <c r="W24" s="25"/>
      <c r="X24" s="25"/>
    </row>
    <row r="25" spans="1:24" s="24" customFormat="1" ht="12.75" hidden="1" x14ac:dyDescent="0.2">
      <c r="A25" s="1700" t="s">
        <v>2946</v>
      </c>
      <c r="B25" s="1065"/>
      <c r="C25" s="1402"/>
      <c r="D25" s="1692"/>
      <c r="E25" s="1700"/>
      <c r="F25" s="1692"/>
      <c r="G25" s="1419"/>
      <c r="H25" s="1574"/>
      <c r="I25" s="1574"/>
      <c r="J25" s="1700"/>
      <c r="K25" s="1691"/>
      <c r="L25" s="1691"/>
      <c r="M25" s="1691"/>
      <c r="N25" s="1691"/>
      <c r="O25" s="131"/>
      <c r="P25" s="1407" t="str">
        <f t="shared" si="0"/>
        <v>15 (1415)</v>
      </c>
      <c r="Q25" s="1408" t="str">
        <f t="shared" si="1"/>
        <v/>
      </c>
      <c r="R25" s="295"/>
      <c r="S25" s="1409"/>
      <c r="T25" s="1409"/>
      <c r="U25" s="1481"/>
      <c r="V25" s="1481"/>
      <c r="W25" s="25"/>
      <c r="X25" s="25"/>
    </row>
    <row r="26" spans="1:24" s="24" customFormat="1" ht="12.75" hidden="1" x14ac:dyDescent="0.2">
      <c r="A26" s="1700" t="s">
        <v>2947</v>
      </c>
      <c r="B26" s="1065"/>
      <c r="C26" s="1402"/>
      <c r="D26" s="1692"/>
      <c r="E26" s="1700"/>
      <c r="F26" s="1692"/>
      <c r="G26" s="1419"/>
      <c r="H26" s="1574"/>
      <c r="I26" s="1574"/>
      <c r="J26" s="1700"/>
      <c r="K26" s="1691"/>
      <c r="L26" s="1691"/>
      <c r="M26" s="1691"/>
      <c r="N26" s="1691"/>
      <c r="O26" s="131"/>
      <c r="P26" s="1407" t="str">
        <f t="shared" si="0"/>
        <v>16 (1416)</v>
      </c>
      <c r="Q26" s="1408" t="str">
        <f t="shared" si="1"/>
        <v/>
      </c>
      <c r="R26" s="295"/>
      <c r="S26" s="1409"/>
      <c r="T26" s="1409"/>
      <c r="U26" s="1481"/>
      <c r="V26" s="1481"/>
      <c r="W26" s="25"/>
      <c r="X26" s="25"/>
    </row>
    <row r="27" spans="1:24" s="24" customFormat="1" ht="12.75" hidden="1" x14ac:dyDescent="0.2">
      <c r="A27" s="1700" t="s">
        <v>2948</v>
      </c>
      <c r="B27" s="1065"/>
      <c r="C27" s="1402"/>
      <c r="D27" s="1692"/>
      <c r="E27" s="1700"/>
      <c r="F27" s="1692"/>
      <c r="G27" s="1419"/>
      <c r="H27" s="1574"/>
      <c r="I27" s="1574"/>
      <c r="J27" s="1700"/>
      <c r="K27" s="1691"/>
      <c r="L27" s="1691"/>
      <c r="M27" s="1691"/>
      <c r="N27" s="1691"/>
      <c r="O27" s="131"/>
      <c r="P27" s="1407" t="str">
        <f t="shared" si="0"/>
        <v>17 (1417)</v>
      </c>
      <c r="Q27" s="1408" t="str">
        <f t="shared" si="1"/>
        <v/>
      </c>
      <c r="R27" s="295"/>
      <c r="S27" s="1409"/>
      <c r="T27" s="1409"/>
      <c r="U27" s="1481"/>
      <c r="V27" s="1481"/>
      <c r="W27" s="25"/>
      <c r="X27" s="25"/>
    </row>
    <row r="28" spans="1:24" s="24" customFormat="1" ht="12.75" hidden="1" x14ac:dyDescent="0.2">
      <c r="A28" s="1700" t="s">
        <v>2949</v>
      </c>
      <c r="B28" s="1065"/>
      <c r="C28" s="1402"/>
      <c r="D28" s="1692"/>
      <c r="E28" s="1700"/>
      <c r="F28" s="1692"/>
      <c r="G28" s="1419"/>
      <c r="H28" s="1574"/>
      <c r="I28" s="1574"/>
      <c r="J28" s="1700"/>
      <c r="K28" s="1691"/>
      <c r="L28" s="1691"/>
      <c r="M28" s="1691"/>
      <c r="N28" s="1691"/>
      <c r="O28" s="131"/>
      <c r="P28" s="1407" t="str">
        <f t="shared" si="0"/>
        <v>18 (1418)</v>
      </c>
      <c r="Q28" s="1408" t="str">
        <f t="shared" si="1"/>
        <v/>
      </c>
      <c r="R28" s="295"/>
      <c r="S28" s="1409"/>
      <c r="T28" s="1409"/>
      <c r="U28" s="1481"/>
      <c r="V28" s="1481"/>
      <c r="W28" s="25"/>
      <c r="X28" s="25"/>
    </row>
    <row r="29" spans="1:24" s="24" customFormat="1" ht="12.75" hidden="1" x14ac:dyDescent="0.2">
      <c r="A29" s="1700" t="s">
        <v>2950</v>
      </c>
      <c r="B29" s="1065"/>
      <c r="C29" s="1402"/>
      <c r="D29" s="1692"/>
      <c r="E29" s="1700"/>
      <c r="F29" s="1692"/>
      <c r="G29" s="1419"/>
      <c r="H29" s="1574"/>
      <c r="I29" s="1574"/>
      <c r="J29" s="1700"/>
      <c r="K29" s="1691"/>
      <c r="L29" s="1691"/>
      <c r="M29" s="1691"/>
      <c r="N29" s="1691"/>
      <c r="O29" s="131"/>
      <c r="P29" s="1407" t="str">
        <f t="shared" si="0"/>
        <v>19 (1419)</v>
      </c>
      <c r="Q29" s="1408" t="str">
        <f t="shared" si="1"/>
        <v/>
      </c>
      <c r="R29" s="295"/>
      <c r="S29" s="1409"/>
      <c r="T29" s="1409"/>
      <c r="U29" s="1481"/>
      <c r="V29" s="1481"/>
      <c r="W29" s="25"/>
      <c r="X29" s="25"/>
    </row>
    <row r="30" spans="1:24" s="24" customFormat="1" ht="12.75" hidden="1" x14ac:dyDescent="0.2">
      <c r="A30" s="1700" t="s">
        <v>2951</v>
      </c>
      <c r="B30" s="1065"/>
      <c r="C30" s="1402"/>
      <c r="D30" s="1692"/>
      <c r="E30" s="1700"/>
      <c r="F30" s="1692"/>
      <c r="G30" s="1419"/>
      <c r="H30" s="1574"/>
      <c r="I30" s="1574"/>
      <c r="J30" s="1700"/>
      <c r="K30" s="1691"/>
      <c r="L30" s="1691"/>
      <c r="M30" s="1691"/>
      <c r="N30" s="1691"/>
      <c r="O30" s="131"/>
      <c r="P30" s="1407" t="str">
        <f t="shared" si="0"/>
        <v>20 (1420)</v>
      </c>
      <c r="Q30" s="1408" t="str">
        <f t="shared" si="1"/>
        <v/>
      </c>
      <c r="R30" s="295"/>
      <c r="S30" s="1409"/>
      <c r="T30" s="1409"/>
      <c r="U30" s="1481"/>
      <c r="V30" s="1481"/>
      <c r="W30" s="25"/>
      <c r="X30" s="25"/>
    </row>
    <row r="31" spans="1:24" s="24" customFormat="1" ht="12.75" hidden="1" x14ac:dyDescent="0.2">
      <c r="A31" s="1700" t="s">
        <v>2952</v>
      </c>
      <c r="B31" s="1065"/>
      <c r="C31" s="1402"/>
      <c r="D31" s="1692"/>
      <c r="E31" s="1700"/>
      <c r="F31" s="1692"/>
      <c r="G31" s="1419"/>
      <c r="H31" s="1574"/>
      <c r="I31" s="1574"/>
      <c r="J31" s="1700"/>
      <c r="K31" s="1691"/>
      <c r="L31" s="1691"/>
      <c r="M31" s="1691"/>
      <c r="N31" s="1691"/>
      <c r="O31" s="131"/>
      <c r="P31" s="1407" t="str">
        <f t="shared" si="0"/>
        <v>21 (1421)</v>
      </c>
      <c r="Q31" s="1408" t="str">
        <f t="shared" si="1"/>
        <v/>
      </c>
      <c r="R31" s="295"/>
      <c r="S31" s="1409"/>
      <c r="T31" s="1409"/>
      <c r="U31" s="1481"/>
      <c r="V31" s="1481"/>
      <c r="W31" s="25"/>
      <c r="X31" s="25"/>
    </row>
    <row r="32" spans="1:24" s="24" customFormat="1" ht="12.75" hidden="1" x14ac:dyDescent="0.2">
      <c r="A32" s="1700" t="s">
        <v>2953</v>
      </c>
      <c r="B32" s="1065"/>
      <c r="C32" s="1402"/>
      <c r="D32" s="1692"/>
      <c r="E32" s="1700"/>
      <c r="F32" s="1692"/>
      <c r="G32" s="1419"/>
      <c r="H32" s="1574"/>
      <c r="I32" s="1574"/>
      <c r="J32" s="1700"/>
      <c r="K32" s="1691"/>
      <c r="L32" s="1691"/>
      <c r="M32" s="1691"/>
      <c r="N32" s="1691"/>
      <c r="O32" s="131"/>
      <c r="P32" s="1407" t="str">
        <f t="shared" si="0"/>
        <v>22 (1422)</v>
      </c>
      <c r="Q32" s="1408" t="str">
        <f t="shared" si="1"/>
        <v/>
      </c>
      <c r="R32" s="295"/>
      <c r="S32" s="1409"/>
      <c r="T32" s="1409"/>
      <c r="U32" s="1481"/>
      <c r="V32" s="1481"/>
      <c r="W32" s="25"/>
      <c r="X32" s="25"/>
    </row>
    <row r="33" spans="1:24" s="24" customFormat="1" ht="12.75" hidden="1" x14ac:dyDescent="0.2">
      <c r="A33" s="1700" t="s">
        <v>2954</v>
      </c>
      <c r="B33" s="1065"/>
      <c r="C33" s="1402"/>
      <c r="D33" s="1692"/>
      <c r="E33" s="1700"/>
      <c r="F33" s="1692"/>
      <c r="G33" s="1419"/>
      <c r="H33" s="1574"/>
      <c r="I33" s="1574"/>
      <c r="J33" s="1700"/>
      <c r="K33" s="1691"/>
      <c r="L33" s="1691"/>
      <c r="M33" s="1691"/>
      <c r="N33" s="1691"/>
      <c r="O33" s="131"/>
      <c r="P33" s="1407" t="str">
        <f t="shared" si="0"/>
        <v>23 (1423)</v>
      </c>
      <c r="Q33" s="1408" t="str">
        <f t="shared" si="1"/>
        <v/>
      </c>
      <c r="R33" s="295"/>
      <c r="S33" s="1409"/>
      <c r="T33" s="1409"/>
      <c r="U33" s="1481"/>
      <c r="V33" s="1481"/>
      <c r="W33" s="25"/>
      <c r="X33" s="25"/>
    </row>
    <row r="34" spans="1:24" s="24" customFormat="1" ht="12.75" hidden="1" x14ac:dyDescent="0.2">
      <c r="A34" s="1700" t="s">
        <v>2955</v>
      </c>
      <c r="B34" s="1065"/>
      <c r="C34" s="1402"/>
      <c r="D34" s="1692"/>
      <c r="E34" s="1700"/>
      <c r="F34" s="1692"/>
      <c r="G34" s="1419"/>
      <c r="H34" s="1574"/>
      <c r="I34" s="1574"/>
      <c r="J34" s="1700"/>
      <c r="K34" s="1691"/>
      <c r="L34" s="1691"/>
      <c r="M34" s="1691"/>
      <c r="N34" s="1691"/>
      <c r="O34" s="131"/>
      <c r="P34" s="1407" t="str">
        <f t="shared" si="0"/>
        <v>24 (1424)</v>
      </c>
      <c r="Q34" s="1408" t="str">
        <f t="shared" si="1"/>
        <v/>
      </c>
      <c r="R34" s="295"/>
      <c r="S34" s="1409"/>
      <c r="T34" s="1409"/>
      <c r="U34" s="1481"/>
      <c r="V34" s="1481"/>
      <c r="W34" s="25"/>
      <c r="X34" s="25"/>
    </row>
    <row r="35" spans="1:24" s="24" customFormat="1" ht="12.75" x14ac:dyDescent="0.2">
      <c r="A35" s="1700" t="s">
        <v>2956</v>
      </c>
      <c r="B35" s="1065"/>
      <c r="C35" s="1402"/>
      <c r="D35" s="1692"/>
      <c r="E35" s="1700"/>
      <c r="F35" s="1692"/>
      <c r="G35" s="1419"/>
      <c r="H35" s="1574"/>
      <c r="I35" s="1574"/>
      <c r="J35" s="1700"/>
      <c r="K35" s="1691"/>
      <c r="L35" s="1691"/>
      <c r="M35" s="1691"/>
      <c r="N35" s="1691"/>
      <c r="O35" s="131"/>
      <c r="P35" s="1407" t="str">
        <f t="shared" si="0"/>
        <v>25 (1425)</v>
      </c>
      <c r="Q35" s="1408" t="str">
        <f t="shared" si="1"/>
        <v/>
      </c>
      <c r="R35" s="295"/>
      <c r="S35" s="1409"/>
      <c r="T35" s="1409"/>
      <c r="U35" s="1481"/>
      <c r="V35" s="1481"/>
      <c r="W35" s="25"/>
      <c r="X35" s="25"/>
    </row>
    <row r="36" spans="1:24" s="24" customFormat="1" ht="12.75" x14ac:dyDescent="0.2">
      <c r="A36" s="425" t="s">
        <v>2957</v>
      </c>
      <c r="B36" s="1066">
        <v>100</v>
      </c>
      <c r="C36" s="1410"/>
      <c r="D36" s="1692"/>
      <c r="E36" s="1700"/>
      <c r="F36" s="1692"/>
      <c r="G36" s="1419"/>
      <c r="H36" s="1574"/>
      <c r="I36" s="1574"/>
      <c r="J36" s="1700"/>
      <c r="K36" s="1692"/>
      <c r="L36" s="1692"/>
      <c r="M36" s="1692"/>
      <c r="N36" s="1692"/>
      <c r="O36" s="131"/>
      <c r="P36" s="1400"/>
      <c r="Q36" s="1413">
        <f>$B36</f>
        <v>100</v>
      </c>
      <c r="R36" s="295"/>
      <c r="S36" s="1409"/>
      <c r="T36" s="1409"/>
      <c r="U36" s="1481"/>
      <c r="V36" s="1481"/>
      <c r="W36" s="25"/>
      <c r="X36" s="25"/>
    </row>
    <row r="37" spans="1:24" s="24" customFormat="1" ht="12.75" x14ac:dyDescent="0.2">
      <c r="A37" s="132" t="s">
        <v>2958</v>
      </c>
      <c r="B37" s="905" t="s">
        <v>2959</v>
      </c>
      <c r="C37" s="906"/>
      <c r="D37" s="1693"/>
      <c r="E37" s="131"/>
      <c r="F37" s="1693"/>
      <c r="G37" s="1420"/>
      <c r="H37" s="1422"/>
      <c r="I37" s="1422"/>
      <c r="J37" s="131"/>
      <c r="K37" s="1693"/>
      <c r="L37" s="1693"/>
      <c r="M37" s="1693"/>
      <c r="N37" s="1693"/>
      <c r="O37" s="131"/>
      <c r="P37" s="1400"/>
      <c r="Q37" s="906" t="str">
        <f>$B37</f>
        <v>Global</v>
      </c>
      <c r="R37" s="295"/>
      <c r="S37" s="1418"/>
      <c r="T37" s="1418"/>
      <c r="U37" s="1481"/>
      <c r="V37" s="1481"/>
      <c r="W37" s="25"/>
      <c r="X37" s="25"/>
    </row>
    <row r="38" spans="1:24" ht="4.9000000000000004" customHeight="1" x14ac:dyDescent="0.25">
      <c r="A38" s="1650"/>
      <c r="B38" s="1650"/>
      <c r="C38" s="1650"/>
      <c r="D38" s="1650"/>
      <c r="E38" s="1650"/>
      <c r="F38" s="1650"/>
      <c r="G38" s="1650"/>
      <c r="H38" s="1650"/>
      <c r="I38" s="1650"/>
      <c r="J38" s="1650"/>
      <c r="K38" s="131"/>
      <c r="L38" s="131"/>
      <c r="M38" s="131"/>
      <c r="N38" s="131"/>
      <c r="O38" s="1718"/>
      <c r="P38" s="1400"/>
      <c r="Q38" s="1400"/>
      <c r="R38" s="131"/>
      <c r="S38" s="131"/>
      <c r="T38" s="131"/>
      <c r="U38" s="1718"/>
      <c r="V38" s="1718"/>
      <c r="W38" s="1719"/>
      <c r="X38" s="1719"/>
    </row>
    <row r="39" spans="1:24" x14ac:dyDescent="0.25">
      <c r="A39" s="1650"/>
      <c r="B39" s="138" t="s">
        <v>1785</v>
      </c>
      <c r="C39" s="1650"/>
      <c r="D39" s="1650"/>
      <c r="E39" s="1650"/>
      <c r="F39" s="1650"/>
      <c r="G39" s="1650"/>
      <c r="H39" s="1650"/>
      <c r="I39" s="1650"/>
      <c r="J39" s="1650"/>
      <c r="K39" s="131"/>
      <c r="L39" s="131"/>
      <c r="M39" s="131"/>
      <c r="N39" s="131"/>
      <c r="O39" s="1718"/>
      <c r="P39" s="1400"/>
      <c r="Q39" s="1401" t="str">
        <f>$B39</f>
        <v>Engagements inutilisés (502)</v>
      </c>
      <c r="R39" s="131"/>
      <c r="S39" s="131"/>
      <c r="T39" s="131"/>
      <c r="U39" s="1718"/>
      <c r="V39" s="1718"/>
      <c r="W39" s="1719"/>
      <c r="X39" s="1719"/>
    </row>
    <row r="40" spans="1:24" s="24" customFormat="1" ht="12.75" x14ac:dyDescent="0.2">
      <c r="A40" s="1700" t="s">
        <v>2932</v>
      </c>
      <c r="B40" s="1065"/>
      <c r="C40" s="1692"/>
      <c r="D40" s="1692"/>
      <c r="E40" s="1700"/>
      <c r="F40" s="1692"/>
      <c r="G40" s="1419"/>
      <c r="H40" s="1574"/>
      <c r="I40" s="1574"/>
      <c r="J40" s="1700"/>
      <c r="K40" s="1691"/>
      <c r="L40" s="1691"/>
      <c r="M40" s="1691"/>
      <c r="N40" s="1691"/>
      <c r="O40" s="131"/>
      <c r="P40" s="1407" t="str">
        <f t="shared" ref="P40:P64" si="2">$A40</f>
        <v>1 (1401)</v>
      </c>
      <c r="Q40" s="1408" t="str">
        <f t="shared" ref="Q40:Q64" si="3">IF($B40="","",$B40)</f>
        <v/>
      </c>
      <c r="R40" s="295"/>
      <c r="S40" s="1409"/>
      <c r="T40" s="1409"/>
      <c r="U40" s="1481"/>
      <c r="V40" s="1481"/>
      <c r="W40" s="25"/>
      <c r="X40" s="25"/>
    </row>
    <row r="41" spans="1:24" s="24" customFormat="1" ht="12.75" x14ac:dyDescent="0.2">
      <c r="A41" s="1700" t="s">
        <v>2933</v>
      </c>
      <c r="B41" s="1065"/>
      <c r="C41" s="1692"/>
      <c r="D41" s="1692"/>
      <c r="E41" s="1700"/>
      <c r="F41" s="1692"/>
      <c r="G41" s="1419"/>
      <c r="H41" s="1574"/>
      <c r="I41" s="1574"/>
      <c r="J41" s="1700"/>
      <c r="K41" s="1691"/>
      <c r="L41" s="1691"/>
      <c r="M41" s="1691"/>
      <c r="N41" s="1691"/>
      <c r="O41" s="131"/>
      <c r="P41" s="1407" t="str">
        <f t="shared" si="2"/>
        <v>2 (1402)</v>
      </c>
      <c r="Q41" s="1408" t="str">
        <f t="shared" si="3"/>
        <v/>
      </c>
      <c r="R41" s="295"/>
      <c r="S41" s="1409"/>
      <c r="T41" s="1409"/>
      <c r="U41" s="1481"/>
      <c r="V41" s="1481"/>
      <c r="W41" s="25"/>
      <c r="X41" s="25"/>
    </row>
    <row r="42" spans="1:24" s="24" customFormat="1" ht="12.75" x14ac:dyDescent="0.2">
      <c r="A42" s="1700" t="s">
        <v>2934</v>
      </c>
      <c r="B42" s="1065"/>
      <c r="C42" s="1692"/>
      <c r="D42" s="1692"/>
      <c r="E42" s="1700"/>
      <c r="F42" s="1692"/>
      <c r="G42" s="1419"/>
      <c r="H42" s="1574"/>
      <c r="I42" s="1574"/>
      <c r="J42" s="1700"/>
      <c r="K42" s="1691"/>
      <c r="L42" s="1691"/>
      <c r="M42" s="1691"/>
      <c r="N42" s="1691"/>
      <c r="O42" s="131"/>
      <c r="P42" s="1407" t="str">
        <f t="shared" si="2"/>
        <v>3 (1403)</v>
      </c>
      <c r="Q42" s="1408" t="str">
        <f t="shared" si="3"/>
        <v/>
      </c>
      <c r="R42" s="295"/>
      <c r="S42" s="1409"/>
      <c r="T42" s="1409"/>
      <c r="U42" s="1481"/>
      <c r="V42" s="1481"/>
      <c r="W42" s="25"/>
      <c r="X42" s="25"/>
    </row>
    <row r="43" spans="1:24" s="24" customFormat="1" ht="12.75" hidden="1" x14ac:dyDescent="0.2">
      <c r="A43" s="1700" t="s">
        <v>2935</v>
      </c>
      <c r="B43" s="1065"/>
      <c r="C43" s="1692"/>
      <c r="D43" s="1692"/>
      <c r="E43" s="1700"/>
      <c r="F43" s="1692"/>
      <c r="G43" s="1419"/>
      <c r="H43" s="1574"/>
      <c r="I43" s="1574"/>
      <c r="J43" s="1700"/>
      <c r="K43" s="1691"/>
      <c r="L43" s="1691"/>
      <c r="M43" s="1691"/>
      <c r="N43" s="1691"/>
      <c r="O43" s="131"/>
      <c r="P43" s="1407" t="str">
        <f t="shared" si="2"/>
        <v>4 (1404)</v>
      </c>
      <c r="Q43" s="1408" t="str">
        <f t="shared" si="3"/>
        <v/>
      </c>
      <c r="R43" s="295"/>
      <c r="S43" s="1409"/>
      <c r="T43" s="1409"/>
      <c r="U43" s="1481"/>
      <c r="V43" s="1481"/>
      <c r="W43" s="25"/>
      <c r="X43" s="25"/>
    </row>
    <row r="44" spans="1:24" s="24" customFormat="1" ht="12.75" hidden="1" x14ac:dyDescent="0.2">
      <c r="A44" s="1700" t="s">
        <v>2936</v>
      </c>
      <c r="B44" s="1065"/>
      <c r="C44" s="1692"/>
      <c r="D44" s="1692"/>
      <c r="E44" s="1700"/>
      <c r="F44" s="1692"/>
      <c r="G44" s="1419"/>
      <c r="H44" s="1574"/>
      <c r="I44" s="1574"/>
      <c r="J44" s="1700"/>
      <c r="K44" s="1691"/>
      <c r="L44" s="1691"/>
      <c r="M44" s="1691"/>
      <c r="N44" s="1691"/>
      <c r="O44" s="131"/>
      <c r="P44" s="1407" t="str">
        <f t="shared" si="2"/>
        <v>5 (1405)</v>
      </c>
      <c r="Q44" s="1408" t="str">
        <f t="shared" si="3"/>
        <v/>
      </c>
      <c r="R44" s="295"/>
      <c r="S44" s="1409"/>
      <c r="T44" s="1409"/>
      <c r="U44" s="1481"/>
      <c r="V44" s="1481"/>
      <c r="W44" s="25"/>
      <c r="X44" s="25"/>
    </row>
    <row r="45" spans="1:24" s="24" customFormat="1" ht="12.75" hidden="1" x14ac:dyDescent="0.2">
      <c r="A45" s="1700" t="s">
        <v>2937</v>
      </c>
      <c r="B45" s="1065"/>
      <c r="C45" s="1692"/>
      <c r="D45" s="1692"/>
      <c r="E45" s="1700"/>
      <c r="F45" s="1692"/>
      <c r="G45" s="1419"/>
      <c r="H45" s="1574"/>
      <c r="I45" s="1574"/>
      <c r="J45" s="1700"/>
      <c r="K45" s="1691"/>
      <c r="L45" s="1691"/>
      <c r="M45" s="1691"/>
      <c r="N45" s="1691"/>
      <c r="O45" s="131"/>
      <c r="P45" s="1407" t="str">
        <f t="shared" si="2"/>
        <v>6 (1406)</v>
      </c>
      <c r="Q45" s="1408" t="str">
        <f t="shared" si="3"/>
        <v/>
      </c>
      <c r="R45" s="295"/>
      <c r="S45" s="1409"/>
      <c r="T45" s="1409"/>
      <c r="U45" s="1481"/>
      <c r="V45" s="1481"/>
      <c r="W45" s="25"/>
      <c r="X45" s="25"/>
    </row>
    <row r="46" spans="1:24" s="24" customFormat="1" ht="12.75" hidden="1" x14ac:dyDescent="0.2">
      <c r="A46" s="1700" t="s">
        <v>2938</v>
      </c>
      <c r="B46" s="1065"/>
      <c r="C46" s="1692"/>
      <c r="D46" s="1692"/>
      <c r="E46" s="1700"/>
      <c r="F46" s="1692"/>
      <c r="G46" s="1419"/>
      <c r="H46" s="1574"/>
      <c r="I46" s="1574"/>
      <c r="J46" s="1700"/>
      <c r="K46" s="1691"/>
      <c r="L46" s="1691"/>
      <c r="M46" s="1691"/>
      <c r="N46" s="1691"/>
      <c r="O46" s="131"/>
      <c r="P46" s="1407" t="str">
        <f t="shared" si="2"/>
        <v>7 (1407)</v>
      </c>
      <c r="Q46" s="1408" t="str">
        <f t="shared" si="3"/>
        <v/>
      </c>
      <c r="R46" s="295"/>
      <c r="S46" s="1409"/>
      <c r="T46" s="1409"/>
      <c r="U46" s="1481"/>
      <c r="V46" s="1481"/>
      <c r="W46" s="25"/>
      <c r="X46" s="25"/>
    </row>
    <row r="47" spans="1:24" s="24" customFormat="1" ht="12.75" hidden="1" x14ac:dyDescent="0.2">
      <c r="A47" s="1700" t="s">
        <v>2939</v>
      </c>
      <c r="B47" s="1065"/>
      <c r="C47" s="1692"/>
      <c r="D47" s="1692"/>
      <c r="E47" s="1700"/>
      <c r="F47" s="1692"/>
      <c r="G47" s="1419"/>
      <c r="H47" s="1574"/>
      <c r="I47" s="1574"/>
      <c r="J47" s="1700"/>
      <c r="K47" s="1691"/>
      <c r="L47" s="1691"/>
      <c r="M47" s="1691"/>
      <c r="N47" s="1691"/>
      <c r="O47" s="131"/>
      <c r="P47" s="1407" t="str">
        <f t="shared" si="2"/>
        <v>8 (1408)</v>
      </c>
      <c r="Q47" s="1408" t="str">
        <f t="shared" si="3"/>
        <v/>
      </c>
      <c r="R47" s="295"/>
      <c r="S47" s="1409"/>
      <c r="T47" s="1409"/>
      <c r="U47" s="1481"/>
      <c r="V47" s="1481"/>
      <c r="W47" s="25"/>
      <c r="X47" s="25"/>
    </row>
    <row r="48" spans="1:24" s="24" customFormat="1" ht="12.75" hidden="1" x14ac:dyDescent="0.2">
      <c r="A48" s="1700" t="s">
        <v>2940</v>
      </c>
      <c r="B48" s="1065"/>
      <c r="C48" s="1692"/>
      <c r="D48" s="1692"/>
      <c r="E48" s="1700"/>
      <c r="F48" s="1692"/>
      <c r="G48" s="1419"/>
      <c r="H48" s="1574"/>
      <c r="I48" s="1574"/>
      <c r="J48" s="1700"/>
      <c r="K48" s="1691"/>
      <c r="L48" s="1691"/>
      <c r="M48" s="1691"/>
      <c r="N48" s="1691"/>
      <c r="O48" s="131"/>
      <c r="P48" s="1407" t="str">
        <f t="shared" si="2"/>
        <v>9 (1409)</v>
      </c>
      <c r="Q48" s="1408" t="str">
        <f t="shared" si="3"/>
        <v/>
      </c>
      <c r="R48" s="295"/>
      <c r="S48" s="1409"/>
      <c r="T48" s="1409"/>
      <c r="U48" s="1481"/>
      <c r="V48" s="1481"/>
      <c r="W48" s="25"/>
      <c r="X48" s="25"/>
    </row>
    <row r="49" spans="1:24" s="24" customFormat="1" ht="12.75" hidden="1" x14ac:dyDescent="0.2">
      <c r="A49" s="1700" t="s">
        <v>2941</v>
      </c>
      <c r="B49" s="1065"/>
      <c r="C49" s="1692"/>
      <c r="D49" s="1692"/>
      <c r="E49" s="1700"/>
      <c r="F49" s="1692"/>
      <c r="G49" s="1419"/>
      <c r="H49" s="1574"/>
      <c r="I49" s="1574"/>
      <c r="J49" s="1700"/>
      <c r="K49" s="1691"/>
      <c r="L49" s="1691"/>
      <c r="M49" s="1691"/>
      <c r="N49" s="1691"/>
      <c r="O49" s="131"/>
      <c r="P49" s="1407" t="str">
        <f t="shared" si="2"/>
        <v>10 (1410)</v>
      </c>
      <c r="Q49" s="1408" t="str">
        <f t="shared" si="3"/>
        <v/>
      </c>
      <c r="R49" s="295"/>
      <c r="S49" s="1409"/>
      <c r="T49" s="1409"/>
      <c r="U49" s="1481"/>
      <c r="V49" s="1481"/>
      <c r="W49" s="25"/>
      <c r="X49" s="25"/>
    </row>
    <row r="50" spans="1:24" s="24" customFormat="1" ht="12.75" hidden="1" x14ac:dyDescent="0.2">
      <c r="A50" s="1700" t="s">
        <v>2942</v>
      </c>
      <c r="B50" s="1065"/>
      <c r="C50" s="1692"/>
      <c r="D50" s="1692"/>
      <c r="E50" s="1700"/>
      <c r="F50" s="1692"/>
      <c r="G50" s="1419"/>
      <c r="H50" s="1574"/>
      <c r="I50" s="1574"/>
      <c r="J50" s="1700"/>
      <c r="K50" s="1691"/>
      <c r="L50" s="1691"/>
      <c r="M50" s="1691"/>
      <c r="N50" s="1691"/>
      <c r="O50" s="131"/>
      <c r="P50" s="1407" t="str">
        <f t="shared" si="2"/>
        <v>11 (1411)</v>
      </c>
      <c r="Q50" s="1408" t="str">
        <f t="shared" si="3"/>
        <v/>
      </c>
      <c r="R50" s="295"/>
      <c r="S50" s="1409"/>
      <c r="T50" s="1409"/>
      <c r="U50" s="1481"/>
      <c r="V50" s="1481"/>
      <c r="W50" s="25"/>
      <c r="X50" s="25"/>
    </row>
    <row r="51" spans="1:24" s="24" customFormat="1" ht="12.75" hidden="1" x14ac:dyDescent="0.2">
      <c r="A51" s="1700" t="s">
        <v>2943</v>
      </c>
      <c r="B51" s="1065"/>
      <c r="C51" s="1692"/>
      <c r="D51" s="1692"/>
      <c r="E51" s="1700"/>
      <c r="F51" s="1692"/>
      <c r="G51" s="1419"/>
      <c r="H51" s="1574"/>
      <c r="I51" s="1574"/>
      <c r="J51" s="1700"/>
      <c r="K51" s="1691"/>
      <c r="L51" s="1691"/>
      <c r="M51" s="1691"/>
      <c r="N51" s="1691"/>
      <c r="O51" s="131"/>
      <c r="P51" s="1407" t="str">
        <f t="shared" si="2"/>
        <v>12 (1412)</v>
      </c>
      <c r="Q51" s="1408" t="str">
        <f t="shared" si="3"/>
        <v/>
      </c>
      <c r="R51" s="295"/>
      <c r="S51" s="1409"/>
      <c r="T51" s="1409"/>
      <c r="U51" s="1481"/>
      <c r="V51" s="1481"/>
      <c r="W51" s="25"/>
      <c r="X51" s="25"/>
    </row>
    <row r="52" spans="1:24" s="24" customFormat="1" ht="12.75" hidden="1" x14ac:dyDescent="0.2">
      <c r="A52" s="1700" t="s">
        <v>2944</v>
      </c>
      <c r="B52" s="1065"/>
      <c r="C52" s="1692"/>
      <c r="D52" s="1692"/>
      <c r="E52" s="1700"/>
      <c r="F52" s="1692"/>
      <c r="G52" s="1419"/>
      <c r="H52" s="1574"/>
      <c r="I52" s="1574"/>
      <c r="J52" s="1700"/>
      <c r="K52" s="1691"/>
      <c r="L52" s="1691"/>
      <c r="M52" s="1691"/>
      <c r="N52" s="1691"/>
      <c r="O52" s="131"/>
      <c r="P52" s="1407" t="str">
        <f t="shared" si="2"/>
        <v>13 (1413)</v>
      </c>
      <c r="Q52" s="1408" t="str">
        <f t="shared" si="3"/>
        <v/>
      </c>
      <c r="R52" s="295"/>
      <c r="S52" s="1409"/>
      <c r="T52" s="1409"/>
      <c r="U52" s="1481"/>
      <c r="V52" s="1481"/>
      <c r="W52" s="25"/>
      <c r="X52" s="25"/>
    </row>
    <row r="53" spans="1:24" s="24" customFormat="1" ht="12.75" hidden="1" x14ac:dyDescent="0.2">
      <c r="A53" s="1700" t="s">
        <v>2945</v>
      </c>
      <c r="B53" s="1065"/>
      <c r="C53" s="1692"/>
      <c r="D53" s="1692"/>
      <c r="E53" s="1700"/>
      <c r="F53" s="1692"/>
      <c r="G53" s="1419"/>
      <c r="H53" s="1574"/>
      <c r="I53" s="1574"/>
      <c r="J53" s="1700"/>
      <c r="K53" s="1691"/>
      <c r="L53" s="1691"/>
      <c r="M53" s="1691"/>
      <c r="N53" s="1691"/>
      <c r="O53" s="131"/>
      <c r="P53" s="1407" t="str">
        <f t="shared" si="2"/>
        <v>14 (1414)</v>
      </c>
      <c r="Q53" s="1408" t="str">
        <f t="shared" si="3"/>
        <v/>
      </c>
      <c r="R53" s="295"/>
      <c r="S53" s="1409"/>
      <c r="T53" s="1409"/>
      <c r="U53" s="1481"/>
      <c r="V53" s="1481"/>
      <c r="W53" s="25"/>
      <c r="X53" s="25"/>
    </row>
    <row r="54" spans="1:24" s="24" customFormat="1" ht="12.75" hidden="1" x14ac:dyDescent="0.2">
      <c r="A54" s="1700" t="s">
        <v>2946</v>
      </c>
      <c r="B54" s="1065"/>
      <c r="C54" s="1692"/>
      <c r="D54" s="1692"/>
      <c r="E54" s="1700"/>
      <c r="F54" s="1692"/>
      <c r="G54" s="1419"/>
      <c r="H54" s="1574"/>
      <c r="I54" s="1574"/>
      <c r="J54" s="1700"/>
      <c r="K54" s="1691"/>
      <c r="L54" s="1691"/>
      <c r="M54" s="1691"/>
      <c r="N54" s="1691"/>
      <c r="O54" s="131"/>
      <c r="P54" s="1407" t="str">
        <f t="shared" si="2"/>
        <v>15 (1415)</v>
      </c>
      <c r="Q54" s="1408" t="str">
        <f t="shared" si="3"/>
        <v/>
      </c>
      <c r="R54" s="295"/>
      <c r="S54" s="1409"/>
      <c r="T54" s="1409"/>
      <c r="U54" s="1481"/>
      <c r="V54" s="1481"/>
      <c r="W54" s="25"/>
      <c r="X54" s="25"/>
    </row>
    <row r="55" spans="1:24" s="24" customFormat="1" ht="12.75" hidden="1" x14ac:dyDescent="0.2">
      <c r="A55" s="1700" t="s">
        <v>2947</v>
      </c>
      <c r="B55" s="1065"/>
      <c r="C55" s="1692"/>
      <c r="D55" s="1692"/>
      <c r="E55" s="1700"/>
      <c r="F55" s="1692"/>
      <c r="G55" s="1419"/>
      <c r="H55" s="1574"/>
      <c r="I55" s="1574"/>
      <c r="J55" s="1700"/>
      <c r="K55" s="1691"/>
      <c r="L55" s="1691"/>
      <c r="M55" s="1691"/>
      <c r="N55" s="1691"/>
      <c r="O55" s="131"/>
      <c r="P55" s="1407" t="str">
        <f t="shared" si="2"/>
        <v>16 (1416)</v>
      </c>
      <c r="Q55" s="1408" t="str">
        <f t="shared" si="3"/>
        <v/>
      </c>
      <c r="R55" s="295"/>
      <c r="S55" s="1409"/>
      <c r="T55" s="1409"/>
      <c r="U55" s="1481"/>
      <c r="V55" s="1481"/>
      <c r="W55" s="25"/>
      <c r="X55" s="25"/>
    </row>
    <row r="56" spans="1:24" s="24" customFormat="1" ht="12.75" hidden="1" x14ac:dyDescent="0.2">
      <c r="A56" s="1700" t="s">
        <v>2948</v>
      </c>
      <c r="B56" s="1065"/>
      <c r="C56" s="1692"/>
      <c r="D56" s="1692"/>
      <c r="E56" s="1700"/>
      <c r="F56" s="1692"/>
      <c r="G56" s="1419"/>
      <c r="H56" s="1574"/>
      <c r="I56" s="1574"/>
      <c r="J56" s="1700"/>
      <c r="K56" s="1691"/>
      <c r="L56" s="1691"/>
      <c r="M56" s="1691"/>
      <c r="N56" s="1691"/>
      <c r="O56" s="131"/>
      <c r="P56" s="1407" t="str">
        <f t="shared" si="2"/>
        <v>17 (1417)</v>
      </c>
      <c r="Q56" s="1408" t="str">
        <f t="shared" si="3"/>
        <v/>
      </c>
      <c r="R56" s="295"/>
      <c r="S56" s="1409"/>
      <c r="T56" s="1409"/>
      <c r="U56" s="1481"/>
      <c r="V56" s="1481"/>
      <c r="W56" s="25"/>
      <c r="X56" s="25"/>
    </row>
    <row r="57" spans="1:24" s="24" customFormat="1" ht="12.75" hidden="1" x14ac:dyDescent="0.2">
      <c r="A57" s="1700" t="s">
        <v>2949</v>
      </c>
      <c r="B57" s="1065"/>
      <c r="C57" s="1692"/>
      <c r="D57" s="1692"/>
      <c r="E57" s="1700"/>
      <c r="F57" s="1692"/>
      <c r="G57" s="1419"/>
      <c r="H57" s="1574"/>
      <c r="I57" s="1574"/>
      <c r="J57" s="1700"/>
      <c r="K57" s="1691"/>
      <c r="L57" s="1691"/>
      <c r="M57" s="1691"/>
      <c r="N57" s="1691"/>
      <c r="O57" s="131"/>
      <c r="P57" s="1407" t="str">
        <f t="shared" si="2"/>
        <v>18 (1418)</v>
      </c>
      <c r="Q57" s="1408" t="str">
        <f t="shared" si="3"/>
        <v/>
      </c>
      <c r="R57" s="295"/>
      <c r="S57" s="1409"/>
      <c r="T57" s="1409"/>
      <c r="U57" s="1481"/>
      <c r="V57" s="1481"/>
      <c r="W57" s="25"/>
      <c r="X57" s="25"/>
    </row>
    <row r="58" spans="1:24" s="24" customFormat="1" ht="12.75" hidden="1" x14ac:dyDescent="0.2">
      <c r="A58" s="1700" t="s">
        <v>2950</v>
      </c>
      <c r="B58" s="1065"/>
      <c r="C58" s="1692"/>
      <c r="D58" s="1692"/>
      <c r="E58" s="1700"/>
      <c r="F58" s="1692"/>
      <c r="G58" s="1419"/>
      <c r="H58" s="1574"/>
      <c r="I58" s="1574"/>
      <c r="J58" s="1700"/>
      <c r="K58" s="1691"/>
      <c r="L58" s="1691"/>
      <c r="M58" s="1691"/>
      <c r="N58" s="1691"/>
      <c r="O58" s="131"/>
      <c r="P58" s="1407" t="str">
        <f t="shared" si="2"/>
        <v>19 (1419)</v>
      </c>
      <c r="Q58" s="1408" t="str">
        <f t="shared" si="3"/>
        <v/>
      </c>
      <c r="R58" s="295"/>
      <c r="S58" s="1409"/>
      <c r="T58" s="1409"/>
      <c r="U58" s="1481"/>
      <c r="V58" s="1481"/>
      <c r="W58" s="25"/>
      <c r="X58" s="25"/>
    </row>
    <row r="59" spans="1:24" s="24" customFormat="1" ht="12.75" hidden="1" x14ac:dyDescent="0.2">
      <c r="A59" s="1700" t="s">
        <v>2951</v>
      </c>
      <c r="B59" s="1065"/>
      <c r="C59" s="1692"/>
      <c r="D59" s="1692"/>
      <c r="E59" s="1700"/>
      <c r="F59" s="1692"/>
      <c r="G59" s="1419"/>
      <c r="H59" s="1574"/>
      <c r="I59" s="1574"/>
      <c r="J59" s="1700"/>
      <c r="K59" s="1691"/>
      <c r="L59" s="1691"/>
      <c r="M59" s="1691"/>
      <c r="N59" s="1691"/>
      <c r="O59" s="131"/>
      <c r="P59" s="1407" t="str">
        <f t="shared" si="2"/>
        <v>20 (1420)</v>
      </c>
      <c r="Q59" s="1408" t="str">
        <f t="shared" si="3"/>
        <v/>
      </c>
      <c r="R59" s="295"/>
      <c r="S59" s="1409"/>
      <c r="T59" s="1409"/>
      <c r="U59" s="1481"/>
      <c r="V59" s="1481"/>
      <c r="W59" s="25"/>
      <c r="X59" s="25"/>
    </row>
    <row r="60" spans="1:24" s="24" customFormat="1" ht="12.75" hidden="1" x14ac:dyDescent="0.2">
      <c r="A60" s="1700" t="s">
        <v>2952</v>
      </c>
      <c r="B60" s="1065"/>
      <c r="C60" s="1692"/>
      <c r="D60" s="1692"/>
      <c r="E60" s="1700"/>
      <c r="F60" s="1692"/>
      <c r="G60" s="1419"/>
      <c r="H60" s="1574"/>
      <c r="I60" s="1574"/>
      <c r="J60" s="1700"/>
      <c r="K60" s="1691"/>
      <c r="L60" s="1691"/>
      <c r="M60" s="1691"/>
      <c r="N60" s="1691"/>
      <c r="O60" s="131"/>
      <c r="P60" s="1407" t="str">
        <f t="shared" si="2"/>
        <v>21 (1421)</v>
      </c>
      <c r="Q60" s="1408" t="str">
        <f t="shared" si="3"/>
        <v/>
      </c>
      <c r="R60" s="295"/>
      <c r="S60" s="1409"/>
      <c r="T60" s="1409"/>
      <c r="U60" s="1481"/>
      <c r="V60" s="1481"/>
      <c r="W60" s="25"/>
      <c r="X60" s="25"/>
    </row>
    <row r="61" spans="1:24" s="24" customFormat="1" ht="12.75" hidden="1" x14ac:dyDescent="0.2">
      <c r="A61" s="1700" t="s">
        <v>2953</v>
      </c>
      <c r="B61" s="1065"/>
      <c r="C61" s="1692"/>
      <c r="D61" s="1692"/>
      <c r="E61" s="1700"/>
      <c r="F61" s="1692"/>
      <c r="G61" s="1419"/>
      <c r="H61" s="1574"/>
      <c r="I61" s="1574"/>
      <c r="J61" s="1700"/>
      <c r="K61" s="1691"/>
      <c r="L61" s="1691"/>
      <c r="M61" s="1691"/>
      <c r="N61" s="1691"/>
      <c r="O61" s="131"/>
      <c r="P61" s="1407" t="str">
        <f t="shared" si="2"/>
        <v>22 (1422)</v>
      </c>
      <c r="Q61" s="1408" t="str">
        <f t="shared" si="3"/>
        <v/>
      </c>
      <c r="R61" s="295"/>
      <c r="S61" s="1409"/>
      <c r="T61" s="1409"/>
      <c r="U61" s="1481"/>
      <c r="V61" s="1481"/>
      <c r="W61" s="25"/>
      <c r="X61" s="25"/>
    </row>
    <row r="62" spans="1:24" s="24" customFormat="1" ht="12.75" hidden="1" x14ac:dyDescent="0.2">
      <c r="A62" s="1700" t="s">
        <v>2954</v>
      </c>
      <c r="B62" s="1065"/>
      <c r="C62" s="1692"/>
      <c r="D62" s="1692"/>
      <c r="E62" s="1700"/>
      <c r="F62" s="1692"/>
      <c r="G62" s="1419"/>
      <c r="H62" s="1574"/>
      <c r="I62" s="1574"/>
      <c r="J62" s="1700"/>
      <c r="K62" s="1691"/>
      <c r="L62" s="1691"/>
      <c r="M62" s="1691"/>
      <c r="N62" s="1691"/>
      <c r="O62" s="131"/>
      <c r="P62" s="1407" t="str">
        <f t="shared" si="2"/>
        <v>23 (1423)</v>
      </c>
      <c r="Q62" s="1408" t="str">
        <f t="shared" si="3"/>
        <v/>
      </c>
      <c r="R62" s="295"/>
      <c r="S62" s="1409"/>
      <c r="T62" s="1409"/>
      <c r="U62" s="1481"/>
      <c r="V62" s="1481"/>
      <c r="W62" s="25"/>
      <c r="X62" s="25"/>
    </row>
    <row r="63" spans="1:24" s="24" customFormat="1" ht="12.75" hidden="1" x14ac:dyDescent="0.2">
      <c r="A63" s="1700" t="s">
        <v>2955</v>
      </c>
      <c r="B63" s="1065"/>
      <c r="C63" s="1692"/>
      <c r="D63" s="1692"/>
      <c r="E63" s="1700"/>
      <c r="F63" s="1692"/>
      <c r="G63" s="1419"/>
      <c r="H63" s="1574"/>
      <c r="I63" s="1574"/>
      <c r="J63" s="1700"/>
      <c r="K63" s="1691"/>
      <c r="L63" s="1691"/>
      <c r="M63" s="1691"/>
      <c r="N63" s="1691"/>
      <c r="O63" s="131"/>
      <c r="P63" s="1407" t="str">
        <f t="shared" si="2"/>
        <v>24 (1424)</v>
      </c>
      <c r="Q63" s="1408" t="str">
        <f t="shared" si="3"/>
        <v/>
      </c>
      <c r="R63" s="295"/>
      <c r="S63" s="1409"/>
      <c r="T63" s="1409"/>
      <c r="U63" s="1481"/>
      <c r="V63" s="1481"/>
      <c r="W63" s="25"/>
      <c r="X63" s="25"/>
    </row>
    <row r="64" spans="1:24" s="24" customFormat="1" ht="12.75" x14ac:dyDescent="0.2">
      <c r="A64" s="1700" t="s">
        <v>2956</v>
      </c>
      <c r="B64" s="1065"/>
      <c r="C64" s="1692"/>
      <c r="D64" s="1692"/>
      <c r="E64" s="1700"/>
      <c r="F64" s="1692"/>
      <c r="G64" s="1419"/>
      <c r="H64" s="1574"/>
      <c r="I64" s="1574"/>
      <c r="J64" s="1700"/>
      <c r="K64" s="1691"/>
      <c r="L64" s="1691"/>
      <c r="M64" s="1691"/>
      <c r="N64" s="1691"/>
      <c r="O64" s="131"/>
      <c r="P64" s="1407" t="str">
        <f t="shared" si="2"/>
        <v>25 (1425)</v>
      </c>
      <c r="Q64" s="1408" t="str">
        <f t="shared" si="3"/>
        <v/>
      </c>
      <c r="R64" s="295"/>
      <c r="S64" s="1409"/>
      <c r="T64" s="1409"/>
      <c r="U64" s="1481"/>
      <c r="V64" s="1481"/>
      <c r="W64" s="25"/>
      <c r="X64" s="25"/>
    </row>
    <row r="65" spans="1:24" s="24" customFormat="1" ht="12.75" x14ac:dyDescent="0.2">
      <c r="A65" s="425" t="s">
        <v>2957</v>
      </c>
      <c r="B65" s="1066">
        <v>100</v>
      </c>
      <c r="C65" s="1692"/>
      <c r="D65" s="1692"/>
      <c r="E65" s="1700"/>
      <c r="F65" s="1692"/>
      <c r="G65" s="1419"/>
      <c r="H65" s="1574"/>
      <c r="I65" s="1574"/>
      <c r="J65" s="1700"/>
      <c r="K65" s="1692"/>
      <c r="L65" s="1692"/>
      <c r="M65" s="1692"/>
      <c r="N65" s="1692"/>
      <c r="O65" s="131"/>
      <c r="P65" s="1400"/>
      <c r="Q65" s="1413">
        <f>$B65</f>
        <v>100</v>
      </c>
      <c r="R65" s="295"/>
      <c r="S65" s="1409"/>
      <c r="T65" s="1409"/>
      <c r="U65" s="1481"/>
      <c r="V65" s="1481"/>
      <c r="W65" s="25"/>
      <c r="X65" s="25"/>
    </row>
    <row r="66" spans="1:24" s="24" customFormat="1" ht="10.15" customHeight="1" x14ac:dyDescent="0.2">
      <c r="A66" s="132" t="s">
        <v>2958</v>
      </c>
      <c r="B66" s="905" t="s">
        <v>2959</v>
      </c>
      <c r="C66" s="1693"/>
      <c r="D66" s="1693"/>
      <c r="E66" s="131"/>
      <c r="F66" s="1693"/>
      <c r="G66" s="1420"/>
      <c r="H66" s="1422"/>
      <c r="I66" s="1422"/>
      <c r="J66" s="131"/>
      <c r="K66" s="1693"/>
      <c r="L66" s="1693"/>
      <c r="M66" s="1693"/>
      <c r="N66" s="1693"/>
      <c r="O66" s="131"/>
      <c r="P66" s="1400"/>
      <c r="Q66" s="906" t="str">
        <f>$B66</f>
        <v>Global</v>
      </c>
      <c r="R66" s="295"/>
      <c r="S66" s="1418"/>
      <c r="T66" s="1418"/>
      <c r="U66" s="1481"/>
      <c r="V66" s="1481"/>
      <c r="W66" s="25"/>
      <c r="X66" s="25"/>
    </row>
    <row r="67" spans="1:24" ht="4.9000000000000004" customHeight="1" x14ac:dyDescent="0.25">
      <c r="A67" s="1650"/>
      <c r="B67" s="1650"/>
      <c r="C67" s="131"/>
      <c r="D67" s="1650"/>
      <c r="E67" s="131"/>
      <c r="F67" s="1650"/>
      <c r="G67" s="1650"/>
      <c r="H67" s="1650"/>
      <c r="I67" s="1650"/>
      <c r="J67" s="1650"/>
      <c r="K67" s="131"/>
      <c r="L67" s="131"/>
      <c r="M67" s="131"/>
      <c r="N67" s="131"/>
      <c r="O67" s="1718"/>
      <c r="P67" s="1400"/>
      <c r="Q67" s="1400"/>
      <c r="R67" s="131"/>
      <c r="S67" s="131"/>
      <c r="T67" s="131"/>
      <c r="U67" s="1718"/>
      <c r="V67" s="1718"/>
      <c r="W67" s="1719"/>
      <c r="X67" s="1719"/>
    </row>
    <row r="68" spans="1:24" s="24" customFormat="1" ht="12.75" x14ac:dyDescent="0.2">
      <c r="A68" s="131"/>
      <c r="B68" s="138" t="s">
        <v>1788</v>
      </c>
      <c r="C68" s="131"/>
      <c r="D68" s="131"/>
      <c r="E68" s="131"/>
      <c r="F68" s="131"/>
      <c r="G68" s="131"/>
      <c r="H68" s="131"/>
      <c r="I68" s="131"/>
      <c r="J68" s="131"/>
      <c r="K68" s="131"/>
      <c r="L68" s="131"/>
      <c r="M68" s="131"/>
      <c r="N68" s="131"/>
      <c r="O68" s="131"/>
      <c r="P68" s="1400"/>
      <c r="Q68" s="1401" t="str">
        <f>$B68</f>
        <v>Autres éléments hors bilan (505)</v>
      </c>
      <c r="R68" s="131"/>
      <c r="S68" s="131"/>
      <c r="T68" s="131"/>
      <c r="U68" s="1481"/>
      <c r="V68" s="1481"/>
      <c r="W68" s="25"/>
      <c r="X68" s="25"/>
    </row>
    <row r="69" spans="1:24" s="24" customFormat="1" ht="12.75" x14ac:dyDescent="0.2">
      <c r="A69" s="1700" t="s">
        <v>2932</v>
      </c>
      <c r="B69" s="1065"/>
      <c r="C69" s="1692"/>
      <c r="D69" s="1692"/>
      <c r="E69" s="1700"/>
      <c r="F69" s="1692"/>
      <c r="G69" s="1419"/>
      <c r="H69" s="1574"/>
      <c r="I69" s="1574"/>
      <c r="J69" s="1700"/>
      <c r="K69" s="1691"/>
      <c r="L69" s="1691"/>
      <c r="M69" s="1691"/>
      <c r="N69" s="1691"/>
      <c r="O69" s="131"/>
      <c r="P69" s="1407" t="str">
        <f t="shared" ref="P69:P93" si="4">$A69</f>
        <v>1 (1401)</v>
      </c>
      <c r="Q69" s="1408" t="str">
        <f t="shared" ref="Q69:Q93" si="5">IF($B69="","",$B69)</f>
        <v/>
      </c>
      <c r="R69" s="295"/>
      <c r="S69" s="1409"/>
      <c r="T69" s="1409"/>
      <c r="U69" s="1481"/>
      <c r="V69" s="1481"/>
      <c r="W69" s="25"/>
      <c r="X69" s="25"/>
    </row>
    <row r="70" spans="1:24" s="24" customFormat="1" ht="12.75" x14ac:dyDescent="0.2">
      <c r="A70" s="1700" t="s">
        <v>2933</v>
      </c>
      <c r="B70" s="1065"/>
      <c r="C70" s="1692"/>
      <c r="D70" s="1692"/>
      <c r="E70" s="1700"/>
      <c r="F70" s="1692"/>
      <c r="G70" s="1419"/>
      <c r="H70" s="1574"/>
      <c r="I70" s="1574"/>
      <c r="J70" s="1700"/>
      <c r="K70" s="1691"/>
      <c r="L70" s="1691"/>
      <c r="M70" s="1691"/>
      <c r="N70" s="1691"/>
      <c r="O70" s="131"/>
      <c r="P70" s="1407" t="str">
        <f t="shared" si="4"/>
        <v>2 (1402)</v>
      </c>
      <c r="Q70" s="1408" t="str">
        <f t="shared" si="5"/>
        <v/>
      </c>
      <c r="R70" s="295"/>
      <c r="S70" s="1409"/>
      <c r="T70" s="1409"/>
      <c r="U70" s="1481"/>
      <c r="V70" s="1481"/>
      <c r="W70" s="25"/>
      <c r="X70" s="25"/>
    </row>
    <row r="71" spans="1:24" s="24" customFormat="1" ht="12.75" x14ac:dyDescent="0.2">
      <c r="A71" s="1700" t="s">
        <v>2934</v>
      </c>
      <c r="B71" s="1065"/>
      <c r="C71" s="1692"/>
      <c r="D71" s="1692"/>
      <c r="E71" s="1700"/>
      <c r="F71" s="1692"/>
      <c r="G71" s="1419"/>
      <c r="H71" s="1574"/>
      <c r="I71" s="1574"/>
      <c r="J71" s="1700"/>
      <c r="K71" s="1691"/>
      <c r="L71" s="1691"/>
      <c r="M71" s="1691"/>
      <c r="N71" s="1691"/>
      <c r="O71" s="131"/>
      <c r="P71" s="1407" t="str">
        <f t="shared" si="4"/>
        <v>3 (1403)</v>
      </c>
      <c r="Q71" s="1408" t="str">
        <f t="shared" si="5"/>
        <v/>
      </c>
      <c r="R71" s="295"/>
      <c r="S71" s="1409"/>
      <c r="T71" s="1409"/>
      <c r="U71" s="1481"/>
      <c r="V71" s="1481"/>
      <c r="W71" s="25"/>
      <c r="X71" s="25"/>
    </row>
    <row r="72" spans="1:24" s="24" customFormat="1" ht="12.75" hidden="1" x14ac:dyDescent="0.2">
      <c r="A72" s="1700" t="s">
        <v>2935</v>
      </c>
      <c r="B72" s="1065"/>
      <c r="C72" s="1692"/>
      <c r="D72" s="1692"/>
      <c r="E72" s="1700"/>
      <c r="F72" s="1692"/>
      <c r="G72" s="1419"/>
      <c r="H72" s="1574"/>
      <c r="I72" s="1574"/>
      <c r="J72" s="1700"/>
      <c r="K72" s="1691"/>
      <c r="L72" s="1691"/>
      <c r="M72" s="1691"/>
      <c r="N72" s="1691"/>
      <c r="O72" s="131"/>
      <c r="P72" s="1407" t="str">
        <f t="shared" si="4"/>
        <v>4 (1404)</v>
      </c>
      <c r="Q72" s="1408" t="str">
        <f t="shared" si="5"/>
        <v/>
      </c>
      <c r="R72" s="295"/>
      <c r="S72" s="1409"/>
      <c r="T72" s="1409"/>
      <c r="U72" s="1481"/>
      <c r="V72" s="1481"/>
      <c r="W72" s="25"/>
      <c r="X72" s="25"/>
    </row>
    <row r="73" spans="1:24" s="24" customFormat="1" ht="12.75" hidden="1" x14ac:dyDescent="0.2">
      <c r="A73" s="1700" t="s">
        <v>2936</v>
      </c>
      <c r="B73" s="1065"/>
      <c r="C73" s="1692"/>
      <c r="D73" s="1692"/>
      <c r="E73" s="1700"/>
      <c r="F73" s="1692"/>
      <c r="G73" s="1419"/>
      <c r="H73" s="1574"/>
      <c r="I73" s="1574"/>
      <c r="J73" s="1700"/>
      <c r="K73" s="1691"/>
      <c r="L73" s="1691"/>
      <c r="M73" s="1691"/>
      <c r="N73" s="1691"/>
      <c r="O73" s="131"/>
      <c r="P73" s="1407" t="str">
        <f t="shared" si="4"/>
        <v>5 (1405)</v>
      </c>
      <c r="Q73" s="1408" t="str">
        <f t="shared" si="5"/>
        <v/>
      </c>
      <c r="R73" s="295"/>
      <c r="S73" s="1409"/>
      <c r="T73" s="1409"/>
      <c r="U73" s="1481"/>
      <c r="V73" s="1481"/>
      <c r="W73" s="25"/>
      <c r="X73" s="25"/>
    </row>
    <row r="74" spans="1:24" s="24" customFormat="1" ht="12.75" hidden="1" x14ac:dyDescent="0.2">
      <c r="A74" s="1700" t="s">
        <v>2937</v>
      </c>
      <c r="B74" s="1065"/>
      <c r="C74" s="1692"/>
      <c r="D74" s="1692"/>
      <c r="E74" s="1700"/>
      <c r="F74" s="1692"/>
      <c r="G74" s="1419"/>
      <c r="H74" s="1574"/>
      <c r="I74" s="1574"/>
      <c r="J74" s="1700"/>
      <c r="K74" s="1691"/>
      <c r="L74" s="1691"/>
      <c r="M74" s="1691"/>
      <c r="N74" s="1691"/>
      <c r="O74" s="131"/>
      <c r="P74" s="1407" t="str">
        <f t="shared" si="4"/>
        <v>6 (1406)</v>
      </c>
      <c r="Q74" s="1408" t="str">
        <f t="shared" si="5"/>
        <v/>
      </c>
      <c r="R74" s="295"/>
      <c r="S74" s="1409"/>
      <c r="T74" s="1409"/>
      <c r="U74" s="1481"/>
      <c r="V74" s="1481"/>
      <c r="W74" s="25"/>
      <c r="X74" s="25"/>
    </row>
    <row r="75" spans="1:24" s="24" customFormat="1" ht="12.75" hidden="1" x14ac:dyDescent="0.2">
      <c r="A75" s="1700" t="s">
        <v>2938</v>
      </c>
      <c r="B75" s="1065"/>
      <c r="C75" s="1692"/>
      <c r="D75" s="1692"/>
      <c r="E75" s="1700"/>
      <c r="F75" s="1692"/>
      <c r="G75" s="1419"/>
      <c r="H75" s="1574"/>
      <c r="I75" s="1574"/>
      <c r="J75" s="1700"/>
      <c r="K75" s="1691"/>
      <c r="L75" s="1691"/>
      <c r="M75" s="1691"/>
      <c r="N75" s="1691"/>
      <c r="O75" s="131"/>
      <c r="P75" s="1407" t="str">
        <f t="shared" si="4"/>
        <v>7 (1407)</v>
      </c>
      <c r="Q75" s="1408" t="str">
        <f t="shared" si="5"/>
        <v/>
      </c>
      <c r="R75" s="295"/>
      <c r="S75" s="1409"/>
      <c r="T75" s="1409"/>
      <c r="U75" s="1481"/>
      <c r="V75" s="1481"/>
      <c r="W75" s="25"/>
      <c r="X75" s="25"/>
    </row>
    <row r="76" spans="1:24" s="24" customFormat="1" ht="12.75" hidden="1" x14ac:dyDescent="0.2">
      <c r="A76" s="1700" t="s">
        <v>2939</v>
      </c>
      <c r="B76" s="1065"/>
      <c r="C76" s="1692"/>
      <c r="D76" s="1692"/>
      <c r="E76" s="1700"/>
      <c r="F76" s="1692"/>
      <c r="G76" s="1419"/>
      <c r="H76" s="1574"/>
      <c r="I76" s="1574"/>
      <c r="J76" s="1700"/>
      <c r="K76" s="1691"/>
      <c r="L76" s="1691"/>
      <c r="M76" s="1691"/>
      <c r="N76" s="1691"/>
      <c r="O76" s="131"/>
      <c r="P76" s="1407" t="str">
        <f t="shared" si="4"/>
        <v>8 (1408)</v>
      </c>
      <c r="Q76" s="1408" t="str">
        <f t="shared" si="5"/>
        <v/>
      </c>
      <c r="R76" s="295"/>
      <c r="S76" s="1409"/>
      <c r="T76" s="1409"/>
      <c r="U76" s="1481"/>
      <c r="V76" s="1481"/>
      <c r="W76" s="25"/>
      <c r="X76" s="25"/>
    </row>
    <row r="77" spans="1:24" s="24" customFormat="1" ht="12.75" hidden="1" x14ac:dyDescent="0.2">
      <c r="A77" s="1700" t="s">
        <v>2940</v>
      </c>
      <c r="B77" s="1065"/>
      <c r="C77" s="1692"/>
      <c r="D77" s="1692"/>
      <c r="E77" s="1700"/>
      <c r="F77" s="1692"/>
      <c r="G77" s="1419"/>
      <c r="H77" s="1574"/>
      <c r="I77" s="1574"/>
      <c r="J77" s="1700"/>
      <c r="K77" s="1691"/>
      <c r="L77" s="1691"/>
      <c r="M77" s="1691"/>
      <c r="N77" s="1691"/>
      <c r="O77" s="131"/>
      <c r="P77" s="1407" t="str">
        <f t="shared" si="4"/>
        <v>9 (1409)</v>
      </c>
      <c r="Q77" s="1408" t="str">
        <f t="shared" si="5"/>
        <v/>
      </c>
      <c r="R77" s="295"/>
      <c r="S77" s="1409"/>
      <c r="T77" s="1409"/>
      <c r="U77" s="1481"/>
      <c r="V77" s="1481"/>
      <c r="W77" s="25"/>
      <c r="X77" s="25"/>
    </row>
    <row r="78" spans="1:24" s="24" customFormat="1" ht="12.75" hidden="1" x14ac:dyDescent="0.2">
      <c r="A78" s="1700" t="s">
        <v>2941</v>
      </c>
      <c r="B78" s="1065"/>
      <c r="C78" s="1692"/>
      <c r="D78" s="1692"/>
      <c r="E78" s="1700"/>
      <c r="F78" s="1692"/>
      <c r="G78" s="1419"/>
      <c r="H78" s="1574"/>
      <c r="I78" s="1574"/>
      <c r="J78" s="1700"/>
      <c r="K78" s="1691"/>
      <c r="L78" s="1691"/>
      <c r="M78" s="1691"/>
      <c r="N78" s="1691"/>
      <c r="O78" s="131"/>
      <c r="P78" s="1407" t="str">
        <f t="shared" si="4"/>
        <v>10 (1410)</v>
      </c>
      <c r="Q78" s="1408" t="str">
        <f t="shared" si="5"/>
        <v/>
      </c>
      <c r="R78" s="295"/>
      <c r="S78" s="1409"/>
      <c r="T78" s="1409"/>
      <c r="U78" s="1481"/>
      <c r="V78" s="1481"/>
      <c r="W78" s="25"/>
      <c r="X78" s="25"/>
    </row>
    <row r="79" spans="1:24" s="24" customFormat="1" ht="12.75" hidden="1" x14ac:dyDescent="0.2">
      <c r="A79" s="1700" t="s">
        <v>2942</v>
      </c>
      <c r="B79" s="1065"/>
      <c r="C79" s="1692"/>
      <c r="D79" s="1692"/>
      <c r="E79" s="1700"/>
      <c r="F79" s="1692"/>
      <c r="G79" s="1419"/>
      <c r="H79" s="1574"/>
      <c r="I79" s="1574"/>
      <c r="J79" s="1700"/>
      <c r="K79" s="1691"/>
      <c r="L79" s="1691"/>
      <c r="M79" s="1691"/>
      <c r="N79" s="1691"/>
      <c r="O79" s="131"/>
      <c r="P79" s="1407" t="str">
        <f t="shared" si="4"/>
        <v>11 (1411)</v>
      </c>
      <c r="Q79" s="1408" t="str">
        <f t="shared" si="5"/>
        <v/>
      </c>
      <c r="R79" s="295"/>
      <c r="S79" s="1409"/>
      <c r="T79" s="1409"/>
      <c r="U79" s="1481"/>
      <c r="V79" s="1481"/>
      <c r="W79" s="25"/>
      <c r="X79" s="25"/>
    </row>
    <row r="80" spans="1:24" s="24" customFormat="1" ht="12.75" hidden="1" x14ac:dyDescent="0.2">
      <c r="A80" s="1700" t="s">
        <v>2943</v>
      </c>
      <c r="B80" s="1065"/>
      <c r="C80" s="1692"/>
      <c r="D80" s="1692"/>
      <c r="E80" s="1700"/>
      <c r="F80" s="1692"/>
      <c r="G80" s="1419"/>
      <c r="H80" s="1574"/>
      <c r="I80" s="1574"/>
      <c r="J80" s="1700"/>
      <c r="K80" s="1691"/>
      <c r="L80" s="1691"/>
      <c r="M80" s="1691"/>
      <c r="N80" s="1691"/>
      <c r="O80" s="131"/>
      <c r="P80" s="1407" t="str">
        <f t="shared" si="4"/>
        <v>12 (1412)</v>
      </c>
      <c r="Q80" s="1408" t="str">
        <f t="shared" si="5"/>
        <v/>
      </c>
      <c r="R80" s="295"/>
      <c r="S80" s="1409"/>
      <c r="T80" s="1409"/>
      <c r="U80" s="1481"/>
      <c r="V80" s="1481"/>
      <c r="W80" s="25"/>
      <c r="X80" s="25"/>
    </row>
    <row r="81" spans="1:24" s="24" customFormat="1" ht="12.75" hidden="1" x14ac:dyDescent="0.2">
      <c r="A81" s="1700" t="s">
        <v>2944</v>
      </c>
      <c r="B81" s="1065"/>
      <c r="C81" s="1692"/>
      <c r="D81" s="1692"/>
      <c r="E81" s="1700"/>
      <c r="F81" s="1692"/>
      <c r="G81" s="1419"/>
      <c r="H81" s="1574"/>
      <c r="I81" s="1574"/>
      <c r="J81" s="1700"/>
      <c r="K81" s="1691"/>
      <c r="L81" s="1691"/>
      <c r="M81" s="1691"/>
      <c r="N81" s="1691"/>
      <c r="O81" s="131"/>
      <c r="P81" s="1407" t="str">
        <f t="shared" si="4"/>
        <v>13 (1413)</v>
      </c>
      <c r="Q81" s="1408" t="str">
        <f t="shared" si="5"/>
        <v/>
      </c>
      <c r="R81" s="295"/>
      <c r="S81" s="1409"/>
      <c r="T81" s="1409"/>
      <c r="U81" s="1481"/>
      <c r="V81" s="1481"/>
      <c r="W81" s="25"/>
      <c r="X81" s="25"/>
    </row>
    <row r="82" spans="1:24" s="24" customFormat="1" ht="12.75" hidden="1" x14ac:dyDescent="0.2">
      <c r="A82" s="1700" t="s">
        <v>2945</v>
      </c>
      <c r="B82" s="1065"/>
      <c r="C82" s="1692"/>
      <c r="D82" s="1692"/>
      <c r="E82" s="1700"/>
      <c r="F82" s="1692"/>
      <c r="G82" s="1419"/>
      <c r="H82" s="1574"/>
      <c r="I82" s="1574"/>
      <c r="J82" s="1700"/>
      <c r="K82" s="1691"/>
      <c r="L82" s="1691"/>
      <c r="M82" s="1691"/>
      <c r="N82" s="1691"/>
      <c r="O82" s="131"/>
      <c r="P82" s="1407" t="str">
        <f t="shared" si="4"/>
        <v>14 (1414)</v>
      </c>
      <c r="Q82" s="1408" t="str">
        <f t="shared" si="5"/>
        <v/>
      </c>
      <c r="R82" s="295"/>
      <c r="S82" s="1409"/>
      <c r="T82" s="1409"/>
      <c r="U82" s="1481"/>
      <c r="V82" s="1481"/>
      <c r="W82" s="25"/>
      <c r="X82" s="25"/>
    </row>
    <row r="83" spans="1:24" s="24" customFormat="1" ht="12.75" hidden="1" x14ac:dyDescent="0.2">
      <c r="A83" s="1700" t="s">
        <v>2946</v>
      </c>
      <c r="B83" s="1065"/>
      <c r="C83" s="1692"/>
      <c r="D83" s="1692"/>
      <c r="E83" s="1700"/>
      <c r="F83" s="1692"/>
      <c r="G83" s="1419"/>
      <c r="H83" s="1574"/>
      <c r="I83" s="1574"/>
      <c r="J83" s="1700"/>
      <c r="K83" s="1691"/>
      <c r="L83" s="1691"/>
      <c r="M83" s="1691"/>
      <c r="N83" s="1691"/>
      <c r="O83" s="131"/>
      <c r="P83" s="1407" t="str">
        <f t="shared" si="4"/>
        <v>15 (1415)</v>
      </c>
      <c r="Q83" s="1408" t="str">
        <f t="shared" si="5"/>
        <v/>
      </c>
      <c r="R83" s="295"/>
      <c r="S83" s="1409"/>
      <c r="T83" s="1409"/>
      <c r="U83" s="1481"/>
      <c r="V83" s="1481"/>
      <c r="W83" s="25"/>
      <c r="X83" s="25"/>
    </row>
    <row r="84" spans="1:24" s="24" customFormat="1" ht="12.75" hidden="1" x14ac:dyDescent="0.2">
      <c r="A84" s="1700" t="s">
        <v>2947</v>
      </c>
      <c r="B84" s="1065"/>
      <c r="C84" s="1692"/>
      <c r="D84" s="1692"/>
      <c r="E84" s="1700"/>
      <c r="F84" s="1692"/>
      <c r="G84" s="1419"/>
      <c r="H84" s="1574"/>
      <c r="I84" s="1574"/>
      <c r="J84" s="1700"/>
      <c r="K84" s="1691"/>
      <c r="L84" s="1691"/>
      <c r="M84" s="1691"/>
      <c r="N84" s="1691"/>
      <c r="O84" s="131"/>
      <c r="P84" s="1407" t="str">
        <f t="shared" si="4"/>
        <v>16 (1416)</v>
      </c>
      <c r="Q84" s="1408" t="str">
        <f t="shared" si="5"/>
        <v/>
      </c>
      <c r="R84" s="295"/>
      <c r="S84" s="1409"/>
      <c r="T84" s="1409"/>
      <c r="U84" s="1481"/>
      <c r="V84" s="1481"/>
      <c r="W84" s="25"/>
      <c r="X84" s="25"/>
    </row>
    <row r="85" spans="1:24" s="24" customFormat="1" ht="12.75" hidden="1" x14ac:dyDescent="0.2">
      <c r="A85" s="1700" t="s">
        <v>2948</v>
      </c>
      <c r="B85" s="1065"/>
      <c r="C85" s="1692"/>
      <c r="D85" s="1692"/>
      <c r="E85" s="1700"/>
      <c r="F85" s="1692"/>
      <c r="G85" s="1419"/>
      <c r="H85" s="1574"/>
      <c r="I85" s="1574"/>
      <c r="J85" s="1700"/>
      <c r="K85" s="1691"/>
      <c r="L85" s="1691"/>
      <c r="M85" s="1691"/>
      <c r="N85" s="1691"/>
      <c r="O85" s="131"/>
      <c r="P85" s="1407" t="str">
        <f t="shared" si="4"/>
        <v>17 (1417)</v>
      </c>
      <c r="Q85" s="1408" t="str">
        <f t="shared" si="5"/>
        <v/>
      </c>
      <c r="R85" s="295"/>
      <c r="S85" s="1409"/>
      <c r="T85" s="1409"/>
      <c r="U85" s="1481"/>
      <c r="V85" s="1481"/>
      <c r="W85" s="25"/>
      <c r="X85" s="25"/>
    </row>
    <row r="86" spans="1:24" s="24" customFormat="1" ht="12.75" hidden="1" x14ac:dyDescent="0.2">
      <c r="A86" s="1700" t="s">
        <v>2949</v>
      </c>
      <c r="B86" s="1065"/>
      <c r="C86" s="1692"/>
      <c r="D86" s="1692"/>
      <c r="E86" s="1700"/>
      <c r="F86" s="1692"/>
      <c r="G86" s="1419"/>
      <c r="H86" s="1574"/>
      <c r="I86" s="1574"/>
      <c r="J86" s="1700"/>
      <c r="K86" s="1691"/>
      <c r="L86" s="1691"/>
      <c r="M86" s="1691"/>
      <c r="N86" s="1691"/>
      <c r="O86" s="131"/>
      <c r="P86" s="1407" t="str">
        <f t="shared" si="4"/>
        <v>18 (1418)</v>
      </c>
      <c r="Q86" s="1408" t="str">
        <f t="shared" si="5"/>
        <v/>
      </c>
      <c r="R86" s="295"/>
      <c r="S86" s="1409"/>
      <c r="T86" s="1409"/>
      <c r="U86" s="1481"/>
      <c r="V86" s="1481"/>
      <c r="W86" s="25"/>
      <c r="X86" s="25"/>
    </row>
    <row r="87" spans="1:24" s="24" customFormat="1" ht="12.75" hidden="1" x14ac:dyDescent="0.2">
      <c r="A87" s="1700" t="s">
        <v>2950</v>
      </c>
      <c r="B87" s="1065"/>
      <c r="C87" s="1692"/>
      <c r="D87" s="1692"/>
      <c r="E87" s="1700"/>
      <c r="F87" s="1692"/>
      <c r="G87" s="1419"/>
      <c r="H87" s="1574"/>
      <c r="I87" s="1574"/>
      <c r="J87" s="1700"/>
      <c r="K87" s="1691"/>
      <c r="L87" s="1691"/>
      <c r="M87" s="1691"/>
      <c r="N87" s="1691"/>
      <c r="O87" s="131"/>
      <c r="P87" s="1407" t="str">
        <f t="shared" si="4"/>
        <v>19 (1419)</v>
      </c>
      <c r="Q87" s="1408" t="str">
        <f t="shared" si="5"/>
        <v/>
      </c>
      <c r="R87" s="295"/>
      <c r="S87" s="1409"/>
      <c r="T87" s="1409"/>
      <c r="U87" s="1481"/>
      <c r="V87" s="1481"/>
      <c r="W87" s="25"/>
      <c r="X87" s="25"/>
    </row>
    <row r="88" spans="1:24" s="24" customFormat="1" ht="12.75" hidden="1" x14ac:dyDescent="0.2">
      <c r="A88" s="1700" t="s">
        <v>2951</v>
      </c>
      <c r="B88" s="1065"/>
      <c r="C88" s="1692"/>
      <c r="D88" s="1692"/>
      <c r="E88" s="1700"/>
      <c r="F88" s="1692"/>
      <c r="G88" s="1419"/>
      <c r="H88" s="1574"/>
      <c r="I88" s="1574"/>
      <c r="J88" s="1700"/>
      <c r="K88" s="1691"/>
      <c r="L88" s="1691"/>
      <c r="M88" s="1691"/>
      <c r="N88" s="1691"/>
      <c r="O88" s="131"/>
      <c r="P88" s="1407" t="str">
        <f t="shared" si="4"/>
        <v>20 (1420)</v>
      </c>
      <c r="Q88" s="1408" t="str">
        <f t="shared" si="5"/>
        <v/>
      </c>
      <c r="R88" s="295"/>
      <c r="S88" s="1409"/>
      <c r="T88" s="1409"/>
      <c r="U88" s="1481"/>
      <c r="V88" s="1481"/>
      <c r="W88" s="25"/>
      <c r="X88" s="25"/>
    </row>
    <row r="89" spans="1:24" s="24" customFormat="1" ht="12.75" hidden="1" x14ac:dyDescent="0.2">
      <c r="A89" s="1700" t="s">
        <v>2952</v>
      </c>
      <c r="B89" s="1065"/>
      <c r="C89" s="1692"/>
      <c r="D89" s="1692"/>
      <c r="E89" s="1700"/>
      <c r="F89" s="1692"/>
      <c r="G89" s="1419"/>
      <c r="H89" s="1574"/>
      <c r="I89" s="1574"/>
      <c r="J89" s="1700"/>
      <c r="K89" s="1691"/>
      <c r="L89" s="1691"/>
      <c r="M89" s="1691"/>
      <c r="N89" s="1691"/>
      <c r="O89" s="131"/>
      <c r="P89" s="1407" t="str">
        <f t="shared" si="4"/>
        <v>21 (1421)</v>
      </c>
      <c r="Q89" s="1408" t="str">
        <f t="shared" si="5"/>
        <v/>
      </c>
      <c r="R89" s="295"/>
      <c r="S89" s="1409"/>
      <c r="T89" s="1409"/>
      <c r="U89" s="1481"/>
      <c r="V89" s="1481"/>
      <c r="W89" s="25"/>
      <c r="X89" s="25"/>
    </row>
    <row r="90" spans="1:24" s="24" customFormat="1" ht="12.75" hidden="1" x14ac:dyDescent="0.2">
      <c r="A90" s="1700" t="s">
        <v>2953</v>
      </c>
      <c r="B90" s="1065"/>
      <c r="C90" s="1692"/>
      <c r="D90" s="1692"/>
      <c r="E90" s="1700"/>
      <c r="F90" s="1692"/>
      <c r="G90" s="1419"/>
      <c r="H90" s="1574"/>
      <c r="I90" s="1574"/>
      <c r="J90" s="1700"/>
      <c r="K90" s="1691"/>
      <c r="L90" s="1691"/>
      <c r="M90" s="1691"/>
      <c r="N90" s="1691"/>
      <c r="O90" s="131"/>
      <c r="P90" s="1407" t="str">
        <f t="shared" si="4"/>
        <v>22 (1422)</v>
      </c>
      <c r="Q90" s="1408" t="str">
        <f t="shared" si="5"/>
        <v/>
      </c>
      <c r="R90" s="295"/>
      <c r="S90" s="1409"/>
      <c r="T90" s="1409"/>
      <c r="U90" s="1481"/>
      <c r="V90" s="1481"/>
      <c r="W90" s="25"/>
      <c r="X90" s="25"/>
    </row>
    <row r="91" spans="1:24" s="24" customFormat="1" ht="12.75" hidden="1" x14ac:dyDescent="0.2">
      <c r="A91" s="1700" t="s">
        <v>2954</v>
      </c>
      <c r="B91" s="1065"/>
      <c r="C91" s="1692"/>
      <c r="D91" s="1692"/>
      <c r="E91" s="1700"/>
      <c r="F91" s="1692"/>
      <c r="G91" s="1419"/>
      <c r="H91" s="1574"/>
      <c r="I91" s="1574"/>
      <c r="J91" s="1700"/>
      <c r="K91" s="1691"/>
      <c r="L91" s="1691"/>
      <c r="M91" s="1691"/>
      <c r="N91" s="1691"/>
      <c r="O91" s="131"/>
      <c r="P91" s="1407" t="str">
        <f t="shared" si="4"/>
        <v>23 (1423)</v>
      </c>
      <c r="Q91" s="1408" t="str">
        <f t="shared" si="5"/>
        <v/>
      </c>
      <c r="R91" s="295"/>
      <c r="S91" s="1409"/>
      <c r="T91" s="1409"/>
      <c r="U91" s="1481"/>
      <c r="V91" s="1481"/>
      <c r="W91" s="25"/>
      <c r="X91" s="25"/>
    </row>
    <row r="92" spans="1:24" s="24" customFormat="1" ht="12.75" hidden="1" x14ac:dyDescent="0.2">
      <c r="A92" s="1700" t="s">
        <v>2955</v>
      </c>
      <c r="B92" s="1065"/>
      <c r="C92" s="1692"/>
      <c r="D92" s="1692"/>
      <c r="E92" s="1700"/>
      <c r="F92" s="1692"/>
      <c r="G92" s="1419"/>
      <c r="H92" s="1574"/>
      <c r="I92" s="1574"/>
      <c r="J92" s="1700"/>
      <c r="K92" s="1691"/>
      <c r="L92" s="1691"/>
      <c r="M92" s="1691"/>
      <c r="N92" s="1691"/>
      <c r="O92" s="131"/>
      <c r="P92" s="1407" t="str">
        <f t="shared" si="4"/>
        <v>24 (1424)</v>
      </c>
      <c r="Q92" s="1408" t="str">
        <f t="shared" si="5"/>
        <v/>
      </c>
      <c r="R92" s="295"/>
      <c r="S92" s="1409"/>
      <c r="T92" s="1409"/>
      <c r="U92" s="1481"/>
      <c r="V92" s="1481"/>
      <c r="W92" s="25"/>
      <c r="X92" s="25"/>
    </row>
    <row r="93" spans="1:24" s="24" customFormat="1" ht="12.75" x14ac:dyDescent="0.2">
      <c r="A93" s="1700" t="s">
        <v>2956</v>
      </c>
      <c r="B93" s="1065"/>
      <c r="C93" s="1692"/>
      <c r="D93" s="1692"/>
      <c r="E93" s="1700"/>
      <c r="F93" s="1692"/>
      <c r="G93" s="1419"/>
      <c r="H93" s="1574"/>
      <c r="I93" s="1574"/>
      <c r="J93" s="1700"/>
      <c r="K93" s="1691"/>
      <c r="L93" s="1691"/>
      <c r="M93" s="1691"/>
      <c r="N93" s="1691"/>
      <c r="O93" s="131"/>
      <c r="P93" s="1407" t="str">
        <f t="shared" si="4"/>
        <v>25 (1425)</v>
      </c>
      <c r="Q93" s="1408" t="str">
        <f t="shared" si="5"/>
        <v/>
      </c>
      <c r="R93" s="295"/>
      <c r="S93" s="1409"/>
      <c r="T93" s="1409"/>
      <c r="U93" s="1481"/>
      <c r="V93" s="1481"/>
      <c r="W93" s="25"/>
      <c r="X93" s="25"/>
    </row>
    <row r="94" spans="1:24" s="24" customFormat="1" ht="12.75" x14ac:dyDescent="0.2">
      <c r="A94" s="425" t="s">
        <v>2957</v>
      </c>
      <c r="B94" s="1066">
        <v>100</v>
      </c>
      <c r="C94" s="1692"/>
      <c r="D94" s="1692"/>
      <c r="E94" s="1700"/>
      <c r="F94" s="1692"/>
      <c r="G94" s="1419"/>
      <c r="H94" s="1574"/>
      <c r="I94" s="1574"/>
      <c r="J94" s="1700"/>
      <c r="K94" s="1692"/>
      <c r="L94" s="1692"/>
      <c r="M94" s="1692"/>
      <c r="N94" s="1692"/>
      <c r="O94" s="131"/>
      <c r="P94" s="1400"/>
      <c r="Q94" s="1413">
        <f>$B94</f>
        <v>100</v>
      </c>
      <c r="R94" s="295"/>
      <c r="S94" s="1409"/>
      <c r="T94" s="1409"/>
      <c r="U94" s="1481"/>
      <c r="V94" s="1481"/>
      <c r="W94" s="25"/>
      <c r="X94" s="25"/>
    </row>
    <row r="95" spans="1:24" s="24" customFormat="1" ht="12.75" x14ac:dyDescent="0.2">
      <c r="A95" s="132" t="s">
        <v>2958</v>
      </c>
      <c r="B95" s="905" t="s">
        <v>2959</v>
      </c>
      <c r="C95" s="1693"/>
      <c r="D95" s="1693"/>
      <c r="E95" s="131"/>
      <c r="F95" s="1693"/>
      <c r="G95" s="1420"/>
      <c r="H95" s="1422"/>
      <c r="I95" s="1422"/>
      <c r="J95" s="131"/>
      <c r="K95" s="1693"/>
      <c r="L95" s="1693"/>
      <c r="M95" s="1693"/>
      <c r="N95" s="1693"/>
      <c r="O95" s="131"/>
      <c r="P95" s="1400"/>
      <c r="Q95" s="906" t="str">
        <f>$B95</f>
        <v>Global</v>
      </c>
      <c r="R95" s="295"/>
      <c r="S95" s="1418"/>
      <c r="T95" s="1418"/>
      <c r="U95" s="1481"/>
      <c r="V95" s="1481"/>
      <c r="W95" s="25"/>
      <c r="X95" s="25"/>
    </row>
    <row r="96" spans="1:24" x14ac:dyDescent="0.25">
      <c r="A96" s="1650"/>
      <c r="B96" s="1650"/>
      <c r="C96" s="1650"/>
      <c r="D96" s="1650"/>
      <c r="E96" s="1650"/>
      <c r="F96" s="1650"/>
      <c r="G96" s="1650"/>
      <c r="H96" s="1650"/>
      <c r="I96" s="1650"/>
      <c r="J96" s="1650"/>
      <c r="K96" s="131"/>
      <c r="L96" s="131"/>
      <c r="M96" s="131"/>
      <c r="N96" s="131"/>
      <c r="O96" s="1718"/>
      <c r="P96" s="1427"/>
      <c r="Q96" s="1427"/>
      <c r="R96" s="914"/>
      <c r="S96" s="914"/>
      <c r="T96" s="914"/>
      <c r="U96" s="1718"/>
      <c r="V96" s="1718"/>
      <c r="W96" s="1719"/>
      <c r="X96" s="1719"/>
    </row>
    <row r="97" spans="1:45" x14ac:dyDescent="0.25">
      <c r="A97" s="131"/>
      <c r="B97" s="1356" t="s">
        <v>2960</v>
      </c>
      <c r="C97" s="1357"/>
      <c r="D97" s="1357"/>
      <c r="E97" s="131"/>
      <c r="F97" s="1357"/>
      <c r="G97" s="1358"/>
      <c r="H97" s="1358"/>
      <c r="I97" s="1357"/>
      <c r="J97" s="131"/>
      <c r="K97" s="553"/>
      <c r="L97" s="553"/>
      <c r="M97" s="553"/>
      <c r="N97" s="553"/>
      <c r="O97" s="131"/>
      <c r="P97" s="1429"/>
      <c r="Q97" s="1429"/>
      <c r="R97" s="553"/>
      <c r="S97" s="553"/>
      <c r="T97" s="553"/>
      <c r="U97" s="508"/>
      <c r="V97" s="508"/>
      <c r="W97" s="1118"/>
      <c r="X97" s="1118"/>
      <c r="Y97" s="1085"/>
      <c r="Z97" s="1085"/>
      <c r="AA97" s="1085"/>
      <c r="AB97" s="1"/>
      <c r="AC97" s="1"/>
      <c r="AD97" s="1"/>
      <c r="AE97" s="1"/>
      <c r="AF97" s="1"/>
      <c r="AG97" s="1"/>
      <c r="AH97" s="1"/>
      <c r="AI97" s="1"/>
      <c r="AJ97" s="1"/>
      <c r="AK97" s="1"/>
      <c r="AL97" s="1"/>
      <c r="AM97" s="1"/>
      <c r="AN97" s="1"/>
      <c r="AO97" s="1"/>
      <c r="AP97" s="1"/>
      <c r="AQ97" s="1"/>
      <c r="AR97" s="1"/>
      <c r="AS97" s="1"/>
    </row>
    <row r="98" spans="1:45" x14ac:dyDescent="0.25">
      <c r="A98" s="132" t="s">
        <v>2958</v>
      </c>
      <c r="B98" s="1359" t="s">
        <v>2959</v>
      </c>
      <c r="C98" s="1360"/>
      <c r="D98" s="1360"/>
      <c r="E98" s="1361"/>
      <c r="F98" s="1360"/>
      <c r="G98" s="1430"/>
      <c r="H98" s="1431"/>
      <c r="I98" s="1432"/>
      <c r="J98" s="1700"/>
      <c r="K98" s="1691"/>
      <c r="L98" s="1691"/>
      <c r="M98" s="1694"/>
      <c r="N98" s="1694"/>
      <c r="O98" s="131"/>
      <c r="P98" s="1429"/>
      <c r="Q98" s="1429"/>
      <c r="R98" s="553"/>
      <c r="S98" s="553"/>
      <c r="T98" s="553"/>
      <c r="U98" s="508"/>
      <c r="V98" s="508"/>
      <c r="W98" s="1118"/>
      <c r="X98" s="1118"/>
      <c r="Y98" s="1085"/>
      <c r="Z98" s="1085"/>
      <c r="AA98" s="1085"/>
      <c r="AB98" s="1"/>
      <c r="AC98" s="1"/>
      <c r="AD98" s="1"/>
      <c r="AE98" s="1"/>
      <c r="AF98" s="1"/>
      <c r="AG98" s="1"/>
      <c r="AH98" s="1"/>
      <c r="AI98" s="1"/>
      <c r="AJ98" s="1"/>
      <c r="AK98" s="1"/>
      <c r="AL98" s="1"/>
      <c r="AM98" s="1"/>
      <c r="AN98" s="1"/>
      <c r="AO98" s="1"/>
      <c r="AP98" s="1"/>
      <c r="AQ98" s="1"/>
      <c r="AR98" s="1"/>
      <c r="AS98" s="1"/>
    </row>
    <row r="99" spans="1:45" x14ac:dyDescent="0.25">
      <c r="A99" s="1650"/>
      <c r="B99" s="1650"/>
      <c r="C99" s="1650"/>
      <c r="D99" s="1650"/>
      <c r="E99" s="1650"/>
      <c r="F99" s="1650"/>
      <c r="G99" s="131"/>
      <c r="H99" s="131"/>
      <c r="I99" s="131"/>
      <c r="J99" s="1650"/>
      <c r="K99" s="1650"/>
      <c r="L99" s="1650"/>
      <c r="M99" s="1650"/>
      <c r="N99" s="1650"/>
      <c r="O99" s="1718"/>
      <c r="P99" s="1570"/>
      <c r="Q99" s="1571"/>
      <c r="R99" s="1481"/>
      <c r="S99" s="1481"/>
      <c r="T99" s="1481"/>
      <c r="U99" s="131"/>
      <c r="V99" s="131"/>
      <c r="W99" s="1"/>
      <c r="X99" s="1"/>
      <c r="Y99" s="1719"/>
      <c r="Z99" s="1719"/>
      <c r="AA99" s="1719"/>
      <c r="AB99" s="1719"/>
      <c r="AC99" s="1719"/>
      <c r="AD99" s="1719"/>
      <c r="AE99" s="1719"/>
      <c r="AF99" s="1719"/>
      <c r="AG99" s="1719"/>
      <c r="AH99" s="1719"/>
      <c r="AI99" s="1719"/>
      <c r="AJ99" s="1719"/>
      <c r="AK99" s="1719"/>
      <c r="AL99" s="1719"/>
      <c r="AM99" s="1719"/>
      <c r="AN99" s="1719"/>
      <c r="AO99" s="1719"/>
      <c r="AP99" s="1719"/>
      <c r="AQ99" s="1719"/>
      <c r="AR99" s="1719"/>
      <c r="AS99" s="1719"/>
    </row>
    <row r="100" spans="1:45" x14ac:dyDescent="0.25">
      <c r="A100" s="1650"/>
      <c r="B100" s="918" t="s">
        <v>746</v>
      </c>
      <c r="C100" s="1650"/>
      <c r="D100" s="1693"/>
      <c r="E100" s="1650"/>
      <c r="F100" s="1650"/>
      <c r="G100" s="1650"/>
      <c r="H100" s="1650"/>
      <c r="I100" s="1650"/>
      <c r="J100" s="1650"/>
      <c r="K100" s="1693"/>
      <c r="L100" s="1693"/>
      <c r="M100" s="1693"/>
      <c r="N100" s="1693"/>
      <c r="O100" s="1718"/>
      <c r="P100" s="1436"/>
      <c r="Q100" s="1401" t="str">
        <f>$B100</f>
        <v>Total (500)</v>
      </c>
      <c r="R100" s="295"/>
      <c r="S100" s="131"/>
      <c r="T100" s="1437"/>
      <c r="U100" s="1718"/>
      <c r="V100" s="1718"/>
      <c r="W100" s="1719"/>
      <c r="X100" s="1719"/>
      <c r="Y100" s="1719"/>
      <c r="Z100" s="1719"/>
      <c r="AA100" s="1719"/>
      <c r="AB100" s="1719"/>
      <c r="AC100" s="1719"/>
      <c r="AD100" s="1719"/>
      <c r="AE100" s="1719"/>
      <c r="AF100" s="1719"/>
      <c r="AG100" s="1719"/>
      <c r="AH100" s="1719"/>
      <c r="AI100" s="1719"/>
      <c r="AJ100" s="1719"/>
      <c r="AK100" s="1719"/>
      <c r="AL100" s="1719"/>
      <c r="AM100" s="1719"/>
      <c r="AN100" s="1719"/>
      <c r="AO100" s="1719"/>
      <c r="AP100" s="1719"/>
      <c r="AQ100" s="1719"/>
      <c r="AR100" s="1719"/>
      <c r="AS100" s="1719"/>
    </row>
    <row r="101" spans="1:45" x14ac:dyDescent="0.25">
      <c r="A101" s="1650"/>
      <c r="B101" s="1650"/>
      <c r="C101" s="1650"/>
      <c r="D101" s="1650"/>
      <c r="E101" s="1650"/>
      <c r="F101" s="1650"/>
      <c r="G101" s="1650"/>
      <c r="H101" s="1650"/>
      <c r="I101" s="1650"/>
      <c r="J101" s="1650"/>
      <c r="K101" s="1650"/>
      <c r="L101" s="1650"/>
      <c r="M101" s="1650"/>
      <c r="N101" s="1650"/>
      <c r="O101" s="1718"/>
      <c r="P101" s="1718"/>
      <c r="Q101" s="1718"/>
      <c r="R101" s="1718"/>
      <c r="S101" s="131"/>
      <c r="T101" s="131"/>
      <c r="U101" s="1718"/>
      <c r="V101" s="1718"/>
      <c r="W101" s="1719"/>
      <c r="X101" s="1719"/>
      <c r="Y101" s="1719"/>
      <c r="Z101" s="1719"/>
      <c r="AA101" s="1719"/>
      <c r="AB101" s="1719"/>
      <c r="AC101" s="1719"/>
      <c r="AD101" s="1719"/>
      <c r="AE101" s="1719"/>
      <c r="AF101" s="1719"/>
      <c r="AG101" s="1719"/>
      <c r="AH101" s="1719"/>
      <c r="AI101" s="1719"/>
      <c r="AJ101" s="1719"/>
      <c r="AK101" s="1719"/>
      <c r="AL101" s="1719"/>
      <c r="AM101" s="1719"/>
      <c r="AN101" s="1719"/>
      <c r="AO101" s="1719"/>
      <c r="AP101" s="1719"/>
      <c r="AQ101" s="1719"/>
      <c r="AR101" s="1719"/>
      <c r="AS101" s="1719"/>
    </row>
    <row r="102" spans="1:45" s="25" customFormat="1" ht="33.75" x14ac:dyDescent="0.2">
      <c r="A102" s="1481"/>
      <c r="B102" s="1474" t="s">
        <v>3014</v>
      </c>
      <c r="C102" s="131"/>
      <c r="D102" s="131"/>
      <c r="E102" s="131"/>
      <c r="F102" s="131"/>
      <c r="G102" s="131"/>
      <c r="H102" s="131"/>
      <c r="I102" s="131"/>
      <c r="J102" s="131"/>
      <c r="K102" s="139" t="s">
        <v>3015</v>
      </c>
      <c r="L102" s="139" t="s">
        <v>3016</v>
      </c>
      <c r="M102" s="139" t="s">
        <v>3015</v>
      </c>
      <c r="N102" s="139" t="s">
        <v>3016</v>
      </c>
      <c r="O102" s="1481"/>
      <c r="P102" s="1481"/>
      <c r="Q102" s="1481"/>
      <c r="R102" s="1481"/>
      <c r="S102" s="1481"/>
      <c r="T102" s="1481"/>
      <c r="U102" s="1481"/>
      <c r="V102" s="1481"/>
    </row>
    <row r="103" spans="1:45" s="25" customFormat="1" ht="35.25" customHeight="1" x14ac:dyDescent="0.2">
      <c r="A103" s="1481"/>
      <c r="B103" s="1475" t="s">
        <v>1784</v>
      </c>
      <c r="C103" s="660"/>
      <c r="D103" s="1692"/>
      <c r="E103" s="131"/>
      <c r="F103" s="660"/>
      <c r="G103" s="1476"/>
      <c r="H103" s="1551"/>
      <c r="I103" s="1551"/>
      <c r="J103" s="131"/>
      <c r="K103" s="1692"/>
      <c r="L103" s="1692"/>
      <c r="M103" s="1692"/>
      <c r="N103" s="1692"/>
      <c r="T103" s="1121"/>
    </row>
    <row r="104" spans="1:45" s="25" customFormat="1" ht="34.15" customHeight="1" x14ac:dyDescent="0.2">
      <c r="A104" s="1481"/>
      <c r="B104" s="1478" t="s">
        <v>1785</v>
      </c>
      <c r="C104" s="1692"/>
      <c r="D104" s="1692"/>
      <c r="E104" s="131"/>
      <c r="F104" s="660"/>
      <c r="G104" s="1476"/>
      <c r="H104" s="1551"/>
      <c r="I104" s="1551"/>
      <c r="J104" s="131"/>
      <c r="K104" s="1692"/>
      <c r="L104" s="1692"/>
      <c r="M104" s="1692"/>
      <c r="N104" s="1692"/>
    </row>
    <row r="105" spans="1:45" ht="10.15" customHeight="1" x14ac:dyDescent="0.25">
      <c r="A105" s="1650"/>
      <c r="B105" s="1650"/>
      <c r="C105" s="1650"/>
      <c r="D105" s="1650"/>
      <c r="E105" s="1650"/>
      <c r="F105" s="1650"/>
      <c r="G105" s="1650"/>
      <c r="H105" s="1650"/>
      <c r="I105" s="1650"/>
      <c r="J105" s="1650"/>
      <c r="K105" s="1650"/>
      <c r="L105" s="1650"/>
      <c r="M105" s="1650"/>
      <c r="N105" s="1650"/>
      <c r="O105" s="1719"/>
      <c r="P105" s="1719"/>
      <c r="Q105" s="1719"/>
      <c r="R105" s="1719"/>
      <c r="S105" s="1719"/>
      <c r="T105" s="1719"/>
      <c r="U105" s="1719"/>
      <c r="V105" s="1719"/>
      <c r="W105" s="1719"/>
      <c r="X105" s="1719"/>
      <c r="Y105" s="1719"/>
      <c r="Z105" s="1719"/>
      <c r="AA105" s="1719"/>
      <c r="AB105" s="1719"/>
      <c r="AC105" s="1719"/>
      <c r="AD105" s="1719"/>
      <c r="AE105" s="1719"/>
      <c r="AF105" s="1719"/>
      <c r="AG105" s="1719"/>
      <c r="AH105" s="1719"/>
      <c r="AI105" s="1719"/>
      <c r="AJ105" s="1719"/>
      <c r="AK105" s="1719"/>
      <c r="AL105" s="1719"/>
      <c r="AM105" s="1719"/>
      <c r="AN105" s="1719"/>
      <c r="AO105" s="1719"/>
      <c r="AP105" s="1719"/>
      <c r="AQ105" s="1719"/>
      <c r="AR105" s="1719"/>
      <c r="AS105" s="1719"/>
    </row>
    <row r="106" spans="1:45" ht="12" customHeight="1" x14ac:dyDescent="0.25">
      <c r="A106" s="1178">
        <v>1</v>
      </c>
      <c r="B106" s="1575" t="s">
        <v>3086</v>
      </c>
      <c r="C106" s="1576"/>
      <c r="D106" s="1576"/>
      <c r="E106" s="1576"/>
      <c r="F106" s="1576"/>
      <c r="G106" s="1196"/>
      <c r="H106" s="1196"/>
      <c r="I106" s="1196"/>
      <c r="J106" s="1577"/>
      <c r="K106" s="1577"/>
      <c r="L106" s="1577"/>
      <c r="M106" s="1577"/>
      <c r="N106" s="1577"/>
      <c r="O106" s="1719"/>
      <c r="P106" s="1719"/>
      <c r="Q106" s="1719"/>
      <c r="R106" s="1719"/>
      <c r="S106" s="1719"/>
      <c r="T106" s="1719"/>
      <c r="U106" s="1719"/>
      <c r="V106" s="1719"/>
      <c r="W106" s="1719"/>
      <c r="X106" s="1719"/>
      <c r="Y106" s="1719"/>
      <c r="Z106" s="1719"/>
      <c r="AA106" s="1719"/>
      <c r="AB106" s="1719"/>
      <c r="AC106" s="1719"/>
      <c r="AD106" s="1719"/>
      <c r="AE106" s="1719"/>
      <c r="AF106" s="1719"/>
      <c r="AG106" s="1719"/>
      <c r="AH106" s="1719"/>
      <c r="AI106" s="1719"/>
      <c r="AJ106" s="1719"/>
      <c r="AK106" s="1719"/>
      <c r="AL106" s="1719"/>
      <c r="AM106" s="1719"/>
      <c r="AN106" s="1719"/>
      <c r="AO106" s="1719"/>
      <c r="AP106" s="1719"/>
      <c r="AQ106" s="1719"/>
      <c r="AR106" s="1719"/>
      <c r="AS106" s="1719"/>
    </row>
    <row r="107" spans="1:45" ht="9.6" customHeight="1" x14ac:dyDescent="0.25">
      <c r="A107" s="1178">
        <v>2</v>
      </c>
      <c r="B107" s="1705" t="s">
        <v>3087</v>
      </c>
      <c r="C107" s="1706"/>
      <c r="D107" s="1706"/>
      <c r="E107" s="1706"/>
      <c r="F107" s="1706"/>
      <c r="G107" s="1706"/>
      <c r="H107" s="1706"/>
      <c r="I107" s="131"/>
      <c r="J107" s="1658"/>
      <c r="K107" s="1658"/>
      <c r="L107" s="1658"/>
      <c r="M107" s="1658"/>
      <c r="N107" s="1658"/>
      <c r="O107" s="1719"/>
      <c r="P107" s="1719"/>
      <c r="Q107" s="1719"/>
      <c r="R107" s="1719"/>
      <c r="S107" s="1719"/>
      <c r="T107" s="1719"/>
      <c r="U107" s="1719"/>
      <c r="V107" s="1719"/>
      <c r="W107" s="1719"/>
      <c r="X107" s="1719"/>
      <c r="Y107" s="1719"/>
      <c r="Z107" s="1719"/>
      <c r="AA107" s="1719"/>
      <c r="AB107" s="1719"/>
      <c r="AC107" s="1719"/>
      <c r="AD107" s="1719"/>
      <c r="AE107" s="1719"/>
      <c r="AF107" s="1719"/>
      <c r="AG107" s="1719"/>
      <c r="AH107" s="1719"/>
      <c r="AI107" s="1719"/>
      <c r="AJ107" s="1719"/>
      <c r="AK107" s="1719"/>
      <c r="AL107" s="1719"/>
      <c r="AM107" s="1719"/>
      <c r="AN107" s="1719"/>
      <c r="AO107" s="1719"/>
      <c r="AP107" s="1719"/>
      <c r="AQ107" s="1719"/>
      <c r="AR107" s="1719"/>
      <c r="AS107" s="1719"/>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1" sqref="B1"/>
    </sheetView>
  </sheetViews>
  <sheetFormatPr defaultColWidth="9.140625" defaultRowHeight="15" x14ac:dyDescent="0.25"/>
  <cols>
    <col min="2" max="2" width="10" customWidth="1"/>
    <col min="21" max="21" width="11.85546875" customWidth="1"/>
  </cols>
  <sheetData>
    <row r="1" spans="1:25" ht="15.75" x14ac:dyDescent="0.25">
      <c r="A1" s="1719"/>
      <c r="B1" s="378" t="s">
        <v>3117</v>
      </c>
      <c r="C1" s="33"/>
      <c r="D1" s="33"/>
      <c r="E1" s="1"/>
      <c r="F1" s="1"/>
      <c r="G1" s="1"/>
      <c r="H1" s="1719"/>
      <c r="I1" s="1"/>
      <c r="J1" s="1"/>
      <c r="K1" s="1"/>
      <c r="L1" s="1"/>
      <c r="M1" s="1"/>
      <c r="N1" s="1"/>
      <c r="O1" s="1719"/>
      <c r="P1" s="1719"/>
      <c r="Q1" s="1719"/>
      <c r="R1" s="1719"/>
      <c r="S1" s="378" t="s">
        <v>3118</v>
      </c>
      <c r="T1" s="1"/>
      <c r="U1" s="1"/>
      <c r="V1" s="1"/>
      <c r="W1" s="1"/>
      <c r="X1" s="1"/>
      <c r="Y1" s="1719"/>
    </row>
    <row r="2" spans="1:25" ht="15.75" x14ac:dyDescent="0.25">
      <c r="A2" s="35">
        <v>33</v>
      </c>
      <c r="B2" s="2144" t="s">
        <v>94</v>
      </c>
      <c r="C2" s="2145"/>
      <c r="D2" s="2145"/>
      <c r="E2" s="2146"/>
      <c r="F2" s="70"/>
      <c r="G2" s="70"/>
      <c r="H2" s="1719"/>
      <c r="I2" s="1719"/>
      <c r="J2" s="1719"/>
      <c r="K2" s="1719"/>
      <c r="L2" s="1719"/>
      <c r="M2" s="1719"/>
      <c r="N2" s="1719"/>
      <c r="O2" s="1719"/>
      <c r="P2" s="1719"/>
      <c r="Q2" s="1719"/>
      <c r="R2" s="1719"/>
      <c r="S2" s="1719"/>
      <c r="T2" s="1567"/>
      <c r="U2" s="1567"/>
      <c r="V2" s="1567"/>
      <c r="W2" s="1567"/>
      <c r="X2" s="1567"/>
      <c r="Y2" s="1719"/>
    </row>
    <row r="3" spans="1:25" ht="15.75" x14ac:dyDescent="0.25">
      <c r="A3" s="35"/>
      <c r="B3" s="1018"/>
      <c r="C3" s="320"/>
      <c r="D3" s="320"/>
      <c r="E3" s="1719"/>
      <c r="F3" s="70"/>
      <c r="G3" s="70"/>
      <c r="H3" s="1719"/>
      <c r="I3" s="1719"/>
      <c r="J3" s="1719"/>
      <c r="K3" s="1719"/>
      <c r="L3" s="1719"/>
      <c r="M3" s="1719"/>
      <c r="N3" s="1719"/>
      <c r="O3" s="1719"/>
      <c r="P3" s="1719"/>
      <c r="Q3" s="1719"/>
      <c r="R3" s="1719"/>
      <c r="S3" s="1438" t="s">
        <v>3005</v>
      </c>
      <c r="T3" s="1670"/>
      <c r="U3" s="1670"/>
      <c r="V3" s="1670"/>
      <c r="W3" s="1670"/>
      <c r="X3" s="1670"/>
      <c r="Y3" s="1719"/>
    </row>
    <row r="4" spans="1:25" x14ac:dyDescent="0.25">
      <c r="A4" s="1719"/>
      <c r="B4" s="1579" t="s">
        <v>3119</v>
      </c>
      <c r="C4" s="1578"/>
      <c r="D4" s="1578"/>
      <c r="E4" s="1578"/>
      <c r="F4" s="1578"/>
      <c r="G4" s="1578"/>
      <c r="H4" s="1578"/>
      <c r="I4" s="1578"/>
      <c r="J4" s="1578"/>
      <c r="K4" s="1578"/>
      <c r="L4" s="1578"/>
      <c r="M4" s="1578"/>
      <c r="N4" s="1578"/>
      <c r="O4" s="1578"/>
      <c r="P4" s="1578"/>
      <c r="Q4" s="1578"/>
      <c r="R4" s="1719"/>
      <c r="S4" s="1580" t="s">
        <v>3119</v>
      </c>
      <c r="T4" s="1567"/>
      <c r="U4" s="1567"/>
      <c r="V4" s="1567"/>
      <c r="W4" s="1567"/>
      <c r="X4" s="1567"/>
      <c r="Y4" s="1719"/>
    </row>
    <row r="5" spans="1:25" ht="15.75" x14ac:dyDescent="0.25">
      <c r="A5" s="1719"/>
      <c r="B5" s="36" t="s">
        <v>2910</v>
      </c>
      <c r="C5" s="326"/>
      <c r="D5" s="1719"/>
      <c r="E5" s="1719"/>
      <c r="F5" s="1719"/>
      <c r="G5" s="1719"/>
      <c r="H5" s="1719"/>
      <c r="I5" s="1719"/>
      <c r="J5" s="1719"/>
      <c r="K5" s="1719"/>
      <c r="L5" s="1719"/>
      <c r="M5" s="1719"/>
      <c r="N5" s="1719"/>
      <c r="O5" s="1719"/>
      <c r="P5" s="1719"/>
      <c r="Q5" s="1719"/>
      <c r="R5" s="1719"/>
      <c r="S5" s="36" t="s">
        <v>2910</v>
      </c>
      <c r="T5" s="1"/>
      <c r="U5" s="1"/>
      <c r="V5" s="1"/>
      <c r="W5" s="1"/>
      <c r="X5" s="1"/>
      <c r="Y5" s="1719"/>
    </row>
    <row r="6" spans="1:25" ht="18" customHeight="1" x14ac:dyDescent="0.25">
      <c r="A6" s="131"/>
      <c r="B6" s="2211" t="s">
        <v>2349</v>
      </c>
      <c r="C6" s="2212"/>
      <c r="D6" s="2213"/>
      <c r="E6" s="207"/>
      <c r="F6" s="2211" t="s">
        <v>2350</v>
      </c>
      <c r="G6" s="2235"/>
      <c r="H6" s="1184"/>
      <c r="I6" s="2288" t="s">
        <v>2800</v>
      </c>
      <c r="J6" s="2289"/>
      <c r="K6" s="2289"/>
      <c r="L6" s="2284"/>
      <c r="M6" s="207"/>
      <c r="N6" s="207"/>
      <c r="O6" s="207"/>
      <c r="P6" s="207"/>
      <c r="Q6" s="207"/>
      <c r="R6" s="1719"/>
      <c r="S6" s="2285" t="s">
        <v>2911</v>
      </c>
      <c r="T6" s="2283"/>
      <c r="U6" s="876"/>
      <c r="V6" s="227"/>
      <c r="W6" s="227"/>
      <c r="X6" s="1719"/>
      <c r="Y6" s="1719"/>
    </row>
    <row r="7" spans="1:25" ht="29.45" customHeight="1" x14ac:dyDescent="0.25">
      <c r="A7" s="131"/>
      <c r="B7" s="2214"/>
      <c r="C7" s="2215"/>
      <c r="D7" s="2216"/>
      <c r="E7" s="207"/>
      <c r="F7" s="2236"/>
      <c r="G7" s="2238"/>
      <c r="H7" s="1184"/>
      <c r="I7" s="2217" t="s">
        <v>2912</v>
      </c>
      <c r="J7" s="2284"/>
      <c r="K7" s="2217" t="s">
        <v>2913</v>
      </c>
      <c r="L7" s="2284"/>
      <c r="M7" s="207"/>
      <c r="N7" s="207"/>
      <c r="O7" s="207"/>
      <c r="P7" s="207"/>
      <c r="Q7" s="207"/>
      <c r="R7" s="1719"/>
      <c r="S7" s="2286"/>
      <c r="T7" s="2286"/>
      <c r="U7" s="876"/>
      <c r="V7" s="2217" t="s">
        <v>2971</v>
      </c>
      <c r="W7" s="2284"/>
      <c r="X7" s="1027"/>
      <c r="Y7" s="1719"/>
    </row>
    <row r="8" spans="1:25" ht="77.25" customHeight="1" x14ac:dyDescent="0.25">
      <c r="A8" s="1666" t="s">
        <v>2915</v>
      </c>
      <c r="B8" s="1666" t="s">
        <v>2916</v>
      </c>
      <c r="C8" s="1666" t="s">
        <v>2352</v>
      </c>
      <c r="D8" s="1666" t="s">
        <v>2973</v>
      </c>
      <c r="E8" s="668"/>
      <c r="F8" s="1734" t="s">
        <v>3120</v>
      </c>
      <c r="G8" s="1698" t="s">
        <v>3103</v>
      </c>
      <c r="H8" s="1101"/>
      <c r="I8" s="1666" t="s">
        <v>3094</v>
      </c>
      <c r="J8" s="1666" t="s">
        <v>2921</v>
      </c>
      <c r="K8" s="1666" t="s">
        <v>3095</v>
      </c>
      <c r="L8" s="1666" t="s">
        <v>3096</v>
      </c>
      <c r="M8" s="188"/>
      <c r="N8" s="2002" t="s">
        <v>2359</v>
      </c>
      <c r="O8" s="2284"/>
      <c r="P8" s="2002" t="s">
        <v>2925</v>
      </c>
      <c r="Q8" s="2284"/>
      <c r="R8" s="131"/>
      <c r="S8" s="1199" t="s">
        <v>2915</v>
      </c>
      <c r="T8" s="1200" t="s">
        <v>2916</v>
      </c>
      <c r="U8" s="1666" t="s">
        <v>3121</v>
      </c>
      <c r="V8" s="1666" t="s">
        <v>2927</v>
      </c>
      <c r="W8" s="1666" t="s">
        <v>2928</v>
      </c>
      <c r="X8" s="1028"/>
      <c r="Y8" s="1719"/>
    </row>
    <row r="9" spans="1:25" s="876" customFormat="1" ht="10.35" customHeight="1" x14ac:dyDescent="0.2">
      <c r="B9" s="224" t="s">
        <v>244</v>
      </c>
      <c r="C9" s="224"/>
      <c r="D9" s="224" t="s">
        <v>245</v>
      </c>
      <c r="E9" s="224"/>
      <c r="F9" s="224" t="s">
        <v>246</v>
      </c>
      <c r="G9" s="224" t="s">
        <v>401</v>
      </c>
      <c r="H9" s="224"/>
      <c r="I9" s="224" t="s">
        <v>402</v>
      </c>
      <c r="J9" s="224" t="s">
        <v>249</v>
      </c>
      <c r="K9" s="224"/>
      <c r="L9" s="224"/>
      <c r="M9" s="224"/>
      <c r="N9" s="224"/>
      <c r="O9" s="224"/>
      <c r="P9" s="224"/>
      <c r="Q9" s="224"/>
      <c r="S9" s="1039"/>
      <c r="T9" s="1040" t="s">
        <v>2930</v>
      </c>
      <c r="U9" s="224"/>
      <c r="V9" s="1"/>
      <c r="W9" s="224"/>
      <c r="X9" s="224"/>
    </row>
    <row r="10" spans="1:25" ht="34.5" customHeight="1" x14ac:dyDescent="0.25">
      <c r="A10" s="1719"/>
      <c r="B10" s="138" t="s">
        <v>1784</v>
      </c>
      <c r="C10" s="1719"/>
      <c r="D10" s="323"/>
      <c r="E10" s="323"/>
      <c r="F10" s="323"/>
      <c r="G10" s="323"/>
      <c r="H10" s="323"/>
      <c r="I10" s="2253" t="s">
        <v>2998</v>
      </c>
      <c r="J10" s="2253"/>
      <c r="K10" s="323"/>
      <c r="L10" s="323"/>
      <c r="M10" s="323"/>
      <c r="N10" s="323"/>
      <c r="O10" s="323"/>
      <c r="P10" s="323"/>
      <c r="Q10" s="1719"/>
      <c r="R10" s="1719"/>
      <c r="S10" s="1043"/>
      <c r="T10" s="1044" t="s">
        <v>1784</v>
      </c>
      <c r="U10" s="1"/>
      <c r="V10" s="1"/>
      <c r="W10" s="1"/>
      <c r="X10" s="1"/>
      <c r="Y10" s="1719"/>
    </row>
    <row r="11" spans="1:25" ht="10.15" customHeight="1" x14ac:dyDescent="0.25">
      <c r="A11" s="1634" t="s">
        <v>2932</v>
      </c>
      <c r="B11" s="1046"/>
      <c r="C11" s="1047"/>
      <c r="D11" s="1685"/>
      <c r="E11" s="1634"/>
      <c r="F11" s="1685"/>
      <c r="G11" s="1047"/>
      <c r="H11" s="1067"/>
      <c r="I11" s="1047"/>
      <c r="J11" s="1050"/>
      <c r="K11" s="1203"/>
      <c r="L11" s="1132"/>
      <c r="M11" s="1634"/>
      <c r="N11" s="1683"/>
      <c r="O11" s="1683"/>
      <c r="P11" s="1683"/>
      <c r="Q11" s="1683"/>
      <c r="R11" s="1719"/>
      <c r="S11" s="1051" t="s">
        <v>2932</v>
      </c>
      <c r="T11" s="1052" t="str">
        <f t="shared" ref="T11:T35" si="0">IF($B11="","",$B11)</f>
        <v/>
      </c>
      <c r="U11" s="1741"/>
      <c r="V11" s="1053"/>
      <c r="W11" s="1053"/>
      <c r="X11" s="320"/>
      <c r="Y11" s="1719"/>
    </row>
    <row r="12" spans="1:25" x14ac:dyDescent="0.25">
      <c r="A12" s="1634" t="s">
        <v>2933</v>
      </c>
      <c r="B12" s="1046"/>
      <c r="C12" s="1047"/>
      <c r="D12" s="1685"/>
      <c r="E12" s="1634"/>
      <c r="F12" s="1685"/>
      <c r="G12" s="1047"/>
      <c r="H12" s="1067"/>
      <c r="I12" s="1047"/>
      <c r="J12" s="1050"/>
      <c r="K12" s="1203"/>
      <c r="L12" s="1132"/>
      <c r="M12" s="1634"/>
      <c r="N12" s="1683"/>
      <c r="O12" s="1683"/>
      <c r="P12" s="1683"/>
      <c r="Q12" s="1683"/>
      <c r="R12" s="1719"/>
      <c r="S12" s="1051" t="s">
        <v>2933</v>
      </c>
      <c r="T12" s="1052" t="str">
        <f t="shared" si="0"/>
        <v/>
      </c>
      <c r="U12" s="1741"/>
      <c r="V12" s="1053"/>
      <c r="W12" s="1053"/>
      <c r="X12" s="320"/>
      <c r="Y12" s="1719"/>
    </row>
    <row r="13" spans="1:25" x14ac:dyDescent="0.25">
      <c r="A13" s="1634" t="s">
        <v>2934</v>
      </c>
      <c r="B13" s="1046"/>
      <c r="C13" s="1047"/>
      <c r="D13" s="1685"/>
      <c r="E13" s="1634"/>
      <c r="F13" s="1685"/>
      <c r="G13" s="1047"/>
      <c r="H13" s="1067"/>
      <c r="I13" s="1047"/>
      <c r="J13" s="1050"/>
      <c r="K13" s="1203"/>
      <c r="L13" s="1132"/>
      <c r="M13" s="1634"/>
      <c r="N13" s="1683"/>
      <c r="O13" s="1683"/>
      <c r="P13" s="1683"/>
      <c r="Q13" s="1683"/>
      <c r="R13" s="1719"/>
      <c r="S13" s="1051" t="s">
        <v>2934</v>
      </c>
      <c r="T13" s="1052" t="str">
        <f t="shared" si="0"/>
        <v/>
      </c>
      <c r="U13" s="1741"/>
      <c r="V13" s="1053"/>
      <c r="W13" s="1053"/>
      <c r="X13" s="320"/>
      <c r="Y13" s="1719"/>
    </row>
    <row r="14" spans="1:25" ht="10.15" hidden="1" customHeight="1" x14ac:dyDescent="0.25">
      <c r="A14" s="1634" t="s">
        <v>2935</v>
      </c>
      <c r="B14" s="1046"/>
      <c r="C14" s="1047"/>
      <c r="D14" s="1685"/>
      <c r="E14" s="1634"/>
      <c r="F14" s="1685"/>
      <c r="G14" s="1047"/>
      <c r="H14" s="1067"/>
      <c r="I14" s="1047"/>
      <c r="J14" s="1050"/>
      <c r="K14" s="1203"/>
      <c r="L14" s="1132"/>
      <c r="M14" s="1634"/>
      <c r="N14" s="1683"/>
      <c r="O14" s="1683"/>
      <c r="P14" s="1683"/>
      <c r="Q14" s="1683"/>
      <c r="R14" s="1719"/>
      <c r="S14" s="1051" t="s">
        <v>2935</v>
      </c>
      <c r="T14" s="1052" t="str">
        <f t="shared" si="0"/>
        <v/>
      </c>
      <c r="U14" s="1741"/>
      <c r="V14" s="1053"/>
      <c r="W14" s="1053"/>
      <c r="X14" s="320"/>
      <c r="Y14" s="1719"/>
    </row>
    <row r="15" spans="1:25" ht="10.15" hidden="1" customHeight="1" x14ac:dyDescent="0.25">
      <c r="A15" s="1634" t="s">
        <v>2936</v>
      </c>
      <c r="B15" s="1046"/>
      <c r="C15" s="1047"/>
      <c r="D15" s="1685"/>
      <c r="E15" s="1634"/>
      <c r="F15" s="1685"/>
      <c r="G15" s="1047"/>
      <c r="H15" s="1067"/>
      <c r="I15" s="1047"/>
      <c r="J15" s="1050"/>
      <c r="K15" s="1203"/>
      <c r="L15" s="1132"/>
      <c r="M15" s="1634"/>
      <c r="N15" s="1683"/>
      <c r="O15" s="1683"/>
      <c r="P15" s="1683"/>
      <c r="Q15" s="1683"/>
      <c r="R15" s="1719"/>
      <c r="S15" s="1051" t="s">
        <v>2936</v>
      </c>
      <c r="T15" s="1052" t="str">
        <f t="shared" si="0"/>
        <v/>
      </c>
      <c r="U15" s="1741"/>
      <c r="V15" s="1053"/>
      <c r="W15" s="1053"/>
      <c r="X15" s="320"/>
      <c r="Y15" s="1719"/>
    </row>
    <row r="16" spans="1:25" ht="10.15" hidden="1" customHeight="1" x14ac:dyDescent="0.25">
      <c r="A16" s="1634" t="s">
        <v>2937</v>
      </c>
      <c r="B16" s="1046"/>
      <c r="C16" s="1047"/>
      <c r="D16" s="1685"/>
      <c r="E16" s="1634"/>
      <c r="F16" s="1685"/>
      <c r="G16" s="1047"/>
      <c r="H16" s="1067"/>
      <c r="I16" s="1047"/>
      <c r="J16" s="1050"/>
      <c r="K16" s="1203"/>
      <c r="L16" s="1132"/>
      <c r="M16" s="1634"/>
      <c r="N16" s="1683"/>
      <c r="O16" s="1683"/>
      <c r="P16" s="1683"/>
      <c r="Q16" s="1683"/>
      <c r="R16" s="1719"/>
      <c r="S16" s="1051" t="s">
        <v>2937</v>
      </c>
      <c r="T16" s="1052" t="str">
        <f t="shared" si="0"/>
        <v/>
      </c>
      <c r="U16" s="1741"/>
      <c r="V16" s="1053"/>
      <c r="W16" s="1053"/>
      <c r="X16" s="320"/>
      <c r="Y16" s="1719"/>
    </row>
    <row r="17" spans="1:24" ht="10.15" hidden="1" customHeight="1" x14ac:dyDescent="0.25">
      <c r="A17" s="1634" t="s">
        <v>2938</v>
      </c>
      <c r="B17" s="1046"/>
      <c r="C17" s="1047"/>
      <c r="D17" s="1685"/>
      <c r="E17" s="1634"/>
      <c r="F17" s="1685"/>
      <c r="G17" s="1047"/>
      <c r="H17" s="1067"/>
      <c r="I17" s="1047"/>
      <c r="J17" s="1050"/>
      <c r="K17" s="1203"/>
      <c r="L17" s="1132"/>
      <c r="M17" s="1634"/>
      <c r="N17" s="1683"/>
      <c r="O17" s="1683"/>
      <c r="P17" s="1683"/>
      <c r="Q17" s="1683"/>
      <c r="R17" s="1719"/>
      <c r="S17" s="1051" t="s">
        <v>2938</v>
      </c>
      <c r="T17" s="1052" t="str">
        <f t="shared" si="0"/>
        <v/>
      </c>
      <c r="U17" s="1741"/>
      <c r="V17" s="1053"/>
      <c r="W17" s="1053"/>
      <c r="X17" s="320"/>
    </row>
    <row r="18" spans="1:24" ht="10.15" hidden="1" customHeight="1" x14ac:dyDescent="0.25">
      <c r="A18" s="1634" t="s">
        <v>2939</v>
      </c>
      <c r="B18" s="1046"/>
      <c r="C18" s="1047"/>
      <c r="D18" s="1685"/>
      <c r="E18" s="1634"/>
      <c r="F18" s="1685"/>
      <c r="G18" s="1047"/>
      <c r="H18" s="1067"/>
      <c r="I18" s="1047"/>
      <c r="J18" s="1050"/>
      <c r="K18" s="1203"/>
      <c r="L18" s="1132"/>
      <c r="M18" s="1634"/>
      <c r="N18" s="1683"/>
      <c r="O18" s="1683"/>
      <c r="P18" s="1683"/>
      <c r="Q18" s="1683"/>
      <c r="R18" s="1719"/>
      <c r="S18" s="1051" t="s">
        <v>2939</v>
      </c>
      <c r="T18" s="1052" t="str">
        <f t="shared" si="0"/>
        <v/>
      </c>
      <c r="U18" s="1741"/>
      <c r="V18" s="1053"/>
      <c r="W18" s="1053"/>
      <c r="X18" s="320"/>
    </row>
    <row r="19" spans="1:24" ht="10.15" hidden="1" customHeight="1" x14ac:dyDescent="0.25">
      <c r="A19" s="1634" t="s">
        <v>2940</v>
      </c>
      <c r="B19" s="1046"/>
      <c r="C19" s="1047"/>
      <c r="D19" s="1685"/>
      <c r="E19" s="1634"/>
      <c r="F19" s="1685"/>
      <c r="G19" s="1047"/>
      <c r="H19" s="1067"/>
      <c r="I19" s="1047"/>
      <c r="J19" s="1050"/>
      <c r="K19" s="1203"/>
      <c r="L19" s="1132"/>
      <c r="M19" s="1634"/>
      <c r="N19" s="1683"/>
      <c r="O19" s="1683"/>
      <c r="P19" s="1683"/>
      <c r="Q19" s="1683"/>
      <c r="R19" s="1719"/>
      <c r="S19" s="1051" t="s">
        <v>2940</v>
      </c>
      <c r="T19" s="1052" t="str">
        <f t="shared" si="0"/>
        <v/>
      </c>
      <c r="U19" s="1741"/>
      <c r="V19" s="1053"/>
      <c r="W19" s="1053"/>
      <c r="X19" s="320"/>
    </row>
    <row r="20" spans="1:24" ht="10.15" hidden="1" customHeight="1" x14ac:dyDescent="0.25">
      <c r="A20" s="1634" t="s">
        <v>2941</v>
      </c>
      <c r="B20" s="1046"/>
      <c r="C20" s="1047"/>
      <c r="D20" s="1685"/>
      <c r="E20" s="1634"/>
      <c r="F20" s="1685"/>
      <c r="G20" s="1047"/>
      <c r="H20" s="1067"/>
      <c r="I20" s="1047"/>
      <c r="J20" s="1050"/>
      <c r="K20" s="1203"/>
      <c r="L20" s="1132"/>
      <c r="M20" s="1634"/>
      <c r="N20" s="1683"/>
      <c r="O20" s="1683"/>
      <c r="P20" s="1683"/>
      <c r="Q20" s="1683"/>
      <c r="R20" s="1719"/>
      <c r="S20" s="1051" t="s">
        <v>2941</v>
      </c>
      <c r="T20" s="1052" t="str">
        <f t="shared" si="0"/>
        <v/>
      </c>
      <c r="U20" s="1741"/>
      <c r="V20" s="1053"/>
      <c r="W20" s="1053"/>
      <c r="X20" s="320"/>
    </row>
    <row r="21" spans="1:24" ht="10.15" hidden="1" customHeight="1" x14ac:dyDescent="0.25">
      <c r="A21" s="1634" t="s">
        <v>2942</v>
      </c>
      <c r="B21" s="1046"/>
      <c r="C21" s="1047"/>
      <c r="D21" s="1685"/>
      <c r="E21" s="1634"/>
      <c r="F21" s="1685"/>
      <c r="G21" s="1047"/>
      <c r="H21" s="1067"/>
      <c r="I21" s="1047"/>
      <c r="J21" s="1050"/>
      <c r="K21" s="1203"/>
      <c r="L21" s="1132"/>
      <c r="M21" s="1634"/>
      <c r="N21" s="1683"/>
      <c r="O21" s="1683"/>
      <c r="P21" s="1683"/>
      <c r="Q21" s="1683"/>
      <c r="R21" s="1719"/>
      <c r="S21" s="1051" t="s">
        <v>2942</v>
      </c>
      <c r="T21" s="1052" t="str">
        <f t="shared" si="0"/>
        <v/>
      </c>
      <c r="U21" s="1741"/>
      <c r="V21" s="1053"/>
      <c r="W21" s="1053"/>
      <c r="X21" s="320"/>
    </row>
    <row r="22" spans="1:24" ht="10.15" hidden="1" customHeight="1" x14ac:dyDescent="0.25">
      <c r="A22" s="1634" t="s">
        <v>2943</v>
      </c>
      <c r="B22" s="1046"/>
      <c r="C22" s="1047"/>
      <c r="D22" s="1685"/>
      <c r="E22" s="1634"/>
      <c r="F22" s="1685"/>
      <c r="G22" s="1047"/>
      <c r="H22" s="1067"/>
      <c r="I22" s="1047"/>
      <c r="J22" s="1050"/>
      <c r="K22" s="1203"/>
      <c r="L22" s="1132"/>
      <c r="M22" s="1634"/>
      <c r="N22" s="1683"/>
      <c r="O22" s="1683"/>
      <c r="P22" s="1683"/>
      <c r="Q22" s="1683"/>
      <c r="R22" s="1719"/>
      <c r="S22" s="1051" t="s">
        <v>2943</v>
      </c>
      <c r="T22" s="1052" t="str">
        <f t="shared" si="0"/>
        <v/>
      </c>
      <c r="U22" s="1741"/>
      <c r="V22" s="1053"/>
      <c r="W22" s="1053"/>
      <c r="X22" s="320"/>
    </row>
    <row r="23" spans="1:24" ht="10.15" hidden="1" customHeight="1" x14ac:dyDescent="0.25">
      <c r="A23" s="1634" t="s">
        <v>2944</v>
      </c>
      <c r="B23" s="1046"/>
      <c r="C23" s="1047"/>
      <c r="D23" s="1685"/>
      <c r="E23" s="1634"/>
      <c r="F23" s="1685"/>
      <c r="G23" s="1047"/>
      <c r="H23" s="1067"/>
      <c r="I23" s="1047"/>
      <c r="J23" s="1050"/>
      <c r="K23" s="1203"/>
      <c r="L23" s="1132"/>
      <c r="M23" s="1634"/>
      <c r="N23" s="1683"/>
      <c r="O23" s="1683"/>
      <c r="P23" s="1683"/>
      <c r="Q23" s="1683"/>
      <c r="R23" s="1719"/>
      <c r="S23" s="1051" t="s">
        <v>2944</v>
      </c>
      <c r="T23" s="1052" t="str">
        <f t="shared" si="0"/>
        <v/>
      </c>
      <c r="U23" s="1741"/>
      <c r="V23" s="1053"/>
      <c r="W23" s="1053"/>
      <c r="X23" s="320"/>
    </row>
    <row r="24" spans="1:24" ht="10.15" hidden="1" customHeight="1" x14ac:dyDescent="0.25">
      <c r="A24" s="1634" t="s">
        <v>2945</v>
      </c>
      <c r="B24" s="1046"/>
      <c r="C24" s="1047"/>
      <c r="D24" s="1685"/>
      <c r="E24" s="1634"/>
      <c r="F24" s="1685"/>
      <c r="G24" s="1047"/>
      <c r="H24" s="1067"/>
      <c r="I24" s="1047"/>
      <c r="J24" s="1050"/>
      <c r="K24" s="1203"/>
      <c r="L24" s="1132"/>
      <c r="M24" s="1634"/>
      <c r="N24" s="1683"/>
      <c r="O24" s="1683"/>
      <c r="P24" s="1683"/>
      <c r="Q24" s="1683"/>
      <c r="R24" s="1719"/>
      <c r="S24" s="1051" t="s">
        <v>2945</v>
      </c>
      <c r="T24" s="1052" t="str">
        <f t="shared" si="0"/>
        <v/>
      </c>
      <c r="U24" s="1741"/>
      <c r="V24" s="1053"/>
      <c r="W24" s="1053"/>
      <c r="X24" s="320"/>
    </row>
    <row r="25" spans="1:24" ht="10.15" hidden="1" customHeight="1" x14ac:dyDescent="0.25">
      <c r="A25" s="1634" t="s">
        <v>2946</v>
      </c>
      <c r="B25" s="1046"/>
      <c r="C25" s="1047"/>
      <c r="D25" s="1685"/>
      <c r="E25" s="1634"/>
      <c r="F25" s="1685"/>
      <c r="G25" s="1047"/>
      <c r="H25" s="1067"/>
      <c r="I25" s="1047"/>
      <c r="J25" s="1050"/>
      <c r="K25" s="1203"/>
      <c r="L25" s="1132"/>
      <c r="M25" s="1634"/>
      <c r="N25" s="1683"/>
      <c r="O25" s="1683"/>
      <c r="P25" s="1683"/>
      <c r="Q25" s="1683"/>
      <c r="R25" s="1719"/>
      <c r="S25" s="1051" t="s">
        <v>2946</v>
      </c>
      <c r="T25" s="1052" t="str">
        <f t="shared" si="0"/>
        <v/>
      </c>
      <c r="U25" s="1741"/>
      <c r="V25" s="1053"/>
      <c r="W25" s="1053"/>
      <c r="X25" s="320"/>
    </row>
    <row r="26" spans="1:24" ht="10.15" hidden="1" customHeight="1" x14ac:dyDescent="0.25">
      <c r="A26" s="1634" t="s">
        <v>2947</v>
      </c>
      <c r="B26" s="1046"/>
      <c r="C26" s="1047"/>
      <c r="D26" s="1685"/>
      <c r="E26" s="1634"/>
      <c r="F26" s="1685"/>
      <c r="G26" s="1047"/>
      <c r="H26" s="1067"/>
      <c r="I26" s="1047"/>
      <c r="J26" s="1050"/>
      <c r="K26" s="1203"/>
      <c r="L26" s="1132"/>
      <c r="M26" s="1634"/>
      <c r="N26" s="1683"/>
      <c r="O26" s="1683"/>
      <c r="P26" s="1683"/>
      <c r="Q26" s="1683"/>
      <c r="R26" s="1719"/>
      <c r="S26" s="1051" t="s">
        <v>2947</v>
      </c>
      <c r="T26" s="1052" t="str">
        <f t="shared" si="0"/>
        <v/>
      </c>
      <c r="U26" s="1741"/>
      <c r="V26" s="1053"/>
      <c r="W26" s="1053"/>
      <c r="X26" s="320"/>
    </row>
    <row r="27" spans="1:24" ht="10.15" hidden="1" customHeight="1" x14ac:dyDescent="0.25">
      <c r="A27" s="1634" t="s">
        <v>2948</v>
      </c>
      <c r="B27" s="1046"/>
      <c r="C27" s="1047"/>
      <c r="D27" s="1685"/>
      <c r="E27" s="1634"/>
      <c r="F27" s="1685"/>
      <c r="G27" s="1047"/>
      <c r="H27" s="1067"/>
      <c r="I27" s="1047"/>
      <c r="J27" s="1050"/>
      <c r="K27" s="1203"/>
      <c r="L27" s="1132"/>
      <c r="M27" s="1634"/>
      <c r="N27" s="1683"/>
      <c r="O27" s="1683"/>
      <c r="P27" s="1683"/>
      <c r="Q27" s="1683"/>
      <c r="R27" s="1719"/>
      <c r="S27" s="1051" t="s">
        <v>2948</v>
      </c>
      <c r="T27" s="1052" t="str">
        <f t="shared" si="0"/>
        <v/>
      </c>
      <c r="U27" s="1741"/>
      <c r="V27" s="1053"/>
      <c r="W27" s="1053"/>
      <c r="X27" s="320"/>
    </row>
    <row r="28" spans="1:24" ht="10.15" hidden="1" customHeight="1" x14ac:dyDescent="0.25">
      <c r="A28" s="1634" t="s">
        <v>2949</v>
      </c>
      <c r="B28" s="1046"/>
      <c r="C28" s="1047"/>
      <c r="D28" s="1685"/>
      <c r="E28" s="1634"/>
      <c r="F28" s="1685"/>
      <c r="G28" s="1047"/>
      <c r="H28" s="1067"/>
      <c r="I28" s="1047"/>
      <c r="J28" s="1050"/>
      <c r="K28" s="1203"/>
      <c r="L28" s="1132"/>
      <c r="M28" s="1634"/>
      <c r="N28" s="1683"/>
      <c r="O28" s="1683"/>
      <c r="P28" s="1683"/>
      <c r="Q28" s="1683"/>
      <c r="R28" s="1719"/>
      <c r="S28" s="1051" t="s">
        <v>2949</v>
      </c>
      <c r="T28" s="1052" t="str">
        <f t="shared" si="0"/>
        <v/>
      </c>
      <c r="U28" s="1741"/>
      <c r="V28" s="1053"/>
      <c r="W28" s="1053"/>
      <c r="X28" s="320"/>
    </row>
    <row r="29" spans="1:24" ht="10.15" hidden="1" customHeight="1" x14ac:dyDescent="0.25">
      <c r="A29" s="1634" t="s">
        <v>2950</v>
      </c>
      <c r="B29" s="1046"/>
      <c r="C29" s="1047"/>
      <c r="D29" s="1685"/>
      <c r="E29" s="1634"/>
      <c r="F29" s="1685"/>
      <c r="G29" s="1047"/>
      <c r="H29" s="1067"/>
      <c r="I29" s="1047"/>
      <c r="J29" s="1050"/>
      <c r="K29" s="1203"/>
      <c r="L29" s="1132"/>
      <c r="M29" s="1634"/>
      <c r="N29" s="1683"/>
      <c r="O29" s="1683"/>
      <c r="P29" s="1683"/>
      <c r="Q29" s="1683"/>
      <c r="R29" s="1719"/>
      <c r="S29" s="1051" t="s">
        <v>2950</v>
      </c>
      <c r="T29" s="1052" t="str">
        <f t="shared" si="0"/>
        <v/>
      </c>
      <c r="U29" s="1741"/>
      <c r="V29" s="1053"/>
      <c r="W29" s="1053"/>
      <c r="X29" s="320"/>
    </row>
    <row r="30" spans="1:24" ht="10.15" hidden="1" customHeight="1" x14ac:dyDescent="0.25">
      <c r="A30" s="1634" t="s">
        <v>2951</v>
      </c>
      <c r="B30" s="1046"/>
      <c r="C30" s="1047"/>
      <c r="D30" s="1685"/>
      <c r="E30" s="1634"/>
      <c r="F30" s="1685"/>
      <c r="G30" s="1047"/>
      <c r="H30" s="1067"/>
      <c r="I30" s="1047"/>
      <c r="J30" s="1050"/>
      <c r="K30" s="1203"/>
      <c r="L30" s="1132"/>
      <c r="M30" s="1634"/>
      <c r="N30" s="1683"/>
      <c r="O30" s="1683"/>
      <c r="P30" s="1683"/>
      <c r="Q30" s="1683"/>
      <c r="R30" s="1719"/>
      <c r="S30" s="1051" t="s">
        <v>2951</v>
      </c>
      <c r="T30" s="1052" t="str">
        <f t="shared" si="0"/>
        <v/>
      </c>
      <c r="U30" s="1741"/>
      <c r="V30" s="1053"/>
      <c r="W30" s="1053"/>
      <c r="X30" s="320"/>
    </row>
    <row r="31" spans="1:24" ht="10.15" hidden="1" customHeight="1" x14ac:dyDescent="0.25">
      <c r="A31" s="1634" t="s">
        <v>2952</v>
      </c>
      <c r="B31" s="1046"/>
      <c r="C31" s="1047"/>
      <c r="D31" s="1685"/>
      <c r="E31" s="1634"/>
      <c r="F31" s="1685"/>
      <c r="G31" s="1047"/>
      <c r="H31" s="1067"/>
      <c r="I31" s="1047"/>
      <c r="J31" s="1050"/>
      <c r="K31" s="1203"/>
      <c r="L31" s="1132"/>
      <c r="M31" s="1634"/>
      <c r="N31" s="1683"/>
      <c r="O31" s="1683"/>
      <c r="P31" s="1683"/>
      <c r="Q31" s="1683"/>
      <c r="R31" s="1719"/>
      <c r="S31" s="1051" t="s">
        <v>2952</v>
      </c>
      <c r="T31" s="1052" t="str">
        <f t="shared" si="0"/>
        <v/>
      </c>
      <c r="U31" s="1741"/>
      <c r="V31" s="1053"/>
      <c r="W31" s="1053"/>
      <c r="X31" s="320"/>
    </row>
    <row r="32" spans="1:24" ht="10.15" hidden="1" customHeight="1" x14ac:dyDescent="0.25">
      <c r="A32" s="1634" t="s">
        <v>2953</v>
      </c>
      <c r="B32" s="1046"/>
      <c r="C32" s="1047"/>
      <c r="D32" s="1685"/>
      <c r="E32" s="1634"/>
      <c r="F32" s="1685"/>
      <c r="G32" s="1047"/>
      <c r="H32" s="1067"/>
      <c r="I32" s="1047"/>
      <c r="J32" s="1050"/>
      <c r="K32" s="1203"/>
      <c r="L32" s="1132"/>
      <c r="M32" s="1634"/>
      <c r="N32" s="1683"/>
      <c r="O32" s="1683"/>
      <c r="P32" s="1683"/>
      <c r="Q32" s="1683"/>
      <c r="R32" s="1719"/>
      <c r="S32" s="1051" t="s">
        <v>2953</v>
      </c>
      <c r="T32" s="1052" t="str">
        <f t="shared" si="0"/>
        <v/>
      </c>
      <c r="U32" s="1741"/>
      <c r="V32" s="1053"/>
      <c r="W32" s="1053"/>
      <c r="X32" s="320"/>
    </row>
    <row r="33" spans="1:24" ht="10.15" hidden="1" customHeight="1" x14ac:dyDescent="0.25">
      <c r="A33" s="1634" t="s">
        <v>2954</v>
      </c>
      <c r="B33" s="1046"/>
      <c r="C33" s="1047"/>
      <c r="D33" s="1685"/>
      <c r="E33" s="1634"/>
      <c r="F33" s="1685"/>
      <c r="G33" s="1047"/>
      <c r="H33" s="1067"/>
      <c r="I33" s="1047"/>
      <c r="J33" s="1050"/>
      <c r="K33" s="1203"/>
      <c r="L33" s="1132"/>
      <c r="M33" s="1634"/>
      <c r="N33" s="1683"/>
      <c r="O33" s="1683"/>
      <c r="P33" s="1683"/>
      <c r="Q33" s="1683"/>
      <c r="R33" s="1719"/>
      <c r="S33" s="1051" t="s">
        <v>2954</v>
      </c>
      <c r="T33" s="1052" t="str">
        <f t="shared" si="0"/>
        <v/>
      </c>
      <c r="U33" s="1741"/>
      <c r="V33" s="1053"/>
      <c r="W33" s="1053"/>
      <c r="X33" s="320"/>
    </row>
    <row r="34" spans="1:24" ht="10.15" hidden="1" customHeight="1" x14ac:dyDescent="0.25">
      <c r="A34" s="1634" t="s">
        <v>2955</v>
      </c>
      <c r="B34" s="1046"/>
      <c r="C34" s="1047"/>
      <c r="D34" s="1685"/>
      <c r="E34" s="1634"/>
      <c r="F34" s="1685"/>
      <c r="G34" s="1047"/>
      <c r="H34" s="1067"/>
      <c r="I34" s="1047"/>
      <c r="J34" s="1050"/>
      <c r="K34" s="1203"/>
      <c r="L34" s="1132"/>
      <c r="M34" s="1634"/>
      <c r="N34" s="1683"/>
      <c r="O34" s="1683"/>
      <c r="P34" s="1683"/>
      <c r="Q34" s="1683"/>
      <c r="R34" s="1719"/>
      <c r="S34" s="1051" t="s">
        <v>2955</v>
      </c>
      <c r="T34" s="1052" t="str">
        <f t="shared" si="0"/>
        <v/>
      </c>
      <c r="U34" s="1741"/>
      <c r="V34" s="1053"/>
      <c r="W34" s="1053"/>
      <c r="X34" s="320"/>
    </row>
    <row r="35" spans="1:24" x14ac:dyDescent="0.25">
      <c r="A35" s="1634" t="s">
        <v>2956</v>
      </c>
      <c r="B35" s="1046"/>
      <c r="C35" s="1047"/>
      <c r="D35" s="1685"/>
      <c r="E35" s="1634"/>
      <c r="F35" s="1685"/>
      <c r="G35" s="1047"/>
      <c r="H35" s="1067"/>
      <c r="I35" s="1047"/>
      <c r="J35" s="1050"/>
      <c r="K35" s="1203"/>
      <c r="L35" s="1132"/>
      <c r="M35" s="1634"/>
      <c r="N35" s="1683"/>
      <c r="O35" s="1683"/>
      <c r="P35" s="1683"/>
      <c r="Q35" s="1683"/>
      <c r="R35" s="1719"/>
      <c r="S35" s="1051" t="s">
        <v>2956</v>
      </c>
      <c r="T35" s="1052" t="str">
        <f t="shared" si="0"/>
        <v/>
      </c>
      <c r="U35" s="1741"/>
      <c r="V35" s="1053"/>
      <c r="W35" s="1053"/>
      <c r="X35" s="320"/>
    </row>
    <row r="36" spans="1:24" x14ac:dyDescent="0.25">
      <c r="A36" s="86" t="s">
        <v>2957</v>
      </c>
      <c r="B36" s="1054">
        <v>100</v>
      </c>
      <c r="C36" s="1055"/>
      <c r="D36" s="1685"/>
      <c r="E36" s="1634"/>
      <c r="F36" s="1685"/>
      <c r="G36" s="1055"/>
      <c r="H36" s="1067"/>
      <c r="I36" s="1055"/>
      <c r="J36" s="1050"/>
      <c r="K36" s="1204"/>
      <c r="L36" s="1132"/>
      <c r="M36" s="1634"/>
      <c r="N36" s="1685"/>
      <c r="O36" s="1685"/>
      <c r="P36" s="1685"/>
      <c r="Q36" s="1685"/>
      <c r="R36" s="1719"/>
      <c r="S36" s="1059" t="s">
        <v>2957</v>
      </c>
      <c r="T36" s="1058">
        <v>100</v>
      </c>
      <c r="U36" s="1741"/>
      <c r="V36" s="1053"/>
      <c r="W36" s="1053"/>
      <c r="X36" s="320"/>
    </row>
    <row r="37" spans="1:24" x14ac:dyDescent="0.25">
      <c r="A37" s="39" t="s">
        <v>2958</v>
      </c>
      <c r="B37" s="678" t="s">
        <v>2959</v>
      </c>
      <c r="C37" s="679"/>
      <c r="D37" s="1684"/>
      <c r="E37" s="1"/>
      <c r="F37" s="1684"/>
      <c r="G37" s="679"/>
      <c r="H37" s="1068"/>
      <c r="I37" s="679"/>
      <c r="J37" s="1062"/>
      <c r="K37" s="719"/>
      <c r="L37" s="887"/>
      <c r="M37" s="1719"/>
      <c r="N37" s="1684"/>
      <c r="O37" s="1684"/>
      <c r="P37" s="1684"/>
      <c r="Q37" s="1684"/>
      <c r="R37" s="1719"/>
      <c r="S37" s="1059" t="s">
        <v>2958</v>
      </c>
      <c r="T37" s="679" t="s">
        <v>2959</v>
      </c>
      <c r="U37" s="1741"/>
      <c r="V37" s="1064"/>
      <c r="W37" s="1064"/>
      <c r="X37" s="320"/>
    </row>
    <row r="38" spans="1:24" ht="4.9000000000000004" customHeight="1" x14ac:dyDescent="0.25">
      <c r="A38" s="1719"/>
      <c r="B38" s="1719"/>
      <c r="C38" s="1719"/>
      <c r="D38" s="1719"/>
      <c r="E38" s="1719"/>
      <c r="F38" s="1719"/>
      <c r="G38" s="1719"/>
      <c r="H38" s="1719"/>
      <c r="I38" s="1"/>
      <c r="J38" s="1719"/>
      <c r="K38" s="1719"/>
      <c r="L38" s="887"/>
      <c r="M38" s="1719"/>
      <c r="N38" s="1"/>
      <c r="O38" s="1"/>
      <c r="P38" s="1"/>
      <c r="Q38" s="1"/>
      <c r="R38" s="1719"/>
      <c r="S38" s="1043"/>
      <c r="T38" s="1043"/>
      <c r="U38" s="1"/>
      <c r="V38" s="1"/>
      <c r="W38" s="1"/>
      <c r="X38" s="320"/>
    </row>
    <row r="39" spans="1:24" x14ac:dyDescent="0.25">
      <c r="A39" s="1719"/>
      <c r="B39" s="138" t="s">
        <v>1785</v>
      </c>
      <c r="C39" s="1719"/>
      <c r="D39" s="1719"/>
      <c r="E39" s="1719"/>
      <c r="F39" s="1719"/>
      <c r="G39" s="1719"/>
      <c r="H39" s="1719"/>
      <c r="I39" s="1"/>
      <c r="J39" s="1719"/>
      <c r="K39" s="1719"/>
      <c r="L39" s="887"/>
      <c r="M39" s="1719"/>
      <c r="N39" s="1"/>
      <c r="O39" s="1"/>
      <c r="P39" s="1"/>
      <c r="Q39" s="1"/>
      <c r="R39" s="1719"/>
      <c r="S39" s="1043"/>
      <c r="T39" s="1044" t="s">
        <v>1785</v>
      </c>
      <c r="U39" s="1"/>
      <c r="V39" s="1"/>
      <c r="W39" s="1"/>
      <c r="X39" s="320"/>
    </row>
    <row r="40" spans="1:24" x14ac:dyDescent="0.25">
      <c r="A40" s="1634" t="s">
        <v>2932</v>
      </c>
      <c r="B40" s="1046"/>
      <c r="C40" s="1685"/>
      <c r="D40" s="1685"/>
      <c r="E40" s="1634"/>
      <c r="F40" s="1685"/>
      <c r="G40" s="1047"/>
      <c r="H40" s="1067"/>
      <c r="I40" s="1047"/>
      <c r="J40" s="1050"/>
      <c r="K40" s="1203"/>
      <c r="L40" s="1132"/>
      <c r="M40" s="1634"/>
      <c r="N40" s="1683"/>
      <c r="O40" s="1683"/>
      <c r="P40" s="1683"/>
      <c r="Q40" s="1683"/>
      <c r="R40" s="1719"/>
      <c r="S40" s="1051" t="s">
        <v>2932</v>
      </c>
      <c r="T40" s="1052" t="str">
        <f t="shared" ref="T40:T64" si="1">IF($B40="","",$B40)</f>
        <v/>
      </c>
      <c r="U40" s="1741"/>
      <c r="V40" s="1053"/>
      <c r="W40" s="1053"/>
      <c r="X40" s="320"/>
    </row>
    <row r="41" spans="1:24" x14ac:dyDescent="0.25">
      <c r="A41" s="1634" t="s">
        <v>2933</v>
      </c>
      <c r="B41" s="1046"/>
      <c r="C41" s="1685"/>
      <c r="D41" s="1685"/>
      <c r="E41" s="1634"/>
      <c r="F41" s="1685"/>
      <c r="G41" s="1047"/>
      <c r="H41" s="1067"/>
      <c r="I41" s="1047"/>
      <c r="J41" s="1050"/>
      <c r="K41" s="1203"/>
      <c r="L41" s="1132"/>
      <c r="M41" s="1634"/>
      <c r="N41" s="1683"/>
      <c r="O41" s="1683"/>
      <c r="P41" s="1683"/>
      <c r="Q41" s="1683"/>
      <c r="R41" s="1719"/>
      <c r="S41" s="1051" t="s">
        <v>2933</v>
      </c>
      <c r="T41" s="1052" t="str">
        <f t="shared" si="1"/>
        <v/>
      </c>
      <c r="U41" s="1741"/>
      <c r="V41" s="1053"/>
      <c r="W41" s="1053"/>
      <c r="X41" s="320"/>
    </row>
    <row r="42" spans="1:24" ht="10.15" customHeight="1" x14ac:dyDescent="0.25">
      <c r="A42" s="1634" t="s">
        <v>2934</v>
      </c>
      <c r="B42" s="1046"/>
      <c r="C42" s="1685"/>
      <c r="D42" s="1685"/>
      <c r="E42" s="1634"/>
      <c r="F42" s="1685"/>
      <c r="G42" s="1047"/>
      <c r="H42" s="1067"/>
      <c r="I42" s="1047"/>
      <c r="J42" s="1050"/>
      <c r="K42" s="1203"/>
      <c r="L42" s="1132"/>
      <c r="M42" s="1634"/>
      <c r="N42" s="1683"/>
      <c r="O42" s="1683"/>
      <c r="P42" s="1683"/>
      <c r="Q42" s="1683"/>
      <c r="R42" s="1719"/>
      <c r="S42" s="1051" t="s">
        <v>2934</v>
      </c>
      <c r="T42" s="1052" t="str">
        <f t="shared" si="1"/>
        <v/>
      </c>
      <c r="U42" s="1741"/>
      <c r="V42" s="1053"/>
      <c r="W42" s="1053"/>
      <c r="X42" s="320"/>
    </row>
    <row r="43" spans="1:24" ht="10.15" hidden="1" customHeight="1" x14ac:dyDescent="0.25">
      <c r="A43" s="1634" t="s">
        <v>2935</v>
      </c>
      <c r="B43" s="1046"/>
      <c r="C43" s="1685"/>
      <c r="D43" s="1685"/>
      <c r="E43" s="1634"/>
      <c r="F43" s="1685"/>
      <c r="G43" s="1047"/>
      <c r="H43" s="1067"/>
      <c r="I43" s="1047"/>
      <c r="J43" s="1050"/>
      <c r="K43" s="1203"/>
      <c r="L43" s="1132"/>
      <c r="M43" s="1634"/>
      <c r="N43" s="1683"/>
      <c r="O43" s="1683"/>
      <c r="P43" s="1683"/>
      <c r="Q43" s="1683"/>
      <c r="R43" s="1719"/>
      <c r="S43" s="1051" t="s">
        <v>2935</v>
      </c>
      <c r="T43" s="1052" t="str">
        <f t="shared" si="1"/>
        <v/>
      </c>
      <c r="U43" s="1741"/>
      <c r="V43" s="1053"/>
      <c r="W43" s="1053"/>
      <c r="X43" s="320"/>
    </row>
    <row r="44" spans="1:24" ht="10.15" hidden="1" customHeight="1" x14ac:dyDescent="0.25">
      <c r="A44" s="1634" t="s">
        <v>2936</v>
      </c>
      <c r="B44" s="1046"/>
      <c r="C44" s="1685"/>
      <c r="D44" s="1685"/>
      <c r="E44" s="1634"/>
      <c r="F44" s="1685"/>
      <c r="G44" s="1047"/>
      <c r="H44" s="1067"/>
      <c r="I44" s="1047"/>
      <c r="J44" s="1050"/>
      <c r="K44" s="1203"/>
      <c r="L44" s="1132"/>
      <c r="M44" s="1634"/>
      <c r="N44" s="1683"/>
      <c r="O44" s="1683"/>
      <c r="P44" s="1683"/>
      <c r="Q44" s="1683"/>
      <c r="R44" s="1719"/>
      <c r="S44" s="1051" t="s">
        <v>2936</v>
      </c>
      <c r="T44" s="1052" t="str">
        <f t="shared" si="1"/>
        <v/>
      </c>
      <c r="U44" s="1741"/>
      <c r="V44" s="1053"/>
      <c r="W44" s="1053"/>
      <c r="X44" s="320"/>
    </row>
    <row r="45" spans="1:24" ht="10.15" hidden="1" customHeight="1" x14ac:dyDescent="0.25">
      <c r="A45" s="1634" t="s">
        <v>2937</v>
      </c>
      <c r="B45" s="1046"/>
      <c r="C45" s="1685"/>
      <c r="D45" s="1685"/>
      <c r="E45" s="1634"/>
      <c r="F45" s="1685"/>
      <c r="G45" s="1047"/>
      <c r="H45" s="1067"/>
      <c r="I45" s="1047"/>
      <c r="J45" s="1050"/>
      <c r="K45" s="1203"/>
      <c r="L45" s="1132"/>
      <c r="M45" s="1634"/>
      <c r="N45" s="1683"/>
      <c r="O45" s="1683"/>
      <c r="P45" s="1683"/>
      <c r="Q45" s="1683"/>
      <c r="R45" s="1719"/>
      <c r="S45" s="1051" t="s">
        <v>2937</v>
      </c>
      <c r="T45" s="1052" t="str">
        <f t="shared" si="1"/>
        <v/>
      </c>
      <c r="U45" s="1741"/>
      <c r="V45" s="1053"/>
      <c r="W45" s="1053"/>
      <c r="X45" s="320"/>
    </row>
    <row r="46" spans="1:24" ht="10.15" hidden="1" customHeight="1" x14ac:dyDescent="0.25">
      <c r="A46" s="1634" t="s">
        <v>2938</v>
      </c>
      <c r="B46" s="1046"/>
      <c r="C46" s="1685"/>
      <c r="D46" s="1685"/>
      <c r="E46" s="1634"/>
      <c r="F46" s="1685"/>
      <c r="G46" s="1047"/>
      <c r="H46" s="1067"/>
      <c r="I46" s="1047"/>
      <c r="J46" s="1050"/>
      <c r="K46" s="1203"/>
      <c r="L46" s="1132"/>
      <c r="M46" s="1634"/>
      <c r="N46" s="1683"/>
      <c r="O46" s="1683"/>
      <c r="P46" s="1683"/>
      <c r="Q46" s="1683"/>
      <c r="R46" s="1719"/>
      <c r="S46" s="1051" t="s">
        <v>2938</v>
      </c>
      <c r="T46" s="1052" t="str">
        <f t="shared" si="1"/>
        <v/>
      </c>
      <c r="U46" s="1741"/>
      <c r="V46" s="1053"/>
      <c r="W46" s="1053"/>
      <c r="X46" s="320"/>
    </row>
    <row r="47" spans="1:24" ht="10.15" hidden="1" customHeight="1" x14ac:dyDescent="0.25">
      <c r="A47" s="1634" t="s">
        <v>2939</v>
      </c>
      <c r="B47" s="1046"/>
      <c r="C47" s="1685"/>
      <c r="D47" s="1685"/>
      <c r="E47" s="1634"/>
      <c r="F47" s="1685"/>
      <c r="G47" s="1047"/>
      <c r="H47" s="1067"/>
      <c r="I47" s="1047"/>
      <c r="J47" s="1050"/>
      <c r="K47" s="1203"/>
      <c r="L47" s="1132"/>
      <c r="M47" s="1634"/>
      <c r="N47" s="1683"/>
      <c r="O47" s="1683"/>
      <c r="P47" s="1683"/>
      <c r="Q47" s="1683"/>
      <c r="R47" s="1719"/>
      <c r="S47" s="1051" t="s">
        <v>2939</v>
      </c>
      <c r="T47" s="1052" t="str">
        <f t="shared" si="1"/>
        <v/>
      </c>
      <c r="U47" s="1741"/>
      <c r="V47" s="1053"/>
      <c r="W47" s="1053"/>
      <c r="X47" s="320"/>
    </row>
    <row r="48" spans="1:24" ht="10.15" hidden="1" customHeight="1" x14ac:dyDescent="0.25">
      <c r="A48" s="1634" t="s">
        <v>2940</v>
      </c>
      <c r="B48" s="1046"/>
      <c r="C48" s="1685"/>
      <c r="D48" s="1685"/>
      <c r="E48" s="1634"/>
      <c r="F48" s="1685"/>
      <c r="G48" s="1047"/>
      <c r="H48" s="1067"/>
      <c r="I48" s="1047"/>
      <c r="J48" s="1050"/>
      <c r="K48" s="1203"/>
      <c r="L48" s="1132"/>
      <c r="M48" s="1634"/>
      <c r="N48" s="1683"/>
      <c r="O48" s="1683"/>
      <c r="P48" s="1683"/>
      <c r="Q48" s="1683"/>
      <c r="R48" s="1719"/>
      <c r="S48" s="1051" t="s">
        <v>2940</v>
      </c>
      <c r="T48" s="1052" t="str">
        <f t="shared" si="1"/>
        <v/>
      </c>
      <c r="U48" s="1741"/>
      <c r="V48" s="1053"/>
      <c r="W48" s="1053"/>
      <c r="X48" s="320"/>
    </row>
    <row r="49" spans="1:24" ht="10.15" hidden="1" customHeight="1" x14ac:dyDescent="0.25">
      <c r="A49" s="1634" t="s">
        <v>2941</v>
      </c>
      <c r="B49" s="1046"/>
      <c r="C49" s="1685"/>
      <c r="D49" s="1685"/>
      <c r="E49" s="1634"/>
      <c r="F49" s="1685"/>
      <c r="G49" s="1047"/>
      <c r="H49" s="1067"/>
      <c r="I49" s="1047"/>
      <c r="J49" s="1050"/>
      <c r="K49" s="1203"/>
      <c r="L49" s="1132"/>
      <c r="M49" s="1634"/>
      <c r="N49" s="1683"/>
      <c r="O49" s="1683"/>
      <c r="P49" s="1683"/>
      <c r="Q49" s="1683"/>
      <c r="R49" s="1719"/>
      <c r="S49" s="1051" t="s">
        <v>2941</v>
      </c>
      <c r="T49" s="1052" t="str">
        <f t="shared" si="1"/>
        <v/>
      </c>
      <c r="U49" s="1741"/>
      <c r="V49" s="1053"/>
      <c r="W49" s="1053"/>
      <c r="X49" s="320"/>
    </row>
    <row r="50" spans="1:24" ht="10.15" hidden="1" customHeight="1" x14ac:dyDescent="0.25">
      <c r="A50" s="1634" t="s">
        <v>2942</v>
      </c>
      <c r="B50" s="1046"/>
      <c r="C50" s="1685"/>
      <c r="D50" s="1685"/>
      <c r="E50" s="1634"/>
      <c r="F50" s="1685"/>
      <c r="G50" s="1047"/>
      <c r="H50" s="1067"/>
      <c r="I50" s="1047"/>
      <c r="J50" s="1050"/>
      <c r="K50" s="1203"/>
      <c r="L50" s="1132"/>
      <c r="M50" s="1634"/>
      <c r="N50" s="1683"/>
      <c r="O50" s="1683"/>
      <c r="P50" s="1683"/>
      <c r="Q50" s="1683"/>
      <c r="R50" s="1719"/>
      <c r="S50" s="1051" t="s">
        <v>2942</v>
      </c>
      <c r="T50" s="1052" t="str">
        <f t="shared" si="1"/>
        <v/>
      </c>
      <c r="U50" s="1741"/>
      <c r="V50" s="1053"/>
      <c r="W50" s="1053"/>
      <c r="X50" s="320"/>
    </row>
    <row r="51" spans="1:24" ht="10.15" hidden="1" customHeight="1" x14ac:dyDescent="0.25">
      <c r="A51" s="1634" t="s">
        <v>2943</v>
      </c>
      <c r="B51" s="1046"/>
      <c r="C51" s="1685"/>
      <c r="D51" s="1685"/>
      <c r="E51" s="1634"/>
      <c r="F51" s="1685"/>
      <c r="G51" s="1047"/>
      <c r="H51" s="1067"/>
      <c r="I51" s="1047"/>
      <c r="J51" s="1050"/>
      <c r="K51" s="1203"/>
      <c r="L51" s="1132"/>
      <c r="M51" s="1634"/>
      <c r="N51" s="1683"/>
      <c r="O51" s="1683"/>
      <c r="P51" s="1683"/>
      <c r="Q51" s="1683"/>
      <c r="R51" s="1719"/>
      <c r="S51" s="1051" t="s">
        <v>2943</v>
      </c>
      <c r="T51" s="1052" t="str">
        <f t="shared" si="1"/>
        <v/>
      </c>
      <c r="U51" s="1741"/>
      <c r="V51" s="1053"/>
      <c r="W51" s="1053"/>
      <c r="X51" s="320"/>
    </row>
    <row r="52" spans="1:24" ht="10.15" hidden="1" customHeight="1" x14ac:dyDescent="0.25">
      <c r="A52" s="1634" t="s">
        <v>2944</v>
      </c>
      <c r="B52" s="1046"/>
      <c r="C52" s="1685"/>
      <c r="D52" s="1685"/>
      <c r="E52" s="1634"/>
      <c r="F52" s="1685"/>
      <c r="G52" s="1047"/>
      <c r="H52" s="1067"/>
      <c r="I52" s="1047"/>
      <c r="J52" s="1050"/>
      <c r="K52" s="1203"/>
      <c r="L52" s="1132"/>
      <c r="M52" s="1634"/>
      <c r="N52" s="1683"/>
      <c r="O52" s="1683"/>
      <c r="P52" s="1683"/>
      <c r="Q52" s="1683"/>
      <c r="R52" s="1719"/>
      <c r="S52" s="1051" t="s">
        <v>2944</v>
      </c>
      <c r="T52" s="1052" t="str">
        <f t="shared" si="1"/>
        <v/>
      </c>
      <c r="U52" s="1741"/>
      <c r="V52" s="1053"/>
      <c r="W52" s="1053"/>
      <c r="X52" s="320"/>
    </row>
    <row r="53" spans="1:24" ht="10.15" hidden="1" customHeight="1" x14ac:dyDescent="0.25">
      <c r="A53" s="1634" t="s">
        <v>2945</v>
      </c>
      <c r="B53" s="1046"/>
      <c r="C53" s="1685"/>
      <c r="D53" s="1685"/>
      <c r="E53" s="1634"/>
      <c r="F53" s="1685"/>
      <c r="G53" s="1047"/>
      <c r="H53" s="1067"/>
      <c r="I53" s="1047"/>
      <c r="J53" s="1050"/>
      <c r="K53" s="1203"/>
      <c r="L53" s="1132"/>
      <c r="M53" s="1634"/>
      <c r="N53" s="1683"/>
      <c r="O53" s="1683"/>
      <c r="P53" s="1683"/>
      <c r="Q53" s="1683"/>
      <c r="R53" s="1719"/>
      <c r="S53" s="1051" t="s">
        <v>2945</v>
      </c>
      <c r="T53" s="1052" t="str">
        <f t="shared" si="1"/>
        <v/>
      </c>
      <c r="U53" s="1741"/>
      <c r="V53" s="1053"/>
      <c r="W53" s="1053"/>
      <c r="X53" s="320"/>
    </row>
    <row r="54" spans="1:24" ht="10.15" hidden="1" customHeight="1" x14ac:dyDescent="0.25">
      <c r="A54" s="1634" t="s">
        <v>2946</v>
      </c>
      <c r="B54" s="1046"/>
      <c r="C54" s="1685"/>
      <c r="D54" s="1685"/>
      <c r="E54" s="1634"/>
      <c r="F54" s="1685"/>
      <c r="G54" s="1047"/>
      <c r="H54" s="1067"/>
      <c r="I54" s="1047"/>
      <c r="J54" s="1050"/>
      <c r="K54" s="1203"/>
      <c r="L54" s="1132"/>
      <c r="M54" s="1634"/>
      <c r="N54" s="1683"/>
      <c r="O54" s="1683"/>
      <c r="P54" s="1683"/>
      <c r="Q54" s="1683"/>
      <c r="R54" s="1719"/>
      <c r="S54" s="1051" t="s">
        <v>2946</v>
      </c>
      <c r="T54" s="1052" t="str">
        <f t="shared" si="1"/>
        <v/>
      </c>
      <c r="U54" s="1741"/>
      <c r="V54" s="1053"/>
      <c r="W54" s="1053"/>
      <c r="X54" s="320"/>
    </row>
    <row r="55" spans="1:24" ht="10.15" hidden="1" customHeight="1" x14ac:dyDescent="0.25">
      <c r="A55" s="1634" t="s">
        <v>2947</v>
      </c>
      <c r="B55" s="1046"/>
      <c r="C55" s="1685"/>
      <c r="D55" s="1685"/>
      <c r="E55" s="1634"/>
      <c r="F55" s="1685"/>
      <c r="G55" s="1047"/>
      <c r="H55" s="1067"/>
      <c r="I55" s="1047"/>
      <c r="J55" s="1050"/>
      <c r="K55" s="1203"/>
      <c r="L55" s="1132"/>
      <c r="M55" s="1634"/>
      <c r="N55" s="1683"/>
      <c r="O55" s="1683"/>
      <c r="P55" s="1683"/>
      <c r="Q55" s="1683"/>
      <c r="R55" s="1719"/>
      <c r="S55" s="1051" t="s">
        <v>2947</v>
      </c>
      <c r="T55" s="1052" t="str">
        <f t="shared" si="1"/>
        <v/>
      </c>
      <c r="U55" s="1741"/>
      <c r="V55" s="1053"/>
      <c r="W55" s="1053"/>
      <c r="X55" s="320"/>
    </row>
    <row r="56" spans="1:24" ht="10.15" hidden="1" customHeight="1" x14ac:dyDescent="0.25">
      <c r="A56" s="1634" t="s">
        <v>2948</v>
      </c>
      <c r="B56" s="1046"/>
      <c r="C56" s="1685"/>
      <c r="D56" s="1685"/>
      <c r="E56" s="1634"/>
      <c r="F56" s="1685"/>
      <c r="G56" s="1047"/>
      <c r="H56" s="1067"/>
      <c r="I56" s="1047"/>
      <c r="J56" s="1050"/>
      <c r="K56" s="1203"/>
      <c r="L56" s="1132"/>
      <c r="M56" s="1634"/>
      <c r="N56" s="1683"/>
      <c r="O56" s="1683"/>
      <c r="P56" s="1683"/>
      <c r="Q56" s="1683"/>
      <c r="R56" s="1719"/>
      <c r="S56" s="1051" t="s">
        <v>2948</v>
      </c>
      <c r="T56" s="1052" t="str">
        <f t="shared" si="1"/>
        <v/>
      </c>
      <c r="U56" s="1741"/>
      <c r="V56" s="1053"/>
      <c r="W56" s="1053"/>
      <c r="X56" s="320"/>
    </row>
    <row r="57" spans="1:24" ht="10.15" hidden="1" customHeight="1" x14ac:dyDescent="0.25">
      <c r="A57" s="1634" t="s">
        <v>2949</v>
      </c>
      <c r="B57" s="1046"/>
      <c r="C57" s="1685"/>
      <c r="D57" s="1685"/>
      <c r="E57" s="1634"/>
      <c r="F57" s="1685"/>
      <c r="G57" s="1047"/>
      <c r="H57" s="1067"/>
      <c r="I57" s="1047"/>
      <c r="J57" s="1050"/>
      <c r="K57" s="1203"/>
      <c r="L57" s="1132"/>
      <c r="M57" s="1634"/>
      <c r="N57" s="1683"/>
      <c r="O57" s="1683"/>
      <c r="P57" s="1683"/>
      <c r="Q57" s="1683"/>
      <c r="R57" s="1719"/>
      <c r="S57" s="1051" t="s">
        <v>2949</v>
      </c>
      <c r="T57" s="1052" t="str">
        <f t="shared" si="1"/>
        <v/>
      </c>
      <c r="U57" s="1741"/>
      <c r="V57" s="1053"/>
      <c r="W57" s="1053"/>
      <c r="X57" s="320"/>
    </row>
    <row r="58" spans="1:24" ht="10.15" hidden="1" customHeight="1" x14ac:dyDescent="0.25">
      <c r="A58" s="1634" t="s">
        <v>2950</v>
      </c>
      <c r="B58" s="1046"/>
      <c r="C58" s="1685"/>
      <c r="D58" s="1685"/>
      <c r="E58" s="1634"/>
      <c r="F58" s="1685"/>
      <c r="G58" s="1047"/>
      <c r="H58" s="1067"/>
      <c r="I58" s="1047"/>
      <c r="J58" s="1050"/>
      <c r="K58" s="1203"/>
      <c r="L58" s="1132"/>
      <c r="M58" s="1634"/>
      <c r="N58" s="1683"/>
      <c r="O58" s="1683"/>
      <c r="P58" s="1683"/>
      <c r="Q58" s="1683"/>
      <c r="R58" s="1719"/>
      <c r="S58" s="1051" t="s">
        <v>2950</v>
      </c>
      <c r="T58" s="1052" t="str">
        <f t="shared" si="1"/>
        <v/>
      </c>
      <c r="U58" s="1741"/>
      <c r="V58" s="1053"/>
      <c r="W58" s="1053"/>
      <c r="X58" s="320"/>
    </row>
    <row r="59" spans="1:24" ht="10.15" hidden="1" customHeight="1" x14ac:dyDescent="0.25">
      <c r="A59" s="1634" t="s">
        <v>2951</v>
      </c>
      <c r="B59" s="1046"/>
      <c r="C59" s="1685"/>
      <c r="D59" s="1685"/>
      <c r="E59" s="1634"/>
      <c r="F59" s="1685"/>
      <c r="G59" s="1047"/>
      <c r="H59" s="1067"/>
      <c r="I59" s="1047"/>
      <c r="J59" s="1050"/>
      <c r="K59" s="1203"/>
      <c r="L59" s="1132"/>
      <c r="M59" s="1634"/>
      <c r="N59" s="1683"/>
      <c r="O59" s="1683"/>
      <c r="P59" s="1683"/>
      <c r="Q59" s="1683"/>
      <c r="R59" s="1719"/>
      <c r="S59" s="1051" t="s">
        <v>2951</v>
      </c>
      <c r="T59" s="1052" t="str">
        <f t="shared" si="1"/>
        <v/>
      </c>
      <c r="U59" s="1741"/>
      <c r="V59" s="1053"/>
      <c r="W59" s="1053"/>
      <c r="X59" s="320"/>
    </row>
    <row r="60" spans="1:24" ht="10.15" hidden="1" customHeight="1" x14ac:dyDescent="0.25">
      <c r="A60" s="1634" t="s">
        <v>2952</v>
      </c>
      <c r="B60" s="1046"/>
      <c r="C60" s="1685"/>
      <c r="D60" s="1685"/>
      <c r="E60" s="1634"/>
      <c r="F60" s="1685"/>
      <c r="G60" s="1047"/>
      <c r="H60" s="1067"/>
      <c r="I60" s="1047"/>
      <c r="J60" s="1050"/>
      <c r="K60" s="1203"/>
      <c r="L60" s="1132"/>
      <c r="M60" s="1634"/>
      <c r="N60" s="1683"/>
      <c r="O60" s="1683"/>
      <c r="P60" s="1683"/>
      <c r="Q60" s="1683"/>
      <c r="R60" s="1719"/>
      <c r="S60" s="1051" t="s">
        <v>2952</v>
      </c>
      <c r="T60" s="1052" t="str">
        <f t="shared" si="1"/>
        <v/>
      </c>
      <c r="U60" s="1741"/>
      <c r="V60" s="1053"/>
      <c r="W60" s="1053"/>
      <c r="X60" s="320"/>
    </row>
    <row r="61" spans="1:24" ht="10.15" hidden="1" customHeight="1" x14ac:dyDescent="0.25">
      <c r="A61" s="1634" t="s">
        <v>2953</v>
      </c>
      <c r="B61" s="1046"/>
      <c r="C61" s="1685"/>
      <c r="D61" s="1685"/>
      <c r="E61" s="1634"/>
      <c r="F61" s="1685"/>
      <c r="G61" s="1047"/>
      <c r="H61" s="1067"/>
      <c r="I61" s="1047"/>
      <c r="J61" s="1050"/>
      <c r="K61" s="1203"/>
      <c r="L61" s="1132"/>
      <c r="M61" s="1634"/>
      <c r="N61" s="1683"/>
      <c r="O61" s="1683"/>
      <c r="P61" s="1683"/>
      <c r="Q61" s="1683"/>
      <c r="R61" s="1719"/>
      <c r="S61" s="1051" t="s">
        <v>2953</v>
      </c>
      <c r="T61" s="1052" t="str">
        <f t="shared" si="1"/>
        <v/>
      </c>
      <c r="U61" s="1741"/>
      <c r="V61" s="1053"/>
      <c r="W61" s="1053"/>
      <c r="X61" s="320"/>
    </row>
    <row r="62" spans="1:24" ht="10.15" hidden="1" customHeight="1" x14ac:dyDescent="0.25">
      <c r="A62" s="1634" t="s">
        <v>2954</v>
      </c>
      <c r="B62" s="1046"/>
      <c r="C62" s="1685"/>
      <c r="D62" s="1685"/>
      <c r="E62" s="1634"/>
      <c r="F62" s="1685"/>
      <c r="G62" s="1047"/>
      <c r="H62" s="1067"/>
      <c r="I62" s="1047"/>
      <c r="J62" s="1050"/>
      <c r="K62" s="1203"/>
      <c r="L62" s="1132"/>
      <c r="M62" s="1634"/>
      <c r="N62" s="1683"/>
      <c r="O62" s="1683"/>
      <c r="P62" s="1683"/>
      <c r="Q62" s="1683"/>
      <c r="R62" s="1719"/>
      <c r="S62" s="1051" t="s">
        <v>2954</v>
      </c>
      <c r="T62" s="1052" t="str">
        <f t="shared" si="1"/>
        <v/>
      </c>
      <c r="U62" s="1741"/>
      <c r="V62" s="1053"/>
      <c r="W62" s="1053"/>
      <c r="X62" s="320"/>
    </row>
    <row r="63" spans="1:24" hidden="1" x14ac:dyDescent="0.25">
      <c r="A63" s="1634" t="s">
        <v>2955</v>
      </c>
      <c r="B63" s="1046"/>
      <c r="C63" s="1685"/>
      <c r="D63" s="1685"/>
      <c r="E63" s="1634"/>
      <c r="F63" s="1685"/>
      <c r="G63" s="1047"/>
      <c r="H63" s="1067"/>
      <c r="I63" s="1047"/>
      <c r="J63" s="1050"/>
      <c r="K63" s="1203"/>
      <c r="L63" s="1132"/>
      <c r="M63" s="1634"/>
      <c r="N63" s="1683"/>
      <c r="O63" s="1683"/>
      <c r="P63" s="1683"/>
      <c r="Q63" s="1683"/>
      <c r="R63" s="1719"/>
      <c r="S63" s="1051" t="s">
        <v>2955</v>
      </c>
      <c r="T63" s="1052" t="str">
        <f t="shared" si="1"/>
        <v/>
      </c>
      <c r="U63" s="1741"/>
      <c r="V63" s="1053"/>
      <c r="W63" s="1053"/>
      <c r="X63" s="320"/>
    </row>
    <row r="64" spans="1:24" x14ac:dyDescent="0.25">
      <c r="A64" s="1634" t="s">
        <v>2956</v>
      </c>
      <c r="B64" s="1046"/>
      <c r="C64" s="1685"/>
      <c r="D64" s="1685"/>
      <c r="E64" s="1634"/>
      <c r="F64" s="1685"/>
      <c r="G64" s="1047"/>
      <c r="H64" s="1067"/>
      <c r="I64" s="1047"/>
      <c r="J64" s="1050"/>
      <c r="K64" s="1203"/>
      <c r="L64" s="1132"/>
      <c r="M64" s="1634"/>
      <c r="N64" s="1683"/>
      <c r="O64" s="1683"/>
      <c r="P64" s="1683"/>
      <c r="Q64" s="1683"/>
      <c r="R64" s="1719"/>
      <c r="S64" s="1051" t="s">
        <v>2956</v>
      </c>
      <c r="T64" s="1052" t="str">
        <f t="shared" si="1"/>
        <v/>
      </c>
      <c r="U64" s="1741"/>
      <c r="V64" s="1053"/>
      <c r="W64" s="1053"/>
      <c r="X64" s="320"/>
    </row>
    <row r="65" spans="1:24" x14ac:dyDescent="0.25">
      <c r="A65" s="86" t="s">
        <v>2957</v>
      </c>
      <c r="B65" s="1054">
        <v>100</v>
      </c>
      <c r="C65" s="1685"/>
      <c r="D65" s="1685"/>
      <c r="E65" s="1634"/>
      <c r="F65" s="1685"/>
      <c r="G65" s="1055"/>
      <c r="H65" s="1067"/>
      <c r="I65" s="1055"/>
      <c r="J65" s="1050"/>
      <c r="K65" s="1204"/>
      <c r="L65" s="1132"/>
      <c r="M65" s="1634"/>
      <c r="N65" s="1685"/>
      <c r="O65" s="1685"/>
      <c r="P65" s="1685"/>
      <c r="Q65" s="1685"/>
      <c r="R65" s="1719"/>
      <c r="S65" s="1059" t="s">
        <v>2957</v>
      </c>
      <c r="T65" s="1058">
        <v>100</v>
      </c>
      <c r="U65" s="1741"/>
      <c r="V65" s="1053"/>
      <c r="W65" s="1053"/>
      <c r="X65" s="320"/>
    </row>
    <row r="66" spans="1:24" ht="10.15" customHeight="1" x14ac:dyDescent="0.25">
      <c r="A66" s="39" t="s">
        <v>2958</v>
      </c>
      <c r="B66" s="678" t="s">
        <v>2959</v>
      </c>
      <c r="C66" s="1684"/>
      <c r="D66" s="1684"/>
      <c r="E66" s="1"/>
      <c r="F66" s="1684"/>
      <c r="G66" s="679"/>
      <c r="H66" s="1068"/>
      <c r="I66" s="679"/>
      <c r="J66" s="1062"/>
      <c r="K66" s="719"/>
      <c r="L66" s="887"/>
      <c r="M66" s="1719"/>
      <c r="N66" s="1684"/>
      <c r="O66" s="1684"/>
      <c r="P66" s="1684"/>
      <c r="Q66" s="1684"/>
      <c r="R66" s="1719"/>
      <c r="S66" s="1059" t="s">
        <v>2958</v>
      </c>
      <c r="T66" s="679" t="s">
        <v>2959</v>
      </c>
      <c r="U66" s="1741"/>
      <c r="V66" s="1064"/>
      <c r="W66" s="1064"/>
      <c r="X66" s="320"/>
    </row>
    <row r="67" spans="1:24" ht="4.9000000000000004" customHeight="1" x14ac:dyDescent="0.25">
      <c r="A67" s="1719"/>
      <c r="B67" s="1719"/>
      <c r="C67" s="1"/>
      <c r="D67" s="1"/>
      <c r="E67" s="1"/>
      <c r="F67" s="1"/>
      <c r="G67" s="1"/>
      <c r="H67" s="1719"/>
      <c r="I67" s="1"/>
      <c r="J67" s="1719"/>
      <c r="K67" s="1719"/>
      <c r="L67" s="1719"/>
      <c r="M67" s="1719"/>
      <c r="N67" s="1"/>
      <c r="O67" s="1"/>
      <c r="P67" s="1"/>
      <c r="Q67" s="1"/>
      <c r="R67" s="1719"/>
      <c r="S67" s="1043"/>
      <c r="T67" s="1043"/>
      <c r="U67" s="1"/>
      <c r="V67" s="1"/>
      <c r="W67" s="1"/>
      <c r="X67" s="320"/>
    </row>
    <row r="68" spans="1:24" s="1" customFormat="1" ht="11.45" customHeight="1" x14ac:dyDescent="0.2">
      <c r="B68" s="38" t="s">
        <v>1786</v>
      </c>
      <c r="S68" s="1043"/>
      <c r="T68" s="1044" t="str">
        <f>$B68</f>
        <v>Transactions assimilables à des pensions (503)</v>
      </c>
      <c r="X68" s="320"/>
    </row>
    <row r="69" spans="1:24" s="1" customFormat="1" ht="12.75" x14ac:dyDescent="0.2">
      <c r="A69" s="1634" t="s">
        <v>2932</v>
      </c>
      <c r="B69" s="1046"/>
      <c r="C69" s="1205"/>
      <c r="D69" s="1685"/>
      <c r="E69" s="1634"/>
      <c r="F69" s="1685"/>
      <c r="G69" s="1685"/>
      <c r="H69" s="1206"/>
      <c r="I69" s="1685"/>
      <c r="J69" s="1685"/>
      <c r="K69" s="1050"/>
      <c r="L69" s="1050"/>
      <c r="M69" s="1634"/>
      <c r="N69" s="1683"/>
      <c r="O69" s="1683"/>
      <c r="P69" s="1683"/>
      <c r="Q69" s="1683"/>
      <c r="S69" s="1051" t="str">
        <f t="shared" ref="S69:S93" si="2">$A69</f>
        <v>1 (1401)</v>
      </c>
      <c r="T69" s="1052" t="str">
        <f t="shared" ref="T69:T93" si="3">IF($B69="","",$B69)</f>
        <v/>
      </c>
      <c r="U69" s="1741"/>
      <c r="V69" s="1053"/>
      <c r="W69" s="1053"/>
      <c r="X69" s="320"/>
    </row>
    <row r="70" spans="1:24" s="1" customFormat="1" ht="12.75" x14ac:dyDescent="0.2">
      <c r="A70" s="1634" t="s">
        <v>2933</v>
      </c>
      <c r="B70" s="1046"/>
      <c r="C70" s="1205"/>
      <c r="D70" s="1685"/>
      <c r="E70" s="1634"/>
      <c r="F70" s="1685"/>
      <c r="G70" s="1685"/>
      <c r="H70" s="1206"/>
      <c r="I70" s="1685"/>
      <c r="J70" s="1685"/>
      <c r="K70" s="1050"/>
      <c r="L70" s="1050"/>
      <c r="M70" s="1634"/>
      <c r="N70" s="1683"/>
      <c r="O70" s="1683"/>
      <c r="P70" s="1683"/>
      <c r="Q70" s="1683"/>
      <c r="S70" s="1051" t="str">
        <f t="shared" si="2"/>
        <v>2 (1402)</v>
      </c>
      <c r="T70" s="1052" t="str">
        <f t="shared" si="3"/>
        <v/>
      </c>
      <c r="U70" s="1741"/>
      <c r="V70" s="1053"/>
      <c r="W70" s="1053"/>
      <c r="X70" s="320"/>
    </row>
    <row r="71" spans="1:24" s="1" customFormat="1" ht="12.75" x14ac:dyDescent="0.2">
      <c r="A71" s="1634" t="s">
        <v>2934</v>
      </c>
      <c r="B71" s="1046"/>
      <c r="C71" s="1205"/>
      <c r="D71" s="1685"/>
      <c r="E71" s="1634"/>
      <c r="F71" s="1685"/>
      <c r="G71" s="1685"/>
      <c r="H71" s="1206"/>
      <c r="I71" s="1685"/>
      <c r="J71" s="1685"/>
      <c r="K71" s="1050"/>
      <c r="L71" s="1050"/>
      <c r="M71" s="1634"/>
      <c r="N71" s="1683"/>
      <c r="O71" s="1683"/>
      <c r="P71" s="1683"/>
      <c r="Q71" s="1683"/>
      <c r="S71" s="1051" t="str">
        <f t="shared" si="2"/>
        <v>3 (1403)</v>
      </c>
      <c r="T71" s="1052" t="str">
        <f t="shared" si="3"/>
        <v/>
      </c>
      <c r="U71" s="1741"/>
      <c r="V71" s="1053"/>
      <c r="W71" s="1053"/>
      <c r="X71" s="320"/>
    </row>
    <row r="72" spans="1:24" s="1" customFormat="1" ht="11.65" hidden="1" customHeight="1" x14ac:dyDescent="0.2">
      <c r="A72" s="1634" t="s">
        <v>2935</v>
      </c>
      <c r="B72" s="1046"/>
      <c r="C72" s="1205"/>
      <c r="D72" s="1685"/>
      <c r="E72" s="1634"/>
      <c r="F72" s="1685"/>
      <c r="G72" s="1685"/>
      <c r="H72" s="1206"/>
      <c r="I72" s="1685"/>
      <c r="J72" s="1685"/>
      <c r="K72" s="1050"/>
      <c r="L72" s="1050"/>
      <c r="M72" s="1634"/>
      <c r="N72" s="1683"/>
      <c r="O72" s="1683"/>
      <c r="P72" s="1683"/>
      <c r="Q72" s="1683"/>
      <c r="S72" s="1051" t="str">
        <f t="shared" si="2"/>
        <v>4 (1404)</v>
      </c>
      <c r="T72" s="1052" t="str">
        <f t="shared" si="3"/>
        <v/>
      </c>
      <c r="U72" s="1741"/>
      <c r="V72" s="1053"/>
      <c r="W72" s="1053"/>
      <c r="X72" s="320"/>
    </row>
    <row r="73" spans="1:24" s="1" customFormat="1" ht="11.65" hidden="1" customHeight="1" x14ac:dyDescent="0.2">
      <c r="A73" s="1634" t="s">
        <v>2936</v>
      </c>
      <c r="B73" s="1046"/>
      <c r="C73" s="1205"/>
      <c r="D73" s="1685"/>
      <c r="E73" s="1634"/>
      <c r="F73" s="1685"/>
      <c r="G73" s="1685"/>
      <c r="H73" s="1206"/>
      <c r="I73" s="1685"/>
      <c r="J73" s="1685"/>
      <c r="K73" s="1050"/>
      <c r="L73" s="1050"/>
      <c r="M73" s="1634"/>
      <c r="N73" s="1683"/>
      <c r="O73" s="1683"/>
      <c r="P73" s="1683"/>
      <c r="Q73" s="1683"/>
      <c r="S73" s="1051" t="str">
        <f t="shared" si="2"/>
        <v>5 (1405)</v>
      </c>
      <c r="T73" s="1052" t="str">
        <f t="shared" si="3"/>
        <v/>
      </c>
      <c r="U73" s="1741"/>
      <c r="V73" s="1053"/>
      <c r="W73" s="1053"/>
      <c r="X73" s="320"/>
    </row>
    <row r="74" spans="1:24" s="1" customFormat="1" ht="11.65" hidden="1" customHeight="1" x14ac:dyDescent="0.2">
      <c r="A74" s="1634" t="s">
        <v>2937</v>
      </c>
      <c r="B74" s="1046"/>
      <c r="C74" s="1205"/>
      <c r="D74" s="1685"/>
      <c r="E74" s="1634"/>
      <c r="F74" s="1685"/>
      <c r="G74" s="1685"/>
      <c r="H74" s="1206"/>
      <c r="I74" s="1685"/>
      <c r="J74" s="1685"/>
      <c r="K74" s="1050"/>
      <c r="L74" s="1050"/>
      <c r="M74" s="1634"/>
      <c r="N74" s="1683"/>
      <c r="O74" s="1683"/>
      <c r="P74" s="1683"/>
      <c r="Q74" s="1683"/>
      <c r="S74" s="1051" t="str">
        <f t="shared" si="2"/>
        <v>6 (1406)</v>
      </c>
      <c r="T74" s="1052" t="str">
        <f t="shared" si="3"/>
        <v/>
      </c>
      <c r="U74" s="1741"/>
      <c r="V74" s="1053"/>
      <c r="W74" s="1053"/>
      <c r="X74" s="320"/>
    </row>
    <row r="75" spans="1:24" s="1" customFormat="1" ht="11.65" hidden="1" customHeight="1" x14ac:dyDescent="0.2">
      <c r="A75" s="1634" t="s">
        <v>2938</v>
      </c>
      <c r="B75" s="1046"/>
      <c r="C75" s="1205"/>
      <c r="D75" s="1685"/>
      <c r="E75" s="1634"/>
      <c r="F75" s="1685"/>
      <c r="G75" s="1685"/>
      <c r="H75" s="1206"/>
      <c r="I75" s="1685"/>
      <c r="J75" s="1685"/>
      <c r="K75" s="1050"/>
      <c r="L75" s="1050"/>
      <c r="M75" s="1634"/>
      <c r="N75" s="1683"/>
      <c r="O75" s="1683"/>
      <c r="P75" s="1683"/>
      <c r="Q75" s="1683"/>
      <c r="S75" s="1051" t="str">
        <f t="shared" si="2"/>
        <v>7 (1407)</v>
      </c>
      <c r="T75" s="1052" t="str">
        <f t="shared" si="3"/>
        <v/>
      </c>
      <c r="U75" s="1741"/>
      <c r="V75" s="1053"/>
      <c r="W75" s="1053"/>
      <c r="X75" s="320"/>
    </row>
    <row r="76" spans="1:24" s="1" customFormat="1" ht="11.65" hidden="1" customHeight="1" x14ac:dyDescent="0.2">
      <c r="A76" s="1634" t="s">
        <v>2939</v>
      </c>
      <c r="B76" s="1046"/>
      <c r="C76" s="1205"/>
      <c r="D76" s="1685"/>
      <c r="E76" s="1634"/>
      <c r="F76" s="1685"/>
      <c r="G76" s="1685"/>
      <c r="H76" s="1206"/>
      <c r="I76" s="1685"/>
      <c r="J76" s="1685"/>
      <c r="K76" s="1050"/>
      <c r="L76" s="1050"/>
      <c r="M76" s="1634"/>
      <c r="N76" s="1683"/>
      <c r="O76" s="1683"/>
      <c r="P76" s="1683"/>
      <c r="Q76" s="1683"/>
      <c r="S76" s="1051" t="str">
        <f t="shared" si="2"/>
        <v>8 (1408)</v>
      </c>
      <c r="T76" s="1052" t="str">
        <f t="shared" si="3"/>
        <v/>
      </c>
      <c r="U76" s="1741"/>
      <c r="V76" s="1053"/>
      <c r="W76" s="1053"/>
      <c r="X76" s="320"/>
    </row>
    <row r="77" spans="1:24" s="1" customFormat="1" ht="11.65" hidden="1" customHeight="1" x14ac:dyDescent="0.2">
      <c r="A77" s="1634" t="s">
        <v>2940</v>
      </c>
      <c r="B77" s="1046"/>
      <c r="C77" s="1205"/>
      <c r="D77" s="1685"/>
      <c r="E77" s="1634"/>
      <c r="F77" s="1685"/>
      <c r="G77" s="1685"/>
      <c r="H77" s="1206"/>
      <c r="I77" s="1685"/>
      <c r="J77" s="1685"/>
      <c r="K77" s="1050"/>
      <c r="L77" s="1050"/>
      <c r="M77" s="1634"/>
      <c r="N77" s="1683"/>
      <c r="O77" s="1683"/>
      <c r="P77" s="1683"/>
      <c r="Q77" s="1683"/>
      <c r="S77" s="1051" t="str">
        <f t="shared" si="2"/>
        <v>9 (1409)</v>
      </c>
      <c r="T77" s="1052" t="str">
        <f t="shared" si="3"/>
        <v/>
      </c>
      <c r="U77" s="1741"/>
      <c r="V77" s="1053"/>
      <c r="W77" s="1053"/>
      <c r="X77" s="320"/>
    </row>
    <row r="78" spans="1:24" s="1" customFormat="1" ht="11.65" hidden="1" customHeight="1" x14ac:dyDescent="0.2">
      <c r="A78" s="1634" t="s">
        <v>2941</v>
      </c>
      <c r="B78" s="1046"/>
      <c r="C78" s="1205"/>
      <c r="D78" s="1685"/>
      <c r="E78" s="1634"/>
      <c r="F78" s="1685"/>
      <c r="G78" s="1685"/>
      <c r="H78" s="1206"/>
      <c r="I78" s="1685"/>
      <c r="J78" s="1685"/>
      <c r="K78" s="1050"/>
      <c r="L78" s="1050"/>
      <c r="M78" s="1634"/>
      <c r="N78" s="1683"/>
      <c r="O78" s="1683"/>
      <c r="P78" s="1683"/>
      <c r="Q78" s="1683"/>
      <c r="S78" s="1051" t="str">
        <f t="shared" si="2"/>
        <v>10 (1410)</v>
      </c>
      <c r="T78" s="1052" t="str">
        <f t="shared" si="3"/>
        <v/>
      </c>
      <c r="U78" s="1741"/>
      <c r="V78" s="1053"/>
      <c r="W78" s="1053"/>
      <c r="X78" s="320"/>
    </row>
    <row r="79" spans="1:24" s="1" customFormat="1" ht="11.65" hidden="1" customHeight="1" x14ac:dyDescent="0.2">
      <c r="A79" s="1634" t="s">
        <v>2942</v>
      </c>
      <c r="B79" s="1046"/>
      <c r="C79" s="1205"/>
      <c r="D79" s="1685"/>
      <c r="E79" s="1634"/>
      <c r="F79" s="1685"/>
      <c r="G79" s="1685"/>
      <c r="H79" s="1206"/>
      <c r="I79" s="1685"/>
      <c r="J79" s="1685"/>
      <c r="K79" s="1050"/>
      <c r="L79" s="1050"/>
      <c r="M79" s="1634"/>
      <c r="N79" s="1683"/>
      <c r="O79" s="1683"/>
      <c r="P79" s="1683"/>
      <c r="Q79" s="1683"/>
      <c r="S79" s="1051" t="str">
        <f t="shared" si="2"/>
        <v>11 (1411)</v>
      </c>
      <c r="T79" s="1052" t="str">
        <f t="shared" si="3"/>
        <v/>
      </c>
      <c r="U79" s="1741"/>
      <c r="V79" s="1053"/>
      <c r="W79" s="1053"/>
      <c r="X79" s="320"/>
    </row>
    <row r="80" spans="1:24" s="1" customFormat="1" ht="11.65" hidden="1" customHeight="1" x14ac:dyDescent="0.2">
      <c r="A80" s="1634" t="s">
        <v>2943</v>
      </c>
      <c r="B80" s="1046"/>
      <c r="C80" s="1205"/>
      <c r="D80" s="1685"/>
      <c r="E80" s="1634"/>
      <c r="F80" s="1685"/>
      <c r="G80" s="1685"/>
      <c r="H80" s="1206"/>
      <c r="I80" s="1685"/>
      <c r="J80" s="1685"/>
      <c r="K80" s="1050"/>
      <c r="L80" s="1050"/>
      <c r="M80" s="1634"/>
      <c r="N80" s="1683"/>
      <c r="O80" s="1683"/>
      <c r="P80" s="1683"/>
      <c r="Q80" s="1683"/>
      <c r="S80" s="1051" t="str">
        <f t="shared" si="2"/>
        <v>12 (1412)</v>
      </c>
      <c r="T80" s="1052" t="str">
        <f t="shared" si="3"/>
        <v/>
      </c>
      <c r="U80" s="1741"/>
      <c r="V80" s="1053"/>
      <c r="W80" s="1053"/>
      <c r="X80" s="320"/>
    </row>
    <row r="81" spans="1:24" s="1" customFormat="1" ht="11.65" hidden="1" customHeight="1" x14ac:dyDescent="0.2">
      <c r="A81" s="1634" t="s">
        <v>2944</v>
      </c>
      <c r="B81" s="1046"/>
      <c r="C81" s="1205"/>
      <c r="D81" s="1685"/>
      <c r="E81" s="1634"/>
      <c r="F81" s="1685"/>
      <c r="G81" s="1685"/>
      <c r="H81" s="1206"/>
      <c r="I81" s="1685"/>
      <c r="J81" s="1685"/>
      <c r="K81" s="1050"/>
      <c r="L81" s="1050"/>
      <c r="M81" s="1634"/>
      <c r="N81" s="1683"/>
      <c r="O81" s="1683"/>
      <c r="P81" s="1683"/>
      <c r="Q81" s="1683"/>
      <c r="S81" s="1051" t="str">
        <f t="shared" si="2"/>
        <v>13 (1413)</v>
      </c>
      <c r="T81" s="1052" t="str">
        <f t="shared" si="3"/>
        <v/>
      </c>
      <c r="U81" s="1741"/>
      <c r="V81" s="1053"/>
      <c r="W81" s="1053"/>
      <c r="X81" s="320"/>
    </row>
    <row r="82" spans="1:24" s="1" customFormat="1" ht="11.65" hidden="1" customHeight="1" x14ac:dyDescent="0.2">
      <c r="A82" s="1634" t="s">
        <v>2945</v>
      </c>
      <c r="B82" s="1046"/>
      <c r="C82" s="1205"/>
      <c r="D82" s="1685"/>
      <c r="E82" s="1634"/>
      <c r="F82" s="1685"/>
      <c r="G82" s="1685"/>
      <c r="H82" s="1206"/>
      <c r="I82" s="1685"/>
      <c r="J82" s="1685"/>
      <c r="K82" s="1050"/>
      <c r="L82" s="1050"/>
      <c r="M82" s="1634"/>
      <c r="N82" s="1683"/>
      <c r="O82" s="1683"/>
      <c r="P82" s="1683"/>
      <c r="Q82" s="1683"/>
      <c r="S82" s="1051" t="str">
        <f t="shared" si="2"/>
        <v>14 (1414)</v>
      </c>
      <c r="T82" s="1052" t="str">
        <f t="shared" si="3"/>
        <v/>
      </c>
      <c r="U82" s="1741"/>
      <c r="V82" s="1053"/>
      <c r="W82" s="1053"/>
      <c r="X82" s="320"/>
    </row>
    <row r="83" spans="1:24" s="1" customFormat="1" ht="11.65" hidden="1" customHeight="1" x14ac:dyDescent="0.2">
      <c r="A83" s="1634" t="s">
        <v>2946</v>
      </c>
      <c r="B83" s="1046"/>
      <c r="C83" s="1205"/>
      <c r="D83" s="1685"/>
      <c r="E83" s="1634"/>
      <c r="F83" s="1685"/>
      <c r="G83" s="1685"/>
      <c r="H83" s="1206"/>
      <c r="I83" s="1685"/>
      <c r="J83" s="1685"/>
      <c r="K83" s="1050"/>
      <c r="L83" s="1050"/>
      <c r="M83" s="1634"/>
      <c r="N83" s="1683"/>
      <c r="O83" s="1683"/>
      <c r="P83" s="1683"/>
      <c r="Q83" s="1683"/>
      <c r="S83" s="1051" t="str">
        <f t="shared" si="2"/>
        <v>15 (1415)</v>
      </c>
      <c r="T83" s="1052" t="str">
        <f t="shared" si="3"/>
        <v/>
      </c>
      <c r="U83" s="1741"/>
      <c r="V83" s="1053"/>
      <c r="W83" s="1053"/>
      <c r="X83" s="320"/>
    </row>
    <row r="84" spans="1:24" s="1" customFormat="1" ht="11.65" hidden="1" customHeight="1" x14ac:dyDescent="0.2">
      <c r="A84" s="1634" t="s">
        <v>2947</v>
      </c>
      <c r="B84" s="1046"/>
      <c r="C84" s="1205"/>
      <c r="D84" s="1685"/>
      <c r="E84" s="1634"/>
      <c r="F84" s="1685"/>
      <c r="G84" s="1685"/>
      <c r="H84" s="1206"/>
      <c r="I84" s="1685"/>
      <c r="J84" s="1685"/>
      <c r="K84" s="1050"/>
      <c r="L84" s="1050"/>
      <c r="M84" s="1634"/>
      <c r="N84" s="1683"/>
      <c r="O84" s="1683"/>
      <c r="P84" s="1683"/>
      <c r="Q84" s="1683"/>
      <c r="S84" s="1051" t="str">
        <f t="shared" si="2"/>
        <v>16 (1416)</v>
      </c>
      <c r="T84" s="1052" t="str">
        <f t="shared" si="3"/>
        <v/>
      </c>
      <c r="U84" s="1741"/>
      <c r="V84" s="1053"/>
      <c r="W84" s="1053"/>
      <c r="X84" s="320"/>
    </row>
    <row r="85" spans="1:24" s="1" customFormat="1" ht="11.65" hidden="1" customHeight="1" x14ac:dyDescent="0.2">
      <c r="A85" s="1634" t="s">
        <v>2948</v>
      </c>
      <c r="B85" s="1046"/>
      <c r="C85" s="1205"/>
      <c r="D85" s="1685"/>
      <c r="E85" s="1634"/>
      <c r="F85" s="1685"/>
      <c r="G85" s="1685"/>
      <c r="H85" s="1206"/>
      <c r="I85" s="1685"/>
      <c r="J85" s="1685"/>
      <c r="K85" s="1050"/>
      <c r="L85" s="1050"/>
      <c r="M85" s="1634"/>
      <c r="N85" s="1683"/>
      <c r="O85" s="1683"/>
      <c r="P85" s="1683"/>
      <c r="Q85" s="1683"/>
      <c r="S85" s="1051" t="str">
        <f t="shared" si="2"/>
        <v>17 (1417)</v>
      </c>
      <c r="T85" s="1052" t="str">
        <f t="shared" si="3"/>
        <v/>
      </c>
      <c r="U85" s="1741"/>
      <c r="V85" s="1053"/>
      <c r="W85" s="1053"/>
      <c r="X85" s="320"/>
    </row>
    <row r="86" spans="1:24" s="1" customFormat="1" ht="11.65" hidden="1" customHeight="1" x14ac:dyDescent="0.2">
      <c r="A86" s="1634" t="s">
        <v>2949</v>
      </c>
      <c r="B86" s="1046"/>
      <c r="C86" s="1205"/>
      <c r="D86" s="1685"/>
      <c r="E86" s="1634"/>
      <c r="F86" s="1685"/>
      <c r="G86" s="1685"/>
      <c r="H86" s="1206"/>
      <c r="I86" s="1685"/>
      <c r="J86" s="1685"/>
      <c r="K86" s="1050"/>
      <c r="L86" s="1050"/>
      <c r="M86" s="1634"/>
      <c r="N86" s="1683"/>
      <c r="O86" s="1683"/>
      <c r="P86" s="1683"/>
      <c r="Q86" s="1683"/>
      <c r="S86" s="1051" t="str">
        <f t="shared" si="2"/>
        <v>18 (1418)</v>
      </c>
      <c r="T86" s="1052" t="str">
        <f t="shared" si="3"/>
        <v/>
      </c>
      <c r="U86" s="1741"/>
      <c r="V86" s="1053"/>
      <c r="W86" s="1053"/>
      <c r="X86" s="320"/>
    </row>
    <row r="87" spans="1:24" s="1" customFormat="1" ht="11.65" hidden="1" customHeight="1" x14ac:dyDescent="0.2">
      <c r="A87" s="1634" t="s">
        <v>2950</v>
      </c>
      <c r="B87" s="1046"/>
      <c r="C87" s="1205"/>
      <c r="D87" s="1685"/>
      <c r="E87" s="1634"/>
      <c r="F87" s="1685"/>
      <c r="G87" s="1685"/>
      <c r="H87" s="1206"/>
      <c r="I87" s="1685"/>
      <c r="J87" s="1685"/>
      <c r="K87" s="1050"/>
      <c r="L87" s="1050"/>
      <c r="M87" s="1634"/>
      <c r="N87" s="1683"/>
      <c r="O87" s="1683"/>
      <c r="P87" s="1683"/>
      <c r="Q87" s="1683"/>
      <c r="S87" s="1051" t="str">
        <f t="shared" si="2"/>
        <v>19 (1419)</v>
      </c>
      <c r="T87" s="1052" t="str">
        <f t="shared" si="3"/>
        <v/>
      </c>
      <c r="U87" s="1741"/>
      <c r="V87" s="1053"/>
      <c r="W87" s="1053"/>
      <c r="X87" s="320"/>
    </row>
    <row r="88" spans="1:24" s="1" customFormat="1" ht="11.65" hidden="1" customHeight="1" x14ac:dyDescent="0.2">
      <c r="A88" s="1634" t="s">
        <v>2951</v>
      </c>
      <c r="B88" s="1046"/>
      <c r="C88" s="1205"/>
      <c r="D88" s="1685"/>
      <c r="E88" s="1634"/>
      <c r="F88" s="1685"/>
      <c r="G88" s="1685"/>
      <c r="H88" s="1206"/>
      <c r="I88" s="1685"/>
      <c r="J88" s="1685"/>
      <c r="K88" s="1050"/>
      <c r="L88" s="1050"/>
      <c r="M88" s="1634"/>
      <c r="N88" s="1683"/>
      <c r="O88" s="1683"/>
      <c r="P88" s="1683"/>
      <c r="Q88" s="1683"/>
      <c r="S88" s="1051" t="str">
        <f t="shared" si="2"/>
        <v>20 (1420)</v>
      </c>
      <c r="T88" s="1052" t="str">
        <f t="shared" si="3"/>
        <v/>
      </c>
      <c r="U88" s="1741"/>
      <c r="V88" s="1053"/>
      <c r="W88" s="1053"/>
      <c r="X88" s="320"/>
    </row>
    <row r="89" spans="1:24" s="1" customFormat="1" ht="11.65" hidden="1" customHeight="1" x14ac:dyDescent="0.2">
      <c r="A89" s="1634" t="s">
        <v>2952</v>
      </c>
      <c r="B89" s="1046"/>
      <c r="C89" s="1205"/>
      <c r="D89" s="1685"/>
      <c r="E89" s="1634"/>
      <c r="F89" s="1685"/>
      <c r="G89" s="1685"/>
      <c r="H89" s="1206"/>
      <c r="I89" s="1685"/>
      <c r="J89" s="1685"/>
      <c r="K89" s="1050"/>
      <c r="L89" s="1050"/>
      <c r="M89" s="1634"/>
      <c r="N89" s="1683"/>
      <c r="O89" s="1683"/>
      <c r="P89" s="1683"/>
      <c r="Q89" s="1683"/>
      <c r="S89" s="1051" t="str">
        <f t="shared" si="2"/>
        <v>21 (1421)</v>
      </c>
      <c r="T89" s="1052" t="str">
        <f t="shared" si="3"/>
        <v/>
      </c>
      <c r="U89" s="1741"/>
      <c r="V89" s="1053"/>
      <c r="W89" s="1053"/>
      <c r="X89" s="320"/>
    </row>
    <row r="90" spans="1:24" s="1" customFormat="1" ht="11.65" hidden="1" customHeight="1" x14ac:dyDescent="0.2">
      <c r="A90" s="1634" t="s">
        <v>2953</v>
      </c>
      <c r="B90" s="1046"/>
      <c r="C90" s="1205"/>
      <c r="D90" s="1685"/>
      <c r="E90" s="1634"/>
      <c r="F90" s="1685"/>
      <c r="G90" s="1685"/>
      <c r="H90" s="1206"/>
      <c r="I90" s="1685"/>
      <c r="J90" s="1685"/>
      <c r="K90" s="1050"/>
      <c r="L90" s="1050"/>
      <c r="M90" s="1634"/>
      <c r="N90" s="1683"/>
      <c r="O90" s="1683"/>
      <c r="P90" s="1683"/>
      <c r="Q90" s="1683"/>
      <c r="S90" s="1051" t="str">
        <f t="shared" si="2"/>
        <v>22 (1422)</v>
      </c>
      <c r="T90" s="1052" t="str">
        <f t="shared" si="3"/>
        <v/>
      </c>
      <c r="U90" s="1741"/>
      <c r="V90" s="1053"/>
      <c r="W90" s="1053"/>
      <c r="X90" s="320"/>
    </row>
    <row r="91" spans="1:24" s="1" customFormat="1" ht="11.65" hidden="1" customHeight="1" x14ac:dyDescent="0.2">
      <c r="A91" s="1634" t="s">
        <v>2954</v>
      </c>
      <c r="B91" s="1046"/>
      <c r="C91" s="1205"/>
      <c r="D91" s="1685"/>
      <c r="E91" s="1634"/>
      <c r="F91" s="1685"/>
      <c r="G91" s="1685"/>
      <c r="H91" s="1206"/>
      <c r="I91" s="1685"/>
      <c r="J91" s="1685"/>
      <c r="K91" s="1050"/>
      <c r="L91" s="1050"/>
      <c r="M91" s="1634"/>
      <c r="N91" s="1683"/>
      <c r="O91" s="1683"/>
      <c r="P91" s="1683"/>
      <c r="Q91" s="1683"/>
      <c r="S91" s="1051" t="str">
        <f t="shared" si="2"/>
        <v>23 (1423)</v>
      </c>
      <c r="T91" s="1052" t="str">
        <f t="shared" si="3"/>
        <v/>
      </c>
      <c r="U91" s="1741"/>
      <c r="V91" s="1053"/>
      <c r="W91" s="1053"/>
      <c r="X91" s="320"/>
    </row>
    <row r="92" spans="1:24" s="1" customFormat="1" ht="11.65" hidden="1" customHeight="1" x14ac:dyDescent="0.2">
      <c r="A92" s="1634" t="s">
        <v>2955</v>
      </c>
      <c r="B92" s="1046"/>
      <c r="C92" s="1205"/>
      <c r="D92" s="1685"/>
      <c r="E92" s="1634"/>
      <c r="F92" s="1685"/>
      <c r="G92" s="1685"/>
      <c r="H92" s="1206"/>
      <c r="I92" s="1685"/>
      <c r="J92" s="1685"/>
      <c r="K92" s="1050"/>
      <c r="L92" s="1050"/>
      <c r="M92" s="1634"/>
      <c r="N92" s="1683"/>
      <c r="O92" s="1683"/>
      <c r="P92" s="1683"/>
      <c r="Q92" s="1683"/>
      <c r="S92" s="1051" t="str">
        <f t="shared" si="2"/>
        <v>24 (1424)</v>
      </c>
      <c r="T92" s="1052" t="str">
        <f t="shared" si="3"/>
        <v/>
      </c>
      <c r="U92" s="1741"/>
      <c r="V92" s="1053"/>
      <c r="W92" s="1053"/>
      <c r="X92" s="320"/>
    </row>
    <row r="93" spans="1:24" s="1" customFormat="1" ht="12.75" x14ac:dyDescent="0.2">
      <c r="A93" s="1634" t="s">
        <v>2956</v>
      </c>
      <c r="B93" s="1046"/>
      <c r="C93" s="1205"/>
      <c r="D93" s="1685"/>
      <c r="E93" s="1634"/>
      <c r="F93" s="1685"/>
      <c r="G93" s="1685"/>
      <c r="H93" s="1206"/>
      <c r="I93" s="1685"/>
      <c r="J93" s="1685"/>
      <c r="K93" s="1050"/>
      <c r="L93" s="1050"/>
      <c r="M93" s="1634"/>
      <c r="N93" s="1683"/>
      <c r="O93" s="1683"/>
      <c r="P93" s="1683"/>
      <c r="Q93" s="1683"/>
      <c r="S93" s="1051" t="str">
        <f t="shared" si="2"/>
        <v>25 (1425)</v>
      </c>
      <c r="T93" s="1052" t="str">
        <f t="shared" si="3"/>
        <v/>
      </c>
      <c r="U93" s="1741"/>
      <c r="V93" s="1053"/>
      <c r="W93" s="1053"/>
      <c r="X93" s="320"/>
    </row>
    <row r="94" spans="1:24" s="1" customFormat="1" ht="12.75" x14ac:dyDescent="0.2">
      <c r="A94" s="86" t="s">
        <v>2957</v>
      </c>
      <c r="B94" s="1054">
        <v>100</v>
      </c>
      <c r="C94" s="1055"/>
      <c r="D94" s="1685"/>
      <c r="E94" s="1634"/>
      <c r="F94" s="1685"/>
      <c r="G94" s="1685"/>
      <c r="H94" s="1206"/>
      <c r="I94" s="1685"/>
      <c r="J94" s="1685"/>
      <c r="K94" s="1050"/>
      <c r="L94" s="1050"/>
      <c r="M94" s="1634"/>
      <c r="N94" s="1685"/>
      <c r="O94" s="1685"/>
      <c r="P94" s="1685"/>
      <c r="Q94" s="1685"/>
      <c r="S94" s="1043"/>
      <c r="T94" s="1058">
        <f>$B94</f>
        <v>100</v>
      </c>
      <c r="U94" s="1741"/>
      <c r="V94" s="1053"/>
      <c r="W94" s="1053"/>
      <c r="X94" s="320"/>
    </row>
    <row r="95" spans="1:24" s="1" customFormat="1" ht="12.75" x14ac:dyDescent="0.2">
      <c r="A95" s="39" t="s">
        <v>2958</v>
      </c>
      <c r="B95" s="678" t="s">
        <v>2959</v>
      </c>
      <c r="C95" s="679"/>
      <c r="D95" s="1684"/>
      <c r="F95" s="1684"/>
      <c r="G95" s="1684"/>
      <c r="H95" s="1207"/>
      <c r="I95" s="1684"/>
      <c r="J95" s="1684"/>
      <c r="K95" s="1062"/>
      <c r="L95" s="1062"/>
      <c r="N95" s="1684"/>
      <c r="O95" s="1684"/>
      <c r="P95" s="1684"/>
      <c r="Q95" s="1684"/>
      <c r="S95" s="1043"/>
      <c r="T95" s="679" t="str">
        <f>$B95</f>
        <v>Global</v>
      </c>
      <c r="U95" s="1741"/>
      <c r="V95" s="1064"/>
      <c r="W95" s="1064"/>
      <c r="X95" s="320"/>
    </row>
    <row r="96" spans="1:24" s="1" customFormat="1" ht="4.9000000000000004" customHeight="1" x14ac:dyDescent="0.2">
      <c r="S96" s="1043"/>
      <c r="T96" s="1043"/>
      <c r="X96" s="320"/>
    </row>
    <row r="97" spans="1:24" s="1" customFormat="1" ht="12.75" x14ac:dyDescent="0.2">
      <c r="B97" s="38" t="s">
        <v>1787</v>
      </c>
      <c r="S97" s="1043"/>
      <c r="T97" s="1044" t="str">
        <f>$B97</f>
        <v>Dérivés hors cote (504)</v>
      </c>
      <c r="X97" s="320"/>
    </row>
    <row r="98" spans="1:24" s="1" customFormat="1" ht="12.75" x14ac:dyDescent="0.2">
      <c r="A98" s="1634" t="s">
        <v>2932</v>
      </c>
      <c r="B98" s="1046"/>
      <c r="C98" s="1685"/>
      <c r="D98" s="1685"/>
      <c r="E98" s="1634"/>
      <c r="F98" s="1685"/>
      <c r="G98" s="793"/>
      <c r="H98" s="1206"/>
      <c r="I98" s="1685"/>
      <c r="J98" s="785"/>
      <c r="K98" s="1050"/>
      <c r="L98" s="785"/>
      <c r="M98" s="1634"/>
      <c r="N98" s="1683"/>
      <c r="O98" s="1683"/>
      <c r="P98" s="1683"/>
      <c r="Q98" s="1683"/>
      <c r="S98" s="1051" t="str">
        <f t="shared" ref="S98:S122" si="4">$A98</f>
        <v>1 (1401)</v>
      </c>
      <c r="T98" s="1052" t="str">
        <f t="shared" ref="T98:T122" si="5">IF($B98="","",$B98)</f>
        <v/>
      </c>
      <c r="U98" s="1741"/>
      <c r="V98" s="1053"/>
      <c r="W98" s="1053"/>
      <c r="X98" s="320"/>
    </row>
    <row r="99" spans="1:24" s="1" customFormat="1" ht="12.75" x14ac:dyDescent="0.2">
      <c r="A99" s="1634" t="s">
        <v>2933</v>
      </c>
      <c r="B99" s="1046"/>
      <c r="C99" s="1685"/>
      <c r="D99" s="1685"/>
      <c r="E99" s="1634"/>
      <c r="F99" s="1685"/>
      <c r="G99" s="793"/>
      <c r="H99" s="1206"/>
      <c r="I99" s="1685"/>
      <c r="J99" s="785"/>
      <c r="K99" s="1050"/>
      <c r="L99" s="785"/>
      <c r="M99" s="1634"/>
      <c r="N99" s="1683"/>
      <c r="O99" s="1683"/>
      <c r="P99" s="1683"/>
      <c r="Q99" s="1683"/>
      <c r="S99" s="1051" t="str">
        <f t="shared" si="4"/>
        <v>2 (1402)</v>
      </c>
      <c r="T99" s="1052" t="str">
        <f t="shared" si="5"/>
        <v/>
      </c>
      <c r="U99" s="1741"/>
      <c r="V99" s="1053"/>
      <c r="W99" s="1053"/>
      <c r="X99" s="320"/>
    </row>
    <row r="100" spans="1:24" s="1" customFormat="1" ht="12.75" x14ac:dyDescent="0.2">
      <c r="A100" s="1634" t="s">
        <v>2934</v>
      </c>
      <c r="B100" s="1046"/>
      <c r="C100" s="1685"/>
      <c r="D100" s="1685"/>
      <c r="E100" s="1634"/>
      <c r="F100" s="1685"/>
      <c r="G100" s="793"/>
      <c r="H100" s="1206"/>
      <c r="I100" s="1685"/>
      <c r="J100" s="785"/>
      <c r="K100" s="1050"/>
      <c r="L100" s="785"/>
      <c r="M100" s="1634"/>
      <c r="N100" s="1683"/>
      <c r="O100" s="1683"/>
      <c r="P100" s="1683"/>
      <c r="Q100" s="1683"/>
      <c r="S100" s="1051" t="str">
        <f t="shared" si="4"/>
        <v>3 (1403)</v>
      </c>
      <c r="T100" s="1052" t="str">
        <f t="shared" si="5"/>
        <v/>
      </c>
      <c r="U100" s="1741"/>
      <c r="V100" s="1053"/>
      <c r="W100" s="1053"/>
      <c r="X100" s="320"/>
    </row>
    <row r="101" spans="1:24" s="1" customFormat="1" ht="11.65" hidden="1" customHeight="1" x14ac:dyDescent="0.2">
      <c r="A101" s="1634" t="s">
        <v>2935</v>
      </c>
      <c r="B101" s="1046"/>
      <c r="C101" s="1685"/>
      <c r="D101" s="1685"/>
      <c r="E101" s="1634"/>
      <c r="F101" s="1685"/>
      <c r="G101" s="793"/>
      <c r="H101" s="1206"/>
      <c r="I101" s="1685"/>
      <c r="J101" s="785"/>
      <c r="K101" s="1050"/>
      <c r="L101" s="785"/>
      <c r="M101" s="1634"/>
      <c r="N101" s="1683"/>
      <c r="O101" s="1683"/>
      <c r="P101" s="1683"/>
      <c r="Q101" s="1683"/>
      <c r="S101" s="1051" t="str">
        <f t="shared" si="4"/>
        <v>4 (1404)</v>
      </c>
      <c r="T101" s="1052" t="str">
        <f t="shared" si="5"/>
        <v/>
      </c>
      <c r="U101" s="1741"/>
      <c r="V101" s="1053"/>
      <c r="W101" s="1053"/>
      <c r="X101" s="320"/>
    </row>
    <row r="102" spans="1:24" s="1" customFormat="1" ht="11.65" hidden="1" customHeight="1" x14ac:dyDescent="0.2">
      <c r="A102" s="1634" t="s">
        <v>2936</v>
      </c>
      <c r="B102" s="1046"/>
      <c r="C102" s="1685"/>
      <c r="D102" s="1685"/>
      <c r="E102" s="1634"/>
      <c r="F102" s="1685"/>
      <c r="G102" s="793"/>
      <c r="H102" s="1206"/>
      <c r="I102" s="1685"/>
      <c r="J102" s="785"/>
      <c r="K102" s="1050"/>
      <c r="L102" s="785"/>
      <c r="M102" s="1634"/>
      <c r="N102" s="1683"/>
      <c r="O102" s="1683"/>
      <c r="P102" s="1683"/>
      <c r="Q102" s="1683"/>
      <c r="S102" s="1051" t="str">
        <f t="shared" si="4"/>
        <v>5 (1405)</v>
      </c>
      <c r="T102" s="1052" t="str">
        <f t="shared" si="5"/>
        <v/>
      </c>
      <c r="U102" s="1741"/>
      <c r="V102" s="1053"/>
      <c r="W102" s="1053"/>
      <c r="X102" s="320"/>
    </row>
    <row r="103" spans="1:24" s="1" customFormat="1" ht="11.65" hidden="1" customHeight="1" x14ac:dyDescent="0.2">
      <c r="A103" s="1634" t="s">
        <v>2937</v>
      </c>
      <c r="B103" s="1046"/>
      <c r="C103" s="1685"/>
      <c r="D103" s="1685"/>
      <c r="E103" s="1634"/>
      <c r="F103" s="1685"/>
      <c r="G103" s="793"/>
      <c r="H103" s="1206"/>
      <c r="I103" s="1685"/>
      <c r="J103" s="785"/>
      <c r="K103" s="1050"/>
      <c r="L103" s="785"/>
      <c r="M103" s="1634"/>
      <c r="N103" s="1683"/>
      <c r="O103" s="1683"/>
      <c r="P103" s="1683"/>
      <c r="Q103" s="1683"/>
      <c r="S103" s="1051" t="str">
        <f t="shared" si="4"/>
        <v>6 (1406)</v>
      </c>
      <c r="T103" s="1052" t="str">
        <f t="shared" si="5"/>
        <v/>
      </c>
      <c r="U103" s="1741"/>
      <c r="V103" s="1053"/>
      <c r="W103" s="1053"/>
      <c r="X103" s="320"/>
    </row>
    <row r="104" spans="1:24" s="1" customFormat="1" ht="11.65" hidden="1" customHeight="1" x14ac:dyDescent="0.2">
      <c r="A104" s="1634" t="s">
        <v>2938</v>
      </c>
      <c r="B104" s="1046"/>
      <c r="C104" s="1685"/>
      <c r="D104" s="1685"/>
      <c r="E104" s="1634"/>
      <c r="F104" s="1685"/>
      <c r="G104" s="793"/>
      <c r="H104" s="1206"/>
      <c r="I104" s="1685"/>
      <c r="J104" s="785"/>
      <c r="K104" s="1050"/>
      <c r="L104" s="785"/>
      <c r="M104" s="1634"/>
      <c r="N104" s="1683"/>
      <c r="O104" s="1683"/>
      <c r="P104" s="1683"/>
      <c r="Q104" s="1683"/>
      <c r="S104" s="1051" t="str">
        <f t="shared" si="4"/>
        <v>7 (1407)</v>
      </c>
      <c r="T104" s="1052" t="str">
        <f t="shared" si="5"/>
        <v/>
      </c>
      <c r="U104" s="1741"/>
      <c r="V104" s="1053"/>
      <c r="W104" s="1053"/>
      <c r="X104" s="320"/>
    </row>
    <row r="105" spans="1:24" s="1" customFormat="1" ht="11.65" hidden="1" customHeight="1" x14ac:dyDescent="0.2">
      <c r="A105" s="1634" t="s">
        <v>2939</v>
      </c>
      <c r="B105" s="1046"/>
      <c r="C105" s="1685"/>
      <c r="D105" s="1685"/>
      <c r="E105" s="1634"/>
      <c r="F105" s="1685"/>
      <c r="G105" s="793"/>
      <c r="H105" s="1206"/>
      <c r="I105" s="1685"/>
      <c r="J105" s="785"/>
      <c r="K105" s="1050"/>
      <c r="L105" s="785"/>
      <c r="M105" s="1634"/>
      <c r="N105" s="1683"/>
      <c r="O105" s="1683"/>
      <c r="P105" s="1683"/>
      <c r="Q105" s="1683"/>
      <c r="S105" s="1051" t="str">
        <f t="shared" si="4"/>
        <v>8 (1408)</v>
      </c>
      <c r="T105" s="1052" t="str">
        <f t="shared" si="5"/>
        <v/>
      </c>
      <c r="U105" s="1741"/>
      <c r="V105" s="1053"/>
      <c r="W105" s="1053"/>
      <c r="X105" s="320"/>
    </row>
    <row r="106" spans="1:24" s="1" customFormat="1" ht="11.65" hidden="1" customHeight="1" x14ac:dyDescent="0.2">
      <c r="A106" s="1634" t="s">
        <v>2940</v>
      </c>
      <c r="B106" s="1046"/>
      <c r="C106" s="1685"/>
      <c r="D106" s="1685"/>
      <c r="E106" s="1634"/>
      <c r="F106" s="1685"/>
      <c r="G106" s="793"/>
      <c r="H106" s="1206"/>
      <c r="I106" s="1685"/>
      <c r="J106" s="785"/>
      <c r="K106" s="1050"/>
      <c r="L106" s="785"/>
      <c r="M106" s="1634"/>
      <c r="N106" s="1683"/>
      <c r="O106" s="1683"/>
      <c r="P106" s="1683"/>
      <c r="Q106" s="1683"/>
      <c r="S106" s="1051" t="str">
        <f t="shared" si="4"/>
        <v>9 (1409)</v>
      </c>
      <c r="T106" s="1052" t="str">
        <f t="shared" si="5"/>
        <v/>
      </c>
      <c r="U106" s="1741"/>
      <c r="V106" s="1053"/>
      <c r="W106" s="1053"/>
      <c r="X106" s="320"/>
    </row>
    <row r="107" spans="1:24" s="1" customFormat="1" ht="11.65" hidden="1" customHeight="1" x14ac:dyDescent="0.2">
      <c r="A107" s="1634" t="s">
        <v>2941</v>
      </c>
      <c r="B107" s="1046"/>
      <c r="C107" s="1685"/>
      <c r="D107" s="1685"/>
      <c r="E107" s="1634"/>
      <c r="F107" s="1685"/>
      <c r="G107" s="793"/>
      <c r="H107" s="1206"/>
      <c r="I107" s="1685"/>
      <c r="J107" s="785"/>
      <c r="K107" s="1050"/>
      <c r="L107" s="785"/>
      <c r="M107" s="1634"/>
      <c r="N107" s="1683"/>
      <c r="O107" s="1683"/>
      <c r="P107" s="1683"/>
      <c r="Q107" s="1683"/>
      <c r="S107" s="1051" t="str">
        <f t="shared" si="4"/>
        <v>10 (1410)</v>
      </c>
      <c r="T107" s="1052" t="str">
        <f t="shared" si="5"/>
        <v/>
      </c>
      <c r="U107" s="1741"/>
      <c r="V107" s="1053"/>
      <c r="W107" s="1053"/>
      <c r="X107" s="320"/>
    </row>
    <row r="108" spans="1:24" s="1" customFormat="1" ht="11.65" hidden="1" customHeight="1" x14ac:dyDescent="0.2">
      <c r="A108" s="1634" t="s">
        <v>2942</v>
      </c>
      <c r="B108" s="1046"/>
      <c r="C108" s="1685"/>
      <c r="D108" s="1685"/>
      <c r="E108" s="1634"/>
      <c r="F108" s="1685"/>
      <c r="G108" s="793"/>
      <c r="H108" s="1206"/>
      <c r="I108" s="1685"/>
      <c r="J108" s="785"/>
      <c r="K108" s="1050"/>
      <c r="L108" s="785"/>
      <c r="M108" s="1634"/>
      <c r="N108" s="1683"/>
      <c r="O108" s="1683"/>
      <c r="P108" s="1683"/>
      <c r="Q108" s="1683"/>
      <c r="S108" s="1051" t="str">
        <f t="shared" si="4"/>
        <v>11 (1411)</v>
      </c>
      <c r="T108" s="1052" t="str">
        <f t="shared" si="5"/>
        <v/>
      </c>
      <c r="U108" s="1741"/>
      <c r="V108" s="1053"/>
      <c r="W108" s="1053"/>
      <c r="X108" s="320"/>
    </row>
    <row r="109" spans="1:24" s="1" customFormat="1" ht="11.65" hidden="1" customHeight="1" x14ac:dyDescent="0.2">
      <c r="A109" s="1634" t="s">
        <v>2943</v>
      </c>
      <c r="B109" s="1046"/>
      <c r="C109" s="1685"/>
      <c r="D109" s="1685"/>
      <c r="E109" s="1634"/>
      <c r="F109" s="1685"/>
      <c r="G109" s="793"/>
      <c r="H109" s="1206"/>
      <c r="I109" s="1685"/>
      <c r="J109" s="785"/>
      <c r="K109" s="1050"/>
      <c r="L109" s="785"/>
      <c r="M109" s="1634"/>
      <c r="N109" s="1683"/>
      <c r="O109" s="1683"/>
      <c r="P109" s="1683"/>
      <c r="Q109" s="1683"/>
      <c r="S109" s="1051" t="str">
        <f t="shared" si="4"/>
        <v>12 (1412)</v>
      </c>
      <c r="T109" s="1052" t="str">
        <f t="shared" si="5"/>
        <v/>
      </c>
      <c r="U109" s="1741"/>
      <c r="V109" s="1053"/>
      <c r="W109" s="1053"/>
      <c r="X109" s="320"/>
    </row>
    <row r="110" spans="1:24" s="1" customFormat="1" ht="11.65" hidden="1" customHeight="1" x14ac:dyDescent="0.2">
      <c r="A110" s="1634" t="s">
        <v>2944</v>
      </c>
      <c r="B110" s="1046"/>
      <c r="C110" s="1685"/>
      <c r="D110" s="1685"/>
      <c r="E110" s="1634"/>
      <c r="F110" s="1685"/>
      <c r="G110" s="793"/>
      <c r="H110" s="1206"/>
      <c r="I110" s="1685"/>
      <c r="J110" s="785"/>
      <c r="K110" s="1050"/>
      <c r="L110" s="785"/>
      <c r="M110" s="1634"/>
      <c r="N110" s="1683"/>
      <c r="O110" s="1683"/>
      <c r="P110" s="1683"/>
      <c r="Q110" s="1683"/>
      <c r="S110" s="1051" t="str">
        <f t="shared" si="4"/>
        <v>13 (1413)</v>
      </c>
      <c r="T110" s="1052" t="str">
        <f t="shared" si="5"/>
        <v/>
      </c>
      <c r="U110" s="1741"/>
      <c r="V110" s="1053"/>
      <c r="W110" s="1053"/>
      <c r="X110" s="320"/>
    </row>
    <row r="111" spans="1:24" s="1" customFormat="1" ht="11.65" hidden="1" customHeight="1" x14ac:dyDescent="0.2">
      <c r="A111" s="1634" t="s">
        <v>2945</v>
      </c>
      <c r="B111" s="1046"/>
      <c r="C111" s="1685"/>
      <c r="D111" s="1685"/>
      <c r="E111" s="1634"/>
      <c r="F111" s="1685"/>
      <c r="G111" s="793"/>
      <c r="H111" s="1206"/>
      <c r="I111" s="1685"/>
      <c r="J111" s="785"/>
      <c r="K111" s="1050"/>
      <c r="L111" s="785"/>
      <c r="M111" s="1634"/>
      <c r="N111" s="1683"/>
      <c r="O111" s="1683"/>
      <c r="P111" s="1683"/>
      <c r="Q111" s="1683"/>
      <c r="S111" s="1051" t="str">
        <f t="shared" si="4"/>
        <v>14 (1414)</v>
      </c>
      <c r="T111" s="1052" t="str">
        <f t="shared" si="5"/>
        <v/>
      </c>
      <c r="U111" s="1741"/>
      <c r="V111" s="1053"/>
      <c r="W111" s="1053"/>
      <c r="X111" s="320"/>
    </row>
    <row r="112" spans="1:24" s="1" customFormat="1" ht="11.65" hidden="1" customHeight="1" x14ac:dyDescent="0.2">
      <c r="A112" s="1634" t="s">
        <v>2946</v>
      </c>
      <c r="B112" s="1046"/>
      <c r="C112" s="1685"/>
      <c r="D112" s="1685"/>
      <c r="E112" s="1634"/>
      <c r="F112" s="1685"/>
      <c r="G112" s="793"/>
      <c r="H112" s="1206"/>
      <c r="I112" s="1685"/>
      <c r="J112" s="785"/>
      <c r="K112" s="1050"/>
      <c r="L112" s="785"/>
      <c r="M112" s="1634"/>
      <c r="N112" s="1683"/>
      <c r="O112" s="1683"/>
      <c r="P112" s="1683"/>
      <c r="Q112" s="1683"/>
      <c r="S112" s="1051" t="str">
        <f t="shared" si="4"/>
        <v>15 (1415)</v>
      </c>
      <c r="T112" s="1052" t="str">
        <f t="shared" si="5"/>
        <v/>
      </c>
      <c r="U112" s="1741"/>
      <c r="V112" s="1053"/>
      <c r="W112" s="1053"/>
      <c r="X112" s="320"/>
    </row>
    <row r="113" spans="1:24" s="1" customFormat="1" ht="11.65" hidden="1" customHeight="1" x14ac:dyDescent="0.2">
      <c r="A113" s="1634" t="s">
        <v>2947</v>
      </c>
      <c r="B113" s="1046"/>
      <c r="C113" s="1685"/>
      <c r="D113" s="1685"/>
      <c r="E113" s="1634"/>
      <c r="F113" s="1685"/>
      <c r="G113" s="793"/>
      <c r="H113" s="1206"/>
      <c r="I113" s="1685"/>
      <c r="J113" s="785"/>
      <c r="K113" s="1050"/>
      <c r="L113" s="785"/>
      <c r="M113" s="1634"/>
      <c r="N113" s="1683"/>
      <c r="O113" s="1683"/>
      <c r="P113" s="1683"/>
      <c r="Q113" s="1683"/>
      <c r="S113" s="1051" t="str">
        <f t="shared" si="4"/>
        <v>16 (1416)</v>
      </c>
      <c r="T113" s="1052" t="str">
        <f t="shared" si="5"/>
        <v/>
      </c>
      <c r="U113" s="1741"/>
      <c r="V113" s="1053"/>
      <c r="W113" s="1053"/>
      <c r="X113" s="320"/>
    </row>
    <row r="114" spans="1:24" s="1" customFormat="1" ht="11.65" hidden="1" customHeight="1" x14ac:dyDescent="0.2">
      <c r="A114" s="1634" t="s">
        <v>2948</v>
      </c>
      <c r="B114" s="1046"/>
      <c r="C114" s="1685"/>
      <c r="D114" s="1685"/>
      <c r="E114" s="1634"/>
      <c r="F114" s="1685"/>
      <c r="G114" s="793"/>
      <c r="H114" s="1206"/>
      <c r="I114" s="1685"/>
      <c r="J114" s="785"/>
      <c r="K114" s="1050"/>
      <c r="L114" s="785"/>
      <c r="M114" s="1634"/>
      <c r="N114" s="1683"/>
      <c r="O114" s="1683"/>
      <c r="P114" s="1683"/>
      <c r="Q114" s="1683"/>
      <c r="S114" s="1051" t="str">
        <f t="shared" si="4"/>
        <v>17 (1417)</v>
      </c>
      <c r="T114" s="1052" t="str">
        <f t="shared" si="5"/>
        <v/>
      </c>
      <c r="U114" s="1741"/>
      <c r="V114" s="1053"/>
      <c r="W114" s="1053"/>
      <c r="X114" s="320"/>
    </row>
    <row r="115" spans="1:24" s="1" customFormat="1" ht="11.65" hidden="1" customHeight="1" x14ac:dyDescent="0.2">
      <c r="A115" s="1634" t="s">
        <v>2949</v>
      </c>
      <c r="B115" s="1046"/>
      <c r="C115" s="1685"/>
      <c r="D115" s="1685"/>
      <c r="E115" s="1634"/>
      <c r="F115" s="1685"/>
      <c r="G115" s="793"/>
      <c r="H115" s="1206"/>
      <c r="I115" s="1685"/>
      <c r="J115" s="785"/>
      <c r="K115" s="1050"/>
      <c r="L115" s="785"/>
      <c r="M115" s="1634"/>
      <c r="N115" s="1683"/>
      <c r="O115" s="1683"/>
      <c r="P115" s="1683"/>
      <c r="Q115" s="1683"/>
      <c r="S115" s="1051" t="str">
        <f t="shared" si="4"/>
        <v>18 (1418)</v>
      </c>
      <c r="T115" s="1052" t="str">
        <f t="shared" si="5"/>
        <v/>
      </c>
      <c r="U115" s="1741"/>
      <c r="V115" s="1053"/>
      <c r="W115" s="1053"/>
      <c r="X115" s="320"/>
    </row>
    <row r="116" spans="1:24" s="1" customFormat="1" ht="11.65" hidden="1" customHeight="1" x14ac:dyDescent="0.2">
      <c r="A116" s="1634" t="s">
        <v>2950</v>
      </c>
      <c r="B116" s="1046"/>
      <c r="C116" s="1685"/>
      <c r="D116" s="1685"/>
      <c r="E116" s="1634"/>
      <c r="F116" s="1685"/>
      <c r="G116" s="793"/>
      <c r="H116" s="1206"/>
      <c r="I116" s="1685"/>
      <c r="J116" s="785"/>
      <c r="K116" s="1050"/>
      <c r="L116" s="785"/>
      <c r="M116" s="1634"/>
      <c r="N116" s="1683"/>
      <c r="O116" s="1683"/>
      <c r="P116" s="1683"/>
      <c r="Q116" s="1683"/>
      <c r="S116" s="1051" t="str">
        <f t="shared" si="4"/>
        <v>19 (1419)</v>
      </c>
      <c r="T116" s="1052" t="str">
        <f t="shared" si="5"/>
        <v/>
      </c>
      <c r="U116" s="1741"/>
      <c r="V116" s="1053"/>
      <c r="W116" s="1053"/>
      <c r="X116" s="320"/>
    </row>
    <row r="117" spans="1:24" s="1" customFormat="1" ht="11.65" hidden="1" customHeight="1" x14ac:dyDescent="0.2">
      <c r="A117" s="1634" t="s">
        <v>2951</v>
      </c>
      <c r="B117" s="1046"/>
      <c r="C117" s="1685"/>
      <c r="D117" s="1685"/>
      <c r="E117" s="1634"/>
      <c r="F117" s="1685"/>
      <c r="G117" s="793"/>
      <c r="H117" s="1206"/>
      <c r="I117" s="1685"/>
      <c r="J117" s="785"/>
      <c r="K117" s="1050"/>
      <c r="L117" s="785"/>
      <c r="M117" s="1634"/>
      <c r="N117" s="1683"/>
      <c r="O117" s="1683"/>
      <c r="P117" s="1683"/>
      <c r="Q117" s="1683"/>
      <c r="S117" s="1051" t="str">
        <f t="shared" si="4"/>
        <v>20 (1420)</v>
      </c>
      <c r="T117" s="1052" t="str">
        <f t="shared" si="5"/>
        <v/>
      </c>
      <c r="U117" s="1741"/>
      <c r="V117" s="1053"/>
      <c r="W117" s="1053"/>
      <c r="X117" s="320"/>
    </row>
    <row r="118" spans="1:24" s="1" customFormat="1" ht="11.65" hidden="1" customHeight="1" x14ac:dyDescent="0.2">
      <c r="A118" s="1634" t="s">
        <v>2952</v>
      </c>
      <c r="B118" s="1046"/>
      <c r="C118" s="1685"/>
      <c r="D118" s="1685"/>
      <c r="E118" s="1634"/>
      <c r="F118" s="1685"/>
      <c r="G118" s="793"/>
      <c r="H118" s="1206"/>
      <c r="I118" s="1685"/>
      <c r="J118" s="785"/>
      <c r="K118" s="1050"/>
      <c r="L118" s="785"/>
      <c r="M118" s="1634"/>
      <c r="N118" s="1683"/>
      <c r="O118" s="1683"/>
      <c r="P118" s="1683"/>
      <c r="Q118" s="1683"/>
      <c r="S118" s="1051" t="str">
        <f t="shared" si="4"/>
        <v>21 (1421)</v>
      </c>
      <c r="T118" s="1052" t="str">
        <f t="shared" si="5"/>
        <v/>
      </c>
      <c r="U118" s="1741"/>
      <c r="V118" s="1053"/>
      <c r="W118" s="1053"/>
      <c r="X118" s="320"/>
    </row>
    <row r="119" spans="1:24" s="1" customFormat="1" ht="11.65" hidden="1" customHeight="1" x14ac:dyDescent="0.2">
      <c r="A119" s="1634" t="s">
        <v>2953</v>
      </c>
      <c r="B119" s="1046"/>
      <c r="C119" s="1685"/>
      <c r="D119" s="1685"/>
      <c r="E119" s="1634"/>
      <c r="F119" s="1685"/>
      <c r="G119" s="793"/>
      <c r="H119" s="1206"/>
      <c r="I119" s="1685"/>
      <c r="J119" s="785"/>
      <c r="K119" s="1050"/>
      <c r="L119" s="785"/>
      <c r="M119" s="1634"/>
      <c r="N119" s="1683"/>
      <c r="O119" s="1683"/>
      <c r="P119" s="1683"/>
      <c r="Q119" s="1683"/>
      <c r="S119" s="1051" t="str">
        <f t="shared" si="4"/>
        <v>22 (1422)</v>
      </c>
      <c r="T119" s="1052" t="str">
        <f t="shared" si="5"/>
        <v/>
      </c>
      <c r="U119" s="1741"/>
      <c r="V119" s="1053"/>
      <c r="W119" s="1053"/>
      <c r="X119" s="320"/>
    </row>
    <row r="120" spans="1:24" s="1" customFormat="1" ht="11.65" hidden="1" customHeight="1" x14ac:dyDescent="0.2">
      <c r="A120" s="1634" t="s">
        <v>2954</v>
      </c>
      <c r="B120" s="1046"/>
      <c r="C120" s="1685"/>
      <c r="D120" s="1685"/>
      <c r="E120" s="1634"/>
      <c r="F120" s="1685"/>
      <c r="G120" s="793"/>
      <c r="H120" s="1206"/>
      <c r="I120" s="1685"/>
      <c r="J120" s="785"/>
      <c r="K120" s="1050"/>
      <c r="L120" s="785"/>
      <c r="M120" s="1634"/>
      <c r="N120" s="1683"/>
      <c r="O120" s="1683"/>
      <c r="P120" s="1683"/>
      <c r="Q120" s="1683"/>
      <c r="S120" s="1051" t="str">
        <f t="shared" si="4"/>
        <v>23 (1423)</v>
      </c>
      <c r="T120" s="1052" t="str">
        <f t="shared" si="5"/>
        <v/>
      </c>
      <c r="U120" s="1741"/>
      <c r="V120" s="1053"/>
      <c r="W120" s="1053"/>
      <c r="X120" s="320"/>
    </row>
    <row r="121" spans="1:24" s="1" customFormat="1" ht="11.65" hidden="1" customHeight="1" x14ac:dyDescent="0.2">
      <c r="A121" s="1634" t="s">
        <v>2955</v>
      </c>
      <c r="B121" s="1046"/>
      <c r="C121" s="1685"/>
      <c r="D121" s="1685"/>
      <c r="E121" s="1634"/>
      <c r="F121" s="1685"/>
      <c r="G121" s="793"/>
      <c r="H121" s="1206"/>
      <c r="I121" s="1685"/>
      <c r="J121" s="785"/>
      <c r="K121" s="1050"/>
      <c r="L121" s="785"/>
      <c r="M121" s="1634"/>
      <c r="N121" s="1683"/>
      <c r="O121" s="1683"/>
      <c r="P121" s="1683"/>
      <c r="Q121" s="1683"/>
      <c r="S121" s="1051" t="str">
        <f t="shared" si="4"/>
        <v>24 (1424)</v>
      </c>
      <c r="T121" s="1052" t="str">
        <f t="shared" si="5"/>
        <v/>
      </c>
      <c r="U121" s="1741"/>
      <c r="V121" s="1053"/>
      <c r="W121" s="1053"/>
      <c r="X121" s="320"/>
    </row>
    <row r="122" spans="1:24" s="1" customFormat="1" ht="12.75" x14ac:dyDescent="0.2">
      <c r="A122" s="1634" t="s">
        <v>2956</v>
      </c>
      <c r="B122" s="1046"/>
      <c r="C122" s="1685"/>
      <c r="D122" s="1685"/>
      <c r="E122" s="1634"/>
      <c r="F122" s="1685"/>
      <c r="G122" s="793"/>
      <c r="H122" s="1206"/>
      <c r="I122" s="1685"/>
      <c r="J122" s="785"/>
      <c r="K122" s="1050"/>
      <c r="L122" s="785"/>
      <c r="M122" s="1634"/>
      <c r="N122" s="1683"/>
      <c r="O122" s="1683"/>
      <c r="P122" s="1683"/>
      <c r="Q122" s="1683"/>
      <c r="S122" s="1051" t="str">
        <f t="shared" si="4"/>
        <v>25 (1425)</v>
      </c>
      <c r="T122" s="1052" t="str">
        <f t="shared" si="5"/>
        <v/>
      </c>
      <c r="U122" s="1741"/>
      <c r="V122" s="1053"/>
      <c r="W122" s="1053"/>
      <c r="X122" s="320"/>
    </row>
    <row r="123" spans="1:24" s="1" customFormat="1" ht="12.75" x14ac:dyDescent="0.2">
      <c r="A123" s="86" t="s">
        <v>2957</v>
      </c>
      <c r="B123" s="1054">
        <v>100</v>
      </c>
      <c r="C123" s="1685"/>
      <c r="D123" s="1685"/>
      <c r="E123" s="1634"/>
      <c r="F123" s="1685"/>
      <c r="G123" s="167"/>
      <c r="H123" s="1206"/>
      <c r="I123" s="1685"/>
      <c r="J123" s="1132"/>
      <c r="K123" s="1050"/>
      <c r="L123" s="1132"/>
      <c r="M123" s="1634"/>
      <c r="N123" s="1685"/>
      <c r="O123" s="1685"/>
      <c r="P123" s="1685"/>
      <c r="Q123" s="1685"/>
      <c r="S123" s="1043"/>
      <c r="T123" s="1058">
        <f>$B123</f>
        <v>100</v>
      </c>
      <c r="U123" s="1741"/>
      <c r="V123" s="1053"/>
      <c r="W123" s="1053"/>
      <c r="X123" s="320"/>
    </row>
    <row r="124" spans="1:24" s="1" customFormat="1" ht="12.75" x14ac:dyDescent="0.2">
      <c r="A124" s="39" t="s">
        <v>2958</v>
      </c>
      <c r="B124" s="678" t="s">
        <v>2959</v>
      </c>
      <c r="C124" s="1684"/>
      <c r="D124" s="1684"/>
      <c r="F124" s="1684"/>
      <c r="G124" s="1060"/>
      <c r="H124" s="1207"/>
      <c r="I124" s="1684"/>
      <c r="J124" s="1133"/>
      <c r="K124" s="1062"/>
      <c r="L124" s="1133"/>
      <c r="N124" s="1684"/>
      <c r="O124" s="1684"/>
      <c r="P124" s="1684"/>
      <c r="Q124" s="1684"/>
      <c r="S124" s="1043"/>
      <c r="T124" s="679" t="str">
        <f>$B124</f>
        <v>Global</v>
      </c>
      <c r="U124" s="1741"/>
      <c r="V124" s="1064"/>
      <c r="W124" s="1064"/>
      <c r="X124" s="320"/>
    </row>
    <row r="125" spans="1:24" ht="4.9000000000000004" customHeight="1" x14ac:dyDescent="0.25">
      <c r="A125" s="1719"/>
      <c r="B125" s="1719"/>
      <c r="C125" s="1"/>
      <c r="D125" s="1"/>
      <c r="E125" s="1"/>
      <c r="F125" s="1"/>
      <c r="G125" s="1"/>
      <c r="H125" s="1719"/>
      <c r="I125" s="1"/>
      <c r="J125" s="1719"/>
      <c r="K125" s="1719"/>
      <c r="L125" s="1719"/>
      <c r="M125" s="1719"/>
      <c r="N125" s="1"/>
      <c r="O125" s="1"/>
      <c r="P125" s="1"/>
      <c r="Q125" s="1"/>
      <c r="R125" s="1719"/>
      <c r="S125" s="1043"/>
      <c r="T125" s="1043"/>
      <c r="U125" s="1"/>
      <c r="V125" s="1"/>
      <c r="W125" s="1"/>
      <c r="X125" s="320"/>
    </row>
    <row r="126" spans="1:24" x14ac:dyDescent="0.25">
      <c r="A126" s="1719"/>
      <c r="B126" s="38" t="s">
        <v>1788</v>
      </c>
      <c r="C126" s="1719"/>
      <c r="D126" s="1719"/>
      <c r="E126" s="1719"/>
      <c r="F126" s="1719"/>
      <c r="G126" s="1719"/>
      <c r="H126" s="1719"/>
      <c r="I126" s="1"/>
      <c r="J126" s="1719"/>
      <c r="K126" s="1719"/>
      <c r="L126" s="1719"/>
      <c r="M126" s="1719"/>
      <c r="N126" s="1"/>
      <c r="O126" s="1"/>
      <c r="P126" s="1"/>
      <c r="Q126" s="1"/>
      <c r="R126" s="1719"/>
      <c r="S126" s="1043"/>
      <c r="T126" s="1044" t="s">
        <v>1788</v>
      </c>
      <c r="U126" s="1"/>
      <c r="V126" s="1"/>
      <c r="W126" s="1"/>
      <c r="X126" s="320"/>
    </row>
    <row r="127" spans="1:24" x14ac:dyDescent="0.25">
      <c r="A127" s="1634" t="s">
        <v>2932</v>
      </c>
      <c r="B127" s="1046"/>
      <c r="C127" s="1685"/>
      <c r="D127" s="1685"/>
      <c r="E127" s="1634"/>
      <c r="F127" s="1685"/>
      <c r="G127" s="1047"/>
      <c r="H127" s="1067"/>
      <c r="I127" s="1047"/>
      <c r="J127" s="1050"/>
      <c r="K127" s="1047"/>
      <c r="L127" s="1132"/>
      <c r="M127" s="1634"/>
      <c r="N127" s="1683"/>
      <c r="O127" s="1683"/>
      <c r="P127" s="1683"/>
      <c r="Q127" s="1683"/>
      <c r="R127" s="1719"/>
      <c r="S127" s="1051" t="s">
        <v>2932</v>
      </c>
      <c r="T127" s="1052" t="str">
        <f t="shared" ref="T127:T151" si="6">IF($B127="","",$B127)</f>
        <v/>
      </c>
      <c r="U127" s="1741"/>
      <c r="V127" s="1053"/>
      <c r="W127" s="1053"/>
      <c r="X127" s="320"/>
    </row>
    <row r="128" spans="1:24" x14ac:dyDescent="0.25">
      <c r="A128" s="1634" t="s">
        <v>2933</v>
      </c>
      <c r="B128" s="1046"/>
      <c r="C128" s="1685"/>
      <c r="D128" s="1685"/>
      <c r="E128" s="1634"/>
      <c r="F128" s="1685"/>
      <c r="G128" s="1047"/>
      <c r="H128" s="1067"/>
      <c r="I128" s="1047"/>
      <c r="J128" s="1050"/>
      <c r="K128" s="1047"/>
      <c r="L128" s="1132"/>
      <c r="M128" s="1634"/>
      <c r="N128" s="1683"/>
      <c r="O128" s="1683"/>
      <c r="P128" s="1683"/>
      <c r="Q128" s="1683"/>
      <c r="R128" s="1719"/>
      <c r="S128" s="1051" t="s">
        <v>2933</v>
      </c>
      <c r="T128" s="1052" t="str">
        <f t="shared" si="6"/>
        <v/>
      </c>
      <c r="U128" s="1741"/>
      <c r="V128" s="1053"/>
      <c r="W128" s="1053"/>
      <c r="X128" s="320"/>
    </row>
    <row r="129" spans="1:24" x14ac:dyDescent="0.25">
      <c r="A129" s="1634" t="s">
        <v>2934</v>
      </c>
      <c r="B129" s="1046"/>
      <c r="C129" s="1685"/>
      <c r="D129" s="1685"/>
      <c r="E129" s="1634"/>
      <c r="F129" s="1685"/>
      <c r="G129" s="1047"/>
      <c r="H129" s="1067"/>
      <c r="I129" s="1047"/>
      <c r="J129" s="1050"/>
      <c r="K129" s="1047"/>
      <c r="L129" s="1132"/>
      <c r="M129" s="1634"/>
      <c r="N129" s="1683"/>
      <c r="O129" s="1683"/>
      <c r="P129" s="1683"/>
      <c r="Q129" s="1683"/>
      <c r="R129" s="1719"/>
      <c r="S129" s="1051" t="s">
        <v>2934</v>
      </c>
      <c r="T129" s="1052" t="str">
        <f t="shared" si="6"/>
        <v/>
      </c>
      <c r="U129" s="1741"/>
      <c r="V129" s="1053"/>
      <c r="W129" s="1053"/>
      <c r="X129" s="320"/>
    </row>
    <row r="130" spans="1:24" ht="10.15" hidden="1" customHeight="1" x14ac:dyDescent="0.25">
      <c r="A130" s="1634" t="s">
        <v>2935</v>
      </c>
      <c r="B130" s="1046"/>
      <c r="C130" s="1685"/>
      <c r="D130" s="1685"/>
      <c r="E130" s="1634"/>
      <c r="F130" s="1685"/>
      <c r="G130" s="1047"/>
      <c r="H130" s="1067"/>
      <c r="I130" s="1047"/>
      <c r="J130" s="1050"/>
      <c r="K130" s="1047"/>
      <c r="L130" s="1132"/>
      <c r="M130" s="1634"/>
      <c r="N130" s="1683"/>
      <c r="O130" s="1683"/>
      <c r="P130" s="1683"/>
      <c r="Q130" s="1683"/>
      <c r="R130" s="1719"/>
      <c r="S130" s="1051" t="s">
        <v>2935</v>
      </c>
      <c r="T130" s="1052" t="str">
        <f t="shared" si="6"/>
        <v/>
      </c>
      <c r="U130" s="1741"/>
      <c r="V130" s="1053"/>
      <c r="W130" s="1053"/>
      <c r="X130" s="320"/>
    </row>
    <row r="131" spans="1:24" ht="10.15" hidden="1" customHeight="1" x14ac:dyDescent="0.25">
      <c r="A131" s="1634" t="s">
        <v>2936</v>
      </c>
      <c r="B131" s="1046"/>
      <c r="C131" s="1685"/>
      <c r="D131" s="1685"/>
      <c r="E131" s="1634"/>
      <c r="F131" s="1685"/>
      <c r="G131" s="1047"/>
      <c r="H131" s="1067"/>
      <c r="I131" s="1047"/>
      <c r="J131" s="1050"/>
      <c r="K131" s="1047"/>
      <c r="L131" s="1132"/>
      <c r="M131" s="1634"/>
      <c r="N131" s="1683"/>
      <c r="O131" s="1683"/>
      <c r="P131" s="1683"/>
      <c r="Q131" s="1683"/>
      <c r="R131" s="1719"/>
      <c r="S131" s="1051" t="s">
        <v>2936</v>
      </c>
      <c r="T131" s="1052" t="str">
        <f t="shared" si="6"/>
        <v/>
      </c>
      <c r="U131" s="1741"/>
      <c r="V131" s="1053"/>
      <c r="W131" s="1053"/>
      <c r="X131" s="320"/>
    </row>
    <row r="132" spans="1:24" ht="10.15" hidden="1" customHeight="1" x14ac:dyDescent="0.25">
      <c r="A132" s="1634" t="s">
        <v>2937</v>
      </c>
      <c r="B132" s="1046"/>
      <c r="C132" s="1685"/>
      <c r="D132" s="1685"/>
      <c r="E132" s="1634"/>
      <c r="F132" s="1685"/>
      <c r="G132" s="1047"/>
      <c r="H132" s="1067"/>
      <c r="I132" s="1047"/>
      <c r="J132" s="1050"/>
      <c r="K132" s="1047"/>
      <c r="L132" s="1132"/>
      <c r="M132" s="1634"/>
      <c r="N132" s="1683"/>
      <c r="O132" s="1683"/>
      <c r="P132" s="1683"/>
      <c r="Q132" s="1683"/>
      <c r="R132" s="1719"/>
      <c r="S132" s="1051" t="s">
        <v>2937</v>
      </c>
      <c r="T132" s="1052" t="str">
        <f t="shared" si="6"/>
        <v/>
      </c>
      <c r="U132" s="1741"/>
      <c r="V132" s="1053"/>
      <c r="W132" s="1053"/>
      <c r="X132" s="320"/>
    </row>
    <row r="133" spans="1:24" ht="10.15" hidden="1" customHeight="1" x14ac:dyDescent="0.25">
      <c r="A133" s="1634" t="s">
        <v>2938</v>
      </c>
      <c r="B133" s="1046"/>
      <c r="C133" s="1685"/>
      <c r="D133" s="1685"/>
      <c r="E133" s="1634"/>
      <c r="F133" s="1685"/>
      <c r="G133" s="1047"/>
      <c r="H133" s="1067"/>
      <c r="I133" s="1047"/>
      <c r="J133" s="1050"/>
      <c r="K133" s="1047"/>
      <c r="L133" s="1132"/>
      <c r="M133" s="1634"/>
      <c r="N133" s="1683"/>
      <c r="O133" s="1683"/>
      <c r="P133" s="1683"/>
      <c r="Q133" s="1683"/>
      <c r="R133" s="1719"/>
      <c r="S133" s="1051" t="s">
        <v>2938</v>
      </c>
      <c r="T133" s="1052" t="str">
        <f t="shared" si="6"/>
        <v/>
      </c>
      <c r="U133" s="1741"/>
      <c r="V133" s="1053"/>
      <c r="W133" s="1053"/>
      <c r="X133" s="320"/>
    </row>
    <row r="134" spans="1:24" ht="10.15" hidden="1" customHeight="1" x14ac:dyDescent="0.25">
      <c r="A134" s="1634" t="s">
        <v>2939</v>
      </c>
      <c r="B134" s="1046"/>
      <c r="C134" s="1685"/>
      <c r="D134" s="1685"/>
      <c r="E134" s="1634"/>
      <c r="F134" s="1685"/>
      <c r="G134" s="1047"/>
      <c r="H134" s="1067"/>
      <c r="I134" s="1047"/>
      <c r="J134" s="1050"/>
      <c r="K134" s="1047"/>
      <c r="L134" s="1132"/>
      <c r="M134" s="1634"/>
      <c r="N134" s="1683"/>
      <c r="O134" s="1683"/>
      <c r="P134" s="1683"/>
      <c r="Q134" s="1683"/>
      <c r="R134" s="1719"/>
      <c r="S134" s="1051" t="s">
        <v>2939</v>
      </c>
      <c r="T134" s="1052" t="str">
        <f t="shared" si="6"/>
        <v/>
      </c>
      <c r="U134" s="1741"/>
      <c r="V134" s="1053"/>
      <c r="W134" s="1053"/>
      <c r="X134" s="320"/>
    </row>
    <row r="135" spans="1:24" ht="10.15" hidden="1" customHeight="1" x14ac:dyDescent="0.25">
      <c r="A135" s="1634" t="s">
        <v>2940</v>
      </c>
      <c r="B135" s="1046"/>
      <c r="C135" s="1685"/>
      <c r="D135" s="1685"/>
      <c r="E135" s="1634"/>
      <c r="F135" s="1685"/>
      <c r="G135" s="1047"/>
      <c r="H135" s="1067"/>
      <c r="I135" s="1047"/>
      <c r="J135" s="1050"/>
      <c r="K135" s="1047"/>
      <c r="L135" s="1132"/>
      <c r="M135" s="1634"/>
      <c r="N135" s="1683"/>
      <c r="O135" s="1683"/>
      <c r="P135" s="1683"/>
      <c r="Q135" s="1683"/>
      <c r="R135" s="1719"/>
      <c r="S135" s="1051" t="s">
        <v>2940</v>
      </c>
      <c r="T135" s="1052" t="str">
        <f t="shared" si="6"/>
        <v/>
      </c>
      <c r="U135" s="1741"/>
      <c r="V135" s="1053"/>
      <c r="W135" s="1053"/>
      <c r="X135" s="320"/>
    </row>
    <row r="136" spans="1:24" ht="10.15" hidden="1" customHeight="1" x14ac:dyDescent="0.25">
      <c r="A136" s="1634" t="s">
        <v>2941</v>
      </c>
      <c r="B136" s="1046"/>
      <c r="C136" s="1685"/>
      <c r="D136" s="1685"/>
      <c r="E136" s="1634"/>
      <c r="F136" s="1685"/>
      <c r="G136" s="1047"/>
      <c r="H136" s="1067"/>
      <c r="I136" s="1047"/>
      <c r="J136" s="1050"/>
      <c r="K136" s="1047"/>
      <c r="L136" s="1132"/>
      <c r="M136" s="1634"/>
      <c r="N136" s="1683"/>
      <c r="O136" s="1683"/>
      <c r="P136" s="1683"/>
      <c r="Q136" s="1683"/>
      <c r="R136" s="1719"/>
      <c r="S136" s="1051" t="s">
        <v>2941</v>
      </c>
      <c r="T136" s="1052" t="str">
        <f t="shared" si="6"/>
        <v/>
      </c>
      <c r="U136" s="1741"/>
      <c r="V136" s="1053"/>
      <c r="W136" s="1053"/>
      <c r="X136" s="320"/>
    </row>
    <row r="137" spans="1:24" ht="10.15" hidden="1" customHeight="1" x14ac:dyDescent="0.25">
      <c r="A137" s="1634" t="s">
        <v>2942</v>
      </c>
      <c r="B137" s="1046"/>
      <c r="C137" s="1685"/>
      <c r="D137" s="1685"/>
      <c r="E137" s="1634"/>
      <c r="F137" s="1685"/>
      <c r="G137" s="1047"/>
      <c r="H137" s="1067"/>
      <c r="I137" s="1047"/>
      <c r="J137" s="1050"/>
      <c r="K137" s="1047"/>
      <c r="L137" s="1132"/>
      <c r="M137" s="1634"/>
      <c r="N137" s="1683"/>
      <c r="O137" s="1683"/>
      <c r="P137" s="1683"/>
      <c r="Q137" s="1683"/>
      <c r="R137" s="1719"/>
      <c r="S137" s="1051" t="s">
        <v>2942</v>
      </c>
      <c r="T137" s="1052" t="str">
        <f t="shared" si="6"/>
        <v/>
      </c>
      <c r="U137" s="1741"/>
      <c r="V137" s="1053"/>
      <c r="W137" s="1053"/>
      <c r="X137" s="320"/>
    </row>
    <row r="138" spans="1:24" ht="10.15" hidden="1" customHeight="1" x14ac:dyDescent="0.25">
      <c r="A138" s="1634" t="s">
        <v>2943</v>
      </c>
      <c r="B138" s="1046"/>
      <c r="C138" s="1685"/>
      <c r="D138" s="1685"/>
      <c r="E138" s="1634"/>
      <c r="F138" s="1685"/>
      <c r="G138" s="1047"/>
      <c r="H138" s="1067"/>
      <c r="I138" s="1047"/>
      <c r="J138" s="1050"/>
      <c r="K138" s="1047"/>
      <c r="L138" s="1132"/>
      <c r="M138" s="1634"/>
      <c r="N138" s="1683"/>
      <c r="O138" s="1683"/>
      <c r="P138" s="1683"/>
      <c r="Q138" s="1683"/>
      <c r="R138" s="1719"/>
      <c r="S138" s="1051" t="s">
        <v>2943</v>
      </c>
      <c r="T138" s="1052" t="str">
        <f t="shared" si="6"/>
        <v/>
      </c>
      <c r="U138" s="1741"/>
      <c r="V138" s="1053"/>
      <c r="W138" s="1053"/>
      <c r="X138" s="320"/>
    </row>
    <row r="139" spans="1:24" ht="10.15" hidden="1" customHeight="1" x14ac:dyDescent="0.25">
      <c r="A139" s="1634" t="s">
        <v>2944</v>
      </c>
      <c r="B139" s="1046"/>
      <c r="C139" s="1685"/>
      <c r="D139" s="1685"/>
      <c r="E139" s="1634"/>
      <c r="F139" s="1685"/>
      <c r="G139" s="1047"/>
      <c r="H139" s="1067"/>
      <c r="I139" s="1047"/>
      <c r="J139" s="1050"/>
      <c r="K139" s="1047"/>
      <c r="L139" s="1132"/>
      <c r="M139" s="1634"/>
      <c r="N139" s="1683"/>
      <c r="O139" s="1683"/>
      <c r="P139" s="1683"/>
      <c r="Q139" s="1683"/>
      <c r="R139" s="1719"/>
      <c r="S139" s="1051" t="s">
        <v>2944</v>
      </c>
      <c r="T139" s="1052" t="str">
        <f t="shared" si="6"/>
        <v/>
      </c>
      <c r="U139" s="1741"/>
      <c r="V139" s="1053"/>
      <c r="W139" s="1053"/>
      <c r="X139" s="320"/>
    </row>
    <row r="140" spans="1:24" ht="10.15" hidden="1" customHeight="1" x14ac:dyDescent="0.25">
      <c r="A140" s="1634" t="s">
        <v>2945</v>
      </c>
      <c r="B140" s="1046"/>
      <c r="C140" s="1685"/>
      <c r="D140" s="1685"/>
      <c r="E140" s="1634"/>
      <c r="F140" s="1685"/>
      <c r="G140" s="1047"/>
      <c r="H140" s="1067"/>
      <c r="I140" s="1047"/>
      <c r="J140" s="1050"/>
      <c r="K140" s="1047"/>
      <c r="L140" s="1132"/>
      <c r="M140" s="1634"/>
      <c r="N140" s="1683"/>
      <c r="O140" s="1683"/>
      <c r="P140" s="1683"/>
      <c r="Q140" s="1683"/>
      <c r="R140" s="1719"/>
      <c r="S140" s="1051" t="s">
        <v>2945</v>
      </c>
      <c r="T140" s="1052" t="str">
        <f t="shared" si="6"/>
        <v/>
      </c>
      <c r="U140" s="1741"/>
      <c r="V140" s="1053"/>
      <c r="W140" s="1053"/>
      <c r="X140" s="320"/>
    </row>
    <row r="141" spans="1:24" ht="10.15" hidden="1" customHeight="1" x14ac:dyDescent="0.25">
      <c r="A141" s="1634" t="s">
        <v>2946</v>
      </c>
      <c r="B141" s="1046"/>
      <c r="C141" s="1685"/>
      <c r="D141" s="1685"/>
      <c r="E141" s="1634"/>
      <c r="F141" s="1685"/>
      <c r="G141" s="1047"/>
      <c r="H141" s="1067"/>
      <c r="I141" s="1047"/>
      <c r="J141" s="1050"/>
      <c r="K141" s="1047"/>
      <c r="L141" s="1132"/>
      <c r="M141" s="1634"/>
      <c r="N141" s="1683"/>
      <c r="O141" s="1683"/>
      <c r="P141" s="1683"/>
      <c r="Q141" s="1683"/>
      <c r="R141" s="1719"/>
      <c r="S141" s="1051" t="s">
        <v>2946</v>
      </c>
      <c r="T141" s="1052" t="str">
        <f t="shared" si="6"/>
        <v/>
      </c>
      <c r="U141" s="1741"/>
      <c r="V141" s="1053"/>
      <c r="W141" s="1053"/>
      <c r="X141" s="320"/>
    </row>
    <row r="142" spans="1:24" ht="10.15" hidden="1" customHeight="1" x14ac:dyDescent="0.25">
      <c r="A142" s="1634" t="s">
        <v>2947</v>
      </c>
      <c r="B142" s="1046"/>
      <c r="C142" s="1685"/>
      <c r="D142" s="1685"/>
      <c r="E142" s="1634"/>
      <c r="F142" s="1685"/>
      <c r="G142" s="1047"/>
      <c r="H142" s="1067"/>
      <c r="I142" s="1047"/>
      <c r="J142" s="1050"/>
      <c r="K142" s="1047"/>
      <c r="L142" s="1132"/>
      <c r="M142" s="1634"/>
      <c r="N142" s="1683"/>
      <c r="O142" s="1683"/>
      <c r="P142" s="1683"/>
      <c r="Q142" s="1683"/>
      <c r="R142" s="1719"/>
      <c r="S142" s="1051" t="s">
        <v>2947</v>
      </c>
      <c r="T142" s="1052" t="str">
        <f t="shared" si="6"/>
        <v/>
      </c>
      <c r="U142" s="1741"/>
      <c r="V142" s="1053"/>
      <c r="W142" s="1053"/>
      <c r="X142" s="320"/>
    </row>
    <row r="143" spans="1:24" ht="10.15" hidden="1" customHeight="1" x14ac:dyDescent="0.25">
      <c r="A143" s="1634" t="s">
        <v>2948</v>
      </c>
      <c r="B143" s="1046"/>
      <c r="C143" s="1685"/>
      <c r="D143" s="1685"/>
      <c r="E143" s="1634"/>
      <c r="F143" s="1685"/>
      <c r="G143" s="1047"/>
      <c r="H143" s="1067"/>
      <c r="I143" s="1047"/>
      <c r="J143" s="1050"/>
      <c r="K143" s="1047"/>
      <c r="L143" s="1132"/>
      <c r="M143" s="1634"/>
      <c r="N143" s="1683"/>
      <c r="O143" s="1683"/>
      <c r="P143" s="1683"/>
      <c r="Q143" s="1683"/>
      <c r="R143" s="1719"/>
      <c r="S143" s="1051" t="s">
        <v>2948</v>
      </c>
      <c r="T143" s="1052" t="str">
        <f t="shared" si="6"/>
        <v/>
      </c>
      <c r="U143" s="1741"/>
      <c r="V143" s="1053"/>
      <c r="W143" s="1053"/>
      <c r="X143" s="320"/>
    </row>
    <row r="144" spans="1:24" ht="10.15" hidden="1" customHeight="1" x14ac:dyDescent="0.25">
      <c r="A144" s="1634" t="s">
        <v>2949</v>
      </c>
      <c r="B144" s="1046"/>
      <c r="C144" s="1685"/>
      <c r="D144" s="1685"/>
      <c r="E144" s="1634"/>
      <c r="F144" s="1685"/>
      <c r="G144" s="1047"/>
      <c r="H144" s="1067"/>
      <c r="I144" s="1047"/>
      <c r="J144" s="1050"/>
      <c r="K144" s="1047"/>
      <c r="L144" s="1132"/>
      <c r="M144" s="1634"/>
      <c r="N144" s="1683"/>
      <c r="O144" s="1683"/>
      <c r="P144" s="1683"/>
      <c r="Q144" s="1683"/>
      <c r="R144" s="1719"/>
      <c r="S144" s="1051" t="s">
        <v>2949</v>
      </c>
      <c r="T144" s="1052" t="str">
        <f t="shared" si="6"/>
        <v/>
      </c>
      <c r="U144" s="1741"/>
      <c r="V144" s="1053"/>
      <c r="W144" s="1053"/>
      <c r="X144" s="320"/>
    </row>
    <row r="145" spans="1:33" ht="10.15" hidden="1" customHeight="1" x14ac:dyDescent="0.25">
      <c r="A145" s="1634" t="s">
        <v>2950</v>
      </c>
      <c r="B145" s="1046"/>
      <c r="C145" s="1685"/>
      <c r="D145" s="1685"/>
      <c r="E145" s="1634"/>
      <c r="F145" s="1685"/>
      <c r="G145" s="1047"/>
      <c r="H145" s="1067"/>
      <c r="I145" s="1047"/>
      <c r="J145" s="1050"/>
      <c r="K145" s="1047"/>
      <c r="L145" s="1132"/>
      <c r="M145" s="1634"/>
      <c r="N145" s="1683"/>
      <c r="O145" s="1683"/>
      <c r="P145" s="1683"/>
      <c r="Q145" s="1683"/>
      <c r="R145" s="1719"/>
      <c r="S145" s="1051" t="s">
        <v>2950</v>
      </c>
      <c r="T145" s="1052" t="str">
        <f t="shared" si="6"/>
        <v/>
      </c>
      <c r="U145" s="1741"/>
      <c r="V145" s="1053"/>
      <c r="W145" s="1053"/>
      <c r="X145" s="320"/>
      <c r="Y145" s="1719"/>
      <c r="Z145" s="1719"/>
      <c r="AA145" s="1719"/>
      <c r="AB145" s="1719"/>
      <c r="AC145" s="1719"/>
      <c r="AD145" s="1719"/>
      <c r="AE145" s="1719"/>
      <c r="AF145" s="1719"/>
      <c r="AG145" s="1719"/>
    </row>
    <row r="146" spans="1:33" ht="10.15" hidden="1" customHeight="1" x14ac:dyDescent="0.25">
      <c r="A146" s="1634" t="s">
        <v>2951</v>
      </c>
      <c r="B146" s="1046"/>
      <c r="C146" s="1685"/>
      <c r="D146" s="1685"/>
      <c r="E146" s="1634"/>
      <c r="F146" s="1685"/>
      <c r="G146" s="1047"/>
      <c r="H146" s="1067"/>
      <c r="I146" s="1047"/>
      <c r="J146" s="1050"/>
      <c r="K146" s="1047"/>
      <c r="L146" s="1132"/>
      <c r="M146" s="1634"/>
      <c r="N146" s="1683"/>
      <c r="O146" s="1683"/>
      <c r="P146" s="1683"/>
      <c r="Q146" s="1683"/>
      <c r="R146" s="1719"/>
      <c r="S146" s="1051" t="s">
        <v>2951</v>
      </c>
      <c r="T146" s="1052" t="str">
        <f t="shared" si="6"/>
        <v/>
      </c>
      <c r="U146" s="1741"/>
      <c r="V146" s="1053"/>
      <c r="W146" s="1053"/>
      <c r="X146" s="320"/>
      <c r="Y146" s="1719"/>
      <c r="Z146" s="1719"/>
      <c r="AA146" s="1719"/>
      <c r="AB146" s="1719"/>
      <c r="AC146" s="1719"/>
      <c r="AD146" s="1719"/>
      <c r="AE146" s="1719"/>
      <c r="AF146" s="1719"/>
      <c r="AG146" s="1719"/>
    </row>
    <row r="147" spans="1:33" ht="10.15" hidden="1" customHeight="1" x14ac:dyDescent="0.25">
      <c r="A147" s="1634" t="s">
        <v>2952</v>
      </c>
      <c r="B147" s="1046"/>
      <c r="C147" s="1685"/>
      <c r="D147" s="1685"/>
      <c r="E147" s="1634"/>
      <c r="F147" s="1685"/>
      <c r="G147" s="1047"/>
      <c r="H147" s="1067"/>
      <c r="I147" s="1047"/>
      <c r="J147" s="1050"/>
      <c r="K147" s="1047"/>
      <c r="L147" s="1132"/>
      <c r="M147" s="1634"/>
      <c r="N147" s="1683"/>
      <c r="O147" s="1683"/>
      <c r="P147" s="1683"/>
      <c r="Q147" s="1683"/>
      <c r="R147" s="1719"/>
      <c r="S147" s="1051" t="s">
        <v>2952</v>
      </c>
      <c r="T147" s="1052" t="str">
        <f t="shared" si="6"/>
        <v/>
      </c>
      <c r="U147" s="1741"/>
      <c r="V147" s="1053"/>
      <c r="W147" s="1053"/>
      <c r="X147" s="320"/>
      <c r="Y147" s="1719"/>
      <c r="Z147" s="1719"/>
      <c r="AA147" s="1719"/>
      <c r="AB147" s="1719"/>
      <c r="AC147" s="1719"/>
      <c r="AD147" s="1719"/>
      <c r="AE147" s="1719"/>
      <c r="AF147" s="1719"/>
      <c r="AG147" s="1719"/>
    </row>
    <row r="148" spans="1:33" ht="10.15" hidden="1" customHeight="1" x14ac:dyDescent="0.25">
      <c r="A148" s="1634" t="s">
        <v>2953</v>
      </c>
      <c r="B148" s="1046"/>
      <c r="C148" s="1685"/>
      <c r="D148" s="1685"/>
      <c r="E148" s="1634"/>
      <c r="F148" s="1685"/>
      <c r="G148" s="1047"/>
      <c r="H148" s="1067"/>
      <c r="I148" s="1047"/>
      <c r="J148" s="1050"/>
      <c r="K148" s="1047"/>
      <c r="L148" s="1132"/>
      <c r="M148" s="1634"/>
      <c r="N148" s="1683"/>
      <c r="O148" s="1683"/>
      <c r="P148" s="1683"/>
      <c r="Q148" s="1683"/>
      <c r="R148" s="1719"/>
      <c r="S148" s="1051" t="s">
        <v>2953</v>
      </c>
      <c r="T148" s="1052" t="str">
        <f t="shared" si="6"/>
        <v/>
      </c>
      <c r="U148" s="1741"/>
      <c r="V148" s="1053"/>
      <c r="W148" s="1053"/>
      <c r="X148" s="320"/>
      <c r="Y148" s="1719"/>
      <c r="Z148" s="1719"/>
      <c r="AA148" s="1719"/>
      <c r="AB148" s="1719"/>
      <c r="AC148" s="1719"/>
      <c r="AD148" s="1719"/>
      <c r="AE148" s="1719"/>
      <c r="AF148" s="1719"/>
      <c r="AG148" s="1719"/>
    </row>
    <row r="149" spans="1:33" ht="10.15" hidden="1" customHeight="1" x14ac:dyDescent="0.25">
      <c r="A149" s="1634" t="s">
        <v>2954</v>
      </c>
      <c r="B149" s="1046"/>
      <c r="C149" s="1685"/>
      <c r="D149" s="1685"/>
      <c r="E149" s="1634"/>
      <c r="F149" s="1685"/>
      <c r="G149" s="1047"/>
      <c r="H149" s="1067"/>
      <c r="I149" s="1047"/>
      <c r="J149" s="1050"/>
      <c r="K149" s="1047"/>
      <c r="L149" s="1132"/>
      <c r="M149" s="1634"/>
      <c r="N149" s="1683"/>
      <c r="O149" s="1683"/>
      <c r="P149" s="1683"/>
      <c r="Q149" s="1683"/>
      <c r="R149" s="1719"/>
      <c r="S149" s="1051" t="s">
        <v>2954</v>
      </c>
      <c r="T149" s="1052" t="str">
        <f t="shared" si="6"/>
        <v/>
      </c>
      <c r="U149" s="1741"/>
      <c r="V149" s="1053"/>
      <c r="W149" s="1053"/>
      <c r="X149" s="320"/>
      <c r="Y149" s="1719"/>
      <c r="Z149" s="1719"/>
      <c r="AA149" s="1719"/>
      <c r="AB149" s="1719"/>
      <c r="AC149" s="1719"/>
      <c r="AD149" s="1719"/>
      <c r="AE149" s="1719"/>
      <c r="AF149" s="1719"/>
      <c r="AG149" s="1719"/>
    </row>
    <row r="150" spans="1:33" ht="10.15" hidden="1" customHeight="1" x14ac:dyDescent="0.25">
      <c r="A150" s="1634" t="s">
        <v>2955</v>
      </c>
      <c r="B150" s="1046"/>
      <c r="C150" s="1685"/>
      <c r="D150" s="1685"/>
      <c r="E150" s="1634"/>
      <c r="F150" s="1685"/>
      <c r="G150" s="1047"/>
      <c r="H150" s="1067"/>
      <c r="I150" s="1047"/>
      <c r="J150" s="1050"/>
      <c r="K150" s="1047"/>
      <c r="L150" s="1132"/>
      <c r="M150" s="1634"/>
      <c r="N150" s="1683"/>
      <c r="O150" s="1683"/>
      <c r="P150" s="1683"/>
      <c r="Q150" s="1683"/>
      <c r="R150" s="1719"/>
      <c r="S150" s="1051" t="s">
        <v>2955</v>
      </c>
      <c r="T150" s="1052" t="str">
        <f t="shared" si="6"/>
        <v/>
      </c>
      <c r="U150" s="1741"/>
      <c r="V150" s="1053"/>
      <c r="W150" s="1053"/>
      <c r="X150" s="320"/>
      <c r="Y150" s="1719"/>
      <c r="Z150" s="1719"/>
      <c r="AA150" s="1719"/>
      <c r="AB150" s="1719"/>
      <c r="AC150" s="1719"/>
      <c r="AD150" s="1719"/>
      <c r="AE150" s="1719"/>
      <c r="AF150" s="1719"/>
      <c r="AG150" s="1719"/>
    </row>
    <row r="151" spans="1:33" x14ac:dyDescent="0.25">
      <c r="A151" s="1634" t="s">
        <v>2956</v>
      </c>
      <c r="B151" s="1046"/>
      <c r="C151" s="1685"/>
      <c r="D151" s="1685"/>
      <c r="E151" s="1634"/>
      <c r="F151" s="1685"/>
      <c r="G151" s="1047"/>
      <c r="H151" s="1067"/>
      <c r="I151" s="1047"/>
      <c r="J151" s="1050"/>
      <c r="K151" s="1047"/>
      <c r="L151" s="1132"/>
      <c r="M151" s="1634"/>
      <c r="N151" s="1683"/>
      <c r="O151" s="1683"/>
      <c r="P151" s="1683"/>
      <c r="Q151" s="1683"/>
      <c r="R151" s="1719"/>
      <c r="S151" s="1051" t="s">
        <v>2956</v>
      </c>
      <c r="T151" s="1052" t="str">
        <f t="shared" si="6"/>
        <v/>
      </c>
      <c r="U151" s="1741"/>
      <c r="V151" s="1053"/>
      <c r="W151" s="1053"/>
      <c r="X151" s="320"/>
      <c r="Y151" s="1719"/>
      <c r="Z151" s="1719"/>
      <c r="AA151" s="1719"/>
      <c r="AB151" s="1719"/>
      <c r="AC151" s="1719"/>
      <c r="AD151" s="1719"/>
      <c r="AE151" s="1719"/>
      <c r="AF151" s="1719"/>
      <c r="AG151" s="1719"/>
    </row>
    <row r="152" spans="1:33" x14ac:dyDescent="0.25">
      <c r="A152" s="86" t="s">
        <v>2957</v>
      </c>
      <c r="B152" s="1054">
        <v>100</v>
      </c>
      <c r="C152" s="1685"/>
      <c r="D152" s="1685"/>
      <c r="E152" s="1634"/>
      <c r="F152" s="1685"/>
      <c r="G152" s="1055"/>
      <c r="H152" s="1067"/>
      <c r="I152" s="1055"/>
      <c r="J152" s="1050"/>
      <c r="K152" s="1055"/>
      <c r="L152" s="1132"/>
      <c r="M152" s="1634"/>
      <c r="N152" s="1685"/>
      <c r="O152" s="1685"/>
      <c r="P152" s="1685"/>
      <c r="Q152" s="1685"/>
      <c r="R152" s="1719"/>
      <c r="S152" s="1059" t="s">
        <v>2957</v>
      </c>
      <c r="T152" s="1058">
        <v>100</v>
      </c>
      <c r="U152" s="1741"/>
      <c r="V152" s="1053"/>
      <c r="W152" s="1053"/>
      <c r="X152" s="320"/>
      <c r="Y152" s="1719"/>
      <c r="Z152" s="1719"/>
      <c r="AA152" s="1719"/>
      <c r="AB152" s="1719"/>
      <c r="AC152" s="1719"/>
      <c r="AD152" s="1719"/>
      <c r="AE152" s="1719"/>
      <c r="AF152" s="1719"/>
      <c r="AG152" s="1719"/>
    </row>
    <row r="153" spans="1:33" x14ac:dyDescent="0.25">
      <c r="A153" s="39" t="s">
        <v>2958</v>
      </c>
      <c r="B153" s="678" t="s">
        <v>2959</v>
      </c>
      <c r="C153" s="1684"/>
      <c r="D153" s="1684"/>
      <c r="E153" s="1"/>
      <c r="F153" s="1684"/>
      <c r="G153" s="679"/>
      <c r="H153" s="1068"/>
      <c r="I153" s="679"/>
      <c r="J153" s="1062"/>
      <c r="K153" s="679"/>
      <c r="L153" s="887"/>
      <c r="M153" s="1719"/>
      <c r="N153" s="1684"/>
      <c r="O153" s="1684"/>
      <c r="P153" s="1684"/>
      <c r="Q153" s="1684"/>
      <c r="R153" s="1719"/>
      <c r="S153" s="1059" t="s">
        <v>2958</v>
      </c>
      <c r="T153" s="679" t="s">
        <v>2959</v>
      </c>
      <c r="U153" s="1741"/>
      <c r="V153" s="1064"/>
      <c r="W153" s="1064"/>
      <c r="X153" s="320"/>
      <c r="Y153" s="1719"/>
      <c r="Z153" s="1719"/>
      <c r="AA153" s="1719"/>
      <c r="AB153" s="1719"/>
      <c r="AC153" s="1719"/>
      <c r="AD153" s="1719"/>
      <c r="AE153" s="1719"/>
      <c r="AF153" s="1719"/>
      <c r="AG153" s="1719"/>
    </row>
    <row r="154" spans="1:33" x14ac:dyDescent="0.25">
      <c r="A154" s="1719"/>
      <c r="B154" s="1719"/>
      <c r="C154" s="1719"/>
      <c r="D154" s="1719"/>
      <c r="E154" s="1719"/>
      <c r="F154" s="1719"/>
      <c r="G154" s="1719"/>
      <c r="H154" s="1719"/>
      <c r="I154" s="1"/>
      <c r="J154" s="1719"/>
      <c r="K154" s="1719"/>
      <c r="L154" s="1719"/>
      <c r="M154" s="1719"/>
      <c r="N154" s="1"/>
      <c r="O154" s="1"/>
      <c r="P154" s="1"/>
      <c r="Q154" s="1"/>
      <c r="R154" s="1719"/>
      <c r="S154" s="1075"/>
      <c r="T154" s="1075"/>
      <c r="U154" s="1719"/>
      <c r="V154" s="1719"/>
      <c r="W154" s="693"/>
      <c r="X154" s="693"/>
      <c r="Y154" s="1719"/>
      <c r="Z154" s="1719"/>
      <c r="AA154" s="1719"/>
      <c r="AB154" s="1719"/>
      <c r="AC154" s="1719"/>
      <c r="AD154" s="1719"/>
      <c r="AE154" s="1719"/>
      <c r="AF154" s="1719"/>
      <c r="AG154" s="1719"/>
    </row>
    <row r="155" spans="1:33" x14ac:dyDescent="0.25">
      <c r="A155" s="24"/>
      <c r="B155" s="1356" t="s">
        <v>2960</v>
      </c>
      <c r="C155" s="1108"/>
      <c r="D155" s="1108"/>
      <c r="E155" s="1"/>
      <c r="F155" s="1109"/>
      <c r="G155" s="789"/>
      <c r="H155" s="1072"/>
      <c r="I155" s="1072"/>
      <c r="J155" s="1109"/>
      <c r="K155" s="1109"/>
      <c r="L155" s="1109"/>
      <c r="M155" s="1109"/>
      <c r="N155" s="1076"/>
      <c r="O155" s="1"/>
      <c r="P155" s="1083"/>
      <c r="Q155" s="1083"/>
      <c r="R155" s="1083"/>
      <c r="S155" s="1075"/>
      <c r="T155" s="1075"/>
      <c r="U155" s="1719"/>
      <c r="V155" s="1719"/>
      <c r="W155" s="1083"/>
      <c r="X155" s="1083"/>
      <c r="Y155" s="1085"/>
      <c r="Z155" s="1085"/>
      <c r="AA155" s="1085"/>
      <c r="AB155" s="1085"/>
      <c r="AC155" s="1118"/>
      <c r="AD155" s="1118"/>
      <c r="AE155" s="1085"/>
      <c r="AF155" s="1085"/>
      <c r="AG155" s="1085"/>
    </row>
    <row r="156" spans="1:33" x14ac:dyDescent="0.25">
      <c r="A156" s="132" t="s">
        <v>2958</v>
      </c>
      <c r="B156" s="1359" t="s">
        <v>2959</v>
      </c>
      <c r="C156" s="1360"/>
      <c r="D156" s="1360"/>
      <c r="E156" s="1361"/>
      <c r="F156" s="1360"/>
      <c r="G156" s="1360"/>
      <c r="H156" s="1431"/>
      <c r="I156" s="1432"/>
      <c r="J156" s="1432"/>
      <c r="K156" s="1432"/>
      <c r="L156" s="1432"/>
      <c r="M156" s="1700"/>
      <c r="N156" s="1581"/>
      <c r="O156" s="1582"/>
      <c r="P156" s="1583"/>
      <c r="Q156" s="1584"/>
      <c r="R156" s="1719"/>
      <c r="S156" s="1075"/>
      <c r="T156" s="1075"/>
      <c r="U156" s="1083"/>
      <c r="V156" s="1083"/>
      <c r="W156" s="1083"/>
      <c r="X156" s="1083"/>
      <c r="Y156" s="1085"/>
      <c r="Z156" s="1085"/>
      <c r="AA156" s="1118"/>
      <c r="AB156" s="1118"/>
      <c r="AC156" s="1085"/>
      <c r="AD156" s="1085"/>
      <c r="AE156" s="1085"/>
      <c r="AF156" s="1719"/>
      <c r="AG156" s="1719"/>
    </row>
    <row r="157" spans="1:33" x14ac:dyDescent="0.25">
      <c r="A157" s="1650"/>
      <c r="B157" s="1650"/>
      <c r="C157" s="1650"/>
      <c r="D157" s="1650"/>
      <c r="E157" s="1650"/>
      <c r="F157" s="1650"/>
      <c r="G157" s="131"/>
      <c r="H157" s="131"/>
      <c r="I157" s="1650"/>
      <c r="J157" s="1650"/>
      <c r="K157" s="1650"/>
      <c r="L157" s="1650"/>
      <c r="M157" s="1650"/>
      <c r="N157" s="1650"/>
      <c r="O157" s="1650"/>
      <c r="P157" s="1650"/>
      <c r="Q157" s="1650"/>
      <c r="R157" s="1719"/>
      <c r="S157" s="1074"/>
      <c r="T157" s="1074"/>
      <c r="U157" s="1719"/>
      <c r="V157" s="25"/>
      <c r="W157" s="25"/>
      <c r="X157" s="25"/>
      <c r="Y157" s="1719"/>
      <c r="Z157" s="1719"/>
      <c r="AA157" s="1719"/>
      <c r="AB157" s="1719"/>
      <c r="AC157" s="1719"/>
      <c r="AD157" s="1719"/>
      <c r="AE157" s="1719"/>
      <c r="AF157" s="1719"/>
      <c r="AG157" s="1719"/>
    </row>
    <row r="158" spans="1:33" x14ac:dyDescent="0.25">
      <c r="A158" s="1650"/>
      <c r="B158" s="138" t="s">
        <v>746</v>
      </c>
      <c r="C158" s="1650"/>
      <c r="D158" s="1693"/>
      <c r="E158" s="1650"/>
      <c r="F158" s="1650"/>
      <c r="G158" s="1650"/>
      <c r="H158" s="1650"/>
      <c r="I158" s="131"/>
      <c r="J158" s="1650"/>
      <c r="K158" s="1650"/>
      <c r="L158" s="1650"/>
      <c r="M158" s="1650"/>
      <c r="N158" s="1693"/>
      <c r="O158" s="1693"/>
      <c r="P158" s="1693"/>
      <c r="Q158" s="1693"/>
      <c r="R158" s="1719"/>
      <c r="S158" s="1093"/>
      <c r="T158" s="1044" t="s">
        <v>746</v>
      </c>
      <c r="U158" s="1741"/>
      <c r="V158" s="1"/>
      <c r="W158" s="283"/>
      <c r="X158" s="283"/>
      <c r="Y158" s="1719"/>
      <c r="Z158" s="1719"/>
      <c r="AA158" s="1719"/>
      <c r="AB158" s="1719"/>
      <c r="AC158" s="1719"/>
      <c r="AD158" s="1719"/>
      <c r="AE158" s="1719"/>
      <c r="AF158" s="1719"/>
      <c r="AG158" s="1719"/>
    </row>
    <row r="159" spans="1:33" x14ac:dyDescent="0.25">
      <c r="A159" s="1650"/>
      <c r="B159" s="1650"/>
      <c r="C159" s="1650"/>
      <c r="D159" s="1650"/>
      <c r="E159" s="1650"/>
      <c r="F159" s="1650"/>
      <c r="G159" s="1650"/>
      <c r="H159" s="1650"/>
      <c r="I159" s="131"/>
      <c r="J159" s="1650"/>
      <c r="K159" s="1650"/>
      <c r="L159" s="1650"/>
      <c r="M159" s="1650"/>
      <c r="N159" s="1650"/>
      <c r="O159" s="1650"/>
      <c r="P159" s="1650"/>
      <c r="Q159" s="1650"/>
      <c r="R159" s="1719"/>
      <c r="S159" s="1121"/>
      <c r="T159" s="1121"/>
      <c r="U159" s="1121"/>
      <c r="V159" s="1121"/>
      <c r="W159" s="1121"/>
      <c r="X159" s="1121"/>
      <c r="Y159" s="1719"/>
      <c r="Z159" s="1719"/>
      <c r="AA159" s="1719"/>
      <c r="AB159" s="1719"/>
      <c r="AC159" s="1719"/>
      <c r="AD159" s="1719"/>
      <c r="AE159" s="1719"/>
      <c r="AF159" s="1719"/>
      <c r="AG159" s="1719"/>
    </row>
    <row r="160" spans="1:33" s="25" customFormat="1" ht="33.75" x14ac:dyDescent="0.2">
      <c r="A160" s="932"/>
      <c r="B160" s="1474" t="s">
        <v>3014</v>
      </c>
      <c r="C160" s="131"/>
      <c r="D160" s="131"/>
      <c r="E160" s="131"/>
      <c r="F160" s="131"/>
      <c r="G160" s="131"/>
      <c r="H160" s="131"/>
      <c r="I160" s="131"/>
      <c r="J160" s="131"/>
      <c r="K160" s="131"/>
      <c r="L160" s="131"/>
      <c r="M160" s="131"/>
      <c r="N160" s="139" t="s">
        <v>3015</v>
      </c>
      <c r="O160" s="139" t="s">
        <v>3016</v>
      </c>
      <c r="P160" s="139" t="s">
        <v>3015</v>
      </c>
      <c r="Q160" s="139" t="s">
        <v>3016</v>
      </c>
    </row>
    <row r="161" spans="1:18" s="25" customFormat="1" ht="36.75" customHeight="1" x14ac:dyDescent="0.2">
      <c r="A161" s="932"/>
      <c r="B161" s="1475" t="s">
        <v>1784</v>
      </c>
      <c r="C161" s="660"/>
      <c r="D161" s="1692"/>
      <c r="E161" s="131"/>
      <c r="F161" s="1477"/>
      <c r="G161" s="1585"/>
      <c r="H161" s="1419"/>
      <c r="I161" s="1693"/>
      <c r="J161" s="1405"/>
      <c r="K161" s="131"/>
      <c r="L161" s="131"/>
      <c r="M161" s="131"/>
      <c r="N161" s="1692"/>
      <c r="O161" s="1692"/>
      <c r="P161" s="1692"/>
      <c r="Q161" s="1692"/>
    </row>
    <row r="162" spans="1:18" s="25" customFormat="1" ht="32.25" customHeight="1" x14ac:dyDescent="0.2">
      <c r="A162" s="932"/>
      <c r="B162" s="1478" t="s">
        <v>1785</v>
      </c>
      <c r="C162" s="1692"/>
      <c r="D162" s="1692"/>
      <c r="E162" s="131"/>
      <c r="F162" s="1477"/>
      <c r="G162" s="1585"/>
      <c r="H162" s="1419"/>
      <c r="I162" s="1693"/>
      <c r="J162" s="1405"/>
      <c r="K162" s="131"/>
      <c r="L162" s="131"/>
      <c r="M162" s="131"/>
      <c r="N162" s="1692"/>
      <c r="O162" s="1692"/>
      <c r="P162" s="1692"/>
      <c r="Q162" s="1692"/>
    </row>
    <row r="163" spans="1:18" ht="10.15" customHeight="1" x14ac:dyDescent="0.25">
      <c r="A163" s="1700"/>
      <c r="B163" s="1650"/>
      <c r="C163" s="1650"/>
      <c r="D163" s="1650"/>
      <c r="E163" s="1650"/>
      <c r="F163" s="1650"/>
      <c r="G163" s="1650"/>
      <c r="H163" s="1650"/>
      <c r="I163" s="1650"/>
      <c r="J163" s="1650"/>
      <c r="K163" s="1650"/>
      <c r="L163" s="1650"/>
      <c r="M163" s="1650"/>
      <c r="N163" s="1650"/>
      <c r="O163" s="1650"/>
      <c r="P163" s="1650"/>
      <c r="Q163" s="1650"/>
      <c r="R163" s="1719"/>
    </row>
    <row r="164" spans="1:18" ht="10.15" customHeight="1" x14ac:dyDescent="0.25">
      <c r="A164" s="1178">
        <v>1</v>
      </c>
      <c r="B164" s="2175" t="s">
        <v>2961</v>
      </c>
      <c r="C164" s="2042"/>
      <c r="D164" s="2042"/>
      <c r="E164" s="2042"/>
      <c r="F164" s="2042"/>
      <c r="G164" s="2042"/>
      <c r="H164" s="1640"/>
      <c r="I164" s="1558">
        <v>4</v>
      </c>
      <c r="J164" s="2175" t="s">
        <v>3097</v>
      </c>
      <c r="K164" s="2042"/>
      <c r="L164" s="2042"/>
      <c r="M164" s="2042"/>
      <c r="N164" s="2042"/>
      <c r="O164" s="2042"/>
      <c r="P164" s="2042"/>
      <c r="Q164" s="2042"/>
      <c r="R164" s="1"/>
    </row>
    <row r="165" spans="1:18" ht="34.9" customHeight="1" x14ac:dyDescent="0.25">
      <c r="A165" s="1178">
        <v>2</v>
      </c>
      <c r="B165" s="2272" t="s">
        <v>3086</v>
      </c>
      <c r="C165" s="2042"/>
      <c r="D165" s="2042"/>
      <c r="E165" s="2042"/>
      <c r="F165" s="2042"/>
      <c r="G165" s="2042"/>
      <c r="H165" s="1713"/>
      <c r="I165" s="1586">
        <v>5</v>
      </c>
      <c r="J165" s="2001" t="s">
        <v>2962</v>
      </c>
      <c r="K165" s="2042"/>
      <c r="L165" s="2042"/>
      <c r="M165" s="2042"/>
      <c r="N165" s="2042"/>
      <c r="O165" s="2042"/>
      <c r="P165" s="2042"/>
      <c r="Q165" s="2042"/>
      <c r="R165" s="1252"/>
    </row>
    <row r="166" spans="1:18" ht="32.450000000000003" customHeight="1" x14ac:dyDescent="0.25">
      <c r="A166" s="1094">
        <v>3</v>
      </c>
      <c r="B166" s="2287" t="s">
        <v>3122</v>
      </c>
      <c r="C166" s="2283"/>
      <c r="D166" s="2283"/>
      <c r="E166" s="2283"/>
      <c r="F166" s="2283"/>
      <c r="G166" s="2283"/>
      <c r="H166" s="1715"/>
      <c r="I166" s="1208">
        <v>6</v>
      </c>
      <c r="J166" s="2125" t="s">
        <v>2964</v>
      </c>
      <c r="K166" s="2283"/>
      <c r="L166" s="2283"/>
      <c r="M166" s="2283"/>
      <c r="N166" s="2283"/>
      <c r="O166" s="2283"/>
      <c r="P166" s="2283"/>
      <c r="Q166" s="2283"/>
      <c r="R166" s="1"/>
    </row>
    <row r="167" spans="1:18" x14ac:dyDescent="0.25">
      <c r="A167" s="1179"/>
      <c r="B167" s="1"/>
      <c r="C167" s="1"/>
      <c r="D167" s="1"/>
      <c r="E167" s="1"/>
      <c r="F167" s="1"/>
      <c r="G167" s="1"/>
      <c r="H167" s="1"/>
      <c r="I167" s="1208">
        <v>7</v>
      </c>
      <c r="J167" s="2126" t="s">
        <v>2966</v>
      </c>
      <c r="K167" s="2283"/>
      <c r="L167" s="2283"/>
      <c r="M167" s="2283"/>
      <c r="N167" s="2283"/>
      <c r="O167" s="2283"/>
      <c r="P167" s="2283"/>
      <c r="Q167" s="2283"/>
      <c r="R167" s="1715"/>
    </row>
    <row r="168" spans="1:18" x14ac:dyDescent="0.25">
      <c r="A168" s="1179"/>
      <c r="B168" s="1719"/>
      <c r="C168" s="1719"/>
      <c r="D168" s="1719"/>
      <c r="E168" s="1719"/>
      <c r="F168" s="1719"/>
      <c r="G168" s="1"/>
      <c r="H168" s="1719"/>
      <c r="I168" s="1185"/>
      <c r="J168" s="1177"/>
      <c r="K168" s="1209"/>
      <c r="L168" s="1209"/>
      <c r="M168" s="1209"/>
      <c r="N168" s="1209"/>
      <c r="O168" s="1209"/>
      <c r="P168" s="1209"/>
      <c r="Q168" s="1209"/>
      <c r="R168" s="1209"/>
    </row>
    <row r="169" spans="1:18" x14ac:dyDescent="0.25">
      <c r="A169" s="1634"/>
      <c r="B169" s="25"/>
      <c r="C169" s="1719"/>
      <c r="D169" s="1719"/>
      <c r="E169" s="1719"/>
      <c r="F169" s="1719"/>
      <c r="G169" s="1719"/>
      <c r="H169" s="1719"/>
      <c r="I169" s="1719"/>
      <c r="J169" s="1719"/>
      <c r="K169" s="1719"/>
      <c r="L169" s="1719"/>
      <c r="M169" s="1719"/>
      <c r="N169" s="1719"/>
      <c r="O169" s="1719"/>
      <c r="P169" s="1719"/>
      <c r="Q169" s="1719"/>
      <c r="R169" s="1719"/>
    </row>
    <row r="170" spans="1:18" x14ac:dyDescent="0.25">
      <c r="A170" s="1634"/>
      <c r="B170" s="1719"/>
      <c r="C170" s="1719"/>
      <c r="D170" s="1719"/>
      <c r="E170" s="1719"/>
      <c r="F170" s="1719"/>
      <c r="G170" s="1719"/>
      <c r="H170" s="1719"/>
      <c r="I170" s="1719"/>
      <c r="J170" s="1719"/>
      <c r="K170" s="1719"/>
      <c r="L170" s="1719"/>
      <c r="M170" s="1719"/>
      <c r="N170" s="1719"/>
      <c r="O170" s="1719"/>
      <c r="P170" s="1719"/>
      <c r="Q170" s="1719"/>
      <c r="R170" s="1719"/>
    </row>
    <row r="171" spans="1:18" x14ac:dyDescent="0.25">
      <c r="A171" s="1634"/>
      <c r="B171" s="1719"/>
      <c r="C171" s="1719"/>
      <c r="D171" s="1719"/>
      <c r="E171" s="1719"/>
      <c r="F171" s="1719"/>
      <c r="G171" s="1719"/>
      <c r="H171" s="1719"/>
      <c r="I171" s="1719"/>
      <c r="J171" s="1719"/>
      <c r="K171" s="1719"/>
      <c r="L171" s="1719"/>
      <c r="M171" s="1719"/>
      <c r="N171" s="1719"/>
      <c r="O171" s="1719"/>
      <c r="P171" s="1719"/>
      <c r="Q171" s="1719"/>
      <c r="R171" s="1719"/>
    </row>
    <row r="172" spans="1:18" x14ac:dyDescent="0.25">
      <c r="A172" s="1634"/>
      <c r="B172" s="1719"/>
      <c r="C172" s="1719"/>
      <c r="D172" s="1719"/>
      <c r="E172" s="1719"/>
      <c r="F172" s="1719"/>
      <c r="G172" s="1719"/>
      <c r="H172" s="1719"/>
      <c r="I172" s="1719"/>
      <c r="J172" s="1719"/>
      <c r="K172" s="1719"/>
      <c r="L172" s="1719"/>
      <c r="M172" s="1719"/>
      <c r="N172" s="1719"/>
      <c r="O172" s="1719"/>
      <c r="P172" s="1719"/>
      <c r="Q172" s="1719"/>
      <c r="R172" s="1719"/>
    </row>
    <row r="173" spans="1:18" x14ac:dyDescent="0.25">
      <c r="A173" s="1634"/>
      <c r="B173" s="1719"/>
      <c r="C173" s="1719"/>
      <c r="D173" s="1719"/>
      <c r="E173" s="1719"/>
      <c r="F173" s="1719"/>
      <c r="G173" s="1719"/>
      <c r="H173" s="1719"/>
      <c r="I173" s="1719"/>
      <c r="J173" s="1719"/>
      <c r="K173" s="1719"/>
      <c r="L173" s="1719"/>
      <c r="M173" s="1719"/>
      <c r="N173" s="1719"/>
      <c r="O173" s="1719"/>
      <c r="P173" s="1719"/>
      <c r="Q173" s="1719"/>
      <c r="R173" s="1719"/>
    </row>
    <row r="174" spans="1:18" x14ac:dyDescent="0.25">
      <c r="A174" s="1634"/>
      <c r="B174" s="1719"/>
      <c r="C174" s="1719"/>
      <c r="D174" s="1719"/>
      <c r="E174" s="1719"/>
      <c r="F174" s="1719"/>
      <c r="G174" s="1719"/>
      <c r="H174" s="1719"/>
      <c r="I174" s="1719"/>
      <c r="J174" s="1719"/>
      <c r="K174" s="1719"/>
      <c r="L174" s="1719"/>
      <c r="M174" s="1719"/>
      <c r="N174" s="1719"/>
      <c r="O174" s="1719"/>
      <c r="P174" s="1719"/>
      <c r="Q174" s="1719"/>
      <c r="R174" s="1719"/>
    </row>
    <row r="175" spans="1:18" x14ac:dyDescent="0.25">
      <c r="A175" s="1634"/>
      <c r="B175" s="1719"/>
      <c r="C175" s="1719"/>
      <c r="D175" s="1719"/>
      <c r="E175" s="1719"/>
      <c r="F175" s="1719"/>
      <c r="G175" s="1719"/>
      <c r="H175" s="1719"/>
      <c r="I175" s="1719"/>
      <c r="J175" s="1719"/>
      <c r="K175" s="1719"/>
      <c r="L175" s="1719"/>
      <c r="M175" s="1719"/>
      <c r="N175" s="1719"/>
      <c r="O175" s="1719"/>
      <c r="P175" s="1719"/>
      <c r="Q175" s="1719"/>
      <c r="R175" s="1719"/>
    </row>
    <row r="176" spans="1:18" x14ac:dyDescent="0.25">
      <c r="A176" s="1634"/>
      <c r="B176" s="1719"/>
      <c r="C176" s="1719"/>
      <c r="D176" s="1719"/>
      <c r="E176" s="1719"/>
      <c r="F176" s="1719"/>
      <c r="G176" s="1719"/>
      <c r="H176" s="1719"/>
      <c r="I176" s="1719"/>
      <c r="J176" s="1719"/>
      <c r="K176" s="1719"/>
      <c r="L176" s="1719"/>
      <c r="M176" s="1719"/>
      <c r="N176" s="1719"/>
      <c r="O176" s="1719"/>
      <c r="P176" s="1719"/>
      <c r="Q176" s="1719"/>
      <c r="R176" s="1719"/>
    </row>
    <row r="177" spans="1:1" x14ac:dyDescent="0.25">
      <c r="A177" s="1634"/>
    </row>
    <row r="178" spans="1:1" x14ac:dyDescent="0.25">
      <c r="A178" s="1634"/>
    </row>
    <row r="179" spans="1:1" x14ac:dyDescent="0.25">
      <c r="A179" s="1634"/>
    </row>
    <row r="180" spans="1:1" x14ac:dyDescent="0.25">
      <c r="A180" s="1634"/>
    </row>
    <row r="181" spans="1:1" x14ac:dyDescent="0.25">
      <c r="A181" s="1634"/>
    </row>
    <row r="182" spans="1:1" x14ac:dyDescent="0.25">
      <c r="A182" s="1634"/>
    </row>
    <row r="183" spans="1:1" x14ac:dyDescent="0.25">
      <c r="A183" s="1634"/>
    </row>
    <row r="184" spans="1:1" x14ac:dyDescent="0.25">
      <c r="A184" s="1634"/>
    </row>
    <row r="185" spans="1:1" x14ac:dyDescent="0.25">
      <c r="A185" s="1634"/>
    </row>
    <row r="186" spans="1:1" x14ac:dyDescent="0.25">
      <c r="A186" s="1634"/>
    </row>
    <row r="187" spans="1:1" x14ac:dyDescent="0.25">
      <c r="A187" s="86"/>
    </row>
    <row r="188" spans="1:1" x14ac:dyDescent="0.25">
      <c r="A188" s="39"/>
    </row>
    <row r="191" spans="1:1" x14ac:dyDescent="0.25">
      <c r="A191" s="1634"/>
    </row>
    <row r="192" spans="1:1" x14ac:dyDescent="0.25">
      <c r="A192" s="1634"/>
    </row>
    <row r="193" spans="1:1" x14ac:dyDescent="0.25">
      <c r="A193" s="1634"/>
    </row>
    <row r="194" spans="1:1" x14ac:dyDescent="0.25">
      <c r="A194" s="1634"/>
    </row>
    <row r="195" spans="1:1" x14ac:dyDescent="0.25">
      <c r="A195" s="1634"/>
    </row>
    <row r="196" spans="1:1" x14ac:dyDescent="0.25">
      <c r="A196" s="1634"/>
    </row>
    <row r="197" spans="1:1" x14ac:dyDescent="0.25">
      <c r="A197" s="1634"/>
    </row>
    <row r="198" spans="1:1" x14ac:dyDescent="0.25">
      <c r="A198" s="1634"/>
    </row>
    <row r="199" spans="1:1" x14ac:dyDescent="0.25">
      <c r="A199" s="1634"/>
    </row>
    <row r="200" spans="1:1" x14ac:dyDescent="0.25">
      <c r="A200" s="1634"/>
    </row>
    <row r="201" spans="1:1" x14ac:dyDescent="0.25">
      <c r="A201" s="1634"/>
    </row>
    <row r="202" spans="1:1" x14ac:dyDescent="0.25">
      <c r="A202" s="1634"/>
    </row>
    <row r="203" spans="1:1" x14ac:dyDescent="0.25">
      <c r="A203" s="1634"/>
    </row>
    <row r="204" spans="1:1" x14ac:dyDescent="0.25">
      <c r="A204" s="1634"/>
    </row>
    <row r="205" spans="1:1" x14ac:dyDescent="0.25">
      <c r="A205" s="1634"/>
    </row>
    <row r="206" spans="1:1" x14ac:dyDescent="0.25">
      <c r="A206" s="1634"/>
    </row>
    <row r="207" spans="1:1" x14ac:dyDescent="0.25">
      <c r="A207" s="1634"/>
    </row>
    <row r="208" spans="1:1" x14ac:dyDescent="0.25">
      <c r="A208" s="1634"/>
    </row>
    <row r="209" spans="1:1" x14ac:dyDescent="0.25">
      <c r="A209" s="1634"/>
    </row>
    <row r="210" spans="1:1" x14ac:dyDescent="0.25">
      <c r="A210" s="1634"/>
    </row>
    <row r="211" spans="1:1" x14ac:dyDescent="0.25">
      <c r="A211" s="1634"/>
    </row>
    <row r="212" spans="1:1" x14ac:dyDescent="0.25">
      <c r="A212" s="1634"/>
    </row>
    <row r="213" spans="1:1" x14ac:dyDescent="0.25">
      <c r="A213" s="1634"/>
    </row>
    <row r="214" spans="1:1" x14ac:dyDescent="0.25">
      <c r="A214" s="1634"/>
    </row>
    <row r="215" spans="1:1" x14ac:dyDescent="0.25">
      <c r="A215" s="1634"/>
    </row>
    <row r="216" spans="1:1" x14ac:dyDescent="0.25">
      <c r="A216" s="86"/>
    </row>
    <row r="217" spans="1:1" x14ac:dyDescent="0.25">
      <c r="A217" s="39"/>
    </row>
    <row r="229" spans="1:1" x14ac:dyDescent="0.25">
      <c r="A229" s="1098"/>
    </row>
  </sheetData>
  <mergeCells count="18">
    <mergeCell ref="B2:E2"/>
    <mergeCell ref="B165:G165"/>
    <mergeCell ref="J165:Q165"/>
    <mergeCell ref="B166:G166"/>
    <mergeCell ref="J166:Q166"/>
    <mergeCell ref="B164:G164"/>
    <mergeCell ref="F6:G7"/>
    <mergeCell ref="B6:D7"/>
    <mergeCell ref="I6:L6"/>
    <mergeCell ref="J167:Q167"/>
    <mergeCell ref="V7:W7"/>
    <mergeCell ref="N8:O8"/>
    <mergeCell ref="P8:Q8"/>
    <mergeCell ref="I10:J10"/>
    <mergeCell ref="J164:Q164"/>
    <mergeCell ref="S6:T7"/>
    <mergeCell ref="I7:J7"/>
    <mergeCell ref="K7:L7"/>
  </mergeCells>
  <hyperlinks>
    <hyperlink ref="B2:E2" location="'Liste tableaux'!A1" display="Retour à la liste des tableaux" xr:uid="{71E4DCBE-E8A5-4490-AE77-5968BA13D2F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1" sqref="B1"/>
    </sheetView>
  </sheetViews>
  <sheetFormatPr defaultColWidth="9.140625" defaultRowHeight="15" x14ac:dyDescent="0.25"/>
  <cols>
    <col min="5" max="5" width="1.5703125" customWidth="1"/>
    <col min="7" max="7" width="1.7109375" customWidth="1"/>
    <col min="9" max="9" width="14.5703125" customWidth="1"/>
    <col min="10" max="10" width="1.42578125" customWidth="1"/>
    <col min="15" max="15" width="2.7109375" customWidth="1"/>
    <col min="18" max="18" width="13.42578125" customWidth="1"/>
    <col min="20" max="20" width="13.7109375" customWidth="1"/>
    <col min="21" max="22" width="1.5703125" customWidth="1"/>
    <col min="28" max="28" width="1.28515625" customWidth="1"/>
    <col min="33" max="33" width="2.140625" customWidth="1"/>
    <col min="38" max="38" width="1.7109375" customWidth="1"/>
    <col min="45" max="47" width="9.140625" style="1350"/>
    <col min="48" max="48" width="14.7109375" style="1350" customWidth="1"/>
    <col min="49" max="49" width="13.28515625" style="1350" customWidth="1"/>
  </cols>
  <sheetData>
    <row r="1" spans="1:53" ht="15.75" x14ac:dyDescent="0.25">
      <c r="A1" s="1719"/>
      <c r="B1" s="378" t="s">
        <v>3123</v>
      </c>
      <c r="C1" s="33"/>
      <c r="D1" s="33"/>
      <c r="E1" s="1"/>
      <c r="F1" s="1"/>
      <c r="G1" s="1719"/>
      <c r="H1" s="1"/>
      <c r="I1" s="1"/>
      <c r="J1" s="1"/>
      <c r="K1" s="1"/>
      <c r="L1" s="1"/>
      <c r="M1" s="1"/>
      <c r="N1" s="1"/>
      <c r="O1" s="1719"/>
      <c r="P1" s="33" t="str">
        <f>B1</f>
        <v>Tableau 50.220 - Approche fondée sur les notations internes - Actifs pondérés en fonction du risque de crédit</v>
      </c>
      <c r="Q1" s="1"/>
      <c r="R1" s="1"/>
      <c r="S1" s="1"/>
      <c r="T1" s="1"/>
      <c r="U1" s="1"/>
      <c r="V1" s="1719"/>
      <c r="W1" s="33" t="str">
        <f>B1</f>
        <v>Tableau 50.220 - Approche fondée sur les notations internes - Actifs pondérés en fonction du risque de crédit</v>
      </c>
      <c r="X1" s="1"/>
      <c r="Y1" s="1"/>
      <c r="Z1" s="1"/>
      <c r="AA1" s="1"/>
      <c r="AB1" s="1"/>
      <c r="AC1" s="33" t="s">
        <v>3124</v>
      </c>
      <c r="AD1" s="1186"/>
      <c r="AE1" s="1"/>
      <c r="AF1" s="1"/>
      <c r="AG1" s="1"/>
      <c r="AH1" s="1"/>
      <c r="AI1" s="1"/>
      <c r="AJ1" s="1"/>
      <c r="AK1" s="1"/>
      <c r="AL1" s="1"/>
      <c r="AM1" s="33" t="str">
        <f>B1</f>
        <v>Tableau 50.220 - Approche fondée sur les notations internes - Actifs pondérés en fonction du risque de crédit</v>
      </c>
      <c r="AN1" s="1"/>
      <c r="AO1" s="1"/>
      <c r="AP1" s="1"/>
      <c r="AQ1" s="1"/>
      <c r="AR1" s="1719"/>
      <c r="AS1" s="1589" t="str">
        <f>$B1</f>
        <v>Tableau 50.220 - Approche fondée sur les notations internes - Actifs pondérés en fonction du risque de crédit</v>
      </c>
      <c r="AT1" s="508"/>
      <c r="AU1" s="508"/>
      <c r="AV1" s="508"/>
      <c r="AW1" s="508"/>
      <c r="AX1" s="1719"/>
      <c r="AY1" s="1719"/>
      <c r="AZ1" s="1719"/>
      <c r="BA1" s="1719"/>
    </row>
    <row r="2" spans="1:53" ht="12" customHeight="1" x14ac:dyDescent="0.25">
      <c r="A2" s="35">
        <v>30</v>
      </c>
      <c r="B2" s="2144" t="s">
        <v>94</v>
      </c>
      <c r="C2" s="2145"/>
      <c r="D2" s="2145"/>
      <c r="E2" s="2146"/>
      <c r="F2" s="70"/>
      <c r="G2" s="1719"/>
      <c r="H2" s="1719"/>
      <c r="I2" s="1719"/>
      <c r="J2" s="1719"/>
      <c r="K2" s="1719"/>
      <c r="L2" s="1719"/>
      <c r="M2" s="1719"/>
      <c r="N2" s="1719"/>
      <c r="O2" s="1719"/>
      <c r="P2" s="2232" t="s">
        <v>3005</v>
      </c>
      <c r="Q2" s="2232"/>
      <c r="R2" s="2232"/>
      <c r="S2" s="2232"/>
      <c r="T2" s="2232"/>
      <c r="U2" s="2232"/>
      <c r="V2" s="1719"/>
      <c r="W2" s="2222" t="s">
        <v>3125</v>
      </c>
      <c r="X2" s="2222"/>
      <c r="Y2" s="2222"/>
      <c r="Z2" s="2222"/>
      <c r="AA2" s="2222"/>
      <c r="AB2" s="1676"/>
      <c r="AC2" s="2232" t="s">
        <v>3126</v>
      </c>
      <c r="AD2" s="2283"/>
      <c r="AE2" s="2283"/>
      <c r="AF2" s="2283"/>
      <c r="AG2" s="2283"/>
      <c r="AH2" s="2283"/>
      <c r="AI2" s="2283"/>
      <c r="AJ2" s="2283"/>
      <c r="AK2" s="2283"/>
      <c r="AL2" s="1676"/>
      <c r="AM2" s="2222" t="s">
        <v>3127</v>
      </c>
      <c r="AN2" s="2042"/>
      <c r="AO2" s="2042"/>
      <c r="AP2" s="2042"/>
      <c r="AQ2" s="2042"/>
      <c r="AR2" s="2042"/>
      <c r="AS2" s="2224" t="s">
        <v>3128</v>
      </c>
      <c r="AT2" s="2042"/>
      <c r="AU2" s="2042"/>
      <c r="AV2" s="2042"/>
      <c r="AW2" s="2042"/>
      <c r="AX2" s="2042"/>
      <c r="AY2" s="2042"/>
      <c r="AZ2" s="2042"/>
      <c r="BA2" s="2042"/>
    </row>
    <row r="3" spans="1:53" ht="51" customHeight="1" x14ac:dyDescent="0.25">
      <c r="A3" s="35"/>
      <c r="B3" s="1018"/>
      <c r="C3" s="320"/>
      <c r="D3" s="320"/>
      <c r="E3" s="1719"/>
      <c r="F3" s="70"/>
      <c r="G3" s="1719"/>
      <c r="H3" s="1719"/>
      <c r="I3" s="1719"/>
      <c r="J3" s="1719"/>
      <c r="K3" s="1719"/>
      <c r="L3" s="1719"/>
      <c r="M3" s="1719"/>
      <c r="N3" s="1719"/>
      <c r="O3" s="1719"/>
      <c r="P3" s="2232"/>
      <c r="Q3" s="2232"/>
      <c r="R3" s="2232"/>
      <c r="S3" s="2232"/>
      <c r="T3" s="2232"/>
      <c r="U3" s="2232"/>
      <c r="V3" s="1719"/>
      <c r="W3" s="2222"/>
      <c r="X3" s="2222"/>
      <c r="Y3" s="2222"/>
      <c r="Z3" s="2222"/>
      <c r="AA3" s="2222"/>
      <c r="AB3" s="1678"/>
      <c r="AC3" s="2283"/>
      <c r="AD3" s="2283"/>
      <c r="AE3" s="2283"/>
      <c r="AF3" s="2283"/>
      <c r="AG3" s="2283"/>
      <c r="AH3" s="2283"/>
      <c r="AI3" s="2283"/>
      <c r="AJ3" s="2283"/>
      <c r="AK3" s="2283"/>
      <c r="AL3" s="1678"/>
      <c r="AM3" s="2042"/>
      <c r="AN3" s="2042"/>
      <c r="AO3" s="2042"/>
      <c r="AP3" s="2042"/>
      <c r="AQ3" s="2042"/>
      <c r="AR3" s="2042"/>
      <c r="AS3" s="2042"/>
      <c r="AT3" s="2042"/>
      <c r="AU3" s="2042"/>
      <c r="AV3" s="2042"/>
      <c r="AW3" s="2042"/>
      <c r="AX3" s="2042"/>
      <c r="AY3" s="2042"/>
      <c r="AZ3" s="2042"/>
      <c r="BA3" s="2042"/>
    </row>
    <row r="4" spans="1:53" ht="46.9" customHeight="1" x14ac:dyDescent="0.25">
      <c r="A4" s="1719"/>
      <c r="B4" s="2261" t="s">
        <v>3129</v>
      </c>
      <c r="C4" s="2292"/>
      <c r="D4" s="2292"/>
      <c r="E4" s="2292"/>
      <c r="F4" s="2292"/>
      <c r="G4" s="2292"/>
      <c r="H4" s="2292"/>
      <c r="I4" s="2292"/>
      <c r="J4" s="2292"/>
      <c r="K4" s="2292"/>
      <c r="L4" s="2292"/>
      <c r="M4" s="2292"/>
      <c r="N4" s="2292"/>
      <c r="O4" s="1719"/>
      <c r="P4" s="2147" t="str">
        <f>$B4</f>
        <v>Pour le portefeuille bancaire – Expositions sur l'immobilier résidentiel général, à l'exclusion des marges de crédit adossées à un bien immobilier (108)</v>
      </c>
      <c r="Q4" s="2283"/>
      <c r="R4" s="2283"/>
      <c r="S4" s="2283"/>
      <c r="T4" s="2283"/>
      <c r="U4" s="2283"/>
      <c r="V4" s="1719"/>
      <c r="W4" s="2232" t="str">
        <f>$B4</f>
        <v>Pour le portefeuille bancaire – Expositions sur l'immobilier résidentiel général, à l'exclusion des marges de crédit adossées à un bien immobilier (108)</v>
      </c>
      <c r="X4" s="2232"/>
      <c r="Y4" s="2232"/>
      <c r="Z4" s="2232"/>
      <c r="AA4" s="2232"/>
      <c r="AB4" s="1676"/>
      <c r="AC4" s="2232" t="str">
        <f>$B4</f>
        <v>Pour le portefeuille bancaire – Expositions sur l'immobilier résidentiel général, à l'exclusion des marges de crédit adossées à un bien immobilier (108)</v>
      </c>
      <c r="AD4" s="2283"/>
      <c r="AE4" s="2283"/>
      <c r="AF4" s="2283"/>
      <c r="AG4" s="2283"/>
      <c r="AH4" s="2283"/>
      <c r="AI4" s="2283"/>
      <c r="AJ4" s="2283"/>
      <c r="AK4" s="2283"/>
      <c r="AL4" s="1676"/>
      <c r="AM4" s="2232" t="str">
        <f>$B4</f>
        <v>Pour le portefeuille bancaire – Expositions sur l'immobilier résidentiel général, à l'exclusion des marges de crédit adossées à un bien immobilier (108)</v>
      </c>
      <c r="AN4" s="2283"/>
      <c r="AO4" s="2283"/>
      <c r="AP4" s="2283"/>
      <c r="AQ4" s="2283"/>
      <c r="AR4" s="2283"/>
      <c r="AS4" s="2222" t="str">
        <f>$B4</f>
        <v>Pour le portefeuille bancaire – Expositions sur l'immobilier résidentiel général, à l'exclusion des marges de crédit adossées à un bien immobilier (108)</v>
      </c>
      <c r="AT4" s="2042"/>
      <c r="AU4" s="2042"/>
      <c r="AV4" s="2042"/>
      <c r="AW4" s="2042"/>
      <c r="AX4" s="2042"/>
      <c r="AY4" s="2042"/>
      <c r="AZ4" s="2042"/>
      <c r="BA4" s="2042"/>
    </row>
    <row r="5" spans="1:53" ht="15.75" x14ac:dyDescent="0.25">
      <c r="A5" s="1719"/>
      <c r="B5" s="36" t="s">
        <v>2910</v>
      </c>
      <c r="C5" s="326"/>
      <c r="D5" s="1719"/>
      <c r="E5" s="1719"/>
      <c r="F5" s="1719"/>
      <c r="G5" s="1719"/>
      <c r="H5" s="1719"/>
      <c r="I5" s="1719"/>
      <c r="J5" s="1719"/>
      <c r="K5" s="1719"/>
      <c r="L5" s="1719"/>
      <c r="M5" s="1719"/>
      <c r="N5" s="1719"/>
      <c r="O5" s="1719"/>
      <c r="P5" s="36" t="str">
        <f>B5</f>
        <v>Dollars, en milliers, Type d’enregistrement 010</v>
      </c>
      <c r="Q5" s="1"/>
      <c r="R5" s="1"/>
      <c r="S5" s="1"/>
      <c r="T5" s="1"/>
      <c r="U5" s="1"/>
      <c r="V5" s="1719"/>
      <c r="W5" s="36" t="str">
        <f>B5</f>
        <v>Dollars, en milliers, Type d’enregistrement 010</v>
      </c>
      <c r="X5" s="1"/>
      <c r="Y5" s="1"/>
      <c r="Z5" s="1188"/>
      <c r="AA5" s="1188"/>
      <c r="AB5" s="1188"/>
      <c r="AC5" s="36" t="s">
        <v>2910</v>
      </c>
      <c r="AD5" s="1"/>
      <c r="AE5" s="1"/>
      <c r="AF5" s="1188"/>
      <c r="AG5" s="1188"/>
      <c r="AH5" s="36"/>
      <c r="AI5" s="1"/>
      <c r="AJ5" s="1"/>
      <c r="AK5" s="1188"/>
      <c r="AL5" s="1"/>
      <c r="AM5" s="36" t="str">
        <f>B5</f>
        <v>Dollars, en milliers, Type d’enregistrement 010</v>
      </c>
      <c r="AN5" s="1"/>
      <c r="AO5" s="1"/>
      <c r="AP5" s="1188"/>
      <c r="AQ5" s="1188"/>
      <c r="AR5" s="1719"/>
      <c r="AS5" s="261" t="str">
        <f>$B5</f>
        <v>Dollars, en milliers, Type d’enregistrement 010</v>
      </c>
      <c r="AT5" s="508"/>
      <c r="AU5" s="508"/>
      <c r="AV5" s="1590"/>
      <c r="AW5" s="1590"/>
      <c r="AX5" s="1719"/>
      <c r="AY5" s="1719"/>
      <c r="AZ5" s="1719"/>
      <c r="BA5" s="1719"/>
    </row>
    <row r="6" spans="1:53" ht="46.5" x14ac:dyDescent="0.25">
      <c r="A6" s="131"/>
      <c r="B6" s="2221" t="s">
        <v>2349</v>
      </c>
      <c r="C6" s="2289"/>
      <c r="D6" s="2284"/>
      <c r="E6" s="207"/>
      <c r="F6" s="1666" t="s">
        <v>2350</v>
      </c>
      <c r="G6" s="1184"/>
      <c r="H6" s="2288" t="s">
        <v>2800</v>
      </c>
      <c r="I6" s="2284"/>
      <c r="J6" s="207"/>
      <c r="K6" s="207"/>
      <c r="L6" s="207"/>
      <c r="M6" s="207"/>
      <c r="N6" s="207"/>
      <c r="O6" s="1719"/>
      <c r="P6" s="1677"/>
      <c r="Q6" s="1677"/>
      <c r="R6" s="876"/>
      <c r="S6" s="2217" t="s">
        <v>2971</v>
      </c>
      <c r="T6" s="2284"/>
      <c r="U6" s="1027"/>
      <c r="V6" s="1719"/>
      <c r="W6" s="1677"/>
      <c r="X6" s="1677"/>
      <c r="Y6" s="1189"/>
      <c r="Z6" s="1679" t="s">
        <v>2971</v>
      </c>
      <c r="AA6" s="1680"/>
      <c r="AB6" s="1210"/>
      <c r="AC6" s="1721"/>
      <c r="AD6" s="1721"/>
      <c r="AE6" s="1028"/>
      <c r="AF6" s="1211"/>
      <c r="AG6" s="1"/>
      <c r="AH6" s="207"/>
      <c r="AI6" s="207"/>
      <c r="AJ6" s="207"/>
      <c r="AK6" s="207"/>
      <c r="AL6" s="1028"/>
      <c r="AM6" s="1721"/>
      <c r="AN6" s="1721"/>
      <c r="AO6" s="1212"/>
      <c r="AP6" s="2274" t="s">
        <v>2971</v>
      </c>
      <c r="AQ6" s="2284"/>
      <c r="AR6" s="1719"/>
      <c r="AS6" s="1723"/>
      <c r="AT6" s="1723"/>
      <c r="AU6" s="1591"/>
      <c r="AV6" s="2226" t="s">
        <v>2971</v>
      </c>
      <c r="AW6" s="2278"/>
      <c r="AX6" s="1719"/>
      <c r="AY6" s="1719"/>
      <c r="AZ6" s="1719"/>
      <c r="BA6" s="1719"/>
    </row>
    <row r="7" spans="1:53" ht="100.5" x14ac:dyDescent="0.25">
      <c r="A7" s="1666" t="s">
        <v>2915</v>
      </c>
      <c r="B7" s="1666" t="s">
        <v>2916</v>
      </c>
      <c r="C7" s="1666" t="s">
        <v>2352</v>
      </c>
      <c r="D7" s="1666" t="s">
        <v>3111</v>
      </c>
      <c r="E7" s="668"/>
      <c r="F7" s="1666" t="s">
        <v>3130</v>
      </c>
      <c r="G7" s="1101"/>
      <c r="H7" s="1666" t="s">
        <v>3083</v>
      </c>
      <c r="I7" s="1213" t="s">
        <v>3131</v>
      </c>
      <c r="J7" s="188"/>
      <c r="K7" s="2002" t="s">
        <v>2359</v>
      </c>
      <c r="L7" s="2149"/>
      <c r="M7" s="2002" t="s">
        <v>2925</v>
      </c>
      <c r="N7" s="2149"/>
      <c r="O7" s="1719"/>
      <c r="P7" s="1035" t="str">
        <f>$A7</f>
        <v>Fourchette de probabilité de défaut (PD)</v>
      </c>
      <c r="Q7" s="1035" t="str">
        <f>$B7</f>
        <v>PD estimative (%) (M3)</v>
      </c>
      <c r="R7" s="1666" t="s">
        <v>3132</v>
      </c>
      <c r="S7" s="1698" t="s">
        <v>2927</v>
      </c>
      <c r="T7" s="1698" t="s">
        <v>2928</v>
      </c>
      <c r="U7" s="1028"/>
      <c r="V7" s="1719"/>
      <c r="W7" s="1035" t="str">
        <f>$A7</f>
        <v>Fourchette de probabilité de défaut (PD)</v>
      </c>
      <c r="X7" s="1035" t="str">
        <f>$B7</f>
        <v>PD estimative (%) (M3)</v>
      </c>
      <c r="Y7" s="1036" t="s">
        <v>3133</v>
      </c>
      <c r="Z7" s="1036" t="s">
        <v>3134</v>
      </c>
      <c r="AA7" s="1036" t="s">
        <v>3135</v>
      </c>
      <c r="AB7" s="1214"/>
      <c r="AC7" s="1035" t="str">
        <f>$A7</f>
        <v>Fourchette de probabilité de défaut (PD)</v>
      </c>
      <c r="AD7" s="1215" t="s">
        <v>2916</v>
      </c>
      <c r="AE7" s="1698" t="s">
        <v>3136</v>
      </c>
      <c r="AF7" s="1036" t="s">
        <v>3137</v>
      </c>
      <c r="AG7" s="1216"/>
      <c r="AH7" s="2290" t="s">
        <v>3138</v>
      </c>
      <c r="AI7" s="2291"/>
      <c r="AJ7" s="2290" t="s">
        <v>2981</v>
      </c>
      <c r="AK7" s="2291"/>
      <c r="AL7" s="1028"/>
      <c r="AM7" s="1035" t="str">
        <f>$A7</f>
        <v>Fourchette de probabilité de défaut (PD)</v>
      </c>
      <c r="AN7" s="1035" t="str">
        <f>$B7</f>
        <v>PD estimative (%) (M3)</v>
      </c>
      <c r="AO7" s="1036" t="s">
        <v>3139</v>
      </c>
      <c r="AP7" s="1036" t="s">
        <v>3140</v>
      </c>
      <c r="AQ7" s="1036" t="s">
        <v>3141</v>
      </c>
      <c r="AR7" s="1719"/>
      <c r="AS7" s="1200" t="str">
        <f>$A7</f>
        <v>Fourchette de probabilité de défaut (PD)</v>
      </c>
      <c r="AT7" s="1200" t="str">
        <f>$B7</f>
        <v>PD estimative (%) (M3)</v>
      </c>
      <c r="AU7" s="1592" t="s">
        <v>3142</v>
      </c>
      <c r="AV7" s="1592" t="s">
        <v>3143</v>
      </c>
      <c r="AW7" s="1592" t="s">
        <v>3144</v>
      </c>
      <c r="AX7" s="1719"/>
      <c r="AY7" s="1719"/>
      <c r="AZ7" s="1719"/>
      <c r="BA7" s="1719"/>
    </row>
    <row r="8" spans="1:53" s="876" customFormat="1" x14ac:dyDescent="0.25">
      <c r="B8" s="224" t="s">
        <v>244</v>
      </c>
      <c r="C8" s="224"/>
      <c r="D8" s="224" t="s">
        <v>245</v>
      </c>
      <c r="E8" s="224"/>
      <c r="F8" s="224" t="s">
        <v>246</v>
      </c>
      <c r="G8" s="224"/>
      <c r="H8" s="224" t="s">
        <v>3085</v>
      </c>
      <c r="I8" s="224"/>
      <c r="J8" s="224"/>
      <c r="K8" s="224"/>
      <c r="L8" s="224"/>
      <c r="M8" s="224"/>
      <c r="N8" s="224"/>
      <c r="P8" s="1039"/>
      <c r="Q8" s="1040" t="s">
        <v>2930</v>
      </c>
      <c r="R8" s="1041"/>
      <c r="S8" s="1"/>
      <c r="T8" s="224"/>
      <c r="U8" s="224"/>
      <c r="W8" s="1039"/>
      <c r="X8" s="1040" t="s">
        <v>2930</v>
      </c>
      <c r="Y8" s="1192"/>
      <c r="Z8" s="1188"/>
      <c r="AA8" s="1192"/>
      <c r="AB8" s="1192"/>
      <c r="AC8" s="1217"/>
      <c r="AD8" s="1218" t="s">
        <v>2930</v>
      </c>
      <c r="AF8" s="224"/>
      <c r="AH8" s="224"/>
      <c r="AI8" s="224"/>
      <c r="AJ8" s="224"/>
      <c r="AK8" s="224"/>
      <c r="AL8" s="224"/>
      <c r="AM8" s="1039"/>
      <c r="AN8" s="1040" t="s">
        <v>2930</v>
      </c>
      <c r="AS8" s="1398"/>
      <c r="AT8" s="1399" t="s">
        <v>2930</v>
      </c>
      <c r="AU8" s="1459"/>
      <c r="AV8" s="1459"/>
      <c r="AW8" s="1459"/>
    </row>
    <row r="9" spans="1:53" x14ac:dyDescent="0.25">
      <c r="A9" s="1719"/>
      <c r="B9" s="138" t="s">
        <v>1784</v>
      </c>
      <c r="C9" s="1719"/>
      <c r="D9" s="323"/>
      <c r="E9" s="323"/>
      <c r="F9" s="323"/>
      <c r="G9" s="323"/>
      <c r="H9" s="323"/>
      <c r="I9" s="323"/>
      <c r="J9" s="323"/>
      <c r="K9" s="323"/>
      <c r="L9" s="323"/>
      <c r="M9" s="323"/>
      <c r="N9" s="1"/>
      <c r="O9" s="1719"/>
      <c r="P9" s="1043"/>
      <c r="Q9" s="1044" t="str">
        <f>$B9</f>
        <v>Engagements utilisés (501)</v>
      </c>
      <c r="R9" s="1"/>
      <c r="S9" s="1"/>
      <c r="T9" s="1"/>
      <c r="U9" s="1"/>
      <c r="V9" s="1719"/>
      <c r="W9" s="1043"/>
      <c r="X9" s="1044" t="str">
        <f>$B9</f>
        <v>Engagements utilisés (501)</v>
      </c>
      <c r="Y9" s="1188"/>
      <c r="Z9" s="1188"/>
      <c r="AA9" s="1188"/>
      <c r="AB9" s="1188"/>
      <c r="AC9" s="1219"/>
      <c r="AD9" s="1220" t="s">
        <v>3145</v>
      </c>
      <c r="AE9" s="1221"/>
      <c r="AF9" s="1"/>
      <c r="AG9" s="1"/>
      <c r="AH9" s="1"/>
      <c r="AI9" s="1"/>
      <c r="AJ9" s="1"/>
      <c r="AK9" s="1"/>
      <c r="AL9" s="1"/>
      <c r="AM9" s="1043"/>
      <c r="AN9" s="1044" t="str">
        <f>$B9</f>
        <v>Engagements utilisés (501)</v>
      </c>
      <c r="AO9" s="1222"/>
      <c r="AP9" s="1222"/>
      <c r="AQ9" s="1222"/>
      <c r="AR9" s="1719"/>
      <c r="AS9" s="1400"/>
      <c r="AT9" s="1401" t="str">
        <f>$B9</f>
        <v>Engagements utilisés (501)</v>
      </c>
      <c r="AU9" s="508"/>
      <c r="AV9" s="508"/>
      <c r="AW9" s="508"/>
      <c r="AX9" s="1719"/>
      <c r="AY9" s="1719"/>
      <c r="AZ9" s="1719"/>
      <c r="BA9" s="1719"/>
    </row>
    <row r="10" spans="1:53" ht="10.15" customHeight="1" x14ac:dyDescent="0.25">
      <c r="A10" s="1634" t="s">
        <v>2932</v>
      </c>
      <c r="B10" s="1046"/>
      <c r="C10" s="1047"/>
      <c r="D10" s="1685"/>
      <c r="E10" s="1634"/>
      <c r="F10" s="1685"/>
      <c r="G10" s="1067"/>
      <c r="H10" s="1684"/>
      <c r="I10" s="1050"/>
      <c r="J10" s="1634"/>
      <c r="K10" s="2155"/>
      <c r="L10" s="2155"/>
      <c r="M10" s="2155"/>
      <c r="N10" s="2155"/>
      <c r="O10" s="1719"/>
      <c r="P10" s="1051" t="str">
        <f t="shared" ref="P10:P34" si="0">$A10</f>
        <v>1 (1401)</v>
      </c>
      <c r="Q10" s="1052" t="str">
        <f t="shared" ref="Q10:Q34" si="1">IF($B10="","",$B10)</f>
        <v/>
      </c>
      <c r="R10" s="1741"/>
      <c r="S10" s="1053"/>
      <c r="T10" s="1053"/>
      <c r="U10" s="320"/>
      <c r="V10" s="1719"/>
      <c r="W10" s="1051" t="str">
        <f t="shared" ref="W10:W34" si="2">$A10</f>
        <v>1 (1401)</v>
      </c>
      <c r="X10" s="1052" t="str">
        <f t="shared" ref="X10:X34" si="3">IF($B10="","",$B10)</f>
        <v/>
      </c>
      <c r="Y10" s="1740"/>
      <c r="Z10" s="1195"/>
      <c r="AA10" s="1195"/>
      <c r="AB10" s="1223"/>
      <c r="AC10" s="1224" t="s">
        <v>2932</v>
      </c>
      <c r="AD10" s="1225" t="str">
        <f t="shared" ref="AD10:AD34" si="4">IF($B10="","",$B10)</f>
        <v/>
      </c>
      <c r="AE10" s="1742"/>
      <c r="AF10" s="1050"/>
      <c r="AG10" s="1"/>
      <c r="AH10" s="2155"/>
      <c r="AI10" s="2155"/>
      <c r="AJ10" s="2155"/>
      <c r="AK10" s="2155"/>
      <c r="AL10" s="1"/>
      <c r="AM10" s="1051" t="str">
        <f t="shared" ref="AM10:AM34" si="5">$A10</f>
        <v>1 (1401)</v>
      </c>
      <c r="AN10" s="1052" t="str">
        <f t="shared" ref="AN10:AN34" si="6">IF($B10="","",$B10)</f>
        <v/>
      </c>
      <c r="AO10" s="1742"/>
      <c r="AP10" s="1742"/>
      <c r="AQ10" s="1742"/>
      <c r="AR10" s="1"/>
      <c r="AS10" s="1407" t="str">
        <f t="shared" ref="AS10:AS34" si="7">$A10</f>
        <v>1 (1401)</v>
      </c>
      <c r="AT10" s="1408" t="str">
        <f t="shared" ref="AT10:AT34" si="8">IF($B10="","",$B10)</f>
        <v/>
      </c>
      <c r="AU10" s="990"/>
      <c r="AV10" s="990"/>
      <c r="AW10" s="990"/>
      <c r="AX10" s="1719"/>
      <c r="AY10" s="1719"/>
      <c r="AZ10" s="1719"/>
      <c r="BA10" s="1719"/>
    </row>
    <row r="11" spans="1:53" x14ac:dyDescent="0.25">
      <c r="A11" s="1634" t="s">
        <v>2933</v>
      </c>
      <c r="B11" s="1046"/>
      <c r="C11" s="1047"/>
      <c r="D11" s="1685"/>
      <c r="E11" s="1634"/>
      <c r="F11" s="1685"/>
      <c r="G11" s="1067"/>
      <c r="H11" s="1684"/>
      <c r="I11" s="1050"/>
      <c r="J11" s="1634"/>
      <c r="K11" s="2155"/>
      <c r="L11" s="2155"/>
      <c r="M11" s="2155"/>
      <c r="N11" s="2155"/>
      <c r="O11" s="1719"/>
      <c r="P11" s="1051" t="str">
        <f t="shared" si="0"/>
        <v>2 (1402)</v>
      </c>
      <c r="Q11" s="1052" t="str">
        <f t="shared" si="1"/>
        <v/>
      </c>
      <c r="R11" s="1741"/>
      <c r="S11" s="1053"/>
      <c r="T11" s="1053"/>
      <c r="U11" s="320"/>
      <c r="V11" s="1719"/>
      <c r="W11" s="1051" t="str">
        <f t="shared" si="2"/>
        <v>2 (1402)</v>
      </c>
      <c r="X11" s="1052" t="str">
        <f t="shared" si="3"/>
        <v/>
      </c>
      <c r="Y11" s="1740"/>
      <c r="Z11" s="1195"/>
      <c r="AA11" s="1195"/>
      <c r="AB11" s="1223"/>
      <c r="AC11" s="1224" t="s">
        <v>2933</v>
      </c>
      <c r="AD11" s="1225" t="str">
        <f t="shared" si="4"/>
        <v/>
      </c>
      <c r="AE11" s="1742"/>
      <c r="AF11" s="1050"/>
      <c r="AG11" s="1"/>
      <c r="AH11" s="2155"/>
      <c r="AI11" s="2155"/>
      <c r="AJ11" s="2155"/>
      <c r="AK11" s="2155"/>
      <c r="AL11" s="1"/>
      <c r="AM11" s="1051" t="str">
        <f t="shared" si="5"/>
        <v>2 (1402)</v>
      </c>
      <c r="AN11" s="1052" t="str">
        <f t="shared" si="6"/>
        <v/>
      </c>
      <c r="AO11" s="1742"/>
      <c r="AP11" s="1742"/>
      <c r="AQ11" s="1742"/>
      <c r="AR11" s="1"/>
      <c r="AS11" s="1407" t="str">
        <f t="shared" si="7"/>
        <v>2 (1402)</v>
      </c>
      <c r="AT11" s="1408" t="str">
        <f t="shared" si="8"/>
        <v/>
      </c>
      <c r="AU11" s="990"/>
      <c r="AV11" s="990"/>
      <c r="AW11" s="990"/>
      <c r="AX11" s="1719"/>
      <c r="AY11" s="1719"/>
      <c r="AZ11" s="1719"/>
      <c r="BA11" s="1719"/>
    </row>
    <row r="12" spans="1:53" x14ac:dyDescent="0.25">
      <c r="A12" s="1634" t="s">
        <v>2934</v>
      </c>
      <c r="B12" s="1046"/>
      <c r="C12" s="1047"/>
      <c r="D12" s="1685"/>
      <c r="E12" s="1634"/>
      <c r="F12" s="1685"/>
      <c r="G12" s="1067"/>
      <c r="H12" s="1684"/>
      <c r="I12" s="1050"/>
      <c r="J12" s="1634"/>
      <c r="K12" s="2155"/>
      <c r="L12" s="2155"/>
      <c r="M12" s="2155"/>
      <c r="N12" s="2155"/>
      <c r="O12" s="1719"/>
      <c r="P12" s="1051" t="str">
        <f t="shared" si="0"/>
        <v>3 (1403)</v>
      </c>
      <c r="Q12" s="1052" t="str">
        <f t="shared" si="1"/>
        <v/>
      </c>
      <c r="R12" s="1741"/>
      <c r="S12" s="1053"/>
      <c r="T12" s="1053"/>
      <c r="U12" s="320"/>
      <c r="V12" s="1719"/>
      <c r="W12" s="1051" t="str">
        <f t="shared" si="2"/>
        <v>3 (1403)</v>
      </c>
      <c r="X12" s="1052" t="str">
        <f t="shared" si="3"/>
        <v/>
      </c>
      <c r="Y12" s="1740"/>
      <c r="Z12" s="1195"/>
      <c r="AA12" s="1195"/>
      <c r="AB12" s="1223"/>
      <c r="AC12" s="1224" t="s">
        <v>2934</v>
      </c>
      <c r="AD12" s="1225" t="str">
        <f t="shared" si="4"/>
        <v/>
      </c>
      <c r="AE12" s="1742"/>
      <c r="AF12" s="1050"/>
      <c r="AG12" s="1"/>
      <c r="AH12" s="2155"/>
      <c r="AI12" s="2155"/>
      <c r="AJ12" s="2155"/>
      <c r="AK12" s="2155"/>
      <c r="AL12" s="1"/>
      <c r="AM12" s="1051" t="str">
        <f t="shared" si="5"/>
        <v>3 (1403)</v>
      </c>
      <c r="AN12" s="1052" t="str">
        <f t="shared" si="6"/>
        <v/>
      </c>
      <c r="AO12" s="1742"/>
      <c r="AP12" s="1742"/>
      <c r="AQ12" s="1742"/>
      <c r="AR12" s="1"/>
      <c r="AS12" s="1407" t="str">
        <f t="shared" si="7"/>
        <v>3 (1403)</v>
      </c>
      <c r="AT12" s="1408" t="str">
        <f t="shared" si="8"/>
        <v/>
      </c>
      <c r="AU12" s="990"/>
      <c r="AV12" s="990"/>
      <c r="AW12" s="990"/>
      <c r="AX12" s="1719"/>
      <c r="AY12" s="1719"/>
      <c r="AZ12" s="1719"/>
      <c r="BA12" s="1719"/>
    </row>
    <row r="13" spans="1:53" hidden="1" x14ac:dyDescent="0.25">
      <c r="A13" s="1634" t="s">
        <v>2935</v>
      </c>
      <c r="B13" s="1046"/>
      <c r="C13" s="1047"/>
      <c r="D13" s="1685"/>
      <c r="E13" s="1634"/>
      <c r="F13" s="1685"/>
      <c r="G13" s="1067"/>
      <c r="H13" s="1684"/>
      <c r="I13" s="1050"/>
      <c r="J13" s="1634"/>
      <c r="K13" s="2155"/>
      <c r="L13" s="2155"/>
      <c r="M13" s="2155"/>
      <c r="N13" s="2155"/>
      <c r="O13" s="1719"/>
      <c r="P13" s="1051" t="str">
        <f t="shared" si="0"/>
        <v>4 (1404)</v>
      </c>
      <c r="Q13" s="1052" t="str">
        <f t="shared" si="1"/>
        <v/>
      </c>
      <c r="R13" s="1741"/>
      <c r="S13" s="1053"/>
      <c r="T13" s="1053"/>
      <c r="U13" s="320"/>
      <c r="V13" s="1719"/>
      <c r="W13" s="1051" t="str">
        <f t="shared" si="2"/>
        <v>4 (1404)</v>
      </c>
      <c r="X13" s="1052" t="str">
        <f t="shared" si="3"/>
        <v/>
      </c>
      <c r="Y13" s="1740"/>
      <c r="Z13" s="1195"/>
      <c r="AA13" s="1195"/>
      <c r="AB13" s="1223"/>
      <c r="AC13" s="1224" t="s">
        <v>2935</v>
      </c>
      <c r="AD13" s="1225" t="str">
        <f t="shared" si="4"/>
        <v/>
      </c>
      <c r="AE13" s="1742"/>
      <c r="AF13" s="1050"/>
      <c r="AG13" s="1"/>
      <c r="AH13" s="2155"/>
      <c r="AI13" s="2155"/>
      <c r="AJ13" s="2155"/>
      <c r="AK13" s="2155"/>
      <c r="AL13" s="1"/>
      <c r="AM13" s="1051" t="str">
        <f t="shared" si="5"/>
        <v>4 (1404)</v>
      </c>
      <c r="AN13" s="1052" t="str">
        <f t="shared" si="6"/>
        <v/>
      </c>
      <c r="AO13" s="1742"/>
      <c r="AP13" s="1742"/>
      <c r="AQ13" s="1742"/>
      <c r="AR13" s="1"/>
      <c r="AS13" s="1407" t="str">
        <f t="shared" si="7"/>
        <v>4 (1404)</v>
      </c>
      <c r="AT13" s="1408" t="str">
        <f t="shared" si="8"/>
        <v/>
      </c>
      <c r="AU13" s="990"/>
      <c r="AV13" s="990"/>
      <c r="AW13" s="990"/>
      <c r="AX13" s="1719"/>
      <c r="AY13" s="1719"/>
      <c r="AZ13" s="1719"/>
      <c r="BA13" s="1719"/>
    </row>
    <row r="14" spans="1:53" hidden="1" x14ac:dyDescent="0.25">
      <c r="A14" s="1634" t="s">
        <v>2936</v>
      </c>
      <c r="B14" s="1046"/>
      <c r="C14" s="1047"/>
      <c r="D14" s="1685"/>
      <c r="E14" s="1634"/>
      <c r="F14" s="1685"/>
      <c r="G14" s="1067"/>
      <c r="H14" s="1684"/>
      <c r="I14" s="1050"/>
      <c r="J14" s="1634"/>
      <c r="K14" s="2155"/>
      <c r="L14" s="2155"/>
      <c r="M14" s="2155"/>
      <c r="N14" s="2155"/>
      <c r="O14" s="1719"/>
      <c r="P14" s="1051" t="str">
        <f t="shared" si="0"/>
        <v>5 (1405)</v>
      </c>
      <c r="Q14" s="1052" t="str">
        <f t="shared" si="1"/>
        <v/>
      </c>
      <c r="R14" s="1741"/>
      <c r="S14" s="1053"/>
      <c r="T14" s="1053"/>
      <c r="U14" s="320"/>
      <c r="V14" s="1719"/>
      <c r="W14" s="1051" t="str">
        <f t="shared" si="2"/>
        <v>5 (1405)</v>
      </c>
      <c r="X14" s="1052" t="str">
        <f t="shared" si="3"/>
        <v/>
      </c>
      <c r="Y14" s="1740"/>
      <c r="Z14" s="1195"/>
      <c r="AA14" s="1195"/>
      <c r="AB14" s="1223"/>
      <c r="AC14" s="1224" t="s">
        <v>2936</v>
      </c>
      <c r="AD14" s="1225" t="str">
        <f t="shared" si="4"/>
        <v/>
      </c>
      <c r="AE14" s="1742"/>
      <c r="AF14" s="1050"/>
      <c r="AG14" s="1"/>
      <c r="AH14" s="2155"/>
      <c r="AI14" s="2155"/>
      <c r="AJ14" s="2155"/>
      <c r="AK14" s="2155"/>
      <c r="AL14" s="1"/>
      <c r="AM14" s="1051" t="str">
        <f t="shared" si="5"/>
        <v>5 (1405)</v>
      </c>
      <c r="AN14" s="1052" t="str">
        <f t="shared" si="6"/>
        <v/>
      </c>
      <c r="AO14" s="1742"/>
      <c r="AP14" s="1742"/>
      <c r="AQ14" s="1742"/>
      <c r="AR14" s="1"/>
      <c r="AS14" s="1407" t="str">
        <f t="shared" si="7"/>
        <v>5 (1405)</v>
      </c>
      <c r="AT14" s="1408" t="str">
        <f t="shared" si="8"/>
        <v/>
      </c>
      <c r="AU14" s="990"/>
      <c r="AV14" s="990"/>
      <c r="AW14" s="990"/>
      <c r="AX14" s="1719"/>
      <c r="AY14" s="1719"/>
      <c r="AZ14" s="1719"/>
      <c r="BA14" s="1719"/>
    </row>
    <row r="15" spans="1:53" hidden="1" x14ac:dyDescent="0.25">
      <c r="A15" s="1634" t="s">
        <v>2937</v>
      </c>
      <c r="B15" s="1046"/>
      <c r="C15" s="1047"/>
      <c r="D15" s="1685"/>
      <c r="E15" s="1634"/>
      <c r="F15" s="1685"/>
      <c r="G15" s="1067"/>
      <c r="H15" s="1684"/>
      <c r="I15" s="1050"/>
      <c r="J15" s="1634"/>
      <c r="K15" s="2155"/>
      <c r="L15" s="2155"/>
      <c r="M15" s="2155"/>
      <c r="N15" s="2155"/>
      <c r="O15" s="1719"/>
      <c r="P15" s="1051" t="str">
        <f t="shared" si="0"/>
        <v>6 (1406)</v>
      </c>
      <c r="Q15" s="1052" t="str">
        <f t="shared" si="1"/>
        <v/>
      </c>
      <c r="R15" s="1741"/>
      <c r="S15" s="1053"/>
      <c r="T15" s="1053"/>
      <c r="U15" s="320"/>
      <c r="V15" s="1719"/>
      <c r="W15" s="1051" t="str">
        <f t="shared" si="2"/>
        <v>6 (1406)</v>
      </c>
      <c r="X15" s="1052" t="str">
        <f t="shared" si="3"/>
        <v/>
      </c>
      <c r="Y15" s="1740"/>
      <c r="Z15" s="1195"/>
      <c r="AA15" s="1195"/>
      <c r="AB15" s="1223"/>
      <c r="AC15" s="1224" t="s">
        <v>2937</v>
      </c>
      <c r="AD15" s="1225" t="str">
        <f t="shared" si="4"/>
        <v/>
      </c>
      <c r="AE15" s="1742"/>
      <c r="AF15" s="1050"/>
      <c r="AG15" s="1"/>
      <c r="AH15" s="2155"/>
      <c r="AI15" s="2155"/>
      <c r="AJ15" s="2155"/>
      <c r="AK15" s="2155"/>
      <c r="AL15" s="1"/>
      <c r="AM15" s="1051" t="str">
        <f t="shared" si="5"/>
        <v>6 (1406)</v>
      </c>
      <c r="AN15" s="1052" t="str">
        <f t="shared" si="6"/>
        <v/>
      </c>
      <c r="AO15" s="1742"/>
      <c r="AP15" s="1742"/>
      <c r="AQ15" s="1742"/>
      <c r="AR15" s="1"/>
      <c r="AS15" s="1407" t="str">
        <f t="shared" si="7"/>
        <v>6 (1406)</v>
      </c>
      <c r="AT15" s="1408" t="str">
        <f t="shared" si="8"/>
        <v/>
      </c>
      <c r="AU15" s="990"/>
      <c r="AV15" s="990"/>
      <c r="AW15" s="990"/>
      <c r="AX15" s="1719"/>
      <c r="AY15" s="1719"/>
      <c r="AZ15" s="1719"/>
      <c r="BA15" s="1719"/>
    </row>
    <row r="16" spans="1:53" hidden="1" x14ac:dyDescent="0.25">
      <c r="A16" s="1634" t="s">
        <v>2938</v>
      </c>
      <c r="B16" s="1046"/>
      <c r="C16" s="1047"/>
      <c r="D16" s="1685"/>
      <c r="E16" s="1634"/>
      <c r="F16" s="1685"/>
      <c r="G16" s="1067"/>
      <c r="H16" s="1684"/>
      <c r="I16" s="1050"/>
      <c r="J16" s="1634"/>
      <c r="K16" s="2155"/>
      <c r="L16" s="2155"/>
      <c r="M16" s="2155"/>
      <c r="N16" s="2155"/>
      <c r="O16" s="1719"/>
      <c r="P16" s="1051" t="str">
        <f t="shared" si="0"/>
        <v>7 (1407)</v>
      </c>
      <c r="Q16" s="1052" t="str">
        <f t="shared" si="1"/>
        <v/>
      </c>
      <c r="R16" s="1741"/>
      <c r="S16" s="1053"/>
      <c r="T16" s="1053"/>
      <c r="U16" s="320"/>
      <c r="V16" s="1719"/>
      <c r="W16" s="1051" t="str">
        <f t="shared" si="2"/>
        <v>7 (1407)</v>
      </c>
      <c r="X16" s="1052" t="str">
        <f t="shared" si="3"/>
        <v/>
      </c>
      <c r="Y16" s="1740"/>
      <c r="Z16" s="1195"/>
      <c r="AA16" s="1195"/>
      <c r="AB16" s="1223"/>
      <c r="AC16" s="1224" t="s">
        <v>2938</v>
      </c>
      <c r="AD16" s="1225" t="str">
        <f t="shared" si="4"/>
        <v/>
      </c>
      <c r="AE16" s="1742"/>
      <c r="AF16" s="1050"/>
      <c r="AG16" s="1"/>
      <c r="AH16" s="2155"/>
      <c r="AI16" s="2155"/>
      <c r="AJ16" s="2155"/>
      <c r="AK16" s="2155"/>
      <c r="AL16" s="1"/>
      <c r="AM16" s="1051" t="str">
        <f t="shared" si="5"/>
        <v>7 (1407)</v>
      </c>
      <c r="AN16" s="1052" t="str">
        <f t="shared" si="6"/>
        <v/>
      </c>
      <c r="AO16" s="1742"/>
      <c r="AP16" s="1742"/>
      <c r="AQ16" s="1742"/>
      <c r="AR16" s="1"/>
      <c r="AS16" s="1407" t="str">
        <f t="shared" si="7"/>
        <v>7 (1407)</v>
      </c>
      <c r="AT16" s="1408" t="str">
        <f t="shared" si="8"/>
        <v/>
      </c>
      <c r="AU16" s="990"/>
      <c r="AV16" s="990"/>
      <c r="AW16" s="990"/>
      <c r="AX16" s="1719"/>
      <c r="AY16" s="1719"/>
      <c r="AZ16" s="1719"/>
      <c r="BA16" s="1719"/>
    </row>
    <row r="17" spans="1:49" hidden="1" x14ac:dyDescent="0.25">
      <c r="A17" s="1634" t="s">
        <v>2939</v>
      </c>
      <c r="B17" s="1046"/>
      <c r="C17" s="1047"/>
      <c r="D17" s="1685"/>
      <c r="E17" s="1634"/>
      <c r="F17" s="1685"/>
      <c r="G17" s="1067"/>
      <c r="H17" s="1684"/>
      <c r="I17" s="1050"/>
      <c r="J17" s="1634"/>
      <c r="K17" s="2155"/>
      <c r="L17" s="2155"/>
      <c r="M17" s="2155"/>
      <c r="N17" s="2155"/>
      <c r="O17" s="1719"/>
      <c r="P17" s="1051" t="str">
        <f t="shared" si="0"/>
        <v>8 (1408)</v>
      </c>
      <c r="Q17" s="1052" t="str">
        <f t="shared" si="1"/>
        <v/>
      </c>
      <c r="R17" s="1741"/>
      <c r="S17" s="1053"/>
      <c r="T17" s="1053"/>
      <c r="U17" s="320"/>
      <c r="V17" s="1719"/>
      <c r="W17" s="1051" t="str">
        <f t="shared" si="2"/>
        <v>8 (1408)</v>
      </c>
      <c r="X17" s="1052" t="str">
        <f t="shared" si="3"/>
        <v/>
      </c>
      <c r="Y17" s="1740"/>
      <c r="Z17" s="1195"/>
      <c r="AA17" s="1195"/>
      <c r="AB17" s="1223"/>
      <c r="AC17" s="1224" t="s">
        <v>2939</v>
      </c>
      <c r="AD17" s="1225" t="str">
        <f t="shared" si="4"/>
        <v/>
      </c>
      <c r="AE17" s="1742"/>
      <c r="AF17" s="1050"/>
      <c r="AG17" s="1"/>
      <c r="AH17" s="2155"/>
      <c r="AI17" s="2155"/>
      <c r="AJ17" s="2155"/>
      <c r="AK17" s="2155"/>
      <c r="AL17" s="1"/>
      <c r="AM17" s="1051" t="str">
        <f t="shared" si="5"/>
        <v>8 (1408)</v>
      </c>
      <c r="AN17" s="1052" t="str">
        <f t="shared" si="6"/>
        <v/>
      </c>
      <c r="AO17" s="1742"/>
      <c r="AP17" s="1742"/>
      <c r="AQ17" s="1742"/>
      <c r="AR17" s="1"/>
      <c r="AS17" s="1407" t="str">
        <f t="shared" si="7"/>
        <v>8 (1408)</v>
      </c>
      <c r="AT17" s="1408" t="str">
        <f t="shared" si="8"/>
        <v/>
      </c>
      <c r="AU17" s="990"/>
      <c r="AV17" s="990"/>
      <c r="AW17" s="990"/>
    </row>
    <row r="18" spans="1:49" hidden="1" x14ac:dyDescent="0.25">
      <c r="A18" s="1634" t="s">
        <v>2940</v>
      </c>
      <c r="B18" s="1046"/>
      <c r="C18" s="1047"/>
      <c r="D18" s="1685"/>
      <c r="E18" s="1634"/>
      <c r="F18" s="1685"/>
      <c r="G18" s="1067"/>
      <c r="H18" s="1684"/>
      <c r="I18" s="1050"/>
      <c r="J18" s="1634"/>
      <c r="K18" s="2155"/>
      <c r="L18" s="2155"/>
      <c r="M18" s="2155"/>
      <c r="N18" s="2155"/>
      <c r="O18" s="1719"/>
      <c r="P18" s="1051" t="str">
        <f t="shared" si="0"/>
        <v>9 (1409)</v>
      </c>
      <c r="Q18" s="1052" t="str">
        <f t="shared" si="1"/>
        <v/>
      </c>
      <c r="R18" s="1741"/>
      <c r="S18" s="1053"/>
      <c r="T18" s="1053"/>
      <c r="U18" s="320"/>
      <c r="V18" s="1719"/>
      <c r="W18" s="1051" t="str">
        <f t="shared" si="2"/>
        <v>9 (1409)</v>
      </c>
      <c r="X18" s="1052" t="str">
        <f t="shared" si="3"/>
        <v/>
      </c>
      <c r="Y18" s="1740"/>
      <c r="Z18" s="1195"/>
      <c r="AA18" s="1195"/>
      <c r="AB18" s="1223"/>
      <c r="AC18" s="1224" t="s">
        <v>2940</v>
      </c>
      <c r="AD18" s="1225" t="str">
        <f t="shared" si="4"/>
        <v/>
      </c>
      <c r="AE18" s="1742"/>
      <c r="AF18" s="1050"/>
      <c r="AG18" s="1"/>
      <c r="AH18" s="2155"/>
      <c r="AI18" s="2155"/>
      <c r="AJ18" s="2155"/>
      <c r="AK18" s="2155"/>
      <c r="AL18" s="1"/>
      <c r="AM18" s="1051" t="str">
        <f t="shared" si="5"/>
        <v>9 (1409)</v>
      </c>
      <c r="AN18" s="1052" t="str">
        <f t="shared" si="6"/>
        <v/>
      </c>
      <c r="AO18" s="1742"/>
      <c r="AP18" s="1742"/>
      <c r="AQ18" s="1742"/>
      <c r="AR18" s="1"/>
      <c r="AS18" s="1407" t="str">
        <f t="shared" si="7"/>
        <v>9 (1409)</v>
      </c>
      <c r="AT18" s="1408" t="str">
        <f t="shared" si="8"/>
        <v/>
      </c>
      <c r="AU18" s="990"/>
      <c r="AV18" s="990"/>
      <c r="AW18" s="990"/>
    </row>
    <row r="19" spans="1:49" hidden="1" x14ac:dyDescent="0.25">
      <c r="A19" s="1634" t="s">
        <v>2941</v>
      </c>
      <c r="B19" s="1046"/>
      <c r="C19" s="1047"/>
      <c r="D19" s="1685"/>
      <c r="E19" s="1634"/>
      <c r="F19" s="1685"/>
      <c r="G19" s="1067"/>
      <c r="H19" s="1684"/>
      <c r="I19" s="1050"/>
      <c r="J19" s="1634"/>
      <c r="K19" s="2155"/>
      <c r="L19" s="2155"/>
      <c r="M19" s="2155"/>
      <c r="N19" s="2155"/>
      <c r="O19" s="1719"/>
      <c r="P19" s="1051" t="str">
        <f t="shared" si="0"/>
        <v>10 (1410)</v>
      </c>
      <c r="Q19" s="1052" t="str">
        <f t="shared" si="1"/>
        <v/>
      </c>
      <c r="R19" s="1741"/>
      <c r="S19" s="1053"/>
      <c r="T19" s="1053"/>
      <c r="U19" s="320"/>
      <c r="V19" s="1719"/>
      <c r="W19" s="1051" t="str">
        <f t="shared" si="2"/>
        <v>10 (1410)</v>
      </c>
      <c r="X19" s="1052" t="str">
        <f t="shared" si="3"/>
        <v/>
      </c>
      <c r="Y19" s="1740"/>
      <c r="Z19" s="1195"/>
      <c r="AA19" s="1195"/>
      <c r="AB19" s="1223"/>
      <c r="AC19" s="1224" t="s">
        <v>2941</v>
      </c>
      <c r="AD19" s="1225" t="str">
        <f t="shared" si="4"/>
        <v/>
      </c>
      <c r="AE19" s="1742"/>
      <c r="AF19" s="1050"/>
      <c r="AG19" s="1"/>
      <c r="AH19" s="2155"/>
      <c r="AI19" s="2155"/>
      <c r="AJ19" s="2155"/>
      <c r="AK19" s="2155"/>
      <c r="AL19" s="1"/>
      <c r="AM19" s="1051" t="str">
        <f t="shared" si="5"/>
        <v>10 (1410)</v>
      </c>
      <c r="AN19" s="1052" t="str">
        <f t="shared" si="6"/>
        <v/>
      </c>
      <c r="AO19" s="1742"/>
      <c r="AP19" s="1742"/>
      <c r="AQ19" s="1742"/>
      <c r="AR19" s="1"/>
      <c r="AS19" s="1407" t="str">
        <f t="shared" si="7"/>
        <v>10 (1410)</v>
      </c>
      <c r="AT19" s="1408" t="str">
        <f t="shared" si="8"/>
        <v/>
      </c>
      <c r="AU19" s="990"/>
      <c r="AV19" s="990"/>
      <c r="AW19" s="990"/>
    </row>
    <row r="20" spans="1:49" hidden="1" x14ac:dyDescent="0.25">
      <c r="A20" s="1634" t="s">
        <v>2942</v>
      </c>
      <c r="B20" s="1046"/>
      <c r="C20" s="1047"/>
      <c r="D20" s="1685"/>
      <c r="E20" s="1634"/>
      <c r="F20" s="1685"/>
      <c r="G20" s="1067"/>
      <c r="H20" s="1684"/>
      <c r="I20" s="1050"/>
      <c r="J20" s="1634"/>
      <c r="K20" s="2155"/>
      <c r="L20" s="2155"/>
      <c r="M20" s="2155"/>
      <c r="N20" s="2155"/>
      <c r="O20" s="1719"/>
      <c r="P20" s="1051" t="str">
        <f t="shared" si="0"/>
        <v>11 (1411)</v>
      </c>
      <c r="Q20" s="1052" t="str">
        <f t="shared" si="1"/>
        <v/>
      </c>
      <c r="R20" s="1741"/>
      <c r="S20" s="1053"/>
      <c r="T20" s="1053"/>
      <c r="U20" s="320"/>
      <c r="V20" s="1719"/>
      <c r="W20" s="1051" t="str">
        <f t="shared" si="2"/>
        <v>11 (1411)</v>
      </c>
      <c r="X20" s="1052" t="str">
        <f t="shared" si="3"/>
        <v/>
      </c>
      <c r="Y20" s="1740"/>
      <c r="Z20" s="1195"/>
      <c r="AA20" s="1195"/>
      <c r="AB20" s="1223"/>
      <c r="AC20" s="1224" t="s">
        <v>2942</v>
      </c>
      <c r="AD20" s="1225" t="str">
        <f t="shared" si="4"/>
        <v/>
      </c>
      <c r="AE20" s="1742"/>
      <c r="AF20" s="1050"/>
      <c r="AG20" s="1"/>
      <c r="AH20" s="2155"/>
      <c r="AI20" s="2155"/>
      <c r="AJ20" s="2155"/>
      <c r="AK20" s="2155"/>
      <c r="AL20" s="1"/>
      <c r="AM20" s="1051" t="str">
        <f t="shared" si="5"/>
        <v>11 (1411)</v>
      </c>
      <c r="AN20" s="1052" t="str">
        <f t="shared" si="6"/>
        <v/>
      </c>
      <c r="AO20" s="1742"/>
      <c r="AP20" s="1742"/>
      <c r="AQ20" s="1742"/>
      <c r="AR20" s="1"/>
      <c r="AS20" s="1407" t="str">
        <f t="shared" si="7"/>
        <v>11 (1411)</v>
      </c>
      <c r="AT20" s="1408" t="str">
        <f t="shared" si="8"/>
        <v/>
      </c>
      <c r="AU20" s="990"/>
      <c r="AV20" s="990"/>
      <c r="AW20" s="990"/>
    </row>
    <row r="21" spans="1:49" hidden="1" x14ac:dyDescent="0.25">
      <c r="A21" s="1634" t="s">
        <v>2943</v>
      </c>
      <c r="B21" s="1046"/>
      <c r="C21" s="1047"/>
      <c r="D21" s="1685"/>
      <c r="E21" s="1634"/>
      <c r="F21" s="1685"/>
      <c r="G21" s="1067"/>
      <c r="H21" s="1684"/>
      <c r="I21" s="1050"/>
      <c r="J21" s="1634"/>
      <c r="K21" s="2155"/>
      <c r="L21" s="2155"/>
      <c r="M21" s="2155"/>
      <c r="N21" s="2155"/>
      <c r="O21" s="1719"/>
      <c r="P21" s="1051" t="str">
        <f t="shared" si="0"/>
        <v>12 (1412)</v>
      </c>
      <c r="Q21" s="1052" t="str">
        <f t="shared" si="1"/>
        <v/>
      </c>
      <c r="R21" s="1741"/>
      <c r="S21" s="1053"/>
      <c r="T21" s="1053"/>
      <c r="U21" s="320"/>
      <c r="V21" s="1719"/>
      <c r="W21" s="1051" t="str">
        <f t="shared" si="2"/>
        <v>12 (1412)</v>
      </c>
      <c r="X21" s="1052" t="str">
        <f t="shared" si="3"/>
        <v/>
      </c>
      <c r="Y21" s="1740"/>
      <c r="Z21" s="1195"/>
      <c r="AA21" s="1195"/>
      <c r="AB21" s="1223"/>
      <c r="AC21" s="1224" t="s">
        <v>2943</v>
      </c>
      <c r="AD21" s="1225" t="str">
        <f t="shared" si="4"/>
        <v/>
      </c>
      <c r="AE21" s="1742"/>
      <c r="AF21" s="1050"/>
      <c r="AG21" s="1"/>
      <c r="AH21" s="2155"/>
      <c r="AI21" s="2155"/>
      <c r="AJ21" s="2155"/>
      <c r="AK21" s="2155"/>
      <c r="AL21" s="1"/>
      <c r="AM21" s="1051" t="str">
        <f t="shared" si="5"/>
        <v>12 (1412)</v>
      </c>
      <c r="AN21" s="1052" t="str">
        <f t="shared" si="6"/>
        <v/>
      </c>
      <c r="AO21" s="1742"/>
      <c r="AP21" s="1742"/>
      <c r="AQ21" s="1742"/>
      <c r="AR21" s="1"/>
      <c r="AS21" s="1407" t="str">
        <f t="shared" si="7"/>
        <v>12 (1412)</v>
      </c>
      <c r="AT21" s="1408" t="str">
        <f t="shared" si="8"/>
        <v/>
      </c>
      <c r="AU21" s="990"/>
      <c r="AV21" s="990"/>
      <c r="AW21" s="990"/>
    </row>
    <row r="22" spans="1:49" hidden="1" x14ac:dyDescent="0.25">
      <c r="A22" s="1634" t="s">
        <v>2944</v>
      </c>
      <c r="B22" s="1046"/>
      <c r="C22" s="1047"/>
      <c r="D22" s="1685"/>
      <c r="E22" s="1634"/>
      <c r="F22" s="1685"/>
      <c r="G22" s="1067"/>
      <c r="H22" s="1684"/>
      <c r="I22" s="1050"/>
      <c r="J22" s="1634"/>
      <c r="K22" s="2155"/>
      <c r="L22" s="2155"/>
      <c r="M22" s="2155"/>
      <c r="N22" s="2155"/>
      <c r="O22" s="1719"/>
      <c r="P22" s="1051" t="str">
        <f t="shared" si="0"/>
        <v>13 (1413)</v>
      </c>
      <c r="Q22" s="1052" t="str">
        <f t="shared" si="1"/>
        <v/>
      </c>
      <c r="R22" s="1741"/>
      <c r="S22" s="1053"/>
      <c r="T22" s="1053"/>
      <c r="U22" s="320"/>
      <c r="V22" s="1719"/>
      <c r="W22" s="1051" t="str">
        <f t="shared" si="2"/>
        <v>13 (1413)</v>
      </c>
      <c r="X22" s="1052" t="str">
        <f t="shared" si="3"/>
        <v/>
      </c>
      <c r="Y22" s="1740"/>
      <c r="Z22" s="1195"/>
      <c r="AA22" s="1195"/>
      <c r="AB22" s="1223"/>
      <c r="AC22" s="1224" t="s">
        <v>2944</v>
      </c>
      <c r="AD22" s="1225" t="str">
        <f t="shared" si="4"/>
        <v/>
      </c>
      <c r="AE22" s="1742"/>
      <c r="AF22" s="1050"/>
      <c r="AG22" s="1"/>
      <c r="AH22" s="2155"/>
      <c r="AI22" s="2155"/>
      <c r="AJ22" s="2155"/>
      <c r="AK22" s="2155"/>
      <c r="AL22" s="1"/>
      <c r="AM22" s="1051" t="str">
        <f t="shared" si="5"/>
        <v>13 (1413)</v>
      </c>
      <c r="AN22" s="1052" t="str">
        <f t="shared" si="6"/>
        <v/>
      </c>
      <c r="AO22" s="1742"/>
      <c r="AP22" s="1742"/>
      <c r="AQ22" s="1742"/>
      <c r="AR22" s="1"/>
      <c r="AS22" s="1407" t="str">
        <f t="shared" si="7"/>
        <v>13 (1413)</v>
      </c>
      <c r="AT22" s="1408" t="str">
        <f t="shared" si="8"/>
        <v/>
      </c>
      <c r="AU22" s="990"/>
      <c r="AV22" s="990"/>
      <c r="AW22" s="990"/>
    </row>
    <row r="23" spans="1:49" hidden="1" x14ac:dyDescent="0.25">
      <c r="A23" s="1634" t="s">
        <v>2945</v>
      </c>
      <c r="B23" s="1046"/>
      <c r="C23" s="1047"/>
      <c r="D23" s="1685"/>
      <c r="E23" s="1634"/>
      <c r="F23" s="1685"/>
      <c r="G23" s="1067"/>
      <c r="H23" s="1684"/>
      <c r="I23" s="1050"/>
      <c r="J23" s="1634"/>
      <c r="K23" s="2155"/>
      <c r="L23" s="2155"/>
      <c r="M23" s="2155"/>
      <c r="N23" s="2155"/>
      <c r="O23" s="1719"/>
      <c r="P23" s="1051" t="str">
        <f t="shared" si="0"/>
        <v>14 (1414)</v>
      </c>
      <c r="Q23" s="1052" t="str">
        <f t="shared" si="1"/>
        <v/>
      </c>
      <c r="R23" s="1741"/>
      <c r="S23" s="1053"/>
      <c r="T23" s="1053"/>
      <c r="U23" s="320"/>
      <c r="V23" s="1719"/>
      <c r="W23" s="1051" t="str">
        <f t="shared" si="2"/>
        <v>14 (1414)</v>
      </c>
      <c r="X23" s="1052" t="str">
        <f t="shared" si="3"/>
        <v/>
      </c>
      <c r="Y23" s="1740"/>
      <c r="Z23" s="1195"/>
      <c r="AA23" s="1195"/>
      <c r="AB23" s="1223"/>
      <c r="AC23" s="1224" t="s">
        <v>2945</v>
      </c>
      <c r="AD23" s="1225" t="str">
        <f t="shared" si="4"/>
        <v/>
      </c>
      <c r="AE23" s="1742"/>
      <c r="AF23" s="1050"/>
      <c r="AG23" s="1"/>
      <c r="AH23" s="2155"/>
      <c r="AI23" s="2155"/>
      <c r="AJ23" s="2155"/>
      <c r="AK23" s="2155"/>
      <c r="AL23" s="1"/>
      <c r="AM23" s="1051" t="str">
        <f t="shared" si="5"/>
        <v>14 (1414)</v>
      </c>
      <c r="AN23" s="1052" t="str">
        <f t="shared" si="6"/>
        <v/>
      </c>
      <c r="AO23" s="1742"/>
      <c r="AP23" s="1742"/>
      <c r="AQ23" s="1742"/>
      <c r="AR23" s="1"/>
      <c r="AS23" s="1407" t="str">
        <f t="shared" si="7"/>
        <v>14 (1414)</v>
      </c>
      <c r="AT23" s="1408" t="str">
        <f t="shared" si="8"/>
        <v/>
      </c>
      <c r="AU23" s="990"/>
      <c r="AV23" s="990"/>
      <c r="AW23" s="990"/>
    </row>
    <row r="24" spans="1:49" hidden="1" x14ac:dyDescent="0.25">
      <c r="A24" s="1634" t="s">
        <v>2946</v>
      </c>
      <c r="B24" s="1046"/>
      <c r="C24" s="1047"/>
      <c r="D24" s="1685"/>
      <c r="E24" s="1634"/>
      <c r="F24" s="1685"/>
      <c r="G24" s="1067"/>
      <c r="H24" s="1684"/>
      <c r="I24" s="1050"/>
      <c r="J24" s="1634"/>
      <c r="K24" s="2155"/>
      <c r="L24" s="2155"/>
      <c r="M24" s="2155"/>
      <c r="N24" s="2155"/>
      <c r="O24" s="1719"/>
      <c r="P24" s="1051" t="str">
        <f t="shared" si="0"/>
        <v>15 (1415)</v>
      </c>
      <c r="Q24" s="1052" t="str">
        <f t="shared" si="1"/>
        <v/>
      </c>
      <c r="R24" s="1741"/>
      <c r="S24" s="1053"/>
      <c r="T24" s="1053"/>
      <c r="U24" s="320"/>
      <c r="V24" s="1719"/>
      <c r="W24" s="1051" t="str">
        <f t="shared" si="2"/>
        <v>15 (1415)</v>
      </c>
      <c r="X24" s="1052" t="str">
        <f t="shared" si="3"/>
        <v/>
      </c>
      <c r="Y24" s="1740"/>
      <c r="Z24" s="1195"/>
      <c r="AA24" s="1195"/>
      <c r="AB24" s="1223"/>
      <c r="AC24" s="1224" t="s">
        <v>2946</v>
      </c>
      <c r="AD24" s="1225" t="str">
        <f t="shared" si="4"/>
        <v/>
      </c>
      <c r="AE24" s="1742"/>
      <c r="AF24" s="1050"/>
      <c r="AG24" s="1"/>
      <c r="AH24" s="2155"/>
      <c r="AI24" s="2155"/>
      <c r="AJ24" s="2155"/>
      <c r="AK24" s="2155"/>
      <c r="AL24" s="1"/>
      <c r="AM24" s="1051" t="str">
        <f t="shared" si="5"/>
        <v>15 (1415)</v>
      </c>
      <c r="AN24" s="1052" t="str">
        <f t="shared" si="6"/>
        <v/>
      </c>
      <c r="AO24" s="1742"/>
      <c r="AP24" s="1742"/>
      <c r="AQ24" s="1742"/>
      <c r="AR24" s="1"/>
      <c r="AS24" s="1407" t="str">
        <f t="shared" si="7"/>
        <v>15 (1415)</v>
      </c>
      <c r="AT24" s="1408" t="str">
        <f t="shared" si="8"/>
        <v/>
      </c>
      <c r="AU24" s="990"/>
      <c r="AV24" s="990"/>
      <c r="AW24" s="990"/>
    </row>
    <row r="25" spans="1:49" hidden="1" x14ac:dyDescent="0.25">
      <c r="A25" s="1634" t="s">
        <v>2947</v>
      </c>
      <c r="B25" s="1046"/>
      <c r="C25" s="1047"/>
      <c r="D25" s="1685"/>
      <c r="E25" s="1634"/>
      <c r="F25" s="1685"/>
      <c r="G25" s="1067"/>
      <c r="H25" s="1684"/>
      <c r="I25" s="1050"/>
      <c r="J25" s="1634"/>
      <c r="K25" s="2155"/>
      <c r="L25" s="2155"/>
      <c r="M25" s="2155"/>
      <c r="N25" s="2155"/>
      <c r="O25" s="1719"/>
      <c r="P25" s="1051" t="str">
        <f t="shared" si="0"/>
        <v>16 (1416)</v>
      </c>
      <c r="Q25" s="1052" t="str">
        <f t="shared" si="1"/>
        <v/>
      </c>
      <c r="R25" s="1741"/>
      <c r="S25" s="1053"/>
      <c r="T25" s="1053"/>
      <c r="U25" s="320"/>
      <c r="V25" s="1719"/>
      <c r="W25" s="1051" t="str">
        <f t="shared" si="2"/>
        <v>16 (1416)</v>
      </c>
      <c r="X25" s="1052" t="str">
        <f t="shared" si="3"/>
        <v/>
      </c>
      <c r="Y25" s="1740"/>
      <c r="Z25" s="1195"/>
      <c r="AA25" s="1195"/>
      <c r="AB25" s="1223"/>
      <c r="AC25" s="1224" t="s">
        <v>2947</v>
      </c>
      <c r="AD25" s="1225" t="str">
        <f t="shared" si="4"/>
        <v/>
      </c>
      <c r="AE25" s="1742"/>
      <c r="AF25" s="1050"/>
      <c r="AG25" s="1"/>
      <c r="AH25" s="2155"/>
      <c r="AI25" s="2155"/>
      <c r="AJ25" s="2155"/>
      <c r="AK25" s="2155"/>
      <c r="AL25" s="1"/>
      <c r="AM25" s="1051" t="str">
        <f t="shared" si="5"/>
        <v>16 (1416)</v>
      </c>
      <c r="AN25" s="1052" t="str">
        <f t="shared" si="6"/>
        <v/>
      </c>
      <c r="AO25" s="1742"/>
      <c r="AP25" s="1742"/>
      <c r="AQ25" s="1742"/>
      <c r="AR25" s="1"/>
      <c r="AS25" s="1407" t="str">
        <f t="shared" si="7"/>
        <v>16 (1416)</v>
      </c>
      <c r="AT25" s="1408" t="str">
        <f t="shared" si="8"/>
        <v/>
      </c>
      <c r="AU25" s="990"/>
      <c r="AV25" s="990"/>
      <c r="AW25" s="990"/>
    </row>
    <row r="26" spans="1:49" hidden="1" x14ac:dyDescent="0.25">
      <c r="A26" s="1634" t="s">
        <v>2948</v>
      </c>
      <c r="B26" s="1046"/>
      <c r="C26" s="1047"/>
      <c r="D26" s="1685"/>
      <c r="E26" s="1634"/>
      <c r="F26" s="1685"/>
      <c r="G26" s="1067"/>
      <c r="H26" s="1684"/>
      <c r="I26" s="1050"/>
      <c r="J26" s="1634"/>
      <c r="K26" s="2155"/>
      <c r="L26" s="2155"/>
      <c r="M26" s="2155"/>
      <c r="N26" s="2155"/>
      <c r="O26" s="1719"/>
      <c r="P26" s="1051" t="str">
        <f t="shared" si="0"/>
        <v>17 (1417)</v>
      </c>
      <c r="Q26" s="1052" t="str">
        <f t="shared" si="1"/>
        <v/>
      </c>
      <c r="R26" s="1741"/>
      <c r="S26" s="1053"/>
      <c r="T26" s="1053"/>
      <c r="U26" s="320"/>
      <c r="V26" s="1719"/>
      <c r="W26" s="1051" t="str">
        <f t="shared" si="2"/>
        <v>17 (1417)</v>
      </c>
      <c r="X26" s="1052" t="str">
        <f t="shared" si="3"/>
        <v/>
      </c>
      <c r="Y26" s="1740"/>
      <c r="Z26" s="1195"/>
      <c r="AA26" s="1195"/>
      <c r="AB26" s="1223"/>
      <c r="AC26" s="1224" t="s">
        <v>2948</v>
      </c>
      <c r="AD26" s="1225" t="str">
        <f t="shared" si="4"/>
        <v/>
      </c>
      <c r="AE26" s="1742"/>
      <c r="AF26" s="1050"/>
      <c r="AG26" s="1"/>
      <c r="AH26" s="2155"/>
      <c r="AI26" s="2155"/>
      <c r="AJ26" s="2155"/>
      <c r="AK26" s="2155"/>
      <c r="AL26" s="1"/>
      <c r="AM26" s="1051" t="str">
        <f t="shared" si="5"/>
        <v>17 (1417)</v>
      </c>
      <c r="AN26" s="1052" t="str">
        <f t="shared" si="6"/>
        <v/>
      </c>
      <c r="AO26" s="1742"/>
      <c r="AP26" s="1742"/>
      <c r="AQ26" s="1742"/>
      <c r="AR26" s="1"/>
      <c r="AS26" s="1407" t="str">
        <f t="shared" si="7"/>
        <v>17 (1417)</v>
      </c>
      <c r="AT26" s="1408" t="str">
        <f t="shared" si="8"/>
        <v/>
      </c>
      <c r="AU26" s="990"/>
      <c r="AV26" s="990"/>
      <c r="AW26" s="990"/>
    </row>
    <row r="27" spans="1:49" hidden="1" x14ac:dyDescent="0.25">
      <c r="A27" s="1634" t="s">
        <v>2949</v>
      </c>
      <c r="B27" s="1046"/>
      <c r="C27" s="1047"/>
      <c r="D27" s="1685"/>
      <c r="E27" s="1634"/>
      <c r="F27" s="1685"/>
      <c r="G27" s="1067"/>
      <c r="H27" s="1684"/>
      <c r="I27" s="1050"/>
      <c r="J27" s="1634"/>
      <c r="K27" s="2155"/>
      <c r="L27" s="2155"/>
      <c r="M27" s="2155"/>
      <c r="N27" s="2155"/>
      <c r="O27" s="1719"/>
      <c r="P27" s="1051" t="str">
        <f t="shared" si="0"/>
        <v>18 (1418)</v>
      </c>
      <c r="Q27" s="1052" t="str">
        <f t="shared" si="1"/>
        <v/>
      </c>
      <c r="R27" s="1741"/>
      <c r="S27" s="1053"/>
      <c r="T27" s="1053"/>
      <c r="U27" s="320"/>
      <c r="V27" s="1719"/>
      <c r="W27" s="1051" t="str">
        <f t="shared" si="2"/>
        <v>18 (1418)</v>
      </c>
      <c r="X27" s="1052" t="str">
        <f t="shared" si="3"/>
        <v/>
      </c>
      <c r="Y27" s="1740"/>
      <c r="Z27" s="1195"/>
      <c r="AA27" s="1195"/>
      <c r="AB27" s="1223"/>
      <c r="AC27" s="1224" t="s">
        <v>2949</v>
      </c>
      <c r="AD27" s="1225" t="str">
        <f t="shared" si="4"/>
        <v/>
      </c>
      <c r="AE27" s="1742"/>
      <c r="AF27" s="1050"/>
      <c r="AG27" s="1"/>
      <c r="AH27" s="2155"/>
      <c r="AI27" s="2155"/>
      <c r="AJ27" s="2155"/>
      <c r="AK27" s="2155"/>
      <c r="AL27" s="1"/>
      <c r="AM27" s="1051" t="str">
        <f t="shared" si="5"/>
        <v>18 (1418)</v>
      </c>
      <c r="AN27" s="1052" t="str">
        <f t="shared" si="6"/>
        <v/>
      </c>
      <c r="AO27" s="1742"/>
      <c r="AP27" s="1742"/>
      <c r="AQ27" s="1742"/>
      <c r="AR27" s="1"/>
      <c r="AS27" s="1407" t="str">
        <f t="shared" si="7"/>
        <v>18 (1418)</v>
      </c>
      <c r="AT27" s="1408" t="str">
        <f t="shared" si="8"/>
        <v/>
      </c>
      <c r="AU27" s="990"/>
      <c r="AV27" s="990"/>
      <c r="AW27" s="990"/>
    </row>
    <row r="28" spans="1:49" hidden="1" x14ac:dyDescent="0.25">
      <c r="A28" s="1634" t="s">
        <v>2950</v>
      </c>
      <c r="B28" s="1046"/>
      <c r="C28" s="1047"/>
      <c r="D28" s="1685"/>
      <c r="E28" s="1634"/>
      <c r="F28" s="1685"/>
      <c r="G28" s="1067"/>
      <c r="H28" s="1684"/>
      <c r="I28" s="1050"/>
      <c r="J28" s="1634"/>
      <c r="K28" s="2155"/>
      <c r="L28" s="2155"/>
      <c r="M28" s="2155"/>
      <c r="N28" s="2155"/>
      <c r="O28" s="1719"/>
      <c r="P28" s="1051" t="str">
        <f t="shared" si="0"/>
        <v>19 (1419)</v>
      </c>
      <c r="Q28" s="1052" t="str">
        <f t="shared" si="1"/>
        <v/>
      </c>
      <c r="R28" s="1741"/>
      <c r="S28" s="1053"/>
      <c r="T28" s="1053"/>
      <c r="U28" s="320"/>
      <c r="V28" s="1719"/>
      <c r="W28" s="1051" t="str">
        <f t="shared" si="2"/>
        <v>19 (1419)</v>
      </c>
      <c r="X28" s="1052" t="str">
        <f t="shared" si="3"/>
        <v/>
      </c>
      <c r="Y28" s="1740"/>
      <c r="Z28" s="1195"/>
      <c r="AA28" s="1195"/>
      <c r="AB28" s="1223"/>
      <c r="AC28" s="1224" t="s">
        <v>2950</v>
      </c>
      <c r="AD28" s="1225" t="str">
        <f t="shared" si="4"/>
        <v/>
      </c>
      <c r="AE28" s="1742"/>
      <c r="AF28" s="1050"/>
      <c r="AG28" s="1"/>
      <c r="AH28" s="2155"/>
      <c r="AI28" s="2155"/>
      <c r="AJ28" s="2155"/>
      <c r="AK28" s="2155"/>
      <c r="AL28" s="1"/>
      <c r="AM28" s="1051" t="str">
        <f t="shared" si="5"/>
        <v>19 (1419)</v>
      </c>
      <c r="AN28" s="1052" t="str">
        <f t="shared" si="6"/>
        <v/>
      </c>
      <c r="AO28" s="1742"/>
      <c r="AP28" s="1742"/>
      <c r="AQ28" s="1742"/>
      <c r="AR28" s="1"/>
      <c r="AS28" s="1407" t="str">
        <f t="shared" si="7"/>
        <v>19 (1419)</v>
      </c>
      <c r="AT28" s="1408" t="str">
        <f t="shared" si="8"/>
        <v/>
      </c>
      <c r="AU28" s="990"/>
      <c r="AV28" s="990"/>
      <c r="AW28" s="990"/>
    </row>
    <row r="29" spans="1:49" hidden="1" x14ac:dyDescent="0.25">
      <c r="A29" s="1634" t="s">
        <v>2951</v>
      </c>
      <c r="B29" s="1046"/>
      <c r="C29" s="1047"/>
      <c r="D29" s="1685"/>
      <c r="E29" s="1634"/>
      <c r="F29" s="1685"/>
      <c r="G29" s="1067"/>
      <c r="H29" s="1684"/>
      <c r="I29" s="1050"/>
      <c r="J29" s="1634"/>
      <c r="K29" s="2155"/>
      <c r="L29" s="2155"/>
      <c r="M29" s="2155"/>
      <c r="N29" s="2155"/>
      <c r="O29" s="1719"/>
      <c r="P29" s="1051" t="str">
        <f t="shared" si="0"/>
        <v>20 (1420)</v>
      </c>
      <c r="Q29" s="1052" t="str">
        <f t="shared" si="1"/>
        <v/>
      </c>
      <c r="R29" s="1741"/>
      <c r="S29" s="1053"/>
      <c r="T29" s="1053"/>
      <c r="U29" s="320"/>
      <c r="V29" s="1719"/>
      <c r="W29" s="1051" t="str">
        <f t="shared" si="2"/>
        <v>20 (1420)</v>
      </c>
      <c r="X29" s="1052" t="str">
        <f t="shared" si="3"/>
        <v/>
      </c>
      <c r="Y29" s="1740"/>
      <c r="Z29" s="1195"/>
      <c r="AA29" s="1195"/>
      <c r="AB29" s="1223"/>
      <c r="AC29" s="1224" t="s">
        <v>2951</v>
      </c>
      <c r="AD29" s="1225" t="str">
        <f t="shared" si="4"/>
        <v/>
      </c>
      <c r="AE29" s="1742"/>
      <c r="AF29" s="1050"/>
      <c r="AG29" s="1"/>
      <c r="AH29" s="2155"/>
      <c r="AI29" s="2155"/>
      <c r="AJ29" s="2155"/>
      <c r="AK29" s="2155"/>
      <c r="AL29" s="1"/>
      <c r="AM29" s="1051" t="str">
        <f t="shared" si="5"/>
        <v>20 (1420)</v>
      </c>
      <c r="AN29" s="1052" t="str">
        <f t="shared" si="6"/>
        <v/>
      </c>
      <c r="AO29" s="1742"/>
      <c r="AP29" s="1742"/>
      <c r="AQ29" s="1742"/>
      <c r="AR29" s="1"/>
      <c r="AS29" s="1407" t="str">
        <f t="shared" si="7"/>
        <v>20 (1420)</v>
      </c>
      <c r="AT29" s="1408" t="str">
        <f t="shared" si="8"/>
        <v/>
      </c>
      <c r="AU29" s="990"/>
      <c r="AV29" s="990"/>
      <c r="AW29" s="990"/>
    </row>
    <row r="30" spans="1:49" hidden="1" x14ac:dyDescent="0.25">
      <c r="A30" s="1634" t="s">
        <v>2952</v>
      </c>
      <c r="B30" s="1046"/>
      <c r="C30" s="1047"/>
      <c r="D30" s="1685"/>
      <c r="E30" s="1634"/>
      <c r="F30" s="1685"/>
      <c r="G30" s="1067"/>
      <c r="H30" s="1684"/>
      <c r="I30" s="1050"/>
      <c r="J30" s="1634"/>
      <c r="K30" s="2155"/>
      <c r="L30" s="2155"/>
      <c r="M30" s="2155"/>
      <c r="N30" s="2155"/>
      <c r="O30" s="1719"/>
      <c r="P30" s="1051" t="str">
        <f t="shared" si="0"/>
        <v>21 (1421)</v>
      </c>
      <c r="Q30" s="1052" t="str">
        <f t="shared" si="1"/>
        <v/>
      </c>
      <c r="R30" s="1741"/>
      <c r="S30" s="1053"/>
      <c r="T30" s="1053"/>
      <c r="U30" s="320"/>
      <c r="V30" s="1719"/>
      <c r="W30" s="1051" t="str">
        <f t="shared" si="2"/>
        <v>21 (1421)</v>
      </c>
      <c r="X30" s="1052" t="str">
        <f t="shared" si="3"/>
        <v/>
      </c>
      <c r="Y30" s="1740"/>
      <c r="Z30" s="1195"/>
      <c r="AA30" s="1195"/>
      <c r="AB30" s="1223"/>
      <c r="AC30" s="1224" t="s">
        <v>2952</v>
      </c>
      <c r="AD30" s="1225" t="str">
        <f t="shared" si="4"/>
        <v/>
      </c>
      <c r="AE30" s="1742"/>
      <c r="AF30" s="1050"/>
      <c r="AG30" s="1"/>
      <c r="AH30" s="2155"/>
      <c r="AI30" s="2155"/>
      <c r="AJ30" s="2155"/>
      <c r="AK30" s="2155"/>
      <c r="AL30" s="1"/>
      <c r="AM30" s="1051" t="str">
        <f t="shared" si="5"/>
        <v>21 (1421)</v>
      </c>
      <c r="AN30" s="1052" t="str">
        <f t="shared" si="6"/>
        <v/>
      </c>
      <c r="AO30" s="1742"/>
      <c r="AP30" s="1742"/>
      <c r="AQ30" s="1742"/>
      <c r="AR30" s="1"/>
      <c r="AS30" s="1407" t="str">
        <f t="shared" si="7"/>
        <v>21 (1421)</v>
      </c>
      <c r="AT30" s="1408" t="str">
        <f t="shared" si="8"/>
        <v/>
      </c>
      <c r="AU30" s="990"/>
      <c r="AV30" s="990"/>
      <c r="AW30" s="990"/>
    </row>
    <row r="31" spans="1:49" hidden="1" x14ac:dyDescent="0.25">
      <c r="A31" s="1634" t="s">
        <v>2953</v>
      </c>
      <c r="B31" s="1046"/>
      <c r="C31" s="1047"/>
      <c r="D31" s="1685"/>
      <c r="E31" s="1634"/>
      <c r="F31" s="1685"/>
      <c r="G31" s="1067"/>
      <c r="H31" s="1684"/>
      <c r="I31" s="1050"/>
      <c r="J31" s="1634"/>
      <c r="K31" s="2155"/>
      <c r="L31" s="2155"/>
      <c r="M31" s="2155"/>
      <c r="N31" s="2155"/>
      <c r="O31" s="1719"/>
      <c r="P31" s="1051" t="str">
        <f t="shared" si="0"/>
        <v>22 (1422)</v>
      </c>
      <c r="Q31" s="1052" t="str">
        <f t="shared" si="1"/>
        <v/>
      </c>
      <c r="R31" s="1741"/>
      <c r="S31" s="1053"/>
      <c r="T31" s="1053"/>
      <c r="U31" s="320"/>
      <c r="V31" s="1719"/>
      <c r="W31" s="1051" t="str">
        <f t="shared" si="2"/>
        <v>22 (1422)</v>
      </c>
      <c r="X31" s="1052" t="str">
        <f t="shared" si="3"/>
        <v/>
      </c>
      <c r="Y31" s="1740"/>
      <c r="Z31" s="1195"/>
      <c r="AA31" s="1195"/>
      <c r="AB31" s="1223"/>
      <c r="AC31" s="1224" t="s">
        <v>2953</v>
      </c>
      <c r="AD31" s="1225" t="str">
        <f t="shared" si="4"/>
        <v/>
      </c>
      <c r="AE31" s="1742"/>
      <c r="AF31" s="1050"/>
      <c r="AG31" s="1"/>
      <c r="AH31" s="2155"/>
      <c r="AI31" s="2155"/>
      <c r="AJ31" s="2155"/>
      <c r="AK31" s="2155"/>
      <c r="AL31" s="1"/>
      <c r="AM31" s="1051" t="str">
        <f t="shared" si="5"/>
        <v>22 (1422)</v>
      </c>
      <c r="AN31" s="1052" t="str">
        <f t="shared" si="6"/>
        <v/>
      </c>
      <c r="AO31" s="1742"/>
      <c r="AP31" s="1742"/>
      <c r="AQ31" s="1742"/>
      <c r="AR31" s="1"/>
      <c r="AS31" s="1407" t="str">
        <f t="shared" si="7"/>
        <v>22 (1422)</v>
      </c>
      <c r="AT31" s="1408" t="str">
        <f t="shared" si="8"/>
        <v/>
      </c>
      <c r="AU31" s="990"/>
      <c r="AV31" s="990"/>
      <c r="AW31" s="990"/>
    </row>
    <row r="32" spans="1:49" hidden="1" x14ac:dyDescent="0.25">
      <c r="A32" s="1634" t="s">
        <v>2954</v>
      </c>
      <c r="B32" s="1046"/>
      <c r="C32" s="1047"/>
      <c r="D32" s="1685"/>
      <c r="E32" s="1634"/>
      <c r="F32" s="1685"/>
      <c r="G32" s="1067"/>
      <c r="H32" s="1684"/>
      <c r="I32" s="1050"/>
      <c r="J32" s="1634"/>
      <c r="K32" s="2155"/>
      <c r="L32" s="2155"/>
      <c r="M32" s="2155"/>
      <c r="N32" s="2155"/>
      <c r="O32" s="1719"/>
      <c r="P32" s="1051" t="str">
        <f t="shared" si="0"/>
        <v>23 (1423)</v>
      </c>
      <c r="Q32" s="1052" t="str">
        <f t="shared" si="1"/>
        <v/>
      </c>
      <c r="R32" s="1741"/>
      <c r="S32" s="1053"/>
      <c r="T32" s="1053"/>
      <c r="U32" s="320"/>
      <c r="V32" s="1719"/>
      <c r="W32" s="1051" t="str">
        <f t="shared" si="2"/>
        <v>23 (1423)</v>
      </c>
      <c r="X32" s="1052" t="str">
        <f t="shared" si="3"/>
        <v/>
      </c>
      <c r="Y32" s="1740"/>
      <c r="Z32" s="1195"/>
      <c r="AA32" s="1195"/>
      <c r="AB32" s="1223"/>
      <c r="AC32" s="1224" t="s">
        <v>2954</v>
      </c>
      <c r="AD32" s="1225" t="str">
        <f t="shared" si="4"/>
        <v/>
      </c>
      <c r="AE32" s="1742"/>
      <c r="AF32" s="1050"/>
      <c r="AG32" s="1"/>
      <c r="AH32" s="2155"/>
      <c r="AI32" s="2155"/>
      <c r="AJ32" s="2155"/>
      <c r="AK32" s="2155"/>
      <c r="AL32" s="1"/>
      <c r="AM32" s="1051" t="str">
        <f t="shared" si="5"/>
        <v>23 (1423)</v>
      </c>
      <c r="AN32" s="1052" t="str">
        <f t="shared" si="6"/>
        <v/>
      </c>
      <c r="AO32" s="1742"/>
      <c r="AP32" s="1742"/>
      <c r="AQ32" s="1742"/>
      <c r="AR32" s="1"/>
      <c r="AS32" s="1407" t="str">
        <f t="shared" si="7"/>
        <v>23 (1423)</v>
      </c>
      <c r="AT32" s="1408" t="str">
        <f t="shared" si="8"/>
        <v/>
      </c>
      <c r="AU32" s="990"/>
      <c r="AV32" s="990"/>
      <c r="AW32" s="990"/>
    </row>
    <row r="33" spans="1:49" hidden="1" x14ac:dyDescent="0.25">
      <c r="A33" s="1634" t="s">
        <v>2955</v>
      </c>
      <c r="B33" s="1046"/>
      <c r="C33" s="1047"/>
      <c r="D33" s="1685"/>
      <c r="E33" s="1634"/>
      <c r="F33" s="1685"/>
      <c r="G33" s="1067"/>
      <c r="H33" s="1684"/>
      <c r="I33" s="1050"/>
      <c r="J33" s="1634"/>
      <c r="K33" s="2155"/>
      <c r="L33" s="2155"/>
      <c r="M33" s="2155"/>
      <c r="N33" s="2155"/>
      <c r="O33" s="1719"/>
      <c r="P33" s="1051" t="str">
        <f t="shared" si="0"/>
        <v>24 (1424)</v>
      </c>
      <c r="Q33" s="1052" t="str">
        <f t="shared" si="1"/>
        <v/>
      </c>
      <c r="R33" s="1741"/>
      <c r="S33" s="1053"/>
      <c r="T33" s="1053"/>
      <c r="U33" s="320"/>
      <c r="V33" s="1719"/>
      <c r="W33" s="1051" t="str">
        <f t="shared" si="2"/>
        <v>24 (1424)</v>
      </c>
      <c r="X33" s="1052" t="str">
        <f t="shared" si="3"/>
        <v/>
      </c>
      <c r="Y33" s="1740"/>
      <c r="Z33" s="1195"/>
      <c r="AA33" s="1195"/>
      <c r="AB33" s="1223"/>
      <c r="AC33" s="1224" t="s">
        <v>2955</v>
      </c>
      <c r="AD33" s="1225" t="str">
        <f t="shared" si="4"/>
        <v/>
      </c>
      <c r="AE33" s="1742"/>
      <c r="AF33" s="1050"/>
      <c r="AG33" s="1"/>
      <c r="AH33" s="2155"/>
      <c r="AI33" s="2155"/>
      <c r="AJ33" s="2155"/>
      <c r="AK33" s="2155"/>
      <c r="AL33" s="1"/>
      <c r="AM33" s="1051" t="str">
        <f t="shared" si="5"/>
        <v>24 (1424)</v>
      </c>
      <c r="AN33" s="1052" t="str">
        <f t="shared" si="6"/>
        <v/>
      </c>
      <c r="AO33" s="1742"/>
      <c r="AP33" s="1742"/>
      <c r="AQ33" s="1742"/>
      <c r="AR33" s="1"/>
      <c r="AS33" s="1407" t="str">
        <f t="shared" si="7"/>
        <v>24 (1424)</v>
      </c>
      <c r="AT33" s="1408" t="str">
        <f t="shared" si="8"/>
        <v/>
      </c>
      <c r="AU33" s="990"/>
      <c r="AV33" s="990"/>
      <c r="AW33" s="990"/>
    </row>
    <row r="34" spans="1:49" x14ac:dyDescent="0.25">
      <c r="A34" s="1634" t="s">
        <v>2956</v>
      </c>
      <c r="B34" s="1046"/>
      <c r="C34" s="1047"/>
      <c r="D34" s="1685"/>
      <c r="E34" s="1634"/>
      <c r="F34" s="1685"/>
      <c r="G34" s="1067"/>
      <c r="H34" s="1684"/>
      <c r="I34" s="1050"/>
      <c r="J34" s="1634"/>
      <c r="K34" s="2155"/>
      <c r="L34" s="2155"/>
      <c r="M34" s="2155"/>
      <c r="N34" s="2155"/>
      <c r="O34" s="1719"/>
      <c r="P34" s="1051" t="str">
        <f t="shared" si="0"/>
        <v>25 (1425)</v>
      </c>
      <c r="Q34" s="1052" t="str">
        <f t="shared" si="1"/>
        <v/>
      </c>
      <c r="R34" s="1741"/>
      <c r="S34" s="1053"/>
      <c r="T34" s="1053"/>
      <c r="U34" s="320"/>
      <c r="V34" s="1719"/>
      <c r="W34" s="1051" t="str">
        <f t="shared" si="2"/>
        <v>25 (1425)</v>
      </c>
      <c r="X34" s="1052" t="str">
        <f t="shared" si="3"/>
        <v/>
      </c>
      <c r="Y34" s="1740"/>
      <c r="Z34" s="1195"/>
      <c r="AA34" s="1195"/>
      <c r="AB34" s="1223"/>
      <c r="AC34" s="1224" t="s">
        <v>2956</v>
      </c>
      <c r="AD34" s="1225" t="str">
        <f t="shared" si="4"/>
        <v/>
      </c>
      <c r="AE34" s="1742"/>
      <c r="AF34" s="1050"/>
      <c r="AG34" s="1"/>
      <c r="AH34" s="2155"/>
      <c r="AI34" s="2155"/>
      <c r="AJ34" s="2155"/>
      <c r="AK34" s="2155"/>
      <c r="AL34" s="1"/>
      <c r="AM34" s="1051" t="str">
        <f t="shared" si="5"/>
        <v>25 (1425)</v>
      </c>
      <c r="AN34" s="1052" t="str">
        <f t="shared" si="6"/>
        <v/>
      </c>
      <c r="AO34" s="1742"/>
      <c r="AP34" s="1742"/>
      <c r="AQ34" s="1742"/>
      <c r="AR34" s="1"/>
      <c r="AS34" s="1407" t="str">
        <f t="shared" si="7"/>
        <v>25 (1425)</v>
      </c>
      <c r="AT34" s="1408" t="str">
        <f t="shared" si="8"/>
        <v/>
      </c>
      <c r="AU34" s="990"/>
      <c r="AV34" s="990"/>
      <c r="AW34" s="990"/>
    </row>
    <row r="35" spans="1:49" x14ac:dyDescent="0.25">
      <c r="A35" s="86" t="s">
        <v>2957</v>
      </c>
      <c r="B35" s="1054">
        <v>100</v>
      </c>
      <c r="C35" s="1055"/>
      <c r="D35" s="1685"/>
      <c r="E35" s="1634"/>
      <c r="F35" s="1685"/>
      <c r="G35" s="1067"/>
      <c r="H35" s="1684"/>
      <c r="I35" s="1050"/>
      <c r="J35" s="1634"/>
      <c r="K35" s="2173"/>
      <c r="L35" s="2173"/>
      <c r="M35" s="2173"/>
      <c r="N35" s="2173"/>
      <c r="O35" s="1719"/>
      <c r="P35" s="1043"/>
      <c r="Q35" s="1058">
        <f>$B35</f>
        <v>100</v>
      </c>
      <c r="R35" s="1741"/>
      <c r="S35" s="1053"/>
      <c r="T35" s="1053"/>
      <c r="U35" s="320"/>
      <c r="V35" s="1719"/>
      <c r="W35" s="1043"/>
      <c r="X35" s="1058">
        <f>$B35</f>
        <v>100</v>
      </c>
      <c r="Y35" s="1740"/>
      <c r="Z35" s="1195"/>
      <c r="AA35" s="1195"/>
      <c r="AB35" s="1223"/>
      <c r="AC35" s="1219"/>
      <c r="AD35" s="1226">
        <v>100</v>
      </c>
      <c r="AE35" s="1742"/>
      <c r="AF35" s="1050"/>
      <c r="AG35" s="1"/>
      <c r="AH35" s="2173"/>
      <c r="AI35" s="2173"/>
      <c r="AJ35" s="2173"/>
      <c r="AK35" s="2173"/>
      <c r="AL35" s="1"/>
      <c r="AM35" s="1043"/>
      <c r="AN35" s="1058">
        <f>$B35</f>
        <v>100</v>
      </c>
      <c r="AO35" s="1742"/>
      <c r="AP35" s="1742"/>
      <c r="AQ35" s="1742"/>
      <c r="AR35" s="1"/>
      <c r="AS35" s="1400"/>
      <c r="AT35" s="1413">
        <f>$B35</f>
        <v>100</v>
      </c>
      <c r="AU35" s="990"/>
      <c r="AV35" s="990"/>
      <c r="AW35" s="990"/>
    </row>
    <row r="36" spans="1:49" x14ac:dyDescent="0.25">
      <c r="A36" s="39" t="s">
        <v>2958</v>
      </c>
      <c r="B36" s="678" t="s">
        <v>2959</v>
      </c>
      <c r="C36" s="679"/>
      <c r="D36" s="1684"/>
      <c r="E36" s="1"/>
      <c r="F36" s="1684"/>
      <c r="G36" s="1068"/>
      <c r="H36" s="1684"/>
      <c r="I36" s="1062"/>
      <c r="J36" s="1719"/>
      <c r="K36" s="2174"/>
      <c r="L36" s="2174"/>
      <c r="M36" s="2174"/>
      <c r="N36" s="2174"/>
      <c r="O36" s="1719"/>
      <c r="P36" s="1043"/>
      <c r="Q36" s="679" t="str">
        <f>$B36</f>
        <v>Global</v>
      </c>
      <c r="R36" s="1741"/>
      <c r="S36" s="1064"/>
      <c r="T36" s="1064"/>
      <c r="U36" s="320"/>
      <c r="V36" s="1719"/>
      <c r="W36" s="1043"/>
      <c r="X36" s="679" t="str">
        <f>$B36</f>
        <v>Global</v>
      </c>
      <c r="Y36" s="1740"/>
      <c r="Z36" s="1195"/>
      <c r="AA36" s="1195"/>
      <c r="AB36" s="1223"/>
      <c r="AC36" s="1219"/>
      <c r="AD36" s="1227" t="s">
        <v>2959</v>
      </c>
      <c r="AE36" s="1741"/>
      <c r="AF36" s="1062"/>
      <c r="AG36" s="1"/>
      <c r="AH36" s="2174"/>
      <c r="AI36" s="2174"/>
      <c r="AJ36" s="2174"/>
      <c r="AK36" s="2174"/>
      <c r="AL36" s="1"/>
      <c r="AM36" s="1043"/>
      <c r="AN36" s="679" t="str">
        <f>$B36</f>
        <v>Global</v>
      </c>
      <c r="AO36" s="1741"/>
      <c r="AP36" s="1741"/>
      <c r="AQ36" s="1741"/>
      <c r="AR36" s="1"/>
      <c r="AS36" s="1400"/>
      <c r="AT36" s="906" t="str">
        <f>$B36</f>
        <v>Global</v>
      </c>
      <c r="AU36" s="295"/>
      <c r="AV36" s="295"/>
      <c r="AW36" s="295"/>
    </row>
    <row r="37" spans="1:49" ht="4.9000000000000004" customHeight="1" x14ac:dyDescent="0.25">
      <c r="A37" s="1719"/>
      <c r="B37" s="1719"/>
      <c r="C37" s="1719"/>
      <c r="D37" s="1719"/>
      <c r="E37" s="1719"/>
      <c r="F37" s="1719"/>
      <c r="G37" s="1719"/>
      <c r="H37" s="1"/>
      <c r="I37" s="1719"/>
      <c r="J37" s="1719"/>
      <c r="K37" s="1"/>
      <c r="L37" s="1"/>
      <c r="M37" s="1"/>
      <c r="N37" s="1"/>
      <c r="O37" s="1719"/>
      <c r="P37" s="1043"/>
      <c r="Q37" s="1043"/>
      <c r="R37" s="1"/>
      <c r="S37" s="1"/>
      <c r="T37" s="1"/>
      <c r="U37" s="320"/>
      <c r="V37" s="1719"/>
      <c r="W37" s="1043"/>
      <c r="X37" s="1043"/>
      <c r="Y37" s="1188"/>
      <c r="Z37" s="1188"/>
      <c r="AA37" s="1188"/>
      <c r="AB37" s="1223"/>
      <c r="AC37" s="1219"/>
      <c r="AD37" s="1219"/>
      <c r="AE37" s="1221"/>
      <c r="AF37" s="1"/>
      <c r="AG37" s="1"/>
      <c r="AH37" s="1"/>
      <c r="AI37" s="1"/>
      <c r="AJ37" s="1"/>
      <c r="AK37" s="1"/>
      <c r="AL37" s="1"/>
      <c r="AM37" s="1043"/>
      <c r="AN37" s="1043"/>
      <c r="AO37" s="1222"/>
      <c r="AP37" s="1222"/>
      <c r="AQ37" s="1222"/>
      <c r="AR37" s="1"/>
      <c r="AS37" s="1400"/>
      <c r="AT37" s="1400"/>
      <c r="AU37" s="508"/>
      <c r="AV37" s="508"/>
      <c r="AW37" s="508"/>
    </row>
    <row r="38" spans="1:49" x14ac:dyDescent="0.25">
      <c r="A38" s="1719"/>
      <c r="B38" s="138" t="s">
        <v>1785</v>
      </c>
      <c r="C38" s="1719"/>
      <c r="D38" s="1719"/>
      <c r="E38" s="1719"/>
      <c r="F38" s="1719"/>
      <c r="G38" s="1719"/>
      <c r="H38" s="1"/>
      <c r="I38" s="1719"/>
      <c r="J38" s="1719"/>
      <c r="K38" s="1"/>
      <c r="L38" s="1"/>
      <c r="M38" s="1"/>
      <c r="N38" s="1"/>
      <c r="O38" s="1719"/>
      <c r="P38" s="1043"/>
      <c r="Q38" s="1044" t="str">
        <f>$B38</f>
        <v>Engagements inutilisés (502)</v>
      </c>
      <c r="R38" s="1"/>
      <c r="S38" s="1"/>
      <c r="T38" s="1"/>
      <c r="U38" s="320"/>
      <c r="V38" s="1719"/>
      <c r="W38" s="1043"/>
      <c r="X38" s="1044" t="str">
        <f>$B38</f>
        <v>Engagements inutilisés (502)</v>
      </c>
      <c r="Y38" s="1188"/>
      <c r="Z38" s="1188"/>
      <c r="AA38" s="1188"/>
      <c r="AB38" s="1223"/>
      <c r="AC38" s="1219"/>
      <c r="AD38" s="1220" t="s">
        <v>3146</v>
      </c>
      <c r="AE38" s="1221"/>
      <c r="AF38" s="1"/>
      <c r="AG38" s="1"/>
      <c r="AH38" s="1"/>
      <c r="AI38" s="1"/>
      <c r="AJ38" s="1"/>
      <c r="AK38" s="1"/>
      <c r="AL38" s="1"/>
      <c r="AM38" s="1043"/>
      <c r="AN38" s="1044" t="str">
        <f>$B38</f>
        <v>Engagements inutilisés (502)</v>
      </c>
      <c r="AO38" s="1222"/>
      <c r="AP38" s="1222"/>
      <c r="AQ38" s="1222"/>
      <c r="AR38" s="1"/>
      <c r="AS38" s="1400"/>
      <c r="AT38" s="1401" t="str">
        <f>$B38</f>
        <v>Engagements inutilisés (502)</v>
      </c>
      <c r="AU38" s="508"/>
      <c r="AV38" s="508"/>
      <c r="AW38" s="508"/>
    </row>
    <row r="39" spans="1:49" x14ac:dyDescent="0.25">
      <c r="A39" s="1634" t="s">
        <v>2932</v>
      </c>
      <c r="B39" s="1046"/>
      <c r="C39" s="1685"/>
      <c r="D39" s="1685"/>
      <c r="E39" s="1634"/>
      <c r="F39" s="1685"/>
      <c r="G39" s="1067"/>
      <c r="H39" s="1684"/>
      <c r="I39" s="1050"/>
      <c r="J39" s="1634"/>
      <c r="K39" s="2155"/>
      <c r="L39" s="2155"/>
      <c r="M39" s="2155"/>
      <c r="N39" s="2155"/>
      <c r="O39" s="1719"/>
      <c r="P39" s="1051" t="str">
        <f t="shared" ref="P39:P63" si="9">$A39</f>
        <v>1 (1401)</v>
      </c>
      <c r="Q39" s="1052" t="str">
        <f t="shared" ref="Q39:Q63" si="10">IF($B39="","",$B39)</f>
        <v/>
      </c>
      <c r="R39" s="1741"/>
      <c r="S39" s="1053"/>
      <c r="T39" s="1053"/>
      <c r="U39" s="320"/>
      <c r="V39" s="1719"/>
      <c r="W39" s="1051" t="str">
        <f t="shared" ref="W39:W63" si="11">$A39</f>
        <v>1 (1401)</v>
      </c>
      <c r="X39" s="1052" t="str">
        <f t="shared" ref="X39:X63" si="12">IF($B39="","",$B39)</f>
        <v/>
      </c>
      <c r="Y39" s="1740"/>
      <c r="Z39" s="1195"/>
      <c r="AA39" s="1195"/>
      <c r="AB39" s="1223"/>
      <c r="AC39" s="1224" t="s">
        <v>2932</v>
      </c>
      <c r="AD39" s="1225" t="str">
        <f t="shared" ref="AD39:AD63" si="13">IF($B39="","",$B39)</f>
        <v/>
      </c>
      <c r="AE39" s="1742"/>
      <c r="AF39" s="1050"/>
      <c r="AG39" s="1"/>
      <c r="AH39" s="2155"/>
      <c r="AI39" s="2155"/>
      <c r="AJ39" s="2155"/>
      <c r="AK39" s="2155"/>
      <c r="AL39" s="1"/>
      <c r="AM39" s="1051" t="str">
        <f t="shared" ref="AM39:AM63" si="14">$A39</f>
        <v>1 (1401)</v>
      </c>
      <c r="AN39" s="1052" t="str">
        <f t="shared" ref="AN39:AN63" si="15">IF($B39="","",$B39)</f>
        <v/>
      </c>
      <c r="AO39" s="1742"/>
      <c r="AP39" s="1742"/>
      <c r="AQ39" s="1742"/>
      <c r="AR39" s="1"/>
      <c r="AS39" s="1407" t="str">
        <f t="shared" ref="AS39:AS63" si="16">$A39</f>
        <v>1 (1401)</v>
      </c>
      <c r="AT39" s="1408" t="str">
        <f t="shared" ref="AT39:AT63" si="17">IF($B39="","",$B39)</f>
        <v/>
      </c>
      <c r="AU39" s="990"/>
      <c r="AV39" s="990"/>
      <c r="AW39" s="990"/>
    </row>
    <row r="40" spans="1:49" x14ac:dyDescent="0.25">
      <c r="A40" s="1634" t="s">
        <v>2933</v>
      </c>
      <c r="B40" s="1046"/>
      <c r="C40" s="1685"/>
      <c r="D40" s="1685"/>
      <c r="E40" s="1634"/>
      <c r="F40" s="1685"/>
      <c r="G40" s="1067"/>
      <c r="H40" s="1684"/>
      <c r="I40" s="1050"/>
      <c r="J40" s="1634"/>
      <c r="K40" s="2155"/>
      <c r="L40" s="2155"/>
      <c r="M40" s="2155"/>
      <c r="N40" s="2155"/>
      <c r="O40" s="1719"/>
      <c r="P40" s="1051" t="str">
        <f t="shared" si="9"/>
        <v>2 (1402)</v>
      </c>
      <c r="Q40" s="1052" t="str">
        <f t="shared" si="10"/>
        <v/>
      </c>
      <c r="R40" s="1741"/>
      <c r="S40" s="1053"/>
      <c r="T40" s="1053"/>
      <c r="U40" s="320"/>
      <c r="V40" s="1719"/>
      <c r="W40" s="1051" t="str">
        <f t="shared" si="11"/>
        <v>2 (1402)</v>
      </c>
      <c r="X40" s="1052" t="str">
        <f t="shared" si="12"/>
        <v/>
      </c>
      <c r="Y40" s="1740"/>
      <c r="Z40" s="1195"/>
      <c r="AA40" s="1195"/>
      <c r="AB40" s="1223"/>
      <c r="AC40" s="1224" t="s">
        <v>2933</v>
      </c>
      <c r="AD40" s="1225" t="str">
        <f t="shared" si="13"/>
        <v/>
      </c>
      <c r="AE40" s="1742"/>
      <c r="AF40" s="1050"/>
      <c r="AG40" s="1"/>
      <c r="AH40" s="2155"/>
      <c r="AI40" s="2155"/>
      <c r="AJ40" s="2155"/>
      <c r="AK40" s="2155"/>
      <c r="AL40" s="1"/>
      <c r="AM40" s="1051" t="str">
        <f t="shared" si="14"/>
        <v>2 (1402)</v>
      </c>
      <c r="AN40" s="1052" t="str">
        <f t="shared" si="15"/>
        <v/>
      </c>
      <c r="AO40" s="1742"/>
      <c r="AP40" s="1742"/>
      <c r="AQ40" s="1742"/>
      <c r="AR40" s="1"/>
      <c r="AS40" s="1407" t="str">
        <f t="shared" si="16"/>
        <v>2 (1402)</v>
      </c>
      <c r="AT40" s="1408" t="str">
        <f t="shared" si="17"/>
        <v/>
      </c>
      <c r="AU40" s="990"/>
      <c r="AV40" s="990"/>
      <c r="AW40" s="990"/>
    </row>
    <row r="41" spans="1:49" x14ac:dyDescent="0.25">
      <c r="A41" s="1634" t="s">
        <v>2934</v>
      </c>
      <c r="B41" s="1046"/>
      <c r="C41" s="1685"/>
      <c r="D41" s="1685"/>
      <c r="E41" s="1634"/>
      <c r="F41" s="1685"/>
      <c r="G41" s="1067"/>
      <c r="H41" s="1684"/>
      <c r="I41" s="1050"/>
      <c r="J41" s="1634"/>
      <c r="K41" s="2155"/>
      <c r="L41" s="2155"/>
      <c r="M41" s="2155"/>
      <c r="N41" s="2155"/>
      <c r="O41" s="1719"/>
      <c r="P41" s="1051" t="str">
        <f t="shared" si="9"/>
        <v>3 (1403)</v>
      </c>
      <c r="Q41" s="1052" t="str">
        <f t="shared" si="10"/>
        <v/>
      </c>
      <c r="R41" s="1741"/>
      <c r="S41" s="1053"/>
      <c r="T41" s="1053"/>
      <c r="U41" s="320"/>
      <c r="V41" s="1719"/>
      <c r="W41" s="1051" t="str">
        <f t="shared" si="11"/>
        <v>3 (1403)</v>
      </c>
      <c r="X41" s="1052" t="str">
        <f t="shared" si="12"/>
        <v/>
      </c>
      <c r="Y41" s="1740"/>
      <c r="Z41" s="1195"/>
      <c r="AA41" s="1195"/>
      <c r="AB41" s="1223"/>
      <c r="AC41" s="1224" t="s">
        <v>2934</v>
      </c>
      <c r="AD41" s="1225" t="str">
        <f t="shared" si="13"/>
        <v/>
      </c>
      <c r="AE41" s="1742"/>
      <c r="AF41" s="1050"/>
      <c r="AG41" s="1"/>
      <c r="AH41" s="2155"/>
      <c r="AI41" s="2155"/>
      <c r="AJ41" s="2155"/>
      <c r="AK41" s="2155"/>
      <c r="AL41" s="1"/>
      <c r="AM41" s="1051" t="str">
        <f t="shared" si="14"/>
        <v>3 (1403)</v>
      </c>
      <c r="AN41" s="1052" t="str">
        <f t="shared" si="15"/>
        <v/>
      </c>
      <c r="AO41" s="1742"/>
      <c r="AP41" s="1742"/>
      <c r="AQ41" s="1742"/>
      <c r="AR41" s="1"/>
      <c r="AS41" s="1407" t="str">
        <f t="shared" si="16"/>
        <v>3 (1403)</v>
      </c>
      <c r="AT41" s="1408" t="str">
        <f t="shared" si="17"/>
        <v/>
      </c>
      <c r="AU41" s="990"/>
      <c r="AV41" s="990"/>
      <c r="AW41" s="990"/>
    </row>
    <row r="42" spans="1:49" hidden="1" x14ac:dyDescent="0.25">
      <c r="A42" s="1634" t="s">
        <v>2935</v>
      </c>
      <c r="B42" s="1046"/>
      <c r="C42" s="1685"/>
      <c r="D42" s="1685"/>
      <c r="E42" s="1634"/>
      <c r="F42" s="1685"/>
      <c r="G42" s="1067"/>
      <c r="H42" s="1684"/>
      <c r="I42" s="1050"/>
      <c r="J42" s="1634"/>
      <c r="K42" s="2155"/>
      <c r="L42" s="2155"/>
      <c r="M42" s="2155"/>
      <c r="N42" s="2155"/>
      <c r="O42" s="1719"/>
      <c r="P42" s="1051" t="str">
        <f t="shared" si="9"/>
        <v>4 (1404)</v>
      </c>
      <c r="Q42" s="1052" t="str">
        <f t="shared" si="10"/>
        <v/>
      </c>
      <c r="R42" s="1741"/>
      <c r="S42" s="1053"/>
      <c r="T42" s="1053"/>
      <c r="U42" s="320"/>
      <c r="V42" s="1719"/>
      <c r="W42" s="1051" t="str">
        <f t="shared" si="11"/>
        <v>4 (1404)</v>
      </c>
      <c r="X42" s="1052" t="str">
        <f t="shared" si="12"/>
        <v/>
      </c>
      <c r="Y42" s="1740"/>
      <c r="Z42" s="1195"/>
      <c r="AA42" s="1195"/>
      <c r="AB42" s="1223"/>
      <c r="AC42" s="1224" t="s">
        <v>2935</v>
      </c>
      <c r="AD42" s="1225" t="str">
        <f t="shared" si="13"/>
        <v/>
      </c>
      <c r="AE42" s="1742"/>
      <c r="AF42" s="1050"/>
      <c r="AG42" s="1"/>
      <c r="AH42" s="2155"/>
      <c r="AI42" s="2155"/>
      <c r="AJ42" s="2155"/>
      <c r="AK42" s="2155"/>
      <c r="AL42" s="1"/>
      <c r="AM42" s="1051" t="str">
        <f t="shared" si="14"/>
        <v>4 (1404)</v>
      </c>
      <c r="AN42" s="1052" t="str">
        <f t="shared" si="15"/>
        <v/>
      </c>
      <c r="AO42" s="1742"/>
      <c r="AP42" s="1742"/>
      <c r="AQ42" s="1742"/>
      <c r="AR42" s="1"/>
      <c r="AS42" s="1407" t="str">
        <f t="shared" si="16"/>
        <v>4 (1404)</v>
      </c>
      <c r="AT42" s="1408" t="str">
        <f t="shared" si="17"/>
        <v/>
      </c>
      <c r="AU42" s="990"/>
      <c r="AV42" s="990"/>
      <c r="AW42" s="990"/>
    </row>
    <row r="43" spans="1:49" hidden="1" x14ac:dyDescent="0.25">
      <c r="A43" s="1634" t="s">
        <v>2936</v>
      </c>
      <c r="B43" s="1046"/>
      <c r="C43" s="1685"/>
      <c r="D43" s="1685"/>
      <c r="E43" s="1634"/>
      <c r="F43" s="1685"/>
      <c r="G43" s="1067"/>
      <c r="H43" s="1684"/>
      <c r="I43" s="1050"/>
      <c r="J43" s="1634"/>
      <c r="K43" s="2155"/>
      <c r="L43" s="2155"/>
      <c r="M43" s="2155"/>
      <c r="N43" s="2155"/>
      <c r="O43" s="1719"/>
      <c r="P43" s="1051" t="str">
        <f t="shared" si="9"/>
        <v>5 (1405)</v>
      </c>
      <c r="Q43" s="1052" t="str">
        <f t="shared" si="10"/>
        <v/>
      </c>
      <c r="R43" s="1741"/>
      <c r="S43" s="1053"/>
      <c r="T43" s="1053"/>
      <c r="U43" s="320"/>
      <c r="V43" s="1719"/>
      <c r="W43" s="1051" t="str">
        <f t="shared" si="11"/>
        <v>5 (1405)</v>
      </c>
      <c r="X43" s="1052" t="str">
        <f t="shared" si="12"/>
        <v/>
      </c>
      <c r="Y43" s="1740"/>
      <c r="Z43" s="1195"/>
      <c r="AA43" s="1195"/>
      <c r="AB43" s="1223"/>
      <c r="AC43" s="1224" t="s">
        <v>2936</v>
      </c>
      <c r="AD43" s="1225" t="str">
        <f t="shared" si="13"/>
        <v/>
      </c>
      <c r="AE43" s="1742"/>
      <c r="AF43" s="1050"/>
      <c r="AG43" s="1"/>
      <c r="AH43" s="2155"/>
      <c r="AI43" s="2155"/>
      <c r="AJ43" s="2155"/>
      <c r="AK43" s="2155"/>
      <c r="AL43" s="1"/>
      <c r="AM43" s="1051" t="str">
        <f t="shared" si="14"/>
        <v>5 (1405)</v>
      </c>
      <c r="AN43" s="1052" t="str">
        <f t="shared" si="15"/>
        <v/>
      </c>
      <c r="AO43" s="1742"/>
      <c r="AP43" s="1742"/>
      <c r="AQ43" s="1742"/>
      <c r="AR43" s="1"/>
      <c r="AS43" s="1407" t="str">
        <f t="shared" si="16"/>
        <v>5 (1405)</v>
      </c>
      <c r="AT43" s="1408" t="str">
        <f t="shared" si="17"/>
        <v/>
      </c>
      <c r="AU43" s="990"/>
      <c r="AV43" s="990"/>
      <c r="AW43" s="990"/>
    </row>
    <row r="44" spans="1:49" hidden="1" x14ac:dyDescent="0.25">
      <c r="A44" s="1634" t="s">
        <v>2937</v>
      </c>
      <c r="B44" s="1046"/>
      <c r="C44" s="1685"/>
      <c r="D44" s="1685"/>
      <c r="E44" s="1634"/>
      <c r="F44" s="1685"/>
      <c r="G44" s="1067"/>
      <c r="H44" s="1684"/>
      <c r="I44" s="1050"/>
      <c r="J44" s="1634"/>
      <c r="K44" s="2155"/>
      <c r="L44" s="2155"/>
      <c r="M44" s="2155"/>
      <c r="N44" s="2155"/>
      <c r="O44" s="1719"/>
      <c r="P44" s="1051" t="str">
        <f t="shared" si="9"/>
        <v>6 (1406)</v>
      </c>
      <c r="Q44" s="1052" t="str">
        <f t="shared" si="10"/>
        <v/>
      </c>
      <c r="R44" s="1741"/>
      <c r="S44" s="1053"/>
      <c r="T44" s="1053"/>
      <c r="U44" s="320"/>
      <c r="V44" s="1719"/>
      <c r="W44" s="1051" t="str">
        <f t="shared" si="11"/>
        <v>6 (1406)</v>
      </c>
      <c r="X44" s="1052" t="str">
        <f t="shared" si="12"/>
        <v/>
      </c>
      <c r="Y44" s="1740"/>
      <c r="Z44" s="1195"/>
      <c r="AA44" s="1195"/>
      <c r="AB44" s="1223"/>
      <c r="AC44" s="1224" t="s">
        <v>2937</v>
      </c>
      <c r="AD44" s="1225" t="str">
        <f t="shared" si="13"/>
        <v/>
      </c>
      <c r="AE44" s="1742"/>
      <c r="AF44" s="1050"/>
      <c r="AG44" s="1"/>
      <c r="AH44" s="2155"/>
      <c r="AI44" s="2155"/>
      <c r="AJ44" s="2155"/>
      <c r="AK44" s="2155"/>
      <c r="AL44" s="1"/>
      <c r="AM44" s="1051" t="str">
        <f t="shared" si="14"/>
        <v>6 (1406)</v>
      </c>
      <c r="AN44" s="1052" t="str">
        <f t="shared" si="15"/>
        <v/>
      </c>
      <c r="AO44" s="1742"/>
      <c r="AP44" s="1742"/>
      <c r="AQ44" s="1742"/>
      <c r="AR44" s="1"/>
      <c r="AS44" s="1407" t="str">
        <f t="shared" si="16"/>
        <v>6 (1406)</v>
      </c>
      <c r="AT44" s="1408" t="str">
        <f t="shared" si="17"/>
        <v/>
      </c>
      <c r="AU44" s="990"/>
      <c r="AV44" s="990"/>
      <c r="AW44" s="990"/>
    </row>
    <row r="45" spans="1:49" hidden="1" x14ac:dyDescent="0.25">
      <c r="A45" s="1634" t="s">
        <v>2938</v>
      </c>
      <c r="B45" s="1046"/>
      <c r="C45" s="1685"/>
      <c r="D45" s="1685"/>
      <c r="E45" s="1634"/>
      <c r="F45" s="1685"/>
      <c r="G45" s="1067"/>
      <c r="H45" s="1684"/>
      <c r="I45" s="1050"/>
      <c r="J45" s="1634"/>
      <c r="K45" s="2155"/>
      <c r="L45" s="2155"/>
      <c r="M45" s="2155"/>
      <c r="N45" s="2155"/>
      <c r="O45" s="1719"/>
      <c r="P45" s="1051" t="str">
        <f t="shared" si="9"/>
        <v>7 (1407)</v>
      </c>
      <c r="Q45" s="1052" t="str">
        <f t="shared" si="10"/>
        <v/>
      </c>
      <c r="R45" s="1741"/>
      <c r="S45" s="1053"/>
      <c r="T45" s="1053"/>
      <c r="U45" s="320"/>
      <c r="V45" s="1719"/>
      <c r="W45" s="1051" t="str">
        <f t="shared" si="11"/>
        <v>7 (1407)</v>
      </c>
      <c r="X45" s="1052" t="str">
        <f t="shared" si="12"/>
        <v/>
      </c>
      <c r="Y45" s="1740"/>
      <c r="Z45" s="1195"/>
      <c r="AA45" s="1195"/>
      <c r="AB45" s="1223"/>
      <c r="AC45" s="1224" t="s">
        <v>2938</v>
      </c>
      <c r="AD45" s="1225" t="str">
        <f t="shared" si="13"/>
        <v/>
      </c>
      <c r="AE45" s="1742"/>
      <c r="AF45" s="1050"/>
      <c r="AG45" s="1"/>
      <c r="AH45" s="2155"/>
      <c r="AI45" s="2155"/>
      <c r="AJ45" s="2155"/>
      <c r="AK45" s="2155"/>
      <c r="AL45" s="1"/>
      <c r="AM45" s="1051" t="str">
        <f t="shared" si="14"/>
        <v>7 (1407)</v>
      </c>
      <c r="AN45" s="1052" t="str">
        <f t="shared" si="15"/>
        <v/>
      </c>
      <c r="AO45" s="1742"/>
      <c r="AP45" s="1742"/>
      <c r="AQ45" s="1742"/>
      <c r="AR45" s="1"/>
      <c r="AS45" s="1407" t="str">
        <f t="shared" si="16"/>
        <v>7 (1407)</v>
      </c>
      <c r="AT45" s="1408" t="str">
        <f t="shared" si="17"/>
        <v/>
      </c>
      <c r="AU45" s="990"/>
      <c r="AV45" s="990"/>
      <c r="AW45" s="990"/>
    </row>
    <row r="46" spans="1:49" hidden="1" x14ac:dyDescent="0.25">
      <c r="A46" s="1634" t="s">
        <v>2939</v>
      </c>
      <c r="B46" s="1046"/>
      <c r="C46" s="1685"/>
      <c r="D46" s="1685"/>
      <c r="E46" s="1634"/>
      <c r="F46" s="1685"/>
      <c r="G46" s="1067"/>
      <c r="H46" s="1684"/>
      <c r="I46" s="1050"/>
      <c r="J46" s="1634"/>
      <c r="K46" s="2155"/>
      <c r="L46" s="2155"/>
      <c r="M46" s="2155"/>
      <c r="N46" s="2155"/>
      <c r="O46" s="1719"/>
      <c r="P46" s="1051" t="str">
        <f t="shared" si="9"/>
        <v>8 (1408)</v>
      </c>
      <c r="Q46" s="1052" t="str">
        <f t="shared" si="10"/>
        <v/>
      </c>
      <c r="R46" s="1741"/>
      <c r="S46" s="1053"/>
      <c r="T46" s="1053"/>
      <c r="U46" s="320"/>
      <c r="V46" s="1719"/>
      <c r="W46" s="1051" t="str">
        <f t="shared" si="11"/>
        <v>8 (1408)</v>
      </c>
      <c r="X46" s="1052" t="str">
        <f t="shared" si="12"/>
        <v/>
      </c>
      <c r="Y46" s="1740"/>
      <c r="Z46" s="1195"/>
      <c r="AA46" s="1195"/>
      <c r="AB46" s="1223"/>
      <c r="AC46" s="1224" t="s">
        <v>2939</v>
      </c>
      <c r="AD46" s="1225" t="str">
        <f t="shared" si="13"/>
        <v/>
      </c>
      <c r="AE46" s="1742"/>
      <c r="AF46" s="1050"/>
      <c r="AG46" s="1"/>
      <c r="AH46" s="2155"/>
      <c r="AI46" s="2155"/>
      <c r="AJ46" s="2155"/>
      <c r="AK46" s="2155"/>
      <c r="AL46" s="1"/>
      <c r="AM46" s="1051" t="str">
        <f t="shared" si="14"/>
        <v>8 (1408)</v>
      </c>
      <c r="AN46" s="1052" t="str">
        <f t="shared" si="15"/>
        <v/>
      </c>
      <c r="AO46" s="1742"/>
      <c r="AP46" s="1742"/>
      <c r="AQ46" s="1742"/>
      <c r="AR46" s="1"/>
      <c r="AS46" s="1407" t="str">
        <f t="shared" si="16"/>
        <v>8 (1408)</v>
      </c>
      <c r="AT46" s="1408" t="str">
        <f t="shared" si="17"/>
        <v/>
      </c>
      <c r="AU46" s="990"/>
      <c r="AV46" s="990"/>
      <c r="AW46" s="990"/>
    </row>
    <row r="47" spans="1:49" hidden="1" x14ac:dyDescent="0.25">
      <c r="A47" s="1634" t="s">
        <v>2940</v>
      </c>
      <c r="B47" s="1046"/>
      <c r="C47" s="1685"/>
      <c r="D47" s="1685"/>
      <c r="E47" s="1634"/>
      <c r="F47" s="1685"/>
      <c r="G47" s="1067"/>
      <c r="H47" s="1684"/>
      <c r="I47" s="1050"/>
      <c r="J47" s="1634"/>
      <c r="K47" s="2155"/>
      <c r="L47" s="2155"/>
      <c r="M47" s="2155"/>
      <c r="N47" s="2155"/>
      <c r="O47" s="1719"/>
      <c r="P47" s="1051" t="str">
        <f t="shared" si="9"/>
        <v>9 (1409)</v>
      </c>
      <c r="Q47" s="1052" t="str">
        <f t="shared" si="10"/>
        <v/>
      </c>
      <c r="R47" s="1741"/>
      <c r="S47" s="1053"/>
      <c r="T47" s="1053"/>
      <c r="U47" s="320"/>
      <c r="V47" s="1719"/>
      <c r="W47" s="1051" t="str">
        <f t="shared" si="11"/>
        <v>9 (1409)</v>
      </c>
      <c r="X47" s="1052" t="str">
        <f t="shared" si="12"/>
        <v/>
      </c>
      <c r="Y47" s="1740"/>
      <c r="Z47" s="1195"/>
      <c r="AA47" s="1195"/>
      <c r="AB47" s="1223"/>
      <c r="AC47" s="1224" t="s">
        <v>2940</v>
      </c>
      <c r="AD47" s="1225" t="str">
        <f t="shared" si="13"/>
        <v/>
      </c>
      <c r="AE47" s="1742"/>
      <c r="AF47" s="1050"/>
      <c r="AG47" s="1"/>
      <c r="AH47" s="2155"/>
      <c r="AI47" s="2155"/>
      <c r="AJ47" s="2155"/>
      <c r="AK47" s="2155"/>
      <c r="AL47" s="1"/>
      <c r="AM47" s="1051" t="str">
        <f t="shared" si="14"/>
        <v>9 (1409)</v>
      </c>
      <c r="AN47" s="1052" t="str">
        <f t="shared" si="15"/>
        <v/>
      </c>
      <c r="AO47" s="1742"/>
      <c r="AP47" s="1742"/>
      <c r="AQ47" s="1742"/>
      <c r="AR47" s="1"/>
      <c r="AS47" s="1407" t="str">
        <f t="shared" si="16"/>
        <v>9 (1409)</v>
      </c>
      <c r="AT47" s="1408" t="str">
        <f t="shared" si="17"/>
        <v/>
      </c>
      <c r="AU47" s="990"/>
      <c r="AV47" s="990"/>
      <c r="AW47" s="990"/>
    </row>
    <row r="48" spans="1:49" hidden="1" x14ac:dyDescent="0.25">
      <c r="A48" s="1634" t="s">
        <v>2941</v>
      </c>
      <c r="B48" s="1046"/>
      <c r="C48" s="1685"/>
      <c r="D48" s="1685"/>
      <c r="E48" s="1634"/>
      <c r="F48" s="1685"/>
      <c r="G48" s="1067"/>
      <c r="H48" s="1684"/>
      <c r="I48" s="1050"/>
      <c r="J48" s="1634"/>
      <c r="K48" s="2155"/>
      <c r="L48" s="2155"/>
      <c r="M48" s="2155"/>
      <c r="N48" s="2155"/>
      <c r="O48" s="1719"/>
      <c r="P48" s="1051" t="str">
        <f t="shared" si="9"/>
        <v>10 (1410)</v>
      </c>
      <c r="Q48" s="1052" t="str">
        <f t="shared" si="10"/>
        <v/>
      </c>
      <c r="R48" s="1741"/>
      <c r="S48" s="1053"/>
      <c r="T48" s="1053"/>
      <c r="U48" s="320"/>
      <c r="V48" s="1719"/>
      <c r="W48" s="1051" t="str">
        <f t="shared" si="11"/>
        <v>10 (1410)</v>
      </c>
      <c r="X48" s="1052" t="str">
        <f t="shared" si="12"/>
        <v/>
      </c>
      <c r="Y48" s="1740"/>
      <c r="Z48" s="1195"/>
      <c r="AA48" s="1195"/>
      <c r="AB48" s="1223"/>
      <c r="AC48" s="1224" t="s">
        <v>2941</v>
      </c>
      <c r="AD48" s="1225" t="str">
        <f t="shared" si="13"/>
        <v/>
      </c>
      <c r="AE48" s="1742"/>
      <c r="AF48" s="1050"/>
      <c r="AG48" s="1"/>
      <c r="AH48" s="2155"/>
      <c r="AI48" s="2155"/>
      <c r="AJ48" s="2155"/>
      <c r="AK48" s="2155"/>
      <c r="AL48" s="1"/>
      <c r="AM48" s="1051" t="str">
        <f t="shared" si="14"/>
        <v>10 (1410)</v>
      </c>
      <c r="AN48" s="1052" t="str">
        <f t="shared" si="15"/>
        <v/>
      </c>
      <c r="AO48" s="1742"/>
      <c r="AP48" s="1742"/>
      <c r="AQ48" s="1742"/>
      <c r="AR48" s="1"/>
      <c r="AS48" s="1407" t="str">
        <f t="shared" si="16"/>
        <v>10 (1410)</v>
      </c>
      <c r="AT48" s="1408" t="str">
        <f t="shared" si="17"/>
        <v/>
      </c>
      <c r="AU48" s="990"/>
      <c r="AV48" s="990"/>
      <c r="AW48" s="990"/>
    </row>
    <row r="49" spans="1:49" hidden="1" x14ac:dyDescent="0.25">
      <c r="A49" s="1634" t="s">
        <v>2942</v>
      </c>
      <c r="B49" s="1046"/>
      <c r="C49" s="1685"/>
      <c r="D49" s="1685"/>
      <c r="E49" s="1634"/>
      <c r="F49" s="1685"/>
      <c r="G49" s="1067"/>
      <c r="H49" s="1684"/>
      <c r="I49" s="1050"/>
      <c r="J49" s="1634"/>
      <c r="K49" s="2155"/>
      <c r="L49" s="2155"/>
      <c r="M49" s="2155"/>
      <c r="N49" s="2155"/>
      <c r="O49" s="1719"/>
      <c r="P49" s="1051" t="str">
        <f t="shared" si="9"/>
        <v>11 (1411)</v>
      </c>
      <c r="Q49" s="1052" t="str">
        <f t="shared" si="10"/>
        <v/>
      </c>
      <c r="R49" s="1741"/>
      <c r="S49" s="1053"/>
      <c r="T49" s="1053"/>
      <c r="U49" s="320"/>
      <c r="V49" s="1719"/>
      <c r="W49" s="1051" t="str">
        <f t="shared" si="11"/>
        <v>11 (1411)</v>
      </c>
      <c r="X49" s="1052" t="str">
        <f t="shared" si="12"/>
        <v/>
      </c>
      <c r="Y49" s="1740"/>
      <c r="Z49" s="1195"/>
      <c r="AA49" s="1195"/>
      <c r="AB49" s="1223"/>
      <c r="AC49" s="1224" t="s">
        <v>2942</v>
      </c>
      <c r="AD49" s="1225" t="str">
        <f t="shared" si="13"/>
        <v/>
      </c>
      <c r="AE49" s="1742"/>
      <c r="AF49" s="1050"/>
      <c r="AG49" s="1"/>
      <c r="AH49" s="2155"/>
      <c r="AI49" s="2155"/>
      <c r="AJ49" s="2155"/>
      <c r="AK49" s="2155"/>
      <c r="AL49" s="1"/>
      <c r="AM49" s="1051" t="str">
        <f t="shared" si="14"/>
        <v>11 (1411)</v>
      </c>
      <c r="AN49" s="1052" t="str">
        <f t="shared" si="15"/>
        <v/>
      </c>
      <c r="AO49" s="1742"/>
      <c r="AP49" s="1742"/>
      <c r="AQ49" s="1742"/>
      <c r="AR49" s="1"/>
      <c r="AS49" s="1407" t="str">
        <f t="shared" si="16"/>
        <v>11 (1411)</v>
      </c>
      <c r="AT49" s="1408" t="str">
        <f t="shared" si="17"/>
        <v/>
      </c>
      <c r="AU49" s="990"/>
      <c r="AV49" s="990"/>
      <c r="AW49" s="990"/>
    </row>
    <row r="50" spans="1:49" hidden="1" x14ac:dyDescent="0.25">
      <c r="A50" s="1634" t="s">
        <v>2943</v>
      </c>
      <c r="B50" s="1046"/>
      <c r="C50" s="1685"/>
      <c r="D50" s="1685"/>
      <c r="E50" s="1634"/>
      <c r="F50" s="1685"/>
      <c r="G50" s="1067"/>
      <c r="H50" s="1684"/>
      <c r="I50" s="1050"/>
      <c r="J50" s="1634"/>
      <c r="K50" s="2155"/>
      <c r="L50" s="2155"/>
      <c r="M50" s="2155"/>
      <c r="N50" s="2155"/>
      <c r="O50" s="1719"/>
      <c r="P50" s="1051" t="str">
        <f t="shared" si="9"/>
        <v>12 (1412)</v>
      </c>
      <c r="Q50" s="1052" t="str">
        <f t="shared" si="10"/>
        <v/>
      </c>
      <c r="R50" s="1741"/>
      <c r="S50" s="1053"/>
      <c r="T50" s="1053"/>
      <c r="U50" s="320"/>
      <c r="V50" s="1719"/>
      <c r="W50" s="1051" t="str">
        <f t="shared" si="11"/>
        <v>12 (1412)</v>
      </c>
      <c r="X50" s="1052" t="str">
        <f t="shared" si="12"/>
        <v/>
      </c>
      <c r="Y50" s="1740"/>
      <c r="Z50" s="1195"/>
      <c r="AA50" s="1195"/>
      <c r="AB50" s="1223"/>
      <c r="AC50" s="1224" t="s">
        <v>2943</v>
      </c>
      <c r="AD50" s="1225" t="str">
        <f t="shared" si="13"/>
        <v/>
      </c>
      <c r="AE50" s="1742"/>
      <c r="AF50" s="1050"/>
      <c r="AG50" s="1"/>
      <c r="AH50" s="2155"/>
      <c r="AI50" s="2155"/>
      <c r="AJ50" s="2155"/>
      <c r="AK50" s="2155"/>
      <c r="AL50" s="1"/>
      <c r="AM50" s="1051" t="str">
        <f t="shared" si="14"/>
        <v>12 (1412)</v>
      </c>
      <c r="AN50" s="1052" t="str">
        <f t="shared" si="15"/>
        <v/>
      </c>
      <c r="AO50" s="1742"/>
      <c r="AP50" s="1742"/>
      <c r="AQ50" s="1742"/>
      <c r="AR50" s="1"/>
      <c r="AS50" s="1407" t="str">
        <f t="shared" si="16"/>
        <v>12 (1412)</v>
      </c>
      <c r="AT50" s="1408" t="str">
        <f t="shared" si="17"/>
        <v/>
      </c>
      <c r="AU50" s="990"/>
      <c r="AV50" s="990"/>
      <c r="AW50" s="990"/>
    </row>
    <row r="51" spans="1:49" hidden="1" x14ac:dyDescent="0.25">
      <c r="A51" s="1634" t="s">
        <v>2944</v>
      </c>
      <c r="B51" s="1046"/>
      <c r="C51" s="1685"/>
      <c r="D51" s="1685"/>
      <c r="E51" s="1634"/>
      <c r="F51" s="1685"/>
      <c r="G51" s="1067"/>
      <c r="H51" s="1684"/>
      <c r="I51" s="1050"/>
      <c r="J51" s="1634"/>
      <c r="K51" s="2155"/>
      <c r="L51" s="2155"/>
      <c r="M51" s="2155"/>
      <c r="N51" s="2155"/>
      <c r="O51" s="1719"/>
      <c r="P51" s="1051" t="str">
        <f t="shared" si="9"/>
        <v>13 (1413)</v>
      </c>
      <c r="Q51" s="1052" t="str">
        <f t="shared" si="10"/>
        <v/>
      </c>
      <c r="R51" s="1741"/>
      <c r="S51" s="1053"/>
      <c r="T51" s="1053"/>
      <c r="U51" s="320"/>
      <c r="V51" s="1719"/>
      <c r="W51" s="1051" t="str">
        <f t="shared" si="11"/>
        <v>13 (1413)</v>
      </c>
      <c r="X51" s="1052" t="str">
        <f t="shared" si="12"/>
        <v/>
      </c>
      <c r="Y51" s="1740"/>
      <c r="Z51" s="1195"/>
      <c r="AA51" s="1195"/>
      <c r="AB51" s="1223"/>
      <c r="AC51" s="1224" t="s">
        <v>2944</v>
      </c>
      <c r="AD51" s="1225" t="str">
        <f t="shared" si="13"/>
        <v/>
      </c>
      <c r="AE51" s="1742"/>
      <c r="AF51" s="1050"/>
      <c r="AG51" s="1"/>
      <c r="AH51" s="2155"/>
      <c r="AI51" s="2155"/>
      <c r="AJ51" s="2155"/>
      <c r="AK51" s="2155"/>
      <c r="AL51" s="1"/>
      <c r="AM51" s="1051" t="str">
        <f t="shared" si="14"/>
        <v>13 (1413)</v>
      </c>
      <c r="AN51" s="1052" t="str">
        <f t="shared" si="15"/>
        <v/>
      </c>
      <c r="AO51" s="1742"/>
      <c r="AP51" s="1742"/>
      <c r="AQ51" s="1742"/>
      <c r="AR51" s="1"/>
      <c r="AS51" s="1407" t="str">
        <f t="shared" si="16"/>
        <v>13 (1413)</v>
      </c>
      <c r="AT51" s="1408" t="str">
        <f t="shared" si="17"/>
        <v/>
      </c>
      <c r="AU51" s="990"/>
      <c r="AV51" s="990"/>
      <c r="AW51" s="990"/>
    </row>
    <row r="52" spans="1:49" hidden="1" x14ac:dyDescent="0.25">
      <c r="A52" s="1634" t="s">
        <v>2945</v>
      </c>
      <c r="B52" s="1046"/>
      <c r="C52" s="1685"/>
      <c r="D52" s="1685"/>
      <c r="E52" s="1634"/>
      <c r="F52" s="1685"/>
      <c r="G52" s="1067"/>
      <c r="H52" s="1684"/>
      <c r="I52" s="1050"/>
      <c r="J52" s="1634"/>
      <c r="K52" s="2155"/>
      <c r="L52" s="2155"/>
      <c r="M52" s="2155"/>
      <c r="N52" s="2155"/>
      <c r="O52" s="1719"/>
      <c r="P52" s="1051" t="str">
        <f t="shared" si="9"/>
        <v>14 (1414)</v>
      </c>
      <c r="Q52" s="1052" t="str">
        <f t="shared" si="10"/>
        <v/>
      </c>
      <c r="R52" s="1741"/>
      <c r="S52" s="1053"/>
      <c r="T52" s="1053"/>
      <c r="U52" s="320"/>
      <c r="V52" s="1719"/>
      <c r="W52" s="1051" t="str">
        <f t="shared" si="11"/>
        <v>14 (1414)</v>
      </c>
      <c r="X52" s="1052" t="str">
        <f t="shared" si="12"/>
        <v/>
      </c>
      <c r="Y52" s="1740"/>
      <c r="Z52" s="1195"/>
      <c r="AA52" s="1195"/>
      <c r="AB52" s="1223"/>
      <c r="AC52" s="1224" t="s">
        <v>2945</v>
      </c>
      <c r="AD52" s="1225" t="str">
        <f t="shared" si="13"/>
        <v/>
      </c>
      <c r="AE52" s="1742"/>
      <c r="AF52" s="1050"/>
      <c r="AG52" s="1"/>
      <c r="AH52" s="2155"/>
      <c r="AI52" s="2155"/>
      <c r="AJ52" s="2155"/>
      <c r="AK52" s="2155"/>
      <c r="AL52" s="1"/>
      <c r="AM52" s="1051" t="str">
        <f t="shared" si="14"/>
        <v>14 (1414)</v>
      </c>
      <c r="AN52" s="1052" t="str">
        <f t="shared" si="15"/>
        <v/>
      </c>
      <c r="AO52" s="1742"/>
      <c r="AP52" s="1742"/>
      <c r="AQ52" s="1742"/>
      <c r="AR52" s="1"/>
      <c r="AS52" s="1407" t="str">
        <f t="shared" si="16"/>
        <v>14 (1414)</v>
      </c>
      <c r="AT52" s="1408" t="str">
        <f t="shared" si="17"/>
        <v/>
      </c>
      <c r="AU52" s="990"/>
      <c r="AV52" s="990"/>
      <c r="AW52" s="990"/>
    </row>
    <row r="53" spans="1:49" hidden="1" x14ac:dyDescent="0.25">
      <c r="A53" s="1634" t="s">
        <v>2946</v>
      </c>
      <c r="B53" s="1046"/>
      <c r="C53" s="1685"/>
      <c r="D53" s="1685"/>
      <c r="E53" s="1634"/>
      <c r="F53" s="1685"/>
      <c r="G53" s="1067"/>
      <c r="H53" s="1684"/>
      <c r="I53" s="1050"/>
      <c r="J53" s="1634"/>
      <c r="K53" s="2155"/>
      <c r="L53" s="2155"/>
      <c r="M53" s="2155"/>
      <c r="N53" s="2155"/>
      <c r="O53" s="1719"/>
      <c r="P53" s="1051" t="str">
        <f t="shared" si="9"/>
        <v>15 (1415)</v>
      </c>
      <c r="Q53" s="1052" t="str">
        <f t="shared" si="10"/>
        <v/>
      </c>
      <c r="R53" s="1741"/>
      <c r="S53" s="1053"/>
      <c r="T53" s="1053"/>
      <c r="U53" s="320"/>
      <c r="V53" s="1719"/>
      <c r="W53" s="1051" t="str">
        <f t="shared" si="11"/>
        <v>15 (1415)</v>
      </c>
      <c r="X53" s="1052" t="str">
        <f t="shared" si="12"/>
        <v/>
      </c>
      <c r="Y53" s="1740"/>
      <c r="Z53" s="1195"/>
      <c r="AA53" s="1195"/>
      <c r="AB53" s="1223"/>
      <c r="AC53" s="1224" t="s">
        <v>2946</v>
      </c>
      <c r="AD53" s="1225" t="str">
        <f t="shared" si="13"/>
        <v/>
      </c>
      <c r="AE53" s="1742"/>
      <c r="AF53" s="1050"/>
      <c r="AG53" s="1"/>
      <c r="AH53" s="2155"/>
      <c r="AI53" s="2155"/>
      <c r="AJ53" s="2155"/>
      <c r="AK53" s="2155"/>
      <c r="AL53" s="1"/>
      <c r="AM53" s="1051" t="str">
        <f t="shared" si="14"/>
        <v>15 (1415)</v>
      </c>
      <c r="AN53" s="1052" t="str">
        <f t="shared" si="15"/>
        <v/>
      </c>
      <c r="AO53" s="1742"/>
      <c r="AP53" s="1742"/>
      <c r="AQ53" s="1742"/>
      <c r="AR53" s="1"/>
      <c r="AS53" s="1407" t="str">
        <f t="shared" si="16"/>
        <v>15 (1415)</v>
      </c>
      <c r="AT53" s="1408" t="str">
        <f t="shared" si="17"/>
        <v/>
      </c>
      <c r="AU53" s="990"/>
      <c r="AV53" s="990"/>
      <c r="AW53" s="990"/>
    </row>
    <row r="54" spans="1:49" hidden="1" x14ac:dyDescent="0.25">
      <c r="A54" s="1634" t="s">
        <v>2947</v>
      </c>
      <c r="B54" s="1046"/>
      <c r="C54" s="1685"/>
      <c r="D54" s="1685"/>
      <c r="E54" s="1634"/>
      <c r="F54" s="1685"/>
      <c r="G54" s="1067"/>
      <c r="H54" s="1684"/>
      <c r="I54" s="1050"/>
      <c r="J54" s="1634"/>
      <c r="K54" s="2155"/>
      <c r="L54" s="2155"/>
      <c r="M54" s="2155"/>
      <c r="N54" s="2155"/>
      <c r="O54" s="1719"/>
      <c r="P54" s="1051" t="str">
        <f t="shared" si="9"/>
        <v>16 (1416)</v>
      </c>
      <c r="Q54" s="1052" t="str">
        <f t="shared" si="10"/>
        <v/>
      </c>
      <c r="R54" s="1741"/>
      <c r="S54" s="1053"/>
      <c r="T54" s="1053"/>
      <c r="U54" s="320"/>
      <c r="V54" s="1719"/>
      <c r="W54" s="1051" t="str">
        <f t="shared" si="11"/>
        <v>16 (1416)</v>
      </c>
      <c r="X54" s="1052" t="str">
        <f t="shared" si="12"/>
        <v/>
      </c>
      <c r="Y54" s="1740"/>
      <c r="Z54" s="1195"/>
      <c r="AA54" s="1195"/>
      <c r="AB54" s="1223"/>
      <c r="AC54" s="1224" t="s">
        <v>2947</v>
      </c>
      <c r="AD54" s="1225" t="str">
        <f t="shared" si="13"/>
        <v/>
      </c>
      <c r="AE54" s="1742"/>
      <c r="AF54" s="1050"/>
      <c r="AG54" s="1"/>
      <c r="AH54" s="2155"/>
      <c r="AI54" s="2155"/>
      <c r="AJ54" s="2155"/>
      <c r="AK54" s="2155"/>
      <c r="AL54" s="1"/>
      <c r="AM54" s="1051" t="str">
        <f t="shared" si="14"/>
        <v>16 (1416)</v>
      </c>
      <c r="AN54" s="1052" t="str">
        <f t="shared" si="15"/>
        <v/>
      </c>
      <c r="AO54" s="1742"/>
      <c r="AP54" s="1742"/>
      <c r="AQ54" s="1742"/>
      <c r="AR54" s="1"/>
      <c r="AS54" s="1407" t="str">
        <f t="shared" si="16"/>
        <v>16 (1416)</v>
      </c>
      <c r="AT54" s="1408" t="str">
        <f t="shared" si="17"/>
        <v/>
      </c>
      <c r="AU54" s="990"/>
      <c r="AV54" s="990"/>
      <c r="AW54" s="990"/>
    </row>
    <row r="55" spans="1:49" hidden="1" x14ac:dyDescent="0.25">
      <c r="A55" s="1634" t="s">
        <v>2948</v>
      </c>
      <c r="B55" s="1046"/>
      <c r="C55" s="1685"/>
      <c r="D55" s="1685"/>
      <c r="E55" s="1634"/>
      <c r="F55" s="1685"/>
      <c r="G55" s="1067"/>
      <c r="H55" s="1684"/>
      <c r="I55" s="1050"/>
      <c r="J55" s="1634"/>
      <c r="K55" s="2155"/>
      <c r="L55" s="2155"/>
      <c r="M55" s="2155"/>
      <c r="N55" s="2155"/>
      <c r="O55" s="1719"/>
      <c r="P55" s="1051" t="str">
        <f t="shared" si="9"/>
        <v>17 (1417)</v>
      </c>
      <c r="Q55" s="1052" t="str">
        <f t="shared" si="10"/>
        <v/>
      </c>
      <c r="R55" s="1741"/>
      <c r="S55" s="1053"/>
      <c r="T55" s="1053"/>
      <c r="U55" s="320"/>
      <c r="V55" s="1719"/>
      <c r="W55" s="1051" t="str">
        <f t="shared" si="11"/>
        <v>17 (1417)</v>
      </c>
      <c r="X55" s="1052" t="str">
        <f t="shared" si="12"/>
        <v/>
      </c>
      <c r="Y55" s="1740"/>
      <c r="Z55" s="1195"/>
      <c r="AA55" s="1195"/>
      <c r="AB55" s="1223"/>
      <c r="AC55" s="1224" t="s">
        <v>2948</v>
      </c>
      <c r="AD55" s="1225" t="str">
        <f t="shared" si="13"/>
        <v/>
      </c>
      <c r="AE55" s="1742"/>
      <c r="AF55" s="1050"/>
      <c r="AG55" s="1"/>
      <c r="AH55" s="2155"/>
      <c r="AI55" s="2155"/>
      <c r="AJ55" s="2155"/>
      <c r="AK55" s="2155"/>
      <c r="AL55" s="1"/>
      <c r="AM55" s="1051" t="str">
        <f t="shared" si="14"/>
        <v>17 (1417)</v>
      </c>
      <c r="AN55" s="1052" t="str">
        <f t="shared" si="15"/>
        <v/>
      </c>
      <c r="AO55" s="1742"/>
      <c r="AP55" s="1742"/>
      <c r="AQ55" s="1742"/>
      <c r="AR55" s="1"/>
      <c r="AS55" s="1407" t="str">
        <f t="shared" si="16"/>
        <v>17 (1417)</v>
      </c>
      <c r="AT55" s="1408" t="str">
        <f t="shared" si="17"/>
        <v/>
      </c>
      <c r="AU55" s="990"/>
      <c r="AV55" s="990"/>
      <c r="AW55" s="990"/>
    </row>
    <row r="56" spans="1:49" hidden="1" x14ac:dyDescent="0.25">
      <c r="A56" s="1634" t="s">
        <v>2949</v>
      </c>
      <c r="B56" s="1046"/>
      <c r="C56" s="1685"/>
      <c r="D56" s="1685"/>
      <c r="E56" s="1634"/>
      <c r="F56" s="1685"/>
      <c r="G56" s="1067"/>
      <c r="H56" s="1684"/>
      <c r="I56" s="1050"/>
      <c r="J56" s="1634"/>
      <c r="K56" s="2155"/>
      <c r="L56" s="2155"/>
      <c r="M56" s="2155"/>
      <c r="N56" s="2155"/>
      <c r="O56" s="1719"/>
      <c r="P56" s="1051" t="str">
        <f t="shared" si="9"/>
        <v>18 (1418)</v>
      </c>
      <c r="Q56" s="1052" t="str">
        <f t="shared" si="10"/>
        <v/>
      </c>
      <c r="R56" s="1741"/>
      <c r="S56" s="1053"/>
      <c r="T56" s="1053"/>
      <c r="U56" s="320"/>
      <c r="V56" s="1719"/>
      <c r="W56" s="1051" t="str">
        <f t="shared" si="11"/>
        <v>18 (1418)</v>
      </c>
      <c r="X56" s="1052" t="str">
        <f t="shared" si="12"/>
        <v/>
      </c>
      <c r="Y56" s="1740"/>
      <c r="Z56" s="1195"/>
      <c r="AA56" s="1195"/>
      <c r="AB56" s="1223"/>
      <c r="AC56" s="1224" t="s">
        <v>2949</v>
      </c>
      <c r="AD56" s="1225" t="str">
        <f t="shared" si="13"/>
        <v/>
      </c>
      <c r="AE56" s="1742"/>
      <c r="AF56" s="1050"/>
      <c r="AG56" s="1"/>
      <c r="AH56" s="2155"/>
      <c r="AI56" s="2155"/>
      <c r="AJ56" s="2155"/>
      <c r="AK56" s="2155"/>
      <c r="AL56" s="1"/>
      <c r="AM56" s="1051" t="str">
        <f t="shared" si="14"/>
        <v>18 (1418)</v>
      </c>
      <c r="AN56" s="1052" t="str">
        <f t="shared" si="15"/>
        <v/>
      </c>
      <c r="AO56" s="1742"/>
      <c r="AP56" s="1742"/>
      <c r="AQ56" s="1742"/>
      <c r="AR56" s="1"/>
      <c r="AS56" s="1407" t="str">
        <f t="shared" si="16"/>
        <v>18 (1418)</v>
      </c>
      <c r="AT56" s="1408" t="str">
        <f t="shared" si="17"/>
        <v/>
      </c>
      <c r="AU56" s="990"/>
      <c r="AV56" s="990"/>
      <c r="AW56" s="990"/>
    </row>
    <row r="57" spans="1:49" hidden="1" x14ac:dyDescent="0.25">
      <c r="A57" s="1634" t="s">
        <v>2950</v>
      </c>
      <c r="B57" s="1046"/>
      <c r="C57" s="1685"/>
      <c r="D57" s="1685"/>
      <c r="E57" s="1634"/>
      <c r="F57" s="1685"/>
      <c r="G57" s="1067"/>
      <c r="H57" s="1684"/>
      <c r="I57" s="1050"/>
      <c r="J57" s="1634"/>
      <c r="K57" s="2155"/>
      <c r="L57" s="2155"/>
      <c r="M57" s="2155"/>
      <c r="N57" s="2155"/>
      <c r="O57" s="1719"/>
      <c r="P57" s="1051" t="str">
        <f t="shared" si="9"/>
        <v>19 (1419)</v>
      </c>
      <c r="Q57" s="1052" t="str">
        <f t="shared" si="10"/>
        <v/>
      </c>
      <c r="R57" s="1741"/>
      <c r="S57" s="1053"/>
      <c r="T57" s="1053"/>
      <c r="U57" s="320"/>
      <c r="V57" s="1719"/>
      <c r="W57" s="1051" t="str">
        <f t="shared" si="11"/>
        <v>19 (1419)</v>
      </c>
      <c r="X57" s="1052" t="str">
        <f t="shared" si="12"/>
        <v/>
      </c>
      <c r="Y57" s="1740"/>
      <c r="Z57" s="1195"/>
      <c r="AA57" s="1195"/>
      <c r="AB57" s="1223"/>
      <c r="AC57" s="1224" t="s">
        <v>2950</v>
      </c>
      <c r="AD57" s="1225" t="str">
        <f t="shared" si="13"/>
        <v/>
      </c>
      <c r="AE57" s="1742"/>
      <c r="AF57" s="1050"/>
      <c r="AG57" s="1"/>
      <c r="AH57" s="2155"/>
      <c r="AI57" s="2155"/>
      <c r="AJ57" s="2155"/>
      <c r="AK57" s="2155"/>
      <c r="AL57" s="1"/>
      <c r="AM57" s="1051" t="str">
        <f t="shared" si="14"/>
        <v>19 (1419)</v>
      </c>
      <c r="AN57" s="1052" t="str">
        <f t="shared" si="15"/>
        <v/>
      </c>
      <c r="AO57" s="1742"/>
      <c r="AP57" s="1742"/>
      <c r="AQ57" s="1742"/>
      <c r="AR57" s="1"/>
      <c r="AS57" s="1407" t="str">
        <f t="shared" si="16"/>
        <v>19 (1419)</v>
      </c>
      <c r="AT57" s="1408" t="str">
        <f t="shared" si="17"/>
        <v/>
      </c>
      <c r="AU57" s="990"/>
      <c r="AV57" s="990"/>
      <c r="AW57" s="990"/>
    </row>
    <row r="58" spans="1:49" hidden="1" x14ac:dyDescent="0.25">
      <c r="A58" s="1634" t="s">
        <v>2951</v>
      </c>
      <c r="B58" s="1046"/>
      <c r="C58" s="1685"/>
      <c r="D58" s="1685"/>
      <c r="E58" s="1634"/>
      <c r="F58" s="1685"/>
      <c r="G58" s="1067"/>
      <c r="H58" s="1684"/>
      <c r="I58" s="1050"/>
      <c r="J58" s="1634"/>
      <c r="K58" s="2155"/>
      <c r="L58" s="2155"/>
      <c r="M58" s="2155"/>
      <c r="N58" s="2155"/>
      <c r="O58" s="1719"/>
      <c r="P58" s="1051" t="str">
        <f t="shared" si="9"/>
        <v>20 (1420)</v>
      </c>
      <c r="Q58" s="1052" t="str">
        <f t="shared" si="10"/>
        <v/>
      </c>
      <c r="R58" s="1741"/>
      <c r="S58" s="1053"/>
      <c r="T58" s="1053"/>
      <c r="U58" s="320"/>
      <c r="V58" s="1719"/>
      <c r="W58" s="1051" t="str">
        <f t="shared" si="11"/>
        <v>20 (1420)</v>
      </c>
      <c r="X58" s="1052" t="str">
        <f t="shared" si="12"/>
        <v/>
      </c>
      <c r="Y58" s="1740"/>
      <c r="Z58" s="1195"/>
      <c r="AA58" s="1195"/>
      <c r="AB58" s="1223"/>
      <c r="AC58" s="1224" t="s">
        <v>2951</v>
      </c>
      <c r="AD58" s="1225" t="str">
        <f t="shared" si="13"/>
        <v/>
      </c>
      <c r="AE58" s="1742"/>
      <c r="AF58" s="1050"/>
      <c r="AG58" s="1"/>
      <c r="AH58" s="2155"/>
      <c r="AI58" s="2155"/>
      <c r="AJ58" s="2155"/>
      <c r="AK58" s="2155"/>
      <c r="AL58" s="1"/>
      <c r="AM58" s="1051" t="str">
        <f t="shared" si="14"/>
        <v>20 (1420)</v>
      </c>
      <c r="AN58" s="1052" t="str">
        <f t="shared" si="15"/>
        <v/>
      </c>
      <c r="AO58" s="1742"/>
      <c r="AP58" s="1742"/>
      <c r="AQ58" s="1742"/>
      <c r="AR58" s="1"/>
      <c r="AS58" s="1407" t="str">
        <f t="shared" si="16"/>
        <v>20 (1420)</v>
      </c>
      <c r="AT58" s="1408" t="str">
        <f t="shared" si="17"/>
        <v/>
      </c>
      <c r="AU58" s="990"/>
      <c r="AV58" s="990"/>
      <c r="AW58" s="990"/>
    </row>
    <row r="59" spans="1:49" hidden="1" x14ac:dyDescent="0.25">
      <c r="A59" s="1634" t="s">
        <v>2952</v>
      </c>
      <c r="B59" s="1046"/>
      <c r="C59" s="1685"/>
      <c r="D59" s="1685"/>
      <c r="E59" s="1634"/>
      <c r="F59" s="1685"/>
      <c r="G59" s="1067"/>
      <c r="H59" s="1684"/>
      <c r="I59" s="1050"/>
      <c r="J59" s="1634"/>
      <c r="K59" s="2155"/>
      <c r="L59" s="2155"/>
      <c r="M59" s="2155"/>
      <c r="N59" s="2155"/>
      <c r="O59" s="1719"/>
      <c r="P59" s="1051" t="str">
        <f t="shared" si="9"/>
        <v>21 (1421)</v>
      </c>
      <c r="Q59" s="1052" t="str">
        <f t="shared" si="10"/>
        <v/>
      </c>
      <c r="R59" s="1741"/>
      <c r="S59" s="1053"/>
      <c r="T59" s="1053"/>
      <c r="U59" s="320"/>
      <c r="V59" s="1719"/>
      <c r="W59" s="1051" t="str">
        <f t="shared" si="11"/>
        <v>21 (1421)</v>
      </c>
      <c r="X59" s="1052" t="str">
        <f t="shared" si="12"/>
        <v/>
      </c>
      <c r="Y59" s="1740"/>
      <c r="Z59" s="1195"/>
      <c r="AA59" s="1195"/>
      <c r="AB59" s="1223"/>
      <c r="AC59" s="1224" t="s">
        <v>2952</v>
      </c>
      <c r="AD59" s="1225" t="str">
        <f t="shared" si="13"/>
        <v/>
      </c>
      <c r="AE59" s="1742"/>
      <c r="AF59" s="1050"/>
      <c r="AG59" s="1"/>
      <c r="AH59" s="2155"/>
      <c r="AI59" s="2155"/>
      <c r="AJ59" s="2155"/>
      <c r="AK59" s="2155"/>
      <c r="AL59" s="1"/>
      <c r="AM59" s="1051" t="str">
        <f t="shared" si="14"/>
        <v>21 (1421)</v>
      </c>
      <c r="AN59" s="1052" t="str">
        <f t="shared" si="15"/>
        <v/>
      </c>
      <c r="AO59" s="1742"/>
      <c r="AP59" s="1742"/>
      <c r="AQ59" s="1742"/>
      <c r="AR59" s="1"/>
      <c r="AS59" s="1407" t="str">
        <f t="shared" si="16"/>
        <v>21 (1421)</v>
      </c>
      <c r="AT59" s="1408" t="str">
        <f t="shared" si="17"/>
        <v/>
      </c>
      <c r="AU59" s="990"/>
      <c r="AV59" s="990"/>
      <c r="AW59" s="990"/>
    </row>
    <row r="60" spans="1:49" hidden="1" x14ac:dyDescent="0.25">
      <c r="A60" s="1634" t="s">
        <v>2953</v>
      </c>
      <c r="B60" s="1046"/>
      <c r="C60" s="1685"/>
      <c r="D60" s="1685"/>
      <c r="E60" s="1634"/>
      <c r="F60" s="1685"/>
      <c r="G60" s="1067"/>
      <c r="H60" s="1684"/>
      <c r="I60" s="1050"/>
      <c r="J60" s="1634"/>
      <c r="K60" s="2155"/>
      <c r="L60" s="2155"/>
      <c r="M60" s="2155"/>
      <c r="N60" s="2155"/>
      <c r="O60" s="1719"/>
      <c r="P60" s="1051" t="str">
        <f t="shared" si="9"/>
        <v>22 (1422)</v>
      </c>
      <c r="Q60" s="1052" t="str">
        <f t="shared" si="10"/>
        <v/>
      </c>
      <c r="R60" s="1741"/>
      <c r="S60" s="1053"/>
      <c r="T60" s="1053"/>
      <c r="U60" s="320"/>
      <c r="V60" s="1719"/>
      <c r="W60" s="1051" t="str">
        <f t="shared" si="11"/>
        <v>22 (1422)</v>
      </c>
      <c r="X60" s="1052" t="str">
        <f t="shared" si="12"/>
        <v/>
      </c>
      <c r="Y60" s="1740"/>
      <c r="Z60" s="1195"/>
      <c r="AA60" s="1195"/>
      <c r="AB60" s="1223"/>
      <c r="AC60" s="1224" t="s">
        <v>2953</v>
      </c>
      <c r="AD60" s="1225" t="str">
        <f t="shared" si="13"/>
        <v/>
      </c>
      <c r="AE60" s="1742"/>
      <c r="AF60" s="1050"/>
      <c r="AG60" s="1"/>
      <c r="AH60" s="2155"/>
      <c r="AI60" s="2155"/>
      <c r="AJ60" s="2155"/>
      <c r="AK60" s="2155"/>
      <c r="AL60" s="1"/>
      <c r="AM60" s="1051" t="str">
        <f t="shared" si="14"/>
        <v>22 (1422)</v>
      </c>
      <c r="AN60" s="1052" t="str">
        <f t="shared" si="15"/>
        <v/>
      </c>
      <c r="AO60" s="1742"/>
      <c r="AP60" s="1742"/>
      <c r="AQ60" s="1742"/>
      <c r="AR60" s="1"/>
      <c r="AS60" s="1407" t="str">
        <f t="shared" si="16"/>
        <v>22 (1422)</v>
      </c>
      <c r="AT60" s="1408" t="str">
        <f t="shared" si="17"/>
        <v/>
      </c>
      <c r="AU60" s="990"/>
      <c r="AV60" s="990"/>
      <c r="AW60" s="990"/>
    </row>
    <row r="61" spans="1:49" hidden="1" x14ac:dyDescent="0.25">
      <c r="A61" s="1634" t="s">
        <v>2954</v>
      </c>
      <c r="B61" s="1046"/>
      <c r="C61" s="1685"/>
      <c r="D61" s="1685"/>
      <c r="E61" s="1634"/>
      <c r="F61" s="1685"/>
      <c r="G61" s="1067"/>
      <c r="H61" s="1684"/>
      <c r="I61" s="1050"/>
      <c r="J61" s="1634"/>
      <c r="K61" s="2155"/>
      <c r="L61" s="2155"/>
      <c r="M61" s="2155"/>
      <c r="N61" s="2155"/>
      <c r="O61" s="1719"/>
      <c r="P61" s="1051" t="str">
        <f t="shared" si="9"/>
        <v>23 (1423)</v>
      </c>
      <c r="Q61" s="1052" t="str">
        <f t="shared" si="10"/>
        <v/>
      </c>
      <c r="R61" s="1741"/>
      <c r="S61" s="1053"/>
      <c r="T61" s="1053"/>
      <c r="U61" s="320"/>
      <c r="V61" s="1719"/>
      <c r="W61" s="1051" t="str">
        <f t="shared" si="11"/>
        <v>23 (1423)</v>
      </c>
      <c r="X61" s="1052" t="str">
        <f t="shared" si="12"/>
        <v/>
      </c>
      <c r="Y61" s="1740"/>
      <c r="Z61" s="1195"/>
      <c r="AA61" s="1195"/>
      <c r="AB61" s="1223"/>
      <c r="AC61" s="1224" t="s">
        <v>2954</v>
      </c>
      <c r="AD61" s="1225" t="str">
        <f t="shared" si="13"/>
        <v/>
      </c>
      <c r="AE61" s="1742"/>
      <c r="AF61" s="1050"/>
      <c r="AG61" s="1"/>
      <c r="AH61" s="2155"/>
      <c r="AI61" s="2155"/>
      <c r="AJ61" s="2155"/>
      <c r="AK61" s="2155"/>
      <c r="AL61" s="1"/>
      <c r="AM61" s="1051" t="str">
        <f t="shared" si="14"/>
        <v>23 (1423)</v>
      </c>
      <c r="AN61" s="1052" t="str">
        <f t="shared" si="15"/>
        <v/>
      </c>
      <c r="AO61" s="1742"/>
      <c r="AP61" s="1742"/>
      <c r="AQ61" s="1742"/>
      <c r="AR61" s="1"/>
      <c r="AS61" s="1407" t="str">
        <f t="shared" si="16"/>
        <v>23 (1423)</v>
      </c>
      <c r="AT61" s="1408" t="str">
        <f t="shared" si="17"/>
        <v/>
      </c>
      <c r="AU61" s="990"/>
      <c r="AV61" s="990"/>
      <c r="AW61" s="990"/>
    </row>
    <row r="62" spans="1:49" hidden="1" x14ac:dyDescent="0.25">
      <c r="A62" s="1634" t="s">
        <v>2955</v>
      </c>
      <c r="B62" s="1046"/>
      <c r="C62" s="1685"/>
      <c r="D62" s="1685"/>
      <c r="E62" s="1634"/>
      <c r="F62" s="1685"/>
      <c r="G62" s="1067"/>
      <c r="H62" s="1684"/>
      <c r="I62" s="1050"/>
      <c r="J62" s="1634"/>
      <c r="K62" s="2155"/>
      <c r="L62" s="2155"/>
      <c r="M62" s="2155"/>
      <c r="N62" s="2155"/>
      <c r="O62" s="1719"/>
      <c r="P62" s="1051" t="str">
        <f t="shared" si="9"/>
        <v>24 (1424)</v>
      </c>
      <c r="Q62" s="1052" t="str">
        <f t="shared" si="10"/>
        <v/>
      </c>
      <c r="R62" s="1741"/>
      <c r="S62" s="1053"/>
      <c r="T62" s="1053"/>
      <c r="U62" s="320"/>
      <c r="V62" s="1719"/>
      <c r="W62" s="1051" t="str">
        <f t="shared" si="11"/>
        <v>24 (1424)</v>
      </c>
      <c r="X62" s="1052" t="str">
        <f t="shared" si="12"/>
        <v/>
      </c>
      <c r="Y62" s="1740"/>
      <c r="Z62" s="1195"/>
      <c r="AA62" s="1195"/>
      <c r="AB62" s="1223"/>
      <c r="AC62" s="1224" t="s">
        <v>2955</v>
      </c>
      <c r="AD62" s="1225" t="str">
        <f t="shared" si="13"/>
        <v/>
      </c>
      <c r="AE62" s="1742"/>
      <c r="AF62" s="1050"/>
      <c r="AG62" s="1"/>
      <c r="AH62" s="2155"/>
      <c r="AI62" s="2155"/>
      <c r="AJ62" s="2155"/>
      <c r="AK62" s="2155"/>
      <c r="AL62" s="1"/>
      <c r="AM62" s="1051" t="str">
        <f t="shared" si="14"/>
        <v>24 (1424)</v>
      </c>
      <c r="AN62" s="1052" t="str">
        <f t="shared" si="15"/>
        <v/>
      </c>
      <c r="AO62" s="1742"/>
      <c r="AP62" s="1742"/>
      <c r="AQ62" s="1742"/>
      <c r="AR62" s="1"/>
      <c r="AS62" s="1407" t="str">
        <f t="shared" si="16"/>
        <v>24 (1424)</v>
      </c>
      <c r="AT62" s="1408" t="str">
        <f t="shared" si="17"/>
        <v/>
      </c>
      <c r="AU62" s="990"/>
      <c r="AV62" s="990"/>
      <c r="AW62" s="990"/>
    </row>
    <row r="63" spans="1:49" x14ac:dyDescent="0.25">
      <c r="A63" s="1634" t="s">
        <v>2956</v>
      </c>
      <c r="B63" s="1046"/>
      <c r="C63" s="1685"/>
      <c r="D63" s="1685"/>
      <c r="E63" s="1634"/>
      <c r="F63" s="1685"/>
      <c r="G63" s="1067"/>
      <c r="H63" s="1684"/>
      <c r="I63" s="1050"/>
      <c r="J63" s="1634"/>
      <c r="K63" s="2155"/>
      <c r="L63" s="2155"/>
      <c r="M63" s="2155"/>
      <c r="N63" s="2155"/>
      <c r="O63" s="1719"/>
      <c r="P63" s="1051" t="str">
        <f t="shared" si="9"/>
        <v>25 (1425)</v>
      </c>
      <c r="Q63" s="1052" t="str">
        <f t="shared" si="10"/>
        <v/>
      </c>
      <c r="R63" s="1741"/>
      <c r="S63" s="1053"/>
      <c r="T63" s="1053"/>
      <c r="U63" s="320"/>
      <c r="V63" s="1719"/>
      <c r="W63" s="1051" t="str">
        <f t="shared" si="11"/>
        <v>25 (1425)</v>
      </c>
      <c r="X63" s="1052" t="str">
        <f t="shared" si="12"/>
        <v/>
      </c>
      <c r="Y63" s="1740"/>
      <c r="Z63" s="1195"/>
      <c r="AA63" s="1195"/>
      <c r="AB63" s="1223"/>
      <c r="AC63" s="1224" t="s">
        <v>2956</v>
      </c>
      <c r="AD63" s="1225" t="str">
        <f t="shared" si="13"/>
        <v/>
      </c>
      <c r="AE63" s="1742"/>
      <c r="AF63" s="1050"/>
      <c r="AG63" s="1"/>
      <c r="AH63" s="2155"/>
      <c r="AI63" s="2155"/>
      <c r="AJ63" s="2155"/>
      <c r="AK63" s="2155"/>
      <c r="AL63" s="1"/>
      <c r="AM63" s="1051" t="str">
        <f t="shared" si="14"/>
        <v>25 (1425)</v>
      </c>
      <c r="AN63" s="1052" t="str">
        <f t="shared" si="15"/>
        <v/>
      </c>
      <c r="AO63" s="1742"/>
      <c r="AP63" s="1742"/>
      <c r="AQ63" s="1742"/>
      <c r="AR63" s="1"/>
      <c r="AS63" s="1407" t="str">
        <f t="shared" si="16"/>
        <v>25 (1425)</v>
      </c>
      <c r="AT63" s="1408" t="str">
        <f t="shared" si="17"/>
        <v/>
      </c>
      <c r="AU63" s="990"/>
      <c r="AV63" s="990"/>
      <c r="AW63" s="990"/>
    </row>
    <row r="64" spans="1:49" x14ac:dyDescent="0.25">
      <c r="A64" s="86" t="s">
        <v>2957</v>
      </c>
      <c r="B64" s="1054">
        <v>100</v>
      </c>
      <c r="C64" s="1685"/>
      <c r="D64" s="1685"/>
      <c r="E64" s="1634"/>
      <c r="F64" s="1685"/>
      <c r="G64" s="1067"/>
      <c r="H64" s="1684"/>
      <c r="I64" s="1050"/>
      <c r="J64" s="1634"/>
      <c r="K64" s="2173"/>
      <c r="L64" s="2173"/>
      <c r="M64" s="2173"/>
      <c r="N64" s="2173"/>
      <c r="O64" s="1719"/>
      <c r="P64" s="1043"/>
      <c r="Q64" s="1058">
        <f>$B64</f>
        <v>100</v>
      </c>
      <c r="R64" s="1741"/>
      <c r="S64" s="1053"/>
      <c r="T64" s="1053"/>
      <c r="U64" s="320"/>
      <c r="V64" s="1719"/>
      <c r="W64" s="1043"/>
      <c r="X64" s="1058">
        <f>$B64</f>
        <v>100</v>
      </c>
      <c r="Y64" s="1740"/>
      <c r="Z64" s="1195"/>
      <c r="AA64" s="1195"/>
      <c r="AB64" s="1223"/>
      <c r="AC64" s="1219"/>
      <c r="AD64" s="1226">
        <v>100</v>
      </c>
      <c r="AE64" s="1742"/>
      <c r="AF64" s="1050"/>
      <c r="AG64" s="1"/>
      <c r="AH64" s="2173"/>
      <c r="AI64" s="2173"/>
      <c r="AJ64" s="2173"/>
      <c r="AK64" s="2173"/>
      <c r="AL64" s="1"/>
      <c r="AM64" s="1043"/>
      <c r="AN64" s="1058">
        <f>$B64</f>
        <v>100</v>
      </c>
      <c r="AO64" s="1742"/>
      <c r="AP64" s="1742"/>
      <c r="AQ64" s="1742"/>
      <c r="AR64" s="1"/>
      <c r="AS64" s="1400"/>
      <c r="AT64" s="1413">
        <f>$B64</f>
        <v>100</v>
      </c>
      <c r="AU64" s="990"/>
      <c r="AV64" s="990"/>
      <c r="AW64" s="990"/>
    </row>
    <row r="65" spans="1:49" ht="10.15" customHeight="1" x14ac:dyDescent="0.25">
      <c r="A65" s="39" t="s">
        <v>2958</v>
      </c>
      <c r="B65" s="678" t="s">
        <v>2959</v>
      </c>
      <c r="C65" s="1684"/>
      <c r="D65" s="1684"/>
      <c r="E65" s="1"/>
      <c r="F65" s="1684"/>
      <c r="G65" s="1068"/>
      <c r="H65" s="1684"/>
      <c r="I65" s="1062"/>
      <c r="J65" s="1719"/>
      <c r="K65" s="2174"/>
      <c r="L65" s="2174"/>
      <c r="M65" s="2174"/>
      <c r="N65" s="2174"/>
      <c r="O65" s="1719"/>
      <c r="P65" s="1043"/>
      <c r="Q65" s="679" t="str">
        <f>$B65</f>
        <v>Global</v>
      </c>
      <c r="R65" s="1741"/>
      <c r="S65" s="1064"/>
      <c r="T65" s="1064"/>
      <c r="U65" s="320"/>
      <c r="V65" s="1719"/>
      <c r="W65" s="1043"/>
      <c r="X65" s="679" t="str">
        <f>$B65</f>
        <v>Global</v>
      </c>
      <c r="Y65" s="1740"/>
      <c r="Z65" s="1195"/>
      <c r="AA65" s="1195"/>
      <c r="AB65" s="1223"/>
      <c r="AC65" s="1219"/>
      <c r="AD65" s="1227" t="s">
        <v>2959</v>
      </c>
      <c r="AE65" s="1741"/>
      <c r="AF65" s="1062"/>
      <c r="AG65" s="1"/>
      <c r="AH65" s="2174"/>
      <c r="AI65" s="2174"/>
      <c r="AJ65" s="2174"/>
      <c r="AK65" s="2174"/>
      <c r="AL65" s="1"/>
      <c r="AM65" s="1043"/>
      <c r="AN65" s="679" t="str">
        <f>$B65</f>
        <v>Global</v>
      </c>
      <c r="AO65" s="1741"/>
      <c r="AP65" s="1741"/>
      <c r="AQ65" s="1741"/>
      <c r="AR65" s="1"/>
      <c r="AS65" s="1400"/>
      <c r="AT65" s="906" t="str">
        <f>$B65</f>
        <v>Global</v>
      </c>
      <c r="AU65" s="295"/>
      <c r="AV65" s="295"/>
      <c r="AW65" s="295"/>
    </row>
    <row r="66" spans="1:49" ht="4.9000000000000004" customHeight="1" x14ac:dyDescent="0.25">
      <c r="A66" s="1719"/>
      <c r="B66" s="1719"/>
      <c r="C66" s="1719"/>
      <c r="D66" s="1719"/>
      <c r="E66" s="1"/>
      <c r="F66" s="1719"/>
      <c r="G66" s="1719"/>
      <c r="H66" s="1"/>
      <c r="I66" s="1719"/>
      <c r="J66" s="1719"/>
      <c r="K66" s="1"/>
      <c r="L66" s="1"/>
      <c r="M66" s="1"/>
      <c r="N66" s="1"/>
      <c r="O66" s="1719"/>
      <c r="P66" s="1043"/>
      <c r="Q66" s="1043"/>
      <c r="R66" s="1"/>
      <c r="S66" s="1"/>
      <c r="T66" s="1"/>
      <c r="U66" s="320"/>
      <c r="V66" s="1719"/>
      <c r="W66" s="1043"/>
      <c r="X66" s="1043"/>
      <c r="Y66" s="1188"/>
      <c r="Z66" s="1188"/>
      <c r="AA66" s="1188"/>
      <c r="AB66" s="1223"/>
      <c r="AC66" s="1219"/>
      <c r="AD66" s="1219"/>
      <c r="AE66" s="1221"/>
      <c r="AF66" s="1"/>
      <c r="AG66" s="1"/>
      <c r="AH66" s="1"/>
      <c r="AI66" s="1"/>
      <c r="AJ66" s="1"/>
      <c r="AK66" s="1"/>
      <c r="AL66" s="1"/>
      <c r="AM66" s="1043"/>
      <c r="AN66" s="1043"/>
      <c r="AO66" s="1222"/>
      <c r="AP66" s="1222"/>
      <c r="AQ66" s="1222"/>
      <c r="AR66" s="1"/>
      <c r="AS66" s="1400"/>
      <c r="AT66" s="1400"/>
      <c r="AU66" s="508"/>
      <c r="AV66" s="508"/>
      <c r="AW66" s="508"/>
    </row>
    <row r="67" spans="1:49" x14ac:dyDescent="0.25">
      <c r="A67" s="1719"/>
      <c r="B67" s="38" t="s">
        <v>1788</v>
      </c>
      <c r="C67" s="1719"/>
      <c r="D67" s="1719"/>
      <c r="E67" s="1719"/>
      <c r="F67" s="1719"/>
      <c r="G67" s="1719"/>
      <c r="H67" s="1"/>
      <c r="I67" s="1719"/>
      <c r="J67" s="1719"/>
      <c r="K67" s="1"/>
      <c r="L67" s="1"/>
      <c r="M67" s="1"/>
      <c r="N67" s="1"/>
      <c r="O67" s="1719"/>
      <c r="P67" s="1043"/>
      <c r="Q67" s="1044" t="str">
        <f>$B67</f>
        <v>Autres éléments hors bilan (505)</v>
      </c>
      <c r="R67" s="1"/>
      <c r="S67" s="1"/>
      <c r="T67" s="1"/>
      <c r="U67" s="320"/>
      <c r="V67" s="1719"/>
      <c r="W67" s="1043"/>
      <c r="X67" s="1044" t="str">
        <f>$B67</f>
        <v>Autres éléments hors bilan (505)</v>
      </c>
      <c r="Y67" s="1188"/>
      <c r="Z67" s="1188"/>
      <c r="AA67" s="1188"/>
      <c r="AB67" s="1223"/>
      <c r="AC67" s="1219"/>
      <c r="AD67" s="1220" t="s">
        <v>1788</v>
      </c>
      <c r="AE67" s="1221"/>
      <c r="AF67" s="1"/>
      <c r="AG67" s="1"/>
      <c r="AH67" s="1"/>
      <c r="AI67" s="1"/>
      <c r="AJ67" s="1"/>
      <c r="AK67" s="1"/>
      <c r="AL67" s="1"/>
      <c r="AM67" s="1043"/>
      <c r="AN67" s="1044" t="str">
        <f>$B67</f>
        <v>Autres éléments hors bilan (505)</v>
      </c>
      <c r="AO67" s="1222"/>
      <c r="AP67" s="1222"/>
      <c r="AQ67" s="1222"/>
      <c r="AR67" s="1"/>
      <c r="AS67" s="1400"/>
      <c r="AT67" s="1401" t="str">
        <f>$B67</f>
        <v>Autres éléments hors bilan (505)</v>
      </c>
      <c r="AU67" s="508"/>
      <c r="AV67" s="508"/>
      <c r="AW67" s="508"/>
    </row>
    <row r="68" spans="1:49" x14ac:dyDescent="0.25">
      <c r="A68" s="1634" t="s">
        <v>2932</v>
      </c>
      <c r="B68" s="1046"/>
      <c r="C68" s="1685"/>
      <c r="D68" s="1685"/>
      <c r="E68" s="1634"/>
      <c r="F68" s="1685"/>
      <c r="G68" s="1067"/>
      <c r="H68" s="1684"/>
      <c r="I68" s="1050"/>
      <c r="J68" s="1634"/>
      <c r="K68" s="2155"/>
      <c r="L68" s="2155"/>
      <c r="M68" s="2155"/>
      <c r="N68" s="2155"/>
      <c r="O68" s="1719"/>
      <c r="P68" s="1051" t="str">
        <f t="shared" ref="P68:P92" si="18">$A68</f>
        <v>1 (1401)</v>
      </c>
      <c r="Q68" s="1052" t="str">
        <f t="shared" ref="Q68:Q92" si="19">IF($B68="","",$B68)</f>
        <v/>
      </c>
      <c r="R68" s="1741"/>
      <c r="S68" s="1053"/>
      <c r="T68" s="1053"/>
      <c r="U68" s="320"/>
      <c r="V68" s="1719"/>
      <c r="W68" s="1051" t="str">
        <f t="shared" ref="W68:W92" si="20">$A68</f>
        <v>1 (1401)</v>
      </c>
      <c r="X68" s="1052" t="str">
        <f t="shared" ref="X68:X92" si="21">IF($B68="","",$B68)</f>
        <v/>
      </c>
      <c r="Y68" s="1740"/>
      <c r="Z68" s="1195"/>
      <c r="AA68" s="1195"/>
      <c r="AB68" s="1223"/>
      <c r="AC68" s="1224" t="s">
        <v>2932</v>
      </c>
      <c r="AD68" s="1225" t="str">
        <f t="shared" ref="AD68:AD92" si="22">IF($B68="","",$B68)</f>
        <v/>
      </c>
      <c r="AE68" s="1742"/>
      <c r="AF68" s="1050"/>
      <c r="AG68" s="1"/>
      <c r="AH68" s="2155"/>
      <c r="AI68" s="2155"/>
      <c r="AJ68" s="2155"/>
      <c r="AK68" s="2155"/>
      <c r="AL68" s="1"/>
      <c r="AM68" s="1051" t="str">
        <f t="shared" ref="AM68:AM92" si="23">$A68</f>
        <v>1 (1401)</v>
      </c>
      <c r="AN68" s="1052" t="str">
        <f t="shared" ref="AN68:AN92" si="24">IF($B68="","",$B68)</f>
        <v/>
      </c>
      <c r="AO68" s="1742"/>
      <c r="AP68" s="1742"/>
      <c r="AQ68" s="1742"/>
      <c r="AR68" s="1"/>
      <c r="AS68" s="1407" t="str">
        <f t="shared" ref="AS68:AS92" si="25">$A68</f>
        <v>1 (1401)</v>
      </c>
      <c r="AT68" s="1408" t="str">
        <f t="shared" ref="AT68:AT92" si="26">IF($B68="","",$B68)</f>
        <v/>
      </c>
      <c r="AU68" s="990"/>
      <c r="AV68" s="990"/>
      <c r="AW68" s="990"/>
    </row>
    <row r="69" spans="1:49" x14ac:dyDescent="0.25">
      <c r="A69" s="1634" t="s">
        <v>2933</v>
      </c>
      <c r="B69" s="1046"/>
      <c r="C69" s="1685"/>
      <c r="D69" s="1685"/>
      <c r="E69" s="1634"/>
      <c r="F69" s="1685"/>
      <c r="G69" s="1067"/>
      <c r="H69" s="1684"/>
      <c r="I69" s="1050"/>
      <c r="J69" s="1634"/>
      <c r="K69" s="2155"/>
      <c r="L69" s="2155"/>
      <c r="M69" s="2155"/>
      <c r="N69" s="2155"/>
      <c r="O69" s="1719"/>
      <c r="P69" s="1051" t="str">
        <f t="shared" si="18"/>
        <v>2 (1402)</v>
      </c>
      <c r="Q69" s="1052" t="str">
        <f t="shared" si="19"/>
        <v/>
      </c>
      <c r="R69" s="1741"/>
      <c r="S69" s="1053"/>
      <c r="T69" s="1053"/>
      <c r="U69" s="320"/>
      <c r="V69" s="1719"/>
      <c r="W69" s="1051" t="str">
        <f t="shared" si="20"/>
        <v>2 (1402)</v>
      </c>
      <c r="X69" s="1052" t="str">
        <f t="shared" si="21"/>
        <v/>
      </c>
      <c r="Y69" s="1740"/>
      <c r="Z69" s="1195"/>
      <c r="AA69" s="1195"/>
      <c r="AB69" s="1223"/>
      <c r="AC69" s="1224" t="s">
        <v>2933</v>
      </c>
      <c r="AD69" s="1225" t="str">
        <f t="shared" si="22"/>
        <v/>
      </c>
      <c r="AE69" s="1742"/>
      <c r="AF69" s="1050"/>
      <c r="AG69" s="1"/>
      <c r="AH69" s="2155"/>
      <c r="AI69" s="2155"/>
      <c r="AJ69" s="2155"/>
      <c r="AK69" s="2155"/>
      <c r="AL69" s="1"/>
      <c r="AM69" s="1051" t="str">
        <f t="shared" si="23"/>
        <v>2 (1402)</v>
      </c>
      <c r="AN69" s="1052" t="str">
        <f t="shared" si="24"/>
        <v/>
      </c>
      <c r="AO69" s="1742"/>
      <c r="AP69" s="1742"/>
      <c r="AQ69" s="1742"/>
      <c r="AR69" s="1"/>
      <c r="AS69" s="1407" t="str">
        <f t="shared" si="25"/>
        <v>2 (1402)</v>
      </c>
      <c r="AT69" s="1408" t="str">
        <f t="shared" si="26"/>
        <v/>
      </c>
      <c r="AU69" s="990"/>
      <c r="AV69" s="990"/>
      <c r="AW69" s="990"/>
    </row>
    <row r="70" spans="1:49" x14ac:dyDescent="0.25">
      <c r="A70" s="1634" t="s">
        <v>2934</v>
      </c>
      <c r="B70" s="1046"/>
      <c r="C70" s="1685"/>
      <c r="D70" s="1685"/>
      <c r="E70" s="1634"/>
      <c r="F70" s="1685"/>
      <c r="G70" s="1067"/>
      <c r="H70" s="1684"/>
      <c r="I70" s="1050"/>
      <c r="J70" s="1634"/>
      <c r="K70" s="2155"/>
      <c r="L70" s="2155"/>
      <c r="M70" s="2155"/>
      <c r="N70" s="2155"/>
      <c r="O70" s="1719"/>
      <c r="P70" s="1051" t="str">
        <f t="shared" si="18"/>
        <v>3 (1403)</v>
      </c>
      <c r="Q70" s="1052" t="str">
        <f t="shared" si="19"/>
        <v/>
      </c>
      <c r="R70" s="1741"/>
      <c r="S70" s="1053"/>
      <c r="T70" s="1053"/>
      <c r="U70" s="320"/>
      <c r="V70" s="1719"/>
      <c r="W70" s="1051" t="str">
        <f t="shared" si="20"/>
        <v>3 (1403)</v>
      </c>
      <c r="X70" s="1052" t="str">
        <f t="shared" si="21"/>
        <v/>
      </c>
      <c r="Y70" s="1740"/>
      <c r="Z70" s="1195"/>
      <c r="AA70" s="1195"/>
      <c r="AB70" s="1223"/>
      <c r="AC70" s="1224" t="s">
        <v>2934</v>
      </c>
      <c r="AD70" s="1225" t="str">
        <f t="shared" si="22"/>
        <v/>
      </c>
      <c r="AE70" s="1742"/>
      <c r="AF70" s="1050"/>
      <c r="AG70" s="1"/>
      <c r="AH70" s="2155"/>
      <c r="AI70" s="2155"/>
      <c r="AJ70" s="2155"/>
      <c r="AK70" s="2155"/>
      <c r="AL70" s="1"/>
      <c r="AM70" s="1051" t="str">
        <f t="shared" si="23"/>
        <v>3 (1403)</v>
      </c>
      <c r="AN70" s="1052" t="str">
        <f t="shared" si="24"/>
        <v/>
      </c>
      <c r="AO70" s="1742"/>
      <c r="AP70" s="1742"/>
      <c r="AQ70" s="1742"/>
      <c r="AR70" s="1"/>
      <c r="AS70" s="1407" t="str">
        <f t="shared" si="25"/>
        <v>3 (1403)</v>
      </c>
      <c r="AT70" s="1408" t="str">
        <f t="shared" si="26"/>
        <v/>
      </c>
      <c r="AU70" s="990"/>
      <c r="AV70" s="990"/>
      <c r="AW70" s="990"/>
    </row>
    <row r="71" spans="1:49" hidden="1" x14ac:dyDescent="0.25">
      <c r="A71" s="1634" t="s">
        <v>2935</v>
      </c>
      <c r="B71" s="1046"/>
      <c r="C71" s="1685"/>
      <c r="D71" s="1685"/>
      <c r="E71" s="1634"/>
      <c r="F71" s="1685"/>
      <c r="G71" s="1067"/>
      <c r="H71" s="1684"/>
      <c r="I71" s="1050"/>
      <c r="J71" s="1634"/>
      <c r="K71" s="2155"/>
      <c r="L71" s="2155"/>
      <c r="M71" s="2155"/>
      <c r="N71" s="2155"/>
      <c r="O71" s="1719"/>
      <c r="P71" s="1051" t="str">
        <f t="shared" si="18"/>
        <v>4 (1404)</v>
      </c>
      <c r="Q71" s="1052" t="str">
        <f t="shared" si="19"/>
        <v/>
      </c>
      <c r="R71" s="1741"/>
      <c r="S71" s="1053"/>
      <c r="T71" s="1053"/>
      <c r="U71" s="320"/>
      <c r="V71" s="1719"/>
      <c r="W71" s="1051" t="str">
        <f t="shared" si="20"/>
        <v>4 (1404)</v>
      </c>
      <c r="X71" s="1052" t="str">
        <f t="shared" si="21"/>
        <v/>
      </c>
      <c r="Y71" s="1740"/>
      <c r="Z71" s="1195"/>
      <c r="AA71" s="1195"/>
      <c r="AB71" s="1223"/>
      <c r="AC71" s="1224" t="s">
        <v>2935</v>
      </c>
      <c r="AD71" s="1225" t="str">
        <f t="shared" si="22"/>
        <v/>
      </c>
      <c r="AE71" s="1742"/>
      <c r="AF71" s="1050"/>
      <c r="AG71" s="1"/>
      <c r="AH71" s="2155"/>
      <c r="AI71" s="2155"/>
      <c r="AJ71" s="2155"/>
      <c r="AK71" s="2155"/>
      <c r="AL71" s="1"/>
      <c r="AM71" s="1051" t="str">
        <f t="shared" si="23"/>
        <v>4 (1404)</v>
      </c>
      <c r="AN71" s="1052" t="str">
        <f t="shared" si="24"/>
        <v/>
      </c>
      <c r="AO71" s="1742"/>
      <c r="AP71" s="1742"/>
      <c r="AQ71" s="1742"/>
      <c r="AR71" s="1"/>
      <c r="AS71" s="1407" t="str">
        <f t="shared" si="25"/>
        <v>4 (1404)</v>
      </c>
      <c r="AT71" s="1408" t="str">
        <f t="shared" si="26"/>
        <v/>
      </c>
      <c r="AU71" s="990"/>
      <c r="AV71" s="990"/>
      <c r="AW71" s="990"/>
    </row>
    <row r="72" spans="1:49" hidden="1" x14ac:dyDescent="0.25">
      <c r="A72" s="1634" t="s">
        <v>2936</v>
      </c>
      <c r="B72" s="1046"/>
      <c r="C72" s="1685"/>
      <c r="D72" s="1685"/>
      <c r="E72" s="1634"/>
      <c r="F72" s="1685"/>
      <c r="G72" s="1067"/>
      <c r="H72" s="1684"/>
      <c r="I72" s="1050"/>
      <c r="J72" s="1634"/>
      <c r="K72" s="2155"/>
      <c r="L72" s="2155"/>
      <c r="M72" s="2155"/>
      <c r="N72" s="2155"/>
      <c r="O72" s="1719"/>
      <c r="P72" s="1051" t="str">
        <f t="shared" si="18"/>
        <v>5 (1405)</v>
      </c>
      <c r="Q72" s="1052" t="str">
        <f t="shared" si="19"/>
        <v/>
      </c>
      <c r="R72" s="1741"/>
      <c r="S72" s="1053"/>
      <c r="T72" s="1053"/>
      <c r="U72" s="320"/>
      <c r="V72" s="1719"/>
      <c r="W72" s="1051" t="str">
        <f t="shared" si="20"/>
        <v>5 (1405)</v>
      </c>
      <c r="X72" s="1052" t="str">
        <f t="shared" si="21"/>
        <v/>
      </c>
      <c r="Y72" s="1740"/>
      <c r="Z72" s="1195"/>
      <c r="AA72" s="1195"/>
      <c r="AB72" s="1223"/>
      <c r="AC72" s="1224" t="s">
        <v>2936</v>
      </c>
      <c r="AD72" s="1225" t="str">
        <f t="shared" si="22"/>
        <v/>
      </c>
      <c r="AE72" s="1742"/>
      <c r="AF72" s="1050"/>
      <c r="AG72" s="1"/>
      <c r="AH72" s="2155"/>
      <c r="AI72" s="2155"/>
      <c r="AJ72" s="2155"/>
      <c r="AK72" s="2155"/>
      <c r="AL72" s="1"/>
      <c r="AM72" s="1051" t="str">
        <f t="shared" si="23"/>
        <v>5 (1405)</v>
      </c>
      <c r="AN72" s="1052" t="str">
        <f t="shared" si="24"/>
        <v/>
      </c>
      <c r="AO72" s="1742"/>
      <c r="AP72" s="1742"/>
      <c r="AQ72" s="1742"/>
      <c r="AR72" s="1"/>
      <c r="AS72" s="1407" t="str">
        <f t="shared" si="25"/>
        <v>5 (1405)</v>
      </c>
      <c r="AT72" s="1408" t="str">
        <f t="shared" si="26"/>
        <v/>
      </c>
      <c r="AU72" s="990"/>
      <c r="AV72" s="990"/>
      <c r="AW72" s="990"/>
    </row>
    <row r="73" spans="1:49" hidden="1" x14ac:dyDescent="0.25">
      <c r="A73" s="1634" t="s">
        <v>2937</v>
      </c>
      <c r="B73" s="1046"/>
      <c r="C73" s="1685"/>
      <c r="D73" s="1685"/>
      <c r="E73" s="1634"/>
      <c r="F73" s="1685"/>
      <c r="G73" s="1067"/>
      <c r="H73" s="1684"/>
      <c r="I73" s="1050"/>
      <c r="J73" s="1634"/>
      <c r="K73" s="2155"/>
      <c r="L73" s="2155"/>
      <c r="M73" s="2155"/>
      <c r="N73" s="2155"/>
      <c r="O73" s="1719"/>
      <c r="P73" s="1051" t="str">
        <f t="shared" si="18"/>
        <v>6 (1406)</v>
      </c>
      <c r="Q73" s="1052" t="str">
        <f t="shared" si="19"/>
        <v/>
      </c>
      <c r="R73" s="1741"/>
      <c r="S73" s="1053"/>
      <c r="T73" s="1053"/>
      <c r="U73" s="320"/>
      <c r="V73" s="1719"/>
      <c r="W73" s="1051" t="str">
        <f t="shared" si="20"/>
        <v>6 (1406)</v>
      </c>
      <c r="X73" s="1052" t="str">
        <f t="shared" si="21"/>
        <v/>
      </c>
      <c r="Y73" s="1740"/>
      <c r="Z73" s="1195"/>
      <c r="AA73" s="1195"/>
      <c r="AB73" s="1223"/>
      <c r="AC73" s="1224" t="s">
        <v>2937</v>
      </c>
      <c r="AD73" s="1225" t="str">
        <f t="shared" si="22"/>
        <v/>
      </c>
      <c r="AE73" s="1742"/>
      <c r="AF73" s="1050"/>
      <c r="AG73" s="1"/>
      <c r="AH73" s="2155"/>
      <c r="AI73" s="2155"/>
      <c r="AJ73" s="2155"/>
      <c r="AK73" s="2155"/>
      <c r="AL73" s="1"/>
      <c r="AM73" s="1051" t="str">
        <f t="shared" si="23"/>
        <v>6 (1406)</v>
      </c>
      <c r="AN73" s="1052" t="str">
        <f t="shared" si="24"/>
        <v/>
      </c>
      <c r="AO73" s="1742"/>
      <c r="AP73" s="1742"/>
      <c r="AQ73" s="1742"/>
      <c r="AR73" s="1"/>
      <c r="AS73" s="1407" t="str">
        <f t="shared" si="25"/>
        <v>6 (1406)</v>
      </c>
      <c r="AT73" s="1408" t="str">
        <f t="shared" si="26"/>
        <v/>
      </c>
      <c r="AU73" s="990"/>
      <c r="AV73" s="990"/>
      <c r="AW73" s="990"/>
    </row>
    <row r="74" spans="1:49" hidden="1" x14ac:dyDescent="0.25">
      <c r="A74" s="1634" t="s">
        <v>2938</v>
      </c>
      <c r="B74" s="1046"/>
      <c r="C74" s="1685"/>
      <c r="D74" s="1685"/>
      <c r="E74" s="1634"/>
      <c r="F74" s="1685"/>
      <c r="G74" s="1067"/>
      <c r="H74" s="1684"/>
      <c r="I74" s="1050"/>
      <c r="J74" s="1634"/>
      <c r="K74" s="2155"/>
      <c r="L74" s="2155"/>
      <c r="M74" s="2155"/>
      <c r="N74" s="2155"/>
      <c r="O74" s="1719"/>
      <c r="P74" s="1051" t="str">
        <f t="shared" si="18"/>
        <v>7 (1407)</v>
      </c>
      <c r="Q74" s="1052" t="str">
        <f t="shared" si="19"/>
        <v/>
      </c>
      <c r="R74" s="1741"/>
      <c r="S74" s="1053"/>
      <c r="T74" s="1053"/>
      <c r="U74" s="320"/>
      <c r="V74" s="1719"/>
      <c r="W74" s="1051" t="str">
        <f t="shared" si="20"/>
        <v>7 (1407)</v>
      </c>
      <c r="X74" s="1052" t="str">
        <f t="shared" si="21"/>
        <v/>
      </c>
      <c r="Y74" s="1740"/>
      <c r="Z74" s="1195"/>
      <c r="AA74" s="1195"/>
      <c r="AB74" s="1223"/>
      <c r="AC74" s="1224" t="s">
        <v>2938</v>
      </c>
      <c r="AD74" s="1225" t="str">
        <f t="shared" si="22"/>
        <v/>
      </c>
      <c r="AE74" s="1742"/>
      <c r="AF74" s="1050"/>
      <c r="AG74" s="1"/>
      <c r="AH74" s="2155"/>
      <c r="AI74" s="2155"/>
      <c r="AJ74" s="2155"/>
      <c r="AK74" s="2155"/>
      <c r="AL74" s="1"/>
      <c r="AM74" s="1051" t="str">
        <f t="shared" si="23"/>
        <v>7 (1407)</v>
      </c>
      <c r="AN74" s="1052" t="str">
        <f t="shared" si="24"/>
        <v/>
      </c>
      <c r="AO74" s="1742"/>
      <c r="AP74" s="1742"/>
      <c r="AQ74" s="1742"/>
      <c r="AR74" s="1"/>
      <c r="AS74" s="1407" t="str">
        <f t="shared" si="25"/>
        <v>7 (1407)</v>
      </c>
      <c r="AT74" s="1408" t="str">
        <f t="shared" si="26"/>
        <v/>
      </c>
      <c r="AU74" s="990"/>
      <c r="AV74" s="990"/>
      <c r="AW74" s="990"/>
    </row>
    <row r="75" spans="1:49" hidden="1" x14ac:dyDescent="0.25">
      <c r="A75" s="1634" t="s">
        <v>2939</v>
      </c>
      <c r="B75" s="1046"/>
      <c r="C75" s="1685"/>
      <c r="D75" s="1685"/>
      <c r="E75" s="1634"/>
      <c r="F75" s="1685"/>
      <c r="G75" s="1067"/>
      <c r="H75" s="1684"/>
      <c r="I75" s="1050"/>
      <c r="J75" s="1634"/>
      <c r="K75" s="2155"/>
      <c r="L75" s="2155"/>
      <c r="M75" s="2155"/>
      <c r="N75" s="2155"/>
      <c r="O75" s="1719"/>
      <c r="P75" s="1051" t="str">
        <f t="shared" si="18"/>
        <v>8 (1408)</v>
      </c>
      <c r="Q75" s="1052" t="str">
        <f t="shared" si="19"/>
        <v/>
      </c>
      <c r="R75" s="1741"/>
      <c r="S75" s="1053"/>
      <c r="T75" s="1053"/>
      <c r="U75" s="320"/>
      <c r="V75" s="1719"/>
      <c r="W75" s="1051" t="str">
        <f t="shared" si="20"/>
        <v>8 (1408)</v>
      </c>
      <c r="X75" s="1052" t="str">
        <f t="shared" si="21"/>
        <v/>
      </c>
      <c r="Y75" s="1740"/>
      <c r="Z75" s="1195"/>
      <c r="AA75" s="1195"/>
      <c r="AB75" s="1223"/>
      <c r="AC75" s="1224" t="s">
        <v>2939</v>
      </c>
      <c r="AD75" s="1225" t="str">
        <f t="shared" si="22"/>
        <v/>
      </c>
      <c r="AE75" s="1742"/>
      <c r="AF75" s="1050"/>
      <c r="AG75" s="1"/>
      <c r="AH75" s="2155"/>
      <c r="AI75" s="2155"/>
      <c r="AJ75" s="2155"/>
      <c r="AK75" s="2155"/>
      <c r="AL75" s="1"/>
      <c r="AM75" s="1051" t="str">
        <f t="shared" si="23"/>
        <v>8 (1408)</v>
      </c>
      <c r="AN75" s="1052" t="str">
        <f t="shared" si="24"/>
        <v/>
      </c>
      <c r="AO75" s="1742"/>
      <c r="AP75" s="1742"/>
      <c r="AQ75" s="1742"/>
      <c r="AR75" s="1"/>
      <c r="AS75" s="1407" t="str">
        <f t="shared" si="25"/>
        <v>8 (1408)</v>
      </c>
      <c r="AT75" s="1408" t="str">
        <f t="shared" si="26"/>
        <v/>
      </c>
      <c r="AU75" s="990"/>
      <c r="AV75" s="990"/>
      <c r="AW75" s="990"/>
    </row>
    <row r="76" spans="1:49" hidden="1" x14ac:dyDescent="0.25">
      <c r="A76" s="1634" t="s">
        <v>2940</v>
      </c>
      <c r="B76" s="1046"/>
      <c r="C76" s="1685"/>
      <c r="D76" s="1685"/>
      <c r="E76" s="1634"/>
      <c r="F76" s="1685"/>
      <c r="G76" s="1067"/>
      <c r="H76" s="1684"/>
      <c r="I76" s="1050"/>
      <c r="J76" s="1634"/>
      <c r="K76" s="2155"/>
      <c r="L76" s="2155"/>
      <c r="M76" s="2155"/>
      <c r="N76" s="2155"/>
      <c r="O76" s="1719"/>
      <c r="P76" s="1051" t="str">
        <f t="shared" si="18"/>
        <v>9 (1409)</v>
      </c>
      <c r="Q76" s="1052" t="str">
        <f t="shared" si="19"/>
        <v/>
      </c>
      <c r="R76" s="1741"/>
      <c r="S76" s="1053"/>
      <c r="T76" s="1053"/>
      <c r="U76" s="320"/>
      <c r="V76" s="1719"/>
      <c r="W76" s="1051" t="str">
        <f t="shared" si="20"/>
        <v>9 (1409)</v>
      </c>
      <c r="X76" s="1052" t="str">
        <f t="shared" si="21"/>
        <v/>
      </c>
      <c r="Y76" s="1740"/>
      <c r="Z76" s="1195"/>
      <c r="AA76" s="1195"/>
      <c r="AB76" s="1223"/>
      <c r="AC76" s="1224" t="s">
        <v>2940</v>
      </c>
      <c r="AD76" s="1225" t="str">
        <f t="shared" si="22"/>
        <v/>
      </c>
      <c r="AE76" s="1742"/>
      <c r="AF76" s="1050"/>
      <c r="AG76" s="1"/>
      <c r="AH76" s="2155"/>
      <c r="AI76" s="2155"/>
      <c r="AJ76" s="2155"/>
      <c r="AK76" s="2155"/>
      <c r="AL76" s="1"/>
      <c r="AM76" s="1051" t="str">
        <f t="shared" si="23"/>
        <v>9 (1409)</v>
      </c>
      <c r="AN76" s="1052" t="str">
        <f t="shared" si="24"/>
        <v/>
      </c>
      <c r="AO76" s="1742"/>
      <c r="AP76" s="1742"/>
      <c r="AQ76" s="1742"/>
      <c r="AR76" s="1"/>
      <c r="AS76" s="1407" t="str">
        <f t="shared" si="25"/>
        <v>9 (1409)</v>
      </c>
      <c r="AT76" s="1408" t="str">
        <f t="shared" si="26"/>
        <v/>
      </c>
      <c r="AU76" s="990"/>
      <c r="AV76" s="990"/>
      <c r="AW76" s="990"/>
    </row>
    <row r="77" spans="1:49" hidden="1" x14ac:dyDescent="0.25">
      <c r="A77" s="1634" t="s">
        <v>2941</v>
      </c>
      <c r="B77" s="1046"/>
      <c r="C77" s="1685"/>
      <c r="D77" s="1685"/>
      <c r="E77" s="1634"/>
      <c r="F77" s="1685"/>
      <c r="G77" s="1067"/>
      <c r="H77" s="1684"/>
      <c r="I77" s="1050"/>
      <c r="J77" s="1634"/>
      <c r="K77" s="2155"/>
      <c r="L77" s="2155"/>
      <c r="M77" s="2155"/>
      <c r="N77" s="2155"/>
      <c r="O77" s="1719"/>
      <c r="P77" s="1051" t="str">
        <f t="shared" si="18"/>
        <v>10 (1410)</v>
      </c>
      <c r="Q77" s="1052" t="str">
        <f t="shared" si="19"/>
        <v/>
      </c>
      <c r="R77" s="1741"/>
      <c r="S77" s="1053"/>
      <c r="T77" s="1053"/>
      <c r="U77" s="320"/>
      <c r="V77" s="1719"/>
      <c r="W77" s="1051" t="str">
        <f t="shared" si="20"/>
        <v>10 (1410)</v>
      </c>
      <c r="X77" s="1052" t="str">
        <f t="shared" si="21"/>
        <v/>
      </c>
      <c r="Y77" s="1740"/>
      <c r="Z77" s="1195"/>
      <c r="AA77" s="1195"/>
      <c r="AB77" s="1223"/>
      <c r="AC77" s="1224" t="s">
        <v>2941</v>
      </c>
      <c r="AD77" s="1225" t="str">
        <f t="shared" si="22"/>
        <v/>
      </c>
      <c r="AE77" s="1742"/>
      <c r="AF77" s="1050"/>
      <c r="AG77" s="1"/>
      <c r="AH77" s="2155"/>
      <c r="AI77" s="2155"/>
      <c r="AJ77" s="2155"/>
      <c r="AK77" s="2155"/>
      <c r="AL77" s="1"/>
      <c r="AM77" s="1051" t="str">
        <f t="shared" si="23"/>
        <v>10 (1410)</v>
      </c>
      <c r="AN77" s="1052" t="str">
        <f t="shared" si="24"/>
        <v/>
      </c>
      <c r="AO77" s="1742"/>
      <c r="AP77" s="1742"/>
      <c r="AQ77" s="1742"/>
      <c r="AR77" s="1"/>
      <c r="AS77" s="1407" t="str">
        <f t="shared" si="25"/>
        <v>10 (1410)</v>
      </c>
      <c r="AT77" s="1408" t="str">
        <f t="shared" si="26"/>
        <v/>
      </c>
      <c r="AU77" s="990"/>
      <c r="AV77" s="990"/>
      <c r="AW77" s="990"/>
    </row>
    <row r="78" spans="1:49" hidden="1" x14ac:dyDescent="0.25">
      <c r="A78" s="1634" t="s">
        <v>2942</v>
      </c>
      <c r="B78" s="1046"/>
      <c r="C78" s="1685"/>
      <c r="D78" s="1685"/>
      <c r="E78" s="1634"/>
      <c r="F78" s="1685"/>
      <c r="G78" s="1067"/>
      <c r="H78" s="1684"/>
      <c r="I78" s="1050"/>
      <c r="J78" s="1634"/>
      <c r="K78" s="2155"/>
      <c r="L78" s="2155"/>
      <c r="M78" s="2155"/>
      <c r="N78" s="2155"/>
      <c r="O78" s="1719"/>
      <c r="P78" s="1051" t="str">
        <f t="shared" si="18"/>
        <v>11 (1411)</v>
      </c>
      <c r="Q78" s="1052" t="str">
        <f t="shared" si="19"/>
        <v/>
      </c>
      <c r="R78" s="1741"/>
      <c r="S78" s="1053"/>
      <c r="T78" s="1053"/>
      <c r="U78" s="320"/>
      <c r="V78" s="1719"/>
      <c r="W78" s="1051" t="str">
        <f t="shared" si="20"/>
        <v>11 (1411)</v>
      </c>
      <c r="X78" s="1052" t="str">
        <f t="shared" si="21"/>
        <v/>
      </c>
      <c r="Y78" s="1740"/>
      <c r="Z78" s="1195"/>
      <c r="AA78" s="1195"/>
      <c r="AB78" s="1223"/>
      <c r="AC78" s="1224" t="s">
        <v>2942</v>
      </c>
      <c r="AD78" s="1225" t="str">
        <f t="shared" si="22"/>
        <v/>
      </c>
      <c r="AE78" s="1742"/>
      <c r="AF78" s="1050"/>
      <c r="AG78" s="1"/>
      <c r="AH78" s="2155"/>
      <c r="AI78" s="2155"/>
      <c r="AJ78" s="2155"/>
      <c r="AK78" s="2155"/>
      <c r="AL78" s="1"/>
      <c r="AM78" s="1051" t="str">
        <f t="shared" si="23"/>
        <v>11 (1411)</v>
      </c>
      <c r="AN78" s="1052" t="str">
        <f t="shared" si="24"/>
        <v/>
      </c>
      <c r="AO78" s="1742"/>
      <c r="AP78" s="1742"/>
      <c r="AQ78" s="1742"/>
      <c r="AR78" s="1"/>
      <c r="AS78" s="1407" t="str">
        <f t="shared" si="25"/>
        <v>11 (1411)</v>
      </c>
      <c r="AT78" s="1408" t="str">
        <f t="shared" si="26"/>
        <v/>
      </c>
      <c r="AU78" s="990"/>
      <c r="AV78" s="990"/>
      <c r="AW78" s="990"/>
    </row>
    <row r="79" spans="1:49" hidden="1" x14ac:dyDescent="0.25">
      <c r="A79" s="1634" t="s">
        <v>2943</v>
      </c>
      <c r="B79" s="1046"/>
      <c r="C79" s="1685"/>
      <c r="D79" s="1685"/>
      <c r="E79" s="1634"/>
      <c r="F79" s="1685"/>
      <c r="G79" s="1067"/>
      <c r="H79" s="1684"/>
      <c r="I79" s="1050"/>
      <c r="J79" s="1634"/>
      <c r="K79" s="2155"/>
      <c r="L79" s="2155"/>
      <c r="M79" s="2155"/>
      <c r="N79" s="2155"/>
      <c r="O79" s="1719"/>
      <c r="P79" s="1051" t="str">
        <f t="shared" si="18"/>
        <v>12 (1412)</v>
      </c>
      <c r="Q79" s="1052" t="str">
        <f t="shared" si="19"/>
        <v/>
      </c>
      <c r="R79" s="1741"/>
      <c r="S79" s="1053"/>
      <c r="T79" s="1053"/>
      <c r="U79" s="320"/>
      <c r="V79" s="1719"/>
      <c r="W79" s="1051" t="str">
        <f t="shared" si="20"/>
        <v>12 (1412)</v>
      </c>
      <c r="X79" s="1052" t="str">
        <f t="shared" si="21"/>
        <v/>
      </c>
      <c r="Y79" s="1740"/>
      <c r="Z79" s="1195"/>
      <c r="AA79" s="1195"/>
      <c r="AB79" s="1223"/>
      <c r="AC79" s="1224" t="s">
        <v>2943</v>
      </c>
      <c r="AD79" s="1225" t="str">
        <f t="shared" si="22"/>
        <v/>
      </c>
      <c r="AE79" s="1742"/>
      <c r="AF79" s="1050"/>
      <c r="AG79" s="1"/>
      <c r="AH79" s="2155"/>
      <c r="AI79" s="2155"/>
      <c r="AJ79" s="2155"/>
      <c r="AK79" s="2155"/>
      <c r="AL79" s="1"/>
      <c r="AM79" s="1051" t="str">
        <f t="shared" si="23"/>
        <v>12 (1412)</v>
      </c>
      <c r="AN79" s="1052" t="str">
        <f t="shared" si="24"/>
        <v/>
      </c>
      <c r="AO79" s="1742"/>
      <c r="AP79" s="1742"/>
      <c r="AQ79" s="1742"/>
      <c r="AR79" s="1"/>
      <c r="AS79" s="1407" t="str">
        <f t="shared" si="25"/>
        <v>12 (1412)</v>
      </c>
      <c r="AT79" s="1408" t="str">
        <f t="shared" si="26"/>
        <v/>
      </c>
      <c r="AU79" s="990"/>
      <c r="AV79" s="990"/>
      <c r="AW79" s="990"/>
    </row>
    <row r="80" spans="1:49" hidden="1" x14ac:dyDescent="0.25">
      <c r="A80" s="1634" t="s">
        <v>2944</v>
      </c>
      <c r="B80" s="1046"/>
      <c r="C80" s="1685"/>
      <c r="D80" s="1685"/>
      <c r="E80" s="1634"/>
      <c r="F80" s="1685"/>
      <c r="G80" s="1067"/>
      <c r="H80" s="1684"/>
      <c r="I80" s="1050"/>
      <c r="J80" s="1634"/>
      <c r="K80" s="2155"/>
      <c r="L80" s="2155"/>
      <c r="M80" s="2155"/>
      <c r="N80" s="2155"/>
      <c r="O80" s="1719"/>
      <c r="P80" s="1051" t="str">
        <f t="shared" si="18"/>
        <v>13 (1413)</v>
      </c>
      <c r="Q80" s="1052" t="str">
        <f t="shared" si="19"/>
        <v/>
      </c>
      <c r="R80" s="1741"/>
      <c r="S80" s="1053"/>
      <c r="T80" s="1053"/>
      <c r="U80" s="320"/>
      <c r="V80" s="1719"/>
      <c r="W80" s="1051" t="str">
        <f t="shared" si="20"/>
        <v>13 (1413)</v>
      </c>
      <c r="X80" s="1052" t="str">
        <f t="shared" si="21"/>
        <v/>
      </c>
      <c r="Y80" s="1740"/>
      <c r="Z80" s="1195"/>
      <c r="AA80" s="1195"/>
      <c r="AB80" s="1223"/>
      <c r="AC80" s="1224" t="s">
        <v>2944</v>
      </c>
      <c r="AD80" s="1225" t="str">
        <f t="shared" si="22"/>
        <v/>
      </c>
      <c r="AE80" s="1742"/>
      <c r="AF80" s="1050"/>
      <c r="AG80" s="1"/>
      <c r="AH80" s="2155"/>
      <c r="AI80" s="2155"/>
      <c r="AJ80" s="2155"/>
      <c r="AK80" s="2155"/>
      <c r="AL80" s="1"/>
      <c r="AM80" s="1051" t="str">
        <f t="shared" si="23"/>
        <v>13 (1413)</v>
      </c>
      <c r="AN80" s="1052" t="str">
        <f t="shared" si="24"/>
        <v/>
      </c>
      <c r="AO80" s="1742"/>
      <c r="AP80" s="1742"/>
      <c r="AQ80" s="1742"/>
      <c r="AR80" s="1"/>
      <c r="AS80" s="1407" t="str">
        <f t="shared" si="25"/>
        <v>13 (1413)</v>
      </c>
      <c r="AT80" s="1408" t="str">
        <f t="shared" si="26"/>
        <v/>
      </c>
      <c r="AU80" s="990"/>
      <c r="AV80" s="990"/>
      <c r="AW80" s="990"/>
    </row>
    <row r="81" spans="1:49" hidden="1" x14ac:dyDescent="0.25">
      <c r="A81" s="1634" t="s">
        <v>2945</v>
      </c>
      <c r="B81" s="1046"/>
      <c r="C81" s="1685"/>
      <c r="D81" s="1685"/>
      <c r="E81" s="1634"/>
      <c r="F81" s="1685"/>
      <c r="G81" s="1067"/>
      <c r="H81" s="1684"/>
      <c r="I81" s="1050"/>
      <c r="J81" s="1634"/>
      <c r="K81" s="2155"/>
      <c r="L81" s="2155"/>
      <c r="M81" s="2155"/>
      <c r="N81" s="2155"/>
      <c r="O81" s="1719"/>
      <c r="P81" s="1051" t="str">
        <f t="shared" si="18"/>
        <v>14 (1414)</v>
      </c>
      <c r="Q81" s="1052" t="str">
        <f t="shared" si="19"/>
        <v/>
      </c>
      <c r="R81" s="1741"/>
      <c r="S81" s="1053"/>
      <c r="T81" s="1053"/>
      <c r="U81" s="320"/>
      <c r="V81" s="1719"/>
      <c r="W81" s="1051" t="str">
        <f t="shared" si="20"/>
        <v>14 (1414)</v>
      </c>
      <c r="X81" s="1052" t="str">
        <f t="shared" si="21"/>
        <v/>
      </c>
      <c r="Y81" s="1740"/>
      <c r="Z81" s="1195"/>
      <c r="AA81" s="1195"/>
      <c r="AB81" s="1223"/>
      <c r="AC81" s="1224" t="s">
        <v>2945</v>
      </c>
      <c r="AD81" s="1225" t="str">
        <f t="shared" si="22"/>
        <v/>
      </c>
      <c r="AE81" s="1742"/>
      <c r="AF81" s="1050"/>
      <c r="AG81" s="1"/>
      <c r="AH81" s="2155"/>
      <c r="AI81" s="2155"/>
      <c r="AJ81" s="2155"/>
      <c r="AK81" s="2155"/>
      <c r="AL81" s="1"/>
      <c r="AM81" s="1051" t="str">
        <f t="shared" si="23"/>
        <v>14 (1414)</v>
      </c>
      <c r="AN81" s="1052" t="str">
        <f t="shared" si="24"/>
        <v/>
      </c>
      <c r="AO81" s="1742"/>
      <c r="AP81" s="1742"/>
      <c r="AQ81" s="1742"/>
      <c r="AR81" s="1"/>
      <c r="AS81" s="1407" t="str">
        <f t="shared" si="25"/>
        <v>14 (1414)</v>
      </c>
      <c r="AT81" s="1408" t="str">
        <f t="shared" si="26"/>
        <v/>
      </c>
      <c r="AU81" s="990"/>
      <c r="AV81" s="990"/>
      <c r="AW81" s="990"/>
    </row>
    <row r="82" spans="1:49" hidden="1" x14ac:dyDescent="0.25">
      <c r="A82" s="1634" t="s">
        <v>2946</v>
      </c>
      <c r="B82" s="1046"/>
      <c r="C82" s="1685"/>
      <c r="D82" s="1685"/>
      <c r="E82" s="1634"/>
      <c r="F82" s="1685"/>
      <c r="G82" s="1067"/>
      <c r="H82" s="1684"/>
      <c r="I82" s="1050"/>
      <c r="J82" s="1634"/>
      <c r="K82" s="2155"/>
      <c r="L82" s="2155"/>
      <c r="M82" s="2155"/>
      <c r="N82" s="2155"/>
      <c r="O82" s="1719"/>
      <c r="P82" s="1051" t="str">
        <f t="shared" si="18"/>
        <v>15 (1415)</v>
      </c>
      <c r="Q82" s="1052" t="str">
        <f t="shared" si="19"/>
        <v/>
      </c>
      <c r="R82" s="1741"/>
      <c r="S82" s="1053"/>
      <c r="T82" s="1053"/>
      <c r="U82" s="320"/>
      <c r="V82" s="1719"/>
      <c r="W82" s="1051" t="str">
        <f t="shared" si="20"/>
        <v>15 (1415)</v>
      </c>
      <c r="X82" s="1052" t="str">
        <f t="shared" si="21"/>
        <v/>
      </c>
      <c r="Y82" s="1740"/>
      <c r="Z82" s="1195"/>
      <c r="AA82" s="1195"/>
      <c r="AB82" s="1223"/>
      <c r="AC82" s="1224" t="s">
        <v>2946</v>
      </c>
      <c r="AD82" s="1225" t="str">
        <f t="shared" si="22"/>
        <v/>
      </c>
      <c r="AE82" s="1742"/>
      <c r="AF82" s="1050"/>
      <c r="AG82" s="1"/>
      <c r="AH82" s="2155"/>
      <c r="AI82" s="2155"/>
      <c r="AJ82" s="2155"/>
      <c r="AK82" s="2155"/>
      <c r="AL82" s="1"/>
      <c r="AM82" s="1051" t="str">
        <f t="shared" si="23"/>
        <v>15 (1415)</v>
      </c>
      <c r="AN82" s="1052" t="str">
        <f t="shared" si="24"/>
        <v/>
      </c>
      <c r="AO82" s="1742"/>
      <c r="AP82" s="1742"/>
      <c r="AQ82" s="1742"/>
      <c r="AR82" s="1"/>
      <c r="AS82" s="1407" t="str">
        <f t="shared" si="25"/>
        <v>15 (1415)</v>
      </c>
      <c r="AT82" s="1408" t="str">
        <f t="shared" si="26"/>
        <v/>
      </c>
      <c r="AU82" s="990"/>
      <c r="AV82" s="990"/>
      <c r="AW82" s="990"/>
    </row>
    <row r="83" spans="1:49" hidden="1" x14ac:dyDescent="0.25">
      <c r="A83" s="1634" t="s">
        <v>2947</v>
      </c>
      <c r="B83" s="1046"/>
      <c r="C83" s="1685"/>
      <c r="D83" s="1685"/>
      <c r="E83" s="1634"/>
      <c r="F83" s="1685"/>
      <c r="G83" s="1067"/>
      <c r="H83" s="1684"/>
      <c r="I83" s="1050"/>
      <c r="J83" s="1634"/>
      <c r="K83" s="2155"/>
      <c r="L83" s="2155"/>
      <c r="M83" s="2155"/>
      <c r="N83" s="2155"/>
      <c r="O83" s="1719"/>
      <c r="P83" s="1051" t="str">
        <f t="shared" si="18"/>
        <v>16 (1416)</v>
      </c>
      <c r="Q83" s="1052" t="str">
        <f t="shared" si="19"/>
        <v/>
      </c>
      <c r="R83" s="1741"/>
      <c r="S83" s="1053"/>
      <c r="T83" s="1053"/>
      <c r="U83" s="320"/>
      <c r="V83" s="1719"/>
      <c r="W83" s="1051" t="str">
        <f t="shared" si="20"/>
        <v>16 (1416)</v>
      </c>
      <c r="X83" s="1052" t="str">
        <f t="shared" si="21"/>
        <v/>
      </c>
      <c r="Y83" s="1740"/>
      <c r="Z83" s="1195"/>
      <c r="AA83" s="1195"/>
      <c r="AB83" s="1223"/>
      <c r="AC83" s="1224" t="s">
        <v>2947</v>
      </c>
      <c r="AD83" s="1225" t="str">
        <f t="shared" si="22"/>
        <v/>
      </c>
      <c r="AE83" s="1742"/>
      <c r="AF83" s="1050"/>
      <c r="AG83" s="1"/>
      <c r="AH83" s="2155"/>
      <c r="AI83" s="2155"/>
      <c r="AJ83" s="2155"/>
      <c r="AK83" s="2155"/>
      <c r="AL83" s="1"/>
      <c r="AM83" s="1051" t="str">
        <f t="shared" si="23"/>
        <v>16 (1416)</v>
      </c>
      <c r="AN83" s="1052" t="str">
        <f t="shared" si="24"/>
        <v/>
      </c>
      <c r="AO83" s="1742"/>
      <c r="AP83" s="1742"/>
      <c r="AQ83" s="1742"/>
      <c r="AR83" s="1"/>
      <c r="AS83" s="1407" t="str">
        <f t="shared" si="25"/>
        <v>16 (1416)</v>
      </c>
      <c r="AT83" s="1408" t="str">
        <f t="shared" si="26"/>
        <v/>
      </c>
      <c r="AU83" s="990"/>
      <c r="AV83" s="990"/>
      <c r="AW83" s="990"/>
    </row>
    <row r="84" spans="1:49" hidden="1" x14ac:dyDescent="0.25">
      <c r="A84" s="1634" t="s">
        <v>2948</v>
      </c>
      <c r="B84" s="1046"/>
      <c r="C84" s="1685"/>
      <c r="D84" s="1685"/>
      <c r="E84" s="1634"/>
      <c r="F84" s="1685"/>
      <c r="G84" s="1067"/>
      <c r="H84" s="1684"/>
      <c r="I84" s="1050"/>
      <c r="J84" s="1634"/>
      <c r="K84" s="2155"/>
      <c r="L84" s="2155"/>
      <c r="M84" s="2155"/>
      <c r="N84" s="2155"/>
      <c r="O84" s="1719"/>
      <c r="P84" s="1051" t="str">
        <f t="shared" si="18"/>
        <v>17 (1417)</v>
      </c>
      <c r="Q84" s="1052" t="str">
        <f t="shared" si="19"/>
        <v/>
      </c>
      <c r="R84" s="1741"/>
      <c r="S84" s="1053"/>
      <c r="T84" s="1053"/>
      <c r="U84" s="320"/>
      <c r="V84" s="1719"/>
      <c r="W84" s="1051" t="str">
        <f t="shared" si="20"/>
        <v>17 (1417)</v>
      </c>
      <c r="X84" s="1052" t="str">
        <f t="shared" si="21"/>
        <v/>
      </c>
      <c r="Y84" s="1740"/>
      <c r="Z84" s="1195"/>
      <c r="AA84" s="1195"/>
      <c r="AB84" s="1223"/>
      <c r="AC84" s="1224" t="s">
        <v>2948</v>
      </c>
      <c r="AD84" s="1225" t="str">
        <f t="shared" si="22"/>
        <v/>
      </c>
      <c r="AE84" s="1742"/>
      <c r="AF84" s="1050"/>
      <c r="AG84" s="1"/>
      <c r="AH84" s="2155"/>
      <c r="AI84" s="2155"/>
      <c r="AJ84" s="2155"/>
      <c r="AK84" s="2155"/>
      <c r="AL84" s="1"/>
      <c r="AM84" s="1051" t="str">
        <f t="shared" si="23"/>
        <v>17 (1417)</v>
      </c>
      <c r="AN84" s="1052" t="str">
        <f t="shared" si="24"/>
        <v/>
      </c>
      <c r="AO84" s="1742"/>
      <c r="AP84" s="1742"/>
      <c r="AQ84" s="1742"/>
      <c r="AR84" s="1"/>
      <c r="AS84" s="1407" t="str">
        <f t="shared" si="25"/>
        <v>17 (1417)</v>
      </c>
      <c r="AT84" s="1408" t="str">
        <f t="shared" si="26"/>
        <v/>
      </c>
      <c r="AU84" s="990"/>
      <c r="AV84" s="990"/>
      <c r="AW84" s="990"/>
    </row>
    <row r="85" spans="1:49" hidden="1" x14ac:dyDescent="0.25">
      <c r="A85" s="1634" t="s">
        <v>2949</v>
      </c>
      <c r="B85" s="1046"/>
      <c r="C85" s="1685"/>
      <c r="D85" s="1685"/>
      <c r="E85" s="1634"/>
      <c r="F85" s="1685"/>
      <c r="G85" s="1067"/>
      <c r="H85" s="1684"/>
      <c r="I85" s="1050"/>
      <c r="J85" s="1634"/>
      <c r="K85" s="2155"/>
      <c r="L85" s="2155"/>
      <c r="M85" s="2155"/>
      <c r="N85" s="2155"/>
      <c r="O85" s="1719"/>
      <c r="P85" s="1051" t="str">
        <f t="shared" si="18"/>
        <v>18 (1418)</v>
      </c>
      <c r="Q85" s="1052" t="str">
        <f t="shared" si="19"/>
        <v/>
      </c>
      <c r="R85" s="1741"/>
      <c r="S85" s="1053"/>
      <c r="T85" s="1053"/>
      <c r="U85" s="320"/>
      <c r="V85" s="1719"/>
      <c r="W85" s="1051" t="str">
        <f t="shared" si="20"/>
        <v>18 (1418)</v>
      </c>
      <c r="X85" s="1052" t="str">
        <f t="shared" si="21"/>
        <v/>
      </c>
      <c r="Y85" s="1740"/>
      <c r="Z85" s="1195"/>
      <c r="AA85" s="1195"/>
      <c r="AB85" s="1223"/>
      <c r="AC85" s="1224" t="s">
        <v>2949</v>
      </c>
      <c r="AD85" s="1225" t="str">
        <f t="shared" si="22"/>
        <v/>
      </c>
      <c r="AE85" s="1742"/>
      <c r="AF85" s="1050"/>
      <c r="AG85" s="1"/>
      <c r="AH85" s="2155"/>
      <c r="AI85" s="2155"/>
      <c r="AJ85" s="2155"/>
      <c r="AK85" s="2155"/>
      <c r="AL85" s="1"/>
      <c r="AM85" s="1051" t="str">
        <f t="shared" si="23"/>
        <v>18 (1418)</v>
      </c>
      <c r="AN85" s="1052" t="str">
        <f t="shared" si="24"/>
        <v/>
      </c>
      <c r="AO85" s="1742"/>
      <c r="AP85" s="1742"/>
      <c r="AQ85" s="1742"/>
      <c r="AR85" s="1"/>
      <c r="AS85" s="1407" t="str">
        <f t="shared" si="25"/>
        <v>18 (1418)</v>
      </c>
      <c r="AT85" s="1408" t="str">
        <f t="shared" si="26"/>
        <v/>
      </c>
      <c r="AU85" s="990"/>
      <c r="AV85" s="990"/>
      <c r="AW85" s="990"/>
    </row>
    <row r="86" spans="1:49" hidden="1" x14ac:dyDescent="0.25">
      <c r="A86" s="1634" t="s">
        <v>2950</v>
      </c>
      <c r="B86" s="1046"/>
      <c r="C86" s="1685"/>
      <c r="D86" s="1685"/>
      <c r="E86" s="1634"/>
      <c r="F86" s="1685"/>
      <c r="G86" s="1067"/>
      <c r="H86" s="1684"/>
      <c r="I86" s="1050"/>
      <c r="J86" s="1634"/>
      <c r="K86" s="2155"/>
      <c r="L86" s="2155"/>
      <c r="M86" s="2155"/>
      <c r="N86" s="2155"/>
      <c r="O86" s="1719"/>
      <c r="P86" s="1051" t="str">
        <f t="shared" si="18"/>
        <v>19 (1419)</v>
      </c>
      <c r="Q86" s="1052" t="str">
        <f t="shared" si="19"/>
        <v/>
      </c>
      <c r="R86" s="1741"/>
      <c r="S86" s="1053"/>
      <c r="T86" s="1053"/>
      <c r="U86" s="320"/>
      <c r="V86" s="1719"/>
      <c r="W86" s="1051" t="str">
        <f t="shared" si="20"/>
        <v>19 (1419)</v>
      </c>
      <c r="X86" s="1052" t="str">
        <f t="shared" si="21"/>
        <v/>
      </c>
      <c r="Y86" s="1740"/>
      <c r="Z86" s="1195"/>
      <c r="AA86" s="1195"/>
      <c r="AB86" s="1223"/>
      <c r="AC86" s="1224" t="s">
        <v>2950</v>
      </c>
      <c r="AD86" s="1225" t="str">
        <f t="shared" si="22"/>
        <v/>
      </c>
      <c r="AE86" s="1742"/>
      <c r="AF86" s="1050"/>
      <c r="AG86" s="1"/>
      <c r="AH86" s="2155"/>
      <c r="AI86" s="2155"/>
      <c r="AJ86" s="2155"/>
      <c r="AK86" s="2155"/>
      <c r="AL86" s="1"/>
      <c r="AM86" s="1051" t="str">
        <f t="shared" si="23"/>
        <v>19 (1419)</v>
      </c>
      <c r="AN86" s="1052" t="str">
        <f t="shared" si="24"/>
        <v/>
      </c>
      <c r="AO86" s="1742"/>
      <c r="AP86" s="1742"/>
      <c r="AQ86" s="1742"/>
      <c r="AR86" s="1"/>
      <c r="AS86" s="1407" t="str">
        <f t="shared" si="25"/>
        <v>19 (1419)</v>
      </c>
      <c r="AT86" s="1408" t="str">
        <f t="shared" si="26"/>
        <v/>
      </c>
      <c r="AU86" s="990"/>
      <c r="AV86" s="990"/>
      <c r="AW86" s="990"/>
    </row>
    <row r="87" spans="1:49" hidden="1" x14ac:dyDescent="0.25">
      <c r="A87" s="1634" t="s">
        <v>2951</v>
      </c>
      <c r="B87" s="1046"/>
      <c r="C87" s="1685"/>
      <c r="D87" s="1685"/>
      <c r="E87" s="1634"/>
      <c r="F87" s="1685"/>
      <c r="G87" s="1067"/>
      <c r="H87" s="1684"/>
      <c r="I87" s="1050"/>
      <c r="J87" s="1634"/>
      <c r="K87" s="2155"/>
      <c r="L87" s="2155"/>
      <c r="M87" s="2155"/>
      <c r="N87" s="2155"/>
      <c r="O87" s="1719"/>
      <c r="P87" s="1051" t="str">
        <f t="shared" si="18"/>
        <v>20 (1420)</v>
      </c>
      <c r="Q87" s="1052" t="str">
        <f t="shared" si="19"/>
        <v/>
      </c>
      <c r="R87" s="1741"/>
      <c r="S87" s="1053"/>
      <c r="T87" s="1053"/>
      <c r="U87" s="320"/>
      <c r="V87" s="1719"/>
      <c r="W87" s="1051" t="str">
        <f t="shared" si="20"/>
        <v>20 (1420)</v>
      </c>
      <c r="X87" s="1052" t="str">
        <f t="shared" si="21"/>
        <v/>
      </c>
      <c r="Y87" s="1740"/>
      <c r="Z87" s="1195"/>
      <c r="AA87" s="1195"/>
      <c r="AB87" s="1223"/>
      <c r="AC87" s="1224" t="s">
        <v>2951</v>
      </c>
      <c r="AD87" s="1225" t="str">
        <f t="shared" si="22"/>
        <v/>
      </c>
      <c r="AE87" s="1742"/>
      <c r="AF87" s="1050"/>
      <c r="AG87" s="1"/>
      <c r="AH87" s="2155"/>
      <c r="AI87" s="2155"/>
      <c r="AJ87" s="2155"/>
      <c r="AK87" s="2155"/>
      <c r="AL87" s="1"/>
      <c r="AM87" s="1051" t="str">
        <f t="shared" si="23"/>
        <v>20 (1420)</v>
      </c>
      <c r="AN87" s="1052" t="str">
        <f t="shared" si="24"/>
        <v/>
      </c>
      <c r="AO87" s="1742"/>
      <c r="AP87" s="1742"/>
      <c r="AQ87" s="1742"/>
      <c r="AR87" s="1"/>
      <c r="AS87" s="1407" t="str">
        <f t="shared" si="25"/>
        <v>20 (1420)</v>
      </c>
      <c r="AT87" s="1408" t="str">
        <f t="shared" si="26"/>
        <v/>
      </c>
      <c r="AU87" s="990"/>
      <c r="AV87" s="990"/>
      <c r="AW87" s="990"/>
    </row>
    <row r="88" spans="1:49" hidden="1" x14ac:dyDescent="0.25">
      <c r="A88" s="1634" t="s">
        <v>2952</v>
      </c>
      <c r="B88" s="1046"/>
      <c r="C88" s="1685"/>
      <c r="D88" s="1685"/>
      <c r="E88" s="1634"/>
      <c r="F88" s="1685"/>
      <c r="G88" s="1067"/>
      <c r="H88" s="1684"/>
      <c r="I88" s="1050"/>
      <c r="J88" s="1634"/>
      <c r="K88" s="2155"/>
      <c r="L88" s="2155"/>
      <c r="M88" s="2155"/>
      <c r="N88" s="2155"/>
      <c r="O88" s="1719"/>
      <c r="P88" s="1051" t="str">
        <f t="shared" si="18"/>
        <v>21 (1421)</v>
      </c>
      <c r="Q88" s="1052" t="str">
        <f t="shared" si="19"/>
        <v/>
      </c>
      <c r="R88" s="1741"/>
      <c r="S88" s="1053"/>
      <c r="T88" s="1053"/>
      <c r="U88" s="320"/>
      <c r="V88" s="1719"/>
      <c r="W88" s="1051" t="str">
        <f t="shared" si="20"/>
        <v>21 (1421)</v>
      </c>
      <c r="X88" s="1052" t="str">
        <f t="shared" si="21"/>
        <v/>
      </c>
      <c r="Y88" s="1740"/>
      <c r="Z88" s="1195"/>
      <c r="AA88" s="1195"/>
      <c r="AB88" s="1223"/>
      <c r="AC88" s="1224" t="s">
        <v>2952</v>
      </c>
      <c r="AD88" s="1225" t="str">
        <f t="shared" si="22"/>
        <v/>
      </c>
      <c r="AE88" s="1742"/>
      <c r="AF88" s="1050"/>
      <c r="AG88" s="1"/>
      <c r="AH88" s="2155"/>
      <c r="AI88" s="2155"/>
      <c r="AJ88" s="2155"/>
      <c r="AK88" s="2155"/>
      <c r="AL88" s="1"/>
      <c r="AM88" s="1051" t="str">
        <f t="shared" si="23"/>
        <v>21 (1421)</v>
      </c>
      <c r="AN88" s="1052" t="str">
        <f t="shared" si="24"/>
        <v/>
      </c>
      <c r="AO88" s="1742"/>
      <c r="AP88" s="1742"/>
      <c r="AQ88" s="1742"/>
      <c r="AR88" s="1"/>
      <c r="AS88" s="1407" t="str">
        <f t="shared" si="25"/>
        <v>21 (1421)</v>
      </c>
      <c r="AT88" s="1408" t="str">
        <f t="shared" si="26"/>
        <v/>
      </c>
      <c r="AU88" s="990"/>
      <c r="AV88" s="990"/>
      <c r="AW88" s="990"/>
    </row>
    <row r="89" spans="1:49" hidden="1" x14ac:dyDescent="0.25">
      <c r="A89" s="1634" t="s">
        <v>2953</v>
      </c>
      <c r="B89" s="1046"/>
      <c r="C89" s="1685"/>
      <c r="D89" s="1685"/>
      <c r="E89" s="1634"/>
      <c r="F89" s="1685"/>
      <c r="G89" s="1067"/>
      <c r="H89" s="1684"/>
      <c r="I89" s="1050"/>
      <c r="J89" s="1634"/>
      <c r="K89" s="2155"/>
      <c r="L89" s="2155"/>
      <c r="M89" s="2155"/>
      <c r="N89" s="2155"/>
      <c r="O89" s="1719"/>
      <c r="P89" s="1051" t="str">
        <f t="shared" si="18"/>
        <v>22 (1422)</v>
      </c>
      <c r="Q89" s="1052" t="str">
        <f t="shared" si="19"/>
        <v/>
      </c>
      <c r="R89" s="1741"/>
      <c r="S89" s="1053"/>
      <c r="T89" s="1053"/>
      <c r="U89" s="320"/>
      <c r="V89" s="1719"/>
      <c r="W89" s="1051" t="str">
        <f t="shared" si="20"/>
        <v>22 (1422)</v>
      </c>
      <c r="X89" s="1052" t="str">
        <f t="shared" si="21"/>
        <v/>
      </c>
      <c r="Y89" s="1740"/>
      <c r="Z89" s="1195"/>
      <c r="AA89" s="1195"/>
      <c r="AB89" s="1223"/>
      <c r="AC89" s="1224" t="s">
        <v>2953</v>
      </c>
      <c r="AD89" s="1225" t="str">
        <f t="shared" si="22"/>
        <v/>
      </c>
      <c r="AE89" s="1742"/>
      <c r="AF89" s="1050"/>
      <c r="AG89" s="1"/>
      <c r="AH89" s="2155"/>
      <c r="AI89" s="2155"/>
      <c r="AJ89" s="2155"/>
      <c r="AK89" s="2155"/>
      <c r="AL89" s="1"/>
      <c r="AM89" s="1051" t="str">
        <f t="shared" si="23"/>
        <v>22 (1422)</v>
      </c>
      <c r="AN89" s="1052" t="str">
        <f t="shared" si="24"/>
        <v/>
      </c>
      <c r="AO89" s="1742"/>
      <c r="AP89" s="1742"/>
      <c r="AQ89" s="1742"/>
      <c r="AR89" s="1"/>
      <c r="AS89" s="1407" t="str">
        <f t="shared" si="25"/>
        <v>22 (1422)</v>
      </c>
      <c r="AT89" s="1408" t="str">
        <f t="shared" si="26"/>
        <v/>
      </c>
      <c r="AU89" s="990"/>
      <c r="AV89" s="990"/>
      <c r="AW89" s="990"/>
    </row>
    <row r="90" spans="1:49" hidden="1" x14ac:dyDescent="0.25">
      <c r="A90" s="1634" t="s">
        <v>2954</v>
      </c>
      <c r="B90" s="1046"/>
      <c r="C90" s="1685"/>
      <c r="D90" s="1685"/>
      <c r="E90" s="1634"/>
      <c r="F90" s="1685"/>
      <c r="G90" s="1067"/>
      <c r="H90" s="1684"/>
      <c r="I90" s="1050"/>
      <c r="J90" s="1634"/>
      <c r="K90" s="2155"/>
      <c r="L90" s="2155"/>
      <c r="M90" s="2155"/>
      <c r="N90" s="2155"/>
      <c r="O90" s="1719"/>
      <c r="P90" s="1051" t="str">
        <f t="shared" si="18"/>
        <v>23 (1423)</v>
      </c>
      <c r="Q90" s="1052" t="str">
        <f t="shared" si="19"/>
        <v/>
      </c>
      <c r="R90" s="1741"/>
      <c r="S90" s="1053"/>
      <c r="T90" s="1053"/>
      <c r="U90" s="320"/>
      <c r="V90" s="1719"/>
      <c r="W90" s="1051" t="str">
        <f t="shared" si="20"/>
        <v>23 (1423)</v>
      </c>
      <c r="X90" s="1052" t="str">
        <f t="shared" si="21"/>
        <v/>
      </c>
      <c r="Y90" s="1740"/>
      <c r="Z90" s="1195"/>
      <c r="AA90" s="1195"/>
      <c r="AB90" s="1223"/>
      <c r="AC90" s="1224" t="s">
        <v>2954</v>
      </c>
      <c r="AD90" s="1225" t="str">
        <f t="shared" si="22"/>
        <v/>
      </c>
      <c r="AE90" s="1742"/>
      <c r="AF90" s="1050"/>
      <c r="AG90" s="1"/>
      <c r="AH90" s="2155"/>
      <c r="AI90" s="2155"/>
      <c r="AJ90" s="2155"/>
      <c r="AK90" s="2155"/>
      <c r="AL90" s="1"/>
      <c r="AM90" s="1051" t="str">
        <f t="shared" si="23"/>
        <v>23 (1423)</v>
      </c>
      <c r="AN90" s="1052" t="str">
        <f t="shared" si="24"/>
        <v/>
      </c>
      <c r="AO90" s="1742"/>
      <c r="AP90" s="1742"/>
      <c r="AQ90" s="1742"/>
      <c r="AR90" s="1"/>
      <c r="AS90" s="1407" t="str">
        <f t="shared" si="25"/>
        <v>23 (1423)</v>
      </c>
      <c r="AT90" s="1408" t="str">
        <f t="shared" si="26"/>
        <v/>
      </c>
      <c r="AU90" s="990"/>
      <c r="AV90" s="990"/>
      <c r="AW90" s="990"/>
    </row>
    <row r="91" spans="1:49" hidden="1" x14ac:dyDescent="0.25">
      <c r="A91" s="1634" t="s">
        <v>2955</v>
      </c>
      <c r="B91" s="1046"/>
      <c r="C91" s="1685"/>
      <c r="D91" s="1685"/>
      <c r="E91" s="1634"/>
      <c r="F91" s="1685"/>
      <c r="G91" s="1067"/>
      <c r="H91" s="1684"/>
      <c r="I91" s="1050"/>
      <c r="J91" s="1634"/>
      <c r="K91" s="2155"/>
      <c r="L91" s="2155"/>
      <c r="M91" s="2155"/>
      <c r="N91" s="2155"/>
      <c r="O91" s="1719"/>
      <c r="P91" s="1051" t="str">
        <f t="shared" si="18"/>
        <v>24 (1424)</v>
      </c>
      <c r="Q91" s="1052" t="str">
        <f t="shared" si="19"/>
        <v/>
      </c>
      <c r="R91" s="1741"/>
      <c r="S91" s="1053"/>
      <c r="T91" s="1053"/>
      <c r="U91" s="320"/>
      <c r="V91" s="1719"/>
      <c r="W91" s="1051" t="str">
        <f t="shared" si="20"/>
        <v>24 (1424)</v>
      </c>
      <c r="X91" s="1052" t="str">
        <f t="shared" si="21"/>
        <v/>
      </c>
      <c r="Y91" s="1740"/>
      <c r="Z91" s="1195"/>
      <c r="AA91" s="1195"/>
      <c r="AB91" s="1223"/>
      <c r="AC91" s="1224" t="s">
        <v>2955</v>
      </c>
      <c r="AD91" s="1225" t="str">
        <f t="shared" si="22"/>
        <v/>
      </c>
      <c r="AE91" s="1742"/>
      <c r="AF91" s="1050"/>
      <c r="AG91" s="1"/>
      <c r="AH91" s="2155"/>
      <c r="AI91" s="2155"/>
      <c r="AJ91" s="2155"/>
      <c r="AK91" s="2155"/>
      <c r="AL91" s="1"/>
      <c r="AM91" s="1051" t="str">
        <f t="shared" si="23"/>
        <v>24 (1424)</v>
      </c>
      <c r="AN91" s="1052" t="str">
        <f t="shared" si="24"/>
        <v/>
      </c>
      <c r="AO91" s="1742"/>
      <c r="AP91" s="1742"/>
      <c r="AQ91" s="1742"/>
      <c r="AR91" s="1"/>
      <c r="AS91" s="1407" t="str">
        <f t="shared" si="25"/>
        <v>24 (1424)</v>
      </c>
      <c r="AT91" s="1408" t="str">
        <f t="shared" si="26"/>
        <v/>
      </c>
      <c r="AU91" s="990"/>
      <c r="AV91" s="990"/>
      <c r="AW91" s="990"/>
    </row>
    <row r="92" spans="1:49" x14ac:dyDescent="0.25">
      <c r="A92" s="1634" t="s">
        <v>2956</v>
      </c>
      <c r="B92" s="1046"/>
      <c r="C92" s="1685"/>
      <c r="D92" s="1685"/>
      <c r="E92" s="1634"/>
      <c r="F92" s="1685"/>
      <c r="G92" s="1067"/>
      <c r="H92" s="1684"/>
      <c r="I92" s="1050"/>
      <c r="J92" s="1634"/>
      <c r="K92" s="2155"/>
      <c r="L92" s="2155"/>
      <c r="M92" s="2155"/>
      <c r="N92" s="2155"/>
      <c r="O92" s="1719"/>
      <c r="P92" s="1051" t="str">
        <f t="shared" si="18"/>
        <v>25 (1425)</v>
      </c>
      <c r="Q92" s="1052" t="str">
        <f t="shared" si="19"/>
        <v/>
      </c>
      <c r="R92" s="1741"/>
      <c r="S92" s="1053"/>
      <c r="T92" s="1053"/>
      <c r="U92" s="320"/>
      <c r="V92" s="1719"/>
      <c r="W92" s="1051" t="str">
        <f t="shared" si="20"/>
        <v>25 (1425)</v>
      </c>
      <c r="X92" s="1052" t="str">
        <f t="shared" si="21"/>
        <v/>
      </c>
      <c r="Y92" s="1740"/>
      <c r="Z92" s="1195"/>
      <c r="AA92" s="1195"/>
      <c r="AB92" s="1223"/>
      <c r="AC92" s="1224" t="s">
        <v>2956</v>
      </c>
      <c r="AD92" s="1225" t="str">
        <f t="shared" si="22"/>
        <v/>
      </c>
      <c r="AE92" s="1742"/>
      <c r="AF92" s="1050"/>
      <c r="AG92" s="1"/>
      <c r="AH92" s="2155"/>
      <c r="AI92" s="2155"/>
      <c r="AJ92" s="2155"/>
      <c r="AK92" s="2155"/>
      <c r="AL92" s="1"/>
      <c r="AM92" s="1051" t="str">
        <f t="shared" si="23"/>
        <v>25 (1425)</v>
      </c>
      <c r="AN92" s="1052" t="str">
        <f t="shared" si="24"/>
        <v/>
      </c>
      <c r="AO92" s="1742"/>
      <c r="AP92" s="1742"/>
      <c r="AQ92" s="1742"/>
      <c r="AR92" s="1"/>
      <c r="AS92" s="1407" t="str">
        <f t="shared" si="25"/>
        <v>25 (1425)</v>
      </c>
      <c r="AT92" s="1408" t="str">
        <f t="shared" si="26"/>
        <v/>
      </c>
      <c r="AU92" s="990"/>
      <c r="AV92" s="990"/>
      <c r="AW92" s="990"/>
    </row>
    <row r="93" spans="1:49" x14ac:dyDescent="0.25">
      <c r="A93" s="86" t="s">
        <v>2957</v>
      </c>
      <c r="B93" s="1054">
        <v>100</v>
      </c>
      <c r="C93" s="1685"/>
      <c r="D93" s="1685"/>
      <c r="E93" s="1634"/>
      <c r="F93" s="1685"/>
      <c r="G93" s="1067"/>
      <c r="H93" s="1684"/>
      <c r="I93" s="1050"/>
      <c r="J93" s="1634"/>
      <c r="K93" s="2173"/>
      <c r="L93" s="2173"/>
      <c r="M93" s="2173"/>
      <c r="N93" s="2173"/>
      <c r="O93" s="1719"/>
      <c r="P93" s="1043"/>
      <c r="Q93" s="1058">
        <f>$B93</f>
        <v>100</v>
      </c>
      <c r="R93" s="1741"/>
      <c r="S93" s="1053"/>
      <c r="T93" s="1053"/>
      <c r="U93" s="320"/>
      <c r="V93" s="1719"/>
      <c r="W93" s="1043"/>
      <c r="X93" s="1058">
        <f>$B93</f>
        <v>100</v>
      </c>
      <c r="Y93" s="1740"/>
      <c r="Z93" s="1195"/>
      <c r="AA93" s="1195"/>
      <c r="AB93" s="1223"/>
      <c r="AC93" s="1219"/>
      <c r="AD93" s="1226">
        <v>100</v>
      </c>
      <c r="AE93" s="1742"/>
      <c r="AF93" s="1050"/>
      <c r="AG93" s="1"/>
      <c r="AH93" s="2173"/>
      <c r="AI93" s="2173"/>
      <c r="AJ93" s="2173"/>
      <c r="AK93" s="2173"/>
      <c r="AL93" s="1"/>
      <c r="AM93" s="1043"/>
      <c r="AN93" s="1058">
        <f>$B93</f>
        <v>100</v>
      </c>
      <c r="AO93" s="1742"/>
      <c r="AP93" s="1742"/>
      <c r="AQ93" s="1742"/>
      <c r="AR93" s="1"/>
      <c r="AS93" s="1400"/>
      <c r="AT93" s="1413">
        <f>$B93</f>
        <v>100</v>
      </c>
      <c r="AU93" s="990"/>
      <c r="AV93" s="990"/>
      <c r="AW93" s="990"/>
    </row>
    <row r="94" spans="1:49" x14ac:dyDescent="0.25">
      <c r="A94" s="39" t="s">
        <v>2958</v>
      </c>
      <c r="B94" s="678" t="s">
        <v>2959</v>
      </c>
      <c r="C94" s="1684"/>
      <c r="D94" s="1684"/>
      <c r="E94" s="1"/>
      <c r="F94" s="1684"/>
      <c r="G94" s="1068"/>
      <c r="H94" s="1684"/>
      <c r="I94" s="1062"/>
      <c r="J94" s="1719"/>
      <c r="K94" s="2174"/>
      <c r="L94" s="2174"/>
      <c r="M94" s="2174"/>
      <c r="N94" s="2174"/>
      <c r="O94" s="1719"/>
      <c r="P94" s="1043"/>
      <c r="Q94" s="679" t="str">
        <f>$B94</f>
        <v>Global</v>
      </c>
      <c r="R94" s="1741"/>
      <c r="S94" s="1064"/>
      <c r="T94" s="1064"/>
      <c r="U94" s="320"/>
      <c r="V94" s="1719"/>
      <c r="W94" s="1043"/>
      <c r="X94" s="679" t="str">
        <f>$B94</f>
        <v>Global</v>
      </c>
      <c r="Y94" s="1740"/>
      <c r="Z94" s="1195"/>
      <c r="AA94" s="1195"/>
      <c r="AB94" s="1223"/>
      <c r="AC94" s="1219"/>
      <c r="AD94" s="1227" t="s">
        <v>2959</v>
      </c>
      <c r="AE94" s="1741"/>
      <c r="AF94" s="1062"/>
      <c r="AG94" s="1"/>
      <c r="AH94" s="2174"/>
      <c r="AI94" s="2174"/>
      <c r="AJ94" s="2174"/>
      <c r="AK94" s="2174"/>
      <c r="AL94" s="1"/>
      <c r="AM94" s="1043"/>
      <c r="AN94" s="679" t="str">
        <f>$B94</f>
        <v>Global</v>
      </c>
      <c r="AO94" s="1741"/>
      <c r="AP94" s="1741"/>
      <c r="AQ94" s="1741"/>
      <c r="AR94" s="1"/>
      <c r="AS94" s="1400"/>
      <c r="AT94" s="906" t="str">
        <f>$B94</f>
        <v>Global</v>
      </c>
      <c r="AU94" s="295"/>
      <c r="AV94" s="295"/>
      <c r="AW94" s="295"/>
    </row>
    <row r="95" spans="1:49" x14ac:dyDescent="0.25">
      <c r="A95" s="1719"/>
      <c r="B95" s="1719"/>
      <c r="C95" s="1719"/>
      <c r="D95" s="1719"/>
      <c r="E95" s="1719"/>
      <c r="F95" s="1719"/>
      <c r="G95" s="1719"/>
      <c r="H95" s="1719"/>
      <c r="I95" s="1719"/>
      <c r="J95" s="1719"/>
      <c r="K95" s="1"/>
      <c r="L95" s="1"/>
      <c r="M95" s="1"/>
      <c r="N95" s="1"/>
      <c r="O95" s="1719"/>
      <c r="P95" s="1075"/>
      <c r="Q95" s="1075"/>
      <c r="R95" s="693"/>
      <c r="S95" s="693"/>
      <c r="T95" s="693"/>
      <c r="U95" s="693"/>
      <c r="V95" s="1719"/>
      <c r="W95" s="1719"/>
      <c r="X95" s="1719"/>
      <c r="Y95" s="693"/>
      <c r="Z95" s="693"/>
      <c r="AA95" s="693"/>
      <c r="AB95" s="693"/>
      <c r="AC95" s="1719"/>
      <c r="AD95" s="1719"/>
      <c r="AE95" s="1083"/>
      <c r="AF95" s="1"/>
      <c r="AG95" s="1"/>
      <c r="AH95" s="1"/>
      <c r="AI95" s="1"/>
      <c r="AJ95" s="1"/>
      <c r="AK95" s="1"/>
      <c r="AL95" s="1"/>
      <c r="AM95" s="1719"/>
      <c r="AN95" s="1719"/>
      <c r="AO95" s="1083"/>
      <c r="AP95" s="1083"/>
      <c r="AQ95" s="1083"/>
      <c r="AR95" s="1719"/>
      <c r="AS95" s="1650"/>
      <c r="AT95" s="1650"/>
      <c r="AU95" s="1527"/>
      <c r="AV95" s="1527"/>
      <c r="AW95" s="1527"/>
    </row>
    <row r="96" spans="1:49" x14ac:dyDescent="0.25">
      <c r="A96" s="131"/>
      <c r="B96" s="1356" t="s">
        <v>2960</v>
      </c>
      <c r="C96" s="1357"/>
      <c r="D96" s="1357"/>
      <c r="E96" s="131"/>
      <c r="F96" s="1357"/>
      <c r="G96" s="979"/>
      <c r="H96" s="1358"/>
      <c r="I96" s="1358"/>
      <c r="J96" s="1357"/>
      <c r="K96" s="1357"/>
      <c r="L96" s="1357"/>
      <c r="M96" s="1357"/>
      <c r="N96" s="1428"/>
      <c r="O96" s="1"/>
      <c r="P96" s="1135"/>
      <c r="Q96" s="1135"/>
      <c r="R96" s="1083"/>
      <c r="S96" s="1083"/>
      <c r="T96" s="1"/>
      <c r="U96" s="1083"/>
      <c r="V96" s="769"/>
      <c r="W96" s="769"/>
      <c r="X96" s="769"/>
      <c r="Y96" s="769"/>
      <c r="Z96" s="769"/>
      <c r="AA96" s="1"/>
      <c r="AB96" s="1118"/>
      <c r="AC96" s="1118"/>
      <c r="AD96" s="1085"/>
      <c r="AE96" s="1085"/>
      <c r="AF96" s="1085"/>
      <c r="AG96" s="1085"/>
      <c r="AH96" s="1086"/>
      <c r="AI96" s="1085"/>
      <c r="AJ96" s="1085"/>
      <c r="AK96" s="1085"/>
      <c r="AL96" s="1085"/>
      <c r="AM96" s="1085"/>
      <c r="AN96" s="1085"/>
      <c r="AO96" s="1118"/>
      <c r="AP96" s="1118"/>
      <c r="AQ96" s="1085"/>
      <c r="AR96" s="1085"/>
      <c r="AS96" s="508"/>
      <c r="AT96" s="131"/>
      <c r="AU96" s="131"/>
      <c r="AV96" s="131"/>
      <c r="AW96" s="131"/>
    </row>
    <row r="97" spans="1:49" x14ac:dyDescent="0.25">
      <c r="A97" s="132" t="s">
        <v>2958</v>
      </c>
      <c r="B97" s="1359" t="s">
        <v>2959</v>
      </c>
      <c r="C97" s="1699"/>
      <c r="D97" s="1699"/>
      <c r="E97" s="131"/>
      <c r="F97" s="1699"/>
      <c r="G97" s="1587"/>
      <c r="H97" s="1699"/>
      <c r="I97" s="1588"/>
      <c r="J97" s="1650"/>
      <c r="K97" s="1693"/>
      <c r="L97" s="1693"/>
      <c r="M97" s="1699"/>
      <c r="N97" s="1699"/>
      <c r="O97" s="1634"/>
      <c r="P97" s="1250"/>
      <c r="Q97" s="1250"/>
      <c r="R97" s="1251"/>
      <c r="S97" s="1251"/>
      <c r="T97" s="1"/>
      <c r="U97" s="1083"/>
      <c r="V97" s="769"/>
      <c r="W97" s="769"/>
      <c r="X97" s="769"/>
      <c r="Y97" s="769"/>
      <c r="Z97" s="769"/>
      <c r="AA97" s="1"/>
      <c r="AB97" s="1118"/>
      <c r="AC97" s="1118"/>
      <c r="AD97" s="1085"/>
      <c r="AE97" s="1085"/>
      <c r="AF97" s="1085"/>
      <c r="AG97" s="1085"/>
      <c r="AH97" s="1086"/>
      <c r="AI97" s="1085"/>
      <c r="AJ97" s="1085"/>
      <c r="AK97" s="1085"/>
      <c r="AL97" s="1085"/>
      <c r="AM97" s="1085"/>
      <c r="AN97" s="1085"/>
      <c r="AO97" s="1118"/>
      <c r="AP97" s="1118"/>
      <c r="AQ97" s="1085"/>
      <c r="AR97" s="1085"/>
      <c r="AS97" s="508"/>
      <c r="AT97" s="131"/>
      <c r="AU97" s="131"/>
      <c r="AV97" s="131"/>
      <c r="AW97" s="131"/>
    </row>
    <row r="98" spans="1:49" x14ac:dyDescent="0.25">
      <c r="A98" s="1650"/>
      <c r="B98" s="1650"/>
      <c r="C98" s="1650"/>
      <c r="D98" s="1650"/>
      <c r="E98" s="1650"/>
      <c r="F98" s="1650"/>
      <c r="G98" s="1650"/>
      <c r="H98" s="1650"/>
      <c r="I98" s="1650"/>
      <c r="J98" s="1650"/>
      <c r="K98" s="131"/>
      <c r="L98" s="131"/>
      <c r="M98" s="131"/>
      <c r="N98" s="131"/>
      <c r="O98" s="1719"/>
      <c r="P98" s="1197"/>
      <c r="Q98" s="1197"/>
      <c r="R98" s="1719"/>
      <c r="S98" s="1719"/>
      <c r="T98" s="1719"/>
      <c r="U98" s="1719"/>
      <c r="V98" s="1719"/>
      <c r="W98" s="1075"/>
      <c r="X98" s="1075"/>
      <c r="Y98" s="1"/>
      <c r="Z98" s="1"/>
      <c r="AA98" s="1"/>
      <c r="AB98" s="1"/>
      <c r="AC98" s="1074"/>
      <c r="AD98" s="1074"/>
      <c r="AE98" s="1"/>
      <c r="AF98" s="1"/>
      <c r="AG98" s="1"/>
      <c r="AH98" s="1"/>
      <c r="AI98" s="1"/>
      <c r="AJ98" s="1"/>
      <c r="AK98" s="1"/>
      <c r="AL98" s="1719"/>
      <c r="AM98" s="1075"/>
      <c r="AN98" s="1075"/>
      <c r="AO98" s="1719"/>
      <c r="AP98" s="1719"/>
      <c r="AQ98" s="1719"/>
      <c r="AR98" s="1719"/>
      <c r="AS98" s="1429"/>
      <c r="AT98" s="1429"/>
      <c r="AU98" s="131"/>
      <c r="AV98" s="131"/>
      <c r="AW98" s="131"/>
    </row>
    <row r="99" spans="1:49" x14ac:dyDescent="0.25">
      <c r="A99" s="1650"/>
      <c r="B99" s="138" t="s">
        <v>746</v>
      </c>
      <c r="C99" s="1650"/>
      <c r="D99" s="1693"/>
      <c r="E99" s="1650"/>
      <c r="F99" s="1650"/>
      <c r="G99" s="1650"/>
      <c r="H99" s="1650"/>
      <c r="I99" s="1650"/>
      <c r="J99" s="1650"/>
      <c r="K99" s="1709"/>
      <c r="L99" s="1710"/>
      <c r="M99" s="1709"/>
      <c r="N99" s="1710"/>
      <c r="O99" s="1719"/>
      <c r="P99" s="1093"/>
      <c r="Q99" s="1044" t="str">
        <f>$B99</f>
        <v>Total (500)</v>
      </c>
      <c r="R99" s="1741"/>
      <c r="S99" s="1"/>
      <c r="T99" s="283"/>
      <c r="U99" s="283"/>
      <c r="V99" s="1719"/>
      <c r="W99" s="1093"/>
      <c r="X99" s="1044" t="str">
        <f>$B99</f>
        <v>Total (500)</v>
      </c>
      <c r="Y99" s="1740"/>
      <c r="Z99" s="1188"/>
      <c r="AA99" s="283"/>
      <c r="AB99" s="283"/>
      <c r="AC99" s="1093"/>
      <c r="AD99" s="1220" t="s">
        <v>746</v>
      </c>
      <c r="AE99" s="1741"/>
      <c r="AF99" s="1"/>
      <c r="AG99" s="1"/>
      <c r="AH99" s="1684"/>
      <c r="AI99" s="1684"/>
      <c r="AJ99" s="1684"/>
      <c r="AK99" s="1684"/>
      <c r="AL99" s="1"/>
      <c r="AM99" s="1093"/>
      <c r="AN99" s="1044" t="str">
        <f>$B99</f>
        <v>Total (500)</v>
      </c>
      <c r="AO99" s="1741"/>
      <c r="AP99" s="1083"/>
      <c r="AQ99" s="1083"/>
      <c r="AR99" s="1719"/>
      <c r="AS99" s="1436"/>
      <c r="AT99" s="1401" t="str">
        <f>$B99</f>
        <v>Total (500)</v>
      </c>
      <c r="AU99" s="295"/>
      <c r="AV99" s="1527"/>
      <c r="AW99" s="1527"/>
    </row>
    <row r="100" spans="1:49" x14ac:dyDescent="0.25">
      <c r="A100" s="1700"/>
      <c r="B100" s="1650"/>
      <c r="C100" s="1650"/>
      <c r="D100" s="1650"/>
      <c r="E100" s="1650"/>
      <c r="F100" s="1650"/>
      <c r="G100" s="1650"/>
      <c r="H100" s="1650"/>
      <c r="I100" s="1650"/>
      <c r="J100" s="1650"/>
      <c r="K100" s="1650"/>
      <c r="L100" s="1650"/>
      <c r="M100" s="1650"/>
      <c r="N100" s="1650"/>
      <c r="O100" s="1719"/>
      <c r="P100" s="1719"/>
      <c r="Q100" s="1719"/>
      <c r="R100" s="1719"/>
      <c r="S100" s="1719"/>
      <c r="T100" s="1719"/>
      <c r="U100" s="1719"/>
      <c r="V100" s="1719"/>
      <c r="W100" s="1719"/>
      <c r="X100" s="1719"/>
      <c r="Y100" s="1188"/>
      <c r="Z100" s="1188"/>
      <c r="AA100" s="1188"/>
      <c r="AB100" s="1188"/>
      <c r="AC100" s="1719"/>
      <c r="AD100" s="1719"/>
      <c r="AE100" s="1719"/>
      <c r="AF100" s="1719"/>
      <c r="AG100" s="1719"/>
      <c r="AH100" s="1719"/>
      <c r="AI100" s="1719"/>
      <c r="AJ100" s="1719"/>
      <c r="AK100" s="1719"/>
      <c r="AL100" s="1719"/>
      <c r="AM100" s="1719"/>
      <c r="AN100" s="1719"/>
      <c r="AO100" s="1719"/>
      <c r="AP100" s="1719"/>
      <c r="AQ100" s="1719"/>
      <c r="AR100" s="1719"/>
      <c r="AS100" s="1650"/>
      <c r="AT100" s="1650"/>
      <c r="AU100" s="1650"/>
      <c r="AV100" s="1650"/>
      <c r="AW100" s="1650"/>
    </row>
    <row r="101" spans="1:49" s="25" customFormat="1" ht="33.75" x14ac:dyDescent="0.2">
      <c r="A101" s="932"/>
      <c r="B101" s="1474" t="s">
        <v>3014</v>
      </c>
      <c r="C101" s="131"/>
      <c r="D101" s="131"/>
      <c r="E101" s="131"/>
      <c r="F101" s="131"/>
      <c r="G101" s="131"/>
      <c r="H101" s="131"/>
      <c r="I101" s="131"/>
      <c r="J101" s="131"/>
      <c r="K101" s="139" t="s">
        <v>3015</v>
      </c>
      <c r="L101" s="139" t="s">
        <v>3016</v>
      </c>
      <c r="M101" s="139" t="s">
        <v>3015</v>
      </c>
      <c r="N101" s="139" t="s">
        <v>3016</v>
      </c>
      <c r="W101" s="1187"/>
      <c r="X101" s="1187"/>
      <c r="Y101" s="1187"/>
      <c r="Z101" s="1187"/>
      <c r="AA101" s="1187"/>
      <c r="AB101" s="1187"/>
      <c r="AC101" s="1187"/>
      <c r="AD101" s="1187"/>
      <c r="AS101" s="131"/>
      <c r="AT101" s="131"/>
      <c r="AU101" s="131"/>
      <c r="AV101" s="131"/>
      <c r="AW101" s="131"/>
    </row>
    <row r="102" spans="1:49" s="25" customFormat="1" ht="33.200000000000003" customHeight="1" x14ac:dyDescent="0.2">
      <c r="A102" s="932"/>
      <c r="B102" s="1475" t="s">
        <v>1784</v>
      </c>
      <c r="C102" s="660"/>
      <c r="D102" s="1692"/>
      <c r="E102" s="131"/>
      <c r="F102" s="1477"/>
      <c r="G102" s="1419"/>
      <c r="H102" s="1693"/>
      <c r="I102" s="1405"/>
      <c r="J102" s="131"/>
      <c r="K102" s="1692"/>
      <c r="L102" s="1692"/>
      <c r="M102" s="1692"/>
      <c r="N102" s="1692"/>
      <c r="W102" s="1187"/>
      <c r="X102" s="1187"/>
      <c r="Y102" s="1187"/>
      <c r="Z102" s="1187"/>
      <c r="AA102" s="1187"/>
      <c r="AB102" s="1187"/>
      <c r="AC102" s="1187"/>
      <c r="AD102" s="1187"/>
      <c r="AS102" s="131"/>
      <c r="AT102" s="131"/>
      <c r="AU102" s="131"/>
      <c r="AV102" s="131"/>
      <c r="AW102" s="131"/>
    </row>
    <row r="103" spans="1:49" s="25" customFormat="1" ht="33.6" customHeight="1" x14ac:dyDescent="0.2">
      <c r="A103" s="932"/>
      <c r="B103" s="1478" t="s">
        <v>1785</v>
      </c>
      <c r="C103" s="1692"/>
      <c r="D103" s="1692"/>
      <c r="E103" s="131"/>
      <c r="F103" s="1477"/>
      <c r="G103" s="1419"/>
      <c r="H103" s="1693"/>
      <c r="I103" s="1405"/>
      <c r="J103" s="131"/>
      <c r="K103" s="1692"/>
      <c r="L103" s="1692"/>
      <c r="M103" s="1692"/>
      <c r="N103" s="1692"/>
      <c r="W103" s="1187"/>
      <c r="X103" s="1187"/>
      <c r="Y103" s="1187"/>
      <c r="Z103" s="1187"/>
      <c r="AA103" s="1187"/>
      <c r="AB103" s="1187"/>
      <c r="AC103" s="1187"/>
      <c r="AD103" s="1187"/>
      <c r="AS103" s="131"/>
      <c r="AT103" s="131"/>
      <c r="AU103" s="131"/>
      <c r="AV103" s="131"/>
      <c r="AW103" s="131"/>
    </row>
    <row r="104" spans="1:49" ht="10.15" customHeight="1" x14ac:dyDescent="0.25">
      <c r="A104" s="1700"/>
      <c r="B104" s="1650"/>
      <c r="C104" s="1650"/>
      <c r="D104" s="1650"/>
      <c r="E104" s="1650"/>
      <c r="F104" s="1650"/>
      <c r="G104" s="1650"/>
      <c r="H104" s="1650"/>
      <c r="I104" s="1650"/>
      <c r="J104" s="1650"/>
      <c r="K104" s="1650"/>
      <c r="L104" s="1650"/>
      <c r="M104" s="1650"/>
      <c r="N104" s="1650"/>
      <c r="O104" s="1719"/>
      <c r="P104" s="1719"/>
      <c r="Q104" s="1719"/>
      <c r="R104" s="1719"/>
      <c r="S104" s="1719"/>
      <c r="T104" s="1719"/>
      <c r="U104" s="1719"/>
      <c r="V104" s="1719"/>
      <c r="W104" s="1719"/>
      <c r="X104" s="1719"/>
      <c r="Y104" s="1719"/>
      <c r="Z104" s="1719"/>
      <c r="AA104" s="1719"/>
      <c r="AB104" s="1719"/>
      <c r="AC104" s="1719"/>
      <c r="AD104" s="1719"/>
      <c r="AE104" s="1719"/>
      <c r="AF104" s="1719"/>
      <c r="AG104" s="1719"/>
      <c r="AH104" s="1719"/>
      <c r="AI104" s="1719"/>
      <c r="AJ104" s="1719"/>
      <c r="AK104" s="1719"/>
      <c r="AL104" s="1719"/>
      <c r="AM104" s="1719"/>
      <c r="AN104" s="1719"/>
      <c r="AO104" s="1719"/>
      <c r="AP104" s="1719"/>
      <c r="AQ104" s="1719"/>
      <c r="AR104" s="1719"/>
      <c r="AS104" s="1650"/>
      <c r="AT104" s="1650"/>
      <c r="AU104" s="1650"/>
      <c r="AV104" s="1650"/>
      <c r="AW104" s="1650"/>
    </row>
    <row r="105" spans="1:49" ht="25.9" customHeight="1" x14ac:dyDescent="0.25">
      <c r="A105" s="1178">
        <v>1</v>
      </c>
      <c r="B105" s="2263" t="s">
        <v>3086</v>
      </c>
      <c r="C105" s="2264"/>
      <c r="D105" s="2264"/>
      <c r="E105" s="2264"/>
      <c r="F105" s="2264"/>
      <c r="G105" s="2264"/>
      <c r="H105" s="2264"/>
      <c r="I105" s="2264"/>
      <c r="J105" s="2264"/>
      <c r="K105" s="2264"/>
      <c r="L105" s="2264"/>
      <c r="M105" s="2264"/>
      <c r="N105" s="2264"/>
      <c r="O105" s="1719"/>
      <c r="P105" s="1719"/>
      <c r="Q105" s="1719"/>
      <c r="R105" s="1719"/>
      <c r="S105" s="1719"/>
      <c r="T105" s="1719"/>
      <c r="U105" s="1719"/>
      <c r="V105" s="1719"/>
      <c r="W105" s="1719"/>
      <c r="X105" s="1719"/>
      <c r="Y105" s="1719"/>
      <c r="Z105" s="1719"/>
      <c r="AA105" s="1719"/>
      <c r="AB105" s="1719"/>
      <c r="AC105" s="1719"/>
      <c r="AD105" s="1719"/>
      <c r="AE105" s="1719"/>
      <c r="AF105" s="1719"/>
      <c r="AG105" s="1719"/>
      <c r="AH105" s="1719"/>
      <c r="AI105" s="1719"/>
      <c r="AJ105" s="1719"/>
      <c r="AK105" s="1719"/>
      <c r="AL105" s="1719"/>
      <c r="AM105" s="1719"/>
      <c r="AN105" s="1719"/>
      <c r="AO105" s="1719"/>
      <c r="AP105" s="1719"/>
      <c r="AQ105" s="1719"/>
      <c r="AR105" s="1719"/>
      <c r="AS105" s="1650"/>
      <c r="AT105" s="1650"/>
      <c r="AU105" s="1650"/>
      <c r="AV105" s="1650"/>
      <c r="AW105" s="1650"/>
    </row>
    <row r="106" spans="1:49" ht="22.5" customHeight="1" x14ac:dyDescent="0.25">
      <c r="A106" s="1178">
        <v>2</v>
      </c>
      <c r="B106" s="2001" t="s">
        <v>3087</v>
      </c>
      <c r="C106" s="2264"/>
      <c r="D106" s="2264"/>
      <c r="E106" s="2264"/>
      <c r="F106" s="2264"/>
      <c r="G106" s="2264"/>
      <c r="H106" s="2264"/>
      <c r="I106" s="2264"/>
      <c r="J106" s="2264"/>
      <c r="K106" s="2264"/>
      <c r="L106" s="2264"/>
      <c r="M106" s="2264"/>
      <c r="N106" s="2264"/>
      <c r="O106" s="1719"/>
      <c r="P106" s="1719"/>
      <c r="Q106" s="1719"/>
      <c r="R106" s="1719"/>
      <c r="S106" s="1719"/>
      <c r="T106" s="1719"/>
      <c r="U106" s="1719"/>
      <c r="V106" s="1719"/>
      <c r="W106" s="1719"/>
      <c r="X106" s="1719"/>
      <c r="Y106" s="1719"/>
      <c r="Z106" s="1719"/>
      <c r="AA106" s="1719"/>
      <c r="AB106" s="1719"/>
      <c r="AC106" s="1719"/>
      <c r="AD106" s="1719"/>
      <c r="AE106" s="1719"/>
      <c r="AF106" s="1719"/>
      <c r="AG106" s="1719"/>
      <c r="AH106" s="1719"/>
      <c r="AI106" s="1719"/>
      <c r="AJ106" s="1719"/>
      <c r="AK106" s="1719"/>
      <c r="AL106" s="1719"/>
      <c r="AM106" s="1719"/>
      <c r="AN106" s="1719"/>
      <c r="AO106" s="1719"/>
      <c r="AP106" s="1719"/>
      <c r="AQ106" s="1719"/>
      <c r="AR106" s="1719"/>
      <c r="AS106" s="1650"/>
      <c r="AT106" s="1650"/>
      <c r="AU106" s="1650"/>
      <c r="AV106" s="1650"/>
      <c r="AW106" s="1650"/>
    </row>
    <row r="107" spans="1:49" x14ac:dyDescent="0.25">
      <c r="A107" s="1634"/>
      <c r="B107" s="1719"/>
      <c r="C107" s="1719"/>
      <c r="D107" s="1719"/>
      <c r="E107" s="1719"/>
      <c r="F107" s="1719"/>
      <c r="G107" s="1719"/>
      <c r="H107" s="1719"/>
      <c r="I107" s="1719"/>
      <c r="J107" s="1719"/>
      <c r="K107" s="1719"/>
      <c r="L107" s="1719"/>
      <c r="M107" s="1719"/>
      <c r="N107" s="1719"/>
      <c r="O107" s="1719"/>
      <c r="P107" s="1719"/>
      <c r="Q107" s="1719"/>
      <c r="R107" s="1719"/>
      <c r="S107" s="1719"/>
      <c r="T107" s="1719"/>
      <c r="U107" s="1719"/>
      <c r="V107" s="1719"/>
      <c r="W107" s="1719"/>
      <c r="X107" s="1719"/>
      <c r="Y107" s="1719"/>
      <c r="Z107" s="1719"/>
      <c r="AA107" s="1719"/>
      <c r="AB107" s="1719"/>
      <c r="AC107" s="1719"/>
      <c r="AD107" s="1719"/>
      <c r="AE107" s="1719"/>
      <c r="AF107" s="1719"/>
      <c r="AG107" s="1719"/>
      <c r="AH107" s="1719"/>
      <c r="AI107" s="1719"/>
      <c r="AJ107" s="1719"/>
      <c r="AK107" s="1719"/>
      <c r="AL107" s="1719"/>
      <c r="AM107" s="1719"/>
      <c r="AN107" s="1719"/>
      <c r="AO107" s="1719"/>
      <c r="AP107" s="1719"/>
      <c r="AQ107" s="1719"/>
      <c r="AR107" s="1719"/>
      <c r="AS107" s="1650"/>
      <c r="AT107" s="1650"/>
      <c r="AU107" s="1650"/>
      <c r="AV107" s="1650"/>
      <c r="AW107" s="1650"/>
    </row>
    <row r="108" spans="1:49" x14ac:dyDescent="0.25">
      <c r="A108" s="1634"/>
      <c r="B108" s="25"/>
      <c r="C108" s="1719"/>
      <c r="D108" s="1719"/>
      <c r="E108" s="1719"/>
      <c r="F108" s="1719"/>
      <c r="G108" s="1719"/>
      <c r="H108" s="1719"/>
      <c r="I108" s="1719"/>
      <c r="J108" s="1719"/>
      <c r="K108" s="1719"/>
      <c r="L108" s="1719"/>
      <c r="M108" s="1719"/>
      <c r="N108" s="1719"/>
      <c r="O108" s="1719"/>
      <c r="P108" s="1719"/>
      <c r="Q108" s="1719"/>
      <c r="R108" s="1719"/>
      <c r="S108" s="1719"/>
      <c r="T108" s="1719"/>
      <c r="U108" s="1719"/>
      <c r="V108" s="1719"/>
      <c r="W108" s="1719"/>
      <c r="X108" s="1719"/>
      <c r="Y108" s="1719"/>
      <c r="Z108" s="1719"/>
      <c r="AA108" s="1719"/>
      <c r="AB108" s="1719"/>
      <c r="AC108" s="1719"/>
      <c r="AD108" s="1719"/>
      <c r="AE108" s="1719"/>
      <c r="AF108" s="1719"/>
      <c r="AG108" s="1719"/>
      <c r="AH108" s="1719"/>
      <c r="AI108" s="1719"/>
      <c r="AJ108" s="1719"/>
      <c r="AK108" s="1719"/>
      <c r="AL108" s="1719"/>
      <c r="AM108" s="1719"/>
      <c r="AN108" s="1719"/>
      <c r="AO108" s="1719"/>
      <c r="AP108" s="1719"/>
      <c r="AQ108" s="1719"/>
      <c r="AR108" s="1719"/>
      <c r="AS108" s="1650"/>
      <c r="AT108" s="1650"/>
      <c r="AU108" s="1650"/>
      <c r="AV108" s="1650"/>
      <c r="AW108" s="1650"/>
    </row>
    <row r="109" spans="1:49" x14ac:dyDescent="0.25">
      <c r="A109" s="1634"/>
      <c r="B109" s="1719"/>
      <c r="C109" s="1719"/>
      <c r="D109" s="1719"/>
      <c r="E109" s="1719"/>
      <c r="F109" s="1719"/>
      <c r="G109" s="1719"/>
      <c r="H109" s="1719"/>
      <c r="I109" s="1719"/>
      <c r="J109" s="1719"/>
      <c r="K109" s="1719"/>
      <c r="L109" s="1719"/>
      <c r="M109" s="1719"/>
      <c r="N109" s="1719"/>
      <c r="O109" s="1719"/>
      <c r="P109" s="1719"/>
      <c r="Q109" s="1719"/>
      <c r="R109" s="1719"/>
      <c r="S109" s="1719"/>
      <c r="T109" s="1719"/>
      <c r="U109" s="1719"/>
      <c r="V109" s="1719"/>
      <c r="W109" s="1719"/>
      <c r="X109" s="1719"/>
      <c r="Y109" s="1719"/>
      <c r="Z109" s="1719"/>
      <c r="AA109" s="1719"/>
      <c r="AB109" s="1719"/>
      <c r="AC109" s="1719"/>
      <c r="AD109" s="1719"/>
      <c r="AE109" s="1719"/>
      <c r="AF109" s="1719"/>
      <c r="AG109" s="1719"/>
      <c r="AH109" s="1719"/>
      <c r="AI109" s="1719"/>
      <c r="AJ109" s="1719"/>
      <c r="AK109" s="1719"/>
      <c r="AL109" s="1719"/>
      <c r="AM109" s="1719"/>
      <c r="AN109" s="1719"/>
      <c r="AO109" s="1719"/>
      <c r="AP109" s="1719"/>
      <c r="AQ109" s="1719"/>
      <c r="AR109" s="1719"/>
      <c r="AS109" s="1650"/>
      <c r="AT109" s="1650"/>
      <c r="AU109" s="1650"/>
      <c r="AV109" s="1650"/>
      <c r="AW109" s="1650"/>
    </row>
    <row r="110" spans="1:49" x14ac:dyDescent="0.25">
      <c r="A110" s="1634"/>
      <c r="B110" s="1719"/>
      <c r="C110" s="1719"/>
      <c r="D110" s="1719"/>
      <c r="E110" s="1719"/>
      <c r="F110" s="1719"/>
      <c r="G110" s="1719"/>
      <c r="H110" s="1719"/>
      <c r="I110" s="1719"/>
      <c r="J110" s="1719"/>
      <c r="K110" s="1719"/>
      <c r="L110" s="1719"/>
      <c r="M110" s="1719"/>
      <c r="N110" s="1719"/>
      <c r="O110" s="1719"/>
      <c r="P110" s="1719"/>
      <c r="Q110" s="1719"/>
      <c r="R110" s="1719"/>
      <c r="S110" s="1719"/>
      <c r="T110" s="1719"/>
      <c r="U110" s="1719"/>
      <c r="V110" s="1719"/>
      <c r="W110" s="1719"/>
      <c r="X110" s="171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650"/>
      <c r="AT110" s="1650"/>
      <c r="AU110" s="1650"/>
      <c r="AV110" s="1650"/>
      <c r="AW110" s="1650"/>
    </row>
    <row r="111" spans="1:49" x14ac:dyDescent="0.25">
      <c r="A111" s="1634"/>
      <c r="B111" s="1719"/>
      <c r="C111" s="1719"/>
      <c r="D111" s="1719"/>
      <c r="E111" s="1719"/>
      <c r="F111" s="1719"/>
      <c r="G111" s="1719"/>
      <c r="H111" s="1719"/>
      <c r="I111" s="1719"/>
      <c r="J111" s="1719"/>
      <c r="K111" s="1719"/>
      <c r="L111" s="1719"/>
      <c r="M111" s="1719"/>
      <c r="N111" s="1719"/>
      <c r="O111" s="1719"/>
      <c r="P111" s="1719"/>
      <c r="Q111" s="1719"/>
      <c r="R111" s="1719"/>
      <c r="S111" s="1719"/>
      <c r="T111" s="1719"/>
      <c r="U111" s="1719"/>
      <c r="V111" s="1719"/>
      <c r="W111" s="1719"/>
      <c r="X111" s="171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650"/>
      <c r="AT111" s="1650"/>
      <c r="AU111" s="1650"/>
      <c r="AV111" s="1650"/>
      <c r="AW111" s="1650"/>
    </row>
    <row r="112" spans="1:49" x14ac:dyDescent="0.25">
      <c r="A112" s="1634"/>
      <c r="B112" s="1719"/>
      <c r="C112" s="1719"/>
      <c r="D112" s="1719"/>
      <c r="E112" s="1719"/>
      <c r="F112" s="1719"/>
      <c r="G112" s="1719"/>
      <c r="H112" s="1719"/>
      <c r="I112" s="1719"/>
      <c r="J112" s="1719"/>
      <c r="K112" s="1719"/>
      <c r="L112" s="1719"/>
      <c r="M112" s="1719"/>
      <c r="N112" s="1719"/>
      <c r="O112" s="1719"/>
      <c r="P112" s="1719"/>
      <c r="Q112" s="1719"/>
      <c r="R112" s="1719"/>
      <c r="S112" s="1719"/>
      <c r="T112" s="1719"/>
      <c r="U112" s="1719"/>
      <c r="V112" s="1719"/>
      <c r="W112" s="1719"/>
      <c r="X112" s="171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650"/>
      <c r="AT112" s="1650"/>
      <c r="AU112" s="1650"/>
      <c r="AV112" s="1650"/>
      <c r="AW112" s="1650"/>
    </row>
    <row r="113" spans="1:1" x14ac:dyDescent="0.25">
      <c r="A113" s="1634"/>
    </row>
    <row r="114" spans="1:1" x14ac:dyDescent="0.25">
      <c r="A114" s="1634"/>
    </row>
    <row r="115" spans="1:1" x14ac:dyDescent="0.25">
      <c r="A115" s="1634"/>
    </row>
    <row r="116" spans="1:1" x14ac:dyDescent="0.25">
      <c r="A116" s="1634"/>
    </row>
    <row r="117" spans="1:1" x14ac:dyDescent="0.25">
      <c r="A117" s="1634"/>
    </row>
    <row r="118" spans="1:1" x14ac:dyDescent="0.25">
      <c r="A118" s="1634"/>
    </row>
    <row r="119" spans="1:1" x14ac:dyDescent="0.25">
      <c r="A119" s="1634"/>
    </row>
    <row r="120" spans="1:1" x14ac:dyDescent="0.25">
      <c r="A120" s="1634"/>
    </row>
    <row r="121" spans="1:1" x14ac:dyDescent="0.25">
      <c r="A121" s="1634"/>
    </row>
    <row r="122" spans="1:1" x14ac:dyDescent="0.25">
      <c r="A122" s="1634"/>
    </row>
    <row r="123" spans="1:1" x14ac:dyDescent="0.25">
      <c r="A123" s="1634"/>
    </row>
    <row r="124" spans="1:1" x14ac:dyDescent="0.25">
      <c r="A124" s="1634"/>
    </row>
    <row r="125" spans="1:1" x14ac:dyDescent="0.25">
      <c r="A125" s="86"/>
    </row>
    <row r="126" spans="1:1" x14ac:dyDescent="0.25">
      <c r="A126" s="39"/>
    </row>
    <row r="129" spans="1:1" x14ac:dyDescent="0.25">
      <c r="A129" s="1634"/>
    </row>
    <row r="130" spans="1:1" x14ac:dyDescent="0.25">
      <c r="A130" s="1634"/>
    </row>
    <row r="131" spans="1:1" x14ac:dyDescent="0.25">
      <c r="A131" s="1634"/>
    </row>
    <row r="132" spans="1:1" x14ac:dyDescent="0.25">
      <c r="A132" s="1634"/>
    </row>
    <row r="133" spans="1:1" x14ac:dyDescent="0.25">
      <c r="A133" s="1634"/>
    </row>
    <row r="134" spans="1:1" x14ac:dyDescent="0.25">
      <c r="A134" s="1634"/>
    </row>
    <row r="135" spans="1:1" x14ac:dyDescent="0.25">
      <c r="A135" s="1634"/>
    </row>
    <row r="136" spans="1:1" x14ac:dyDescent="0.25">
      <c r="A136" s="1634"/>
    </row>
    <row r="137" spans="1:1" x14ac:dyDescent="0.25">
      <c r="A137" s="1634"/>
    </row>
    <row r="138" spans="1:1" x14ac:dyDescent="0.25">
      <c r="A138" s="1634"/>
    </row>
    <row r="139" spans="1:1" x14ac:dyDescent="0.25">
      <c r="A139" s="1634"/>
    </row>
    <row r="140" spans="1:1" x14ac:dyDescent="0.25">
      <c r="A140" s="1634"/>
    </row>
    <row r="141" spans="1:1" x14ac:dyDescent="0.25">
      <c r="A141" s="1634"/>
    </row>
    <row r="142" spans="1:1" x14ac:dyDescent="0.25">
      <c r="A142" s="1634"/>
    </row>
    <row r="143" spans="1:1" x14ac:dyDescent="0.25">
      <c r="A143" s="1634"/>
    </row>
    <row r="144" spans="1:1" x14ac:dyDescent="0.25">
      <c r="A144" s="1634"/>
    </row>
    <row r="145" spans="1:1" x14ac:dyDescent="0.25">
      <c r="A145" s="1634"/>
    </row>
    <row r="146" spans="1:1" x14ac:dyDescent="0.25">
      <c r="A146" s="1634"/>
    </row>
    <row r="147" spans="1:1" x14ac:dyDescent="0.25">
      <c r="A147" s="1634"/>
    </row>
    <row r="148" spans="1:1" x14ac:dyDescent="0.25">
      <c r="A148" s="1634"/>
    </row>
    <row r="149" spans="1:1" x14ac:dyDescent="0.25">
      <c r="A149" s="1634"/>
    </row>
    <row r="150" spans="1:1" x14ac:dyDescent="0.25">
      <c r="A150" s="1634"/>
    </row>
    <row r="151" spans="1:1" x14ac:dyDescent="0.25">
      <c r="A151" s="1634"/>
    </row>
    <row r="152" spans="1:1" x14ac:dyDescent="0.25">
      <c r="A152" s="1634"/>
    </row>
    <row r="153" spans="1:1" x14ac:dyDescent="0.25">
      <c r="A153" s="1634"/>
    </row>
    <row r="154" spans="1:1" x14ac:dyDescent="0.25">
      <c r="A154" s="86"/>
    </row>
    <row r="155" spans="1:1" x14ac:dyDescent="0.25">
      <c r="A155" s="39"/>
    </row>
  </sheetData>
  <mergeCells count="347">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s>
  <hyperlinks>
    <hyperlink ref="B2:E2" location="'Liste tableaux'!A1" display="Retour à la liste des tableaux" xr:uid="{86F859FE-4843-4799-A411-0C051FD5F2B3}"/>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1" sqref="B1:N1"/>
    </sheetView>
  </sheetViews>
  <sheetFormatPr defaultColWidth="9.140625" defaultRowHeight="15" x14ac:dyDescent="0.25"/>
  <cols>
    <col min="5" max="5" width="4.85546875" customWidth="1"/>
    <col min="6" max="6" width="12.140625" customWidth="1"/>
    <col min="7" max="7" width="3.140625" customWidth="1"/>
    <col min="10" max="10" width="3.28515625" customWidth="1"/>
    <col min="18" max="18" width="10.42578125" customWidth="1"/>
    <col min="21" max="21" width="1.28515625" customWidth="1"/>
    <col min="25" max="25" width="14.7109375" customWidth="1"/>
    <col min="26" max="26" width="12.85546875" customWidth="1"/>
    <col min="29" max="29" width="11.140625" customWidth="1"/>
    <col min="31" max="31" width="11" customWidth="1"/>
    <col min="32" max="32" width="9.140625" style="1351"/>
    <col min="36" max="36" width="12.5703125" customWidth="1"/>
    <col min="37" max="37" width="13.85546875" customWidth="1"/>
    <col min="38" max="38" width="14.5703125" customWidth="1"/>
    <col min="39" max="39" width="16.140625" customWidth="1"/>
    <col min="42" max="42" width="11.42578125" customWidth="1"/>
    <col min="43" max="43" width="16" customWidth="1"/>
    <col min="44" max="45" width="15.28515625" customWidth="1"/>
  </cols>
  <sheetData>
    <row r="1" spans="1:45" ht="40.15" customHeight="1" x14ac:dyDescent="0.25">
      <c r="A1" s="1719"/>
      <c r="B1" s="2293" t="s">
        <v>3147</v>
      </c>
      <c r="C1" s="2292"/>
      <c r="D1" s="2292"/>
      <c r="E1" s="2292"/>
      <c r="F1" s="2292"/>
      <c r="G1" s="2292"/>
      <c r="H1" s="2292"/>
      <c r="I1" s="2292"/>
      <c r="J1" s="2292"/>
      <c r="K1" s="2292"/>
      <c r="L1" s="2292"/>
      <c r="M1" s="2292"/>
      <c r="N1" s="2292"/>
      <c r="O1" s="1719"/>
      <c r="P1" s="2295" t="str">
        <f>$B1</f>
        <v>Tableau 50.230 - Approche fondée sur les notations internes - Actifs pondérés en fonction du risque de crédit</v>
      </c>
      <c r="Q1" s="2295"/>
      <c r="R1" s="2295"/>
      <c r="S1" s="2295"/>
      <c r="T1" s="2295"/>
      <c r="U1" s="2295"/>
      <c r="V1" s="2295"/>
      <c r="W1" s="2295"/>
      <c r="X1" s="2295"/>
      <c r="Y1" s="2295"/>
      <c r="Z1" s="2295"/>
      <c r="AA1" s="1593"/>
      <c r="AB1" s="2295" t="str">
        <f>$B1</f>
        <v>Tableau 50.230 - Approche fondée sur les notations internes - Actifs pondérés en fonction du risque de crédit</v>
      </c>
      <c r="AC1" s="2295"/>
      <c r="AD1" s="2295"/>
      <c r="AE1" s="2295"/>
      <c r="AF1" s="2295"/>
      <c r="AG1" s="2295"/>
      <c r="AH1" s="2295"/>
      <c r="AI1" s="2295" t="str">
        <f>$B1</f>
        <v>Tableau 50.230 - Approche fondée sur les notations internes - Actifs pondérés en fonction du risque de crédit</v>
      </c>
      <c r="AJ1" s="2295"/>
      <c r="AK1" s="2295"/>
      <c r="AL1" s="2295"/>
      <c r="AM1" s="2295"/>
      <c r="AN1" s="2295"/>
      <c r="AO1" s="2295"/>
      <c r="AP1" s="2295"/>
      <c r="AQ1" s="2295"/>
      <c r="AR1" s="2295"/>
      <c r="AS1" s="2295"/>
    </row>
    <row r="2" spans="1:45" ht="20.25" customHeight="1" x14ac:dyDescent="0.25">
      <c r="A2" s="35">
        <v>30</v>
      </c>
      <c r="B2" s="2144" t="s">
        <v>94</v>
      </c>
      <c r="C2" s="2145"/>
      <c r="D2" s="2145"/>
      <c r="E2" s="2146"/>
      <c r="F2" s="70"/>
      <c r="G2" s="1719"/>
      <c r="H2" s="1719"/>
      <c r="I2" s="1719"/>
      <c r="J2" s="1719"/>
      <c r="K2" s="1719"/>
      <c r="L2" s="1719"/>
      <c r="M2" s="1719"/>
      <c r="N2" s="1719"/>
      <c r="O2" s="1719"/>
      <c r="P2" s="2147" t="s">
        <v>3005</v>
      </c>
      <c r="Q2" s="2294"/>
      <c r="R2" s="2294"/>
      <c r="S2" s="2294"/>
      <c r="T2" s="2294"/>
      <c r="U2" s="1720"/>
      <c r="V2" s="2222" t="s">
        <v>3148</v>
      </c>
      <c r="W2" s="2042"/>
      <c r="X2" s="2042"/>
      <c r="Y2" s="2042"/>
      <c r="Z2" s="2042"/>
      <c r="AA2" s="1676"/>
      <c r="AB2" s="2222" t="s">
        <v>3149</v>
      </c>
      <c r="AC2" s="2042"/>
      <c r="AD2" s="2042"/>
      <c r="AE2" s="2042"/>
      <c r="AF2" s="2042"/>
      <c r="AG2" s="2042"/>
      <c r="AH2" s="1735"/>
      <c r="AI2" s="2222" t="s">
        <v>3150</v>
      </c>
      <c r="AJ2" s="2042"/>
      <c r="AK2" s="2042"/>
      <c r="AL2" s="2042"/>
      <c r="AM2" s="2042"/>
      <c r="AN2" s="1650"/>
      <c r="AO2" s="2222" t="s">
        <v>3151</v>
      </c>
      <c r="AP2" s="2042"/>
      <c r="AQ2" s="2042"/>
      <c r="AR2" s="2042"/>
      <c r="AS2" s="2042"/>
    </row>
    <row r="3" spans="1:45" ht="41.25" customHeight="1" x14ac:dyDescent="0.25">
      <c r="A3" s="35"/>
      <c r="B3" s="1018"/>
      <c r="C3" s="320"/>
      <c r="D3" s="320"/>
      <c r="E3" s="1719"/>
      <c r="F3" s="70"/>
      <c r="G3" s="1719"/>
      <c r="H3" s="1719"/>
      <c r="I3" s="1719"/>
      <c r="J3" s="1719"/>
      <c r="K3" s="1719"/>
      <c r="L3" s="1719"/>
      <c r="M3" s="1719"/>
      <c r="N3" s="1719"/>
      <c r="O3" s="1719"/>
      <c r="P3" s="2294"/>
      <c r="Q3" s="2294"/>
      <c r="R3" s="2294"/>
      <c r="S3" s="2294"/>
      <c r="T3" s="2294"/>
      <c r="U3" s="1720"/>
      <c r="V3" s="2042"/>
      <c r="W3" s="2042"/>
      <c r="X3" s="2042"/>
      <c r="Y3" s="2042"/>
      <c r="Z3" s="2042"/>
      <c r="AA3" s="1676"/>
      <c r="AB3" s="2042"/>
      <c r="AC3" s="2042"/>
      <c r="AD3" s="2042"/>
      <c r="AE3" s="2042"/>
      <c r="AF3" s="2042"/>
      <c r="AG3" s="2042"/>
      <c r="AH3" s="1735"/>
      <c r="AI3" s="2042"/>
      <c r="AJ3" s="2042"/>
      <c r="AK3" s="2042"/>
      <c r="AL3" s="2042"/>
      <c r="AM3" s="2042"/>
      <c r="AN3" s="1650"/>
      <c r="AO3" s="2042"/>
      <c r="AP3" s="2042"/>
      <c r="AQ3" s="2042"/>
      <c r="AR3" s="2042"/>
      <c r="AS3" s="2042"/>
    </row>
    <row r="4" spans="1:45" ht="28.15" customHeight="1" x14ac:dyDescent="0.25">
      <c r="A4" s="1719"/>
      <c r="B4" s="2077" t="s">
        <v>3152</v>
      </c>
      <c r="C4" s="2042"/>
      <c r="D4" s="2042"/>
      <c r="E4" s="2042"/>
      <c r="F4" s="2042"/>
      <c r="G4" s="2042"/>
      <c r="H4" s="2042"/>
      <c r="I4" s="2042"/>
      <c r="J4" s="2042"/>
      <c r="K4" s="2042"/>
      <c r="L4" s="2042"/>
      <c r="M4" s="2042"/>
      <c r="N4" s="2042"/>
      <c r="O4" s="1719"/>
      <c r="P4" s="2147" t="str">
        <f>B4</f>
        <v xml:space="preserve">Pour le portefeuille bancaire – Expositions sur les MCBI générales (110) </v>
      </c>
      <c r="Q4" s="2294"/>
      <c r="R4" s="2294"/>
      <c r="S4" s="2294"/>
      <c r="T4" s="2294"/>
      <c r="U4" s="1720"/>
      <c r="V4" s="2232" t="str">
        <f>B4</f>
        <v xml:space="preserve">Pour le portefeuille bancaire – Expositions sur les MCBI générales (110) </v>
      </c>
      <c r="W4" s="2232"/>
      <c r="X4" s="2294"/>
      <c r="Y4" s="2294"/>
      <c r="Z4" s="2294"/>
      <c r="AA4" s="1676"/>
      <c r="AB4" s="2232" t="str">
        <f>B4</f>
        <v xml:space="preserve">Pour le portefeuille bancaire – Expositions sur les MCBI générales (110) </v>
      </c>
      <c r="AC4" s="2232"/>
      <c r="AD4" s="2232"/>
      <c r="AE4" s="2232"/>
      <c r="AF4" s="2232"/>
      <c r="AG4" s="2232"/>
      <c r="AH4" s="1735"/>
      <c r="AI4" s="2296" t="str">
        <f>$B4</f>
        <v xml:space="preserve">Pour le portefeuille bancaire – Expositions sur les MCBI générales (110) </v>
      </c>
      <c r="AJ4" s="2296"/>
      <c r="AK4" s="2296"/>
      <c r="AL4" s="2296"/>
      <c r="AM4" s="2296"/>
      <c r="AN4" s="1735"/>
      <c r="AO4" s="2296" t="str">
        <f>$B4</f>
        <v xml:space="preserve">Pour le portefeuille bancaire – Expositions sur les MCBI générales (110) </v>
      </c>
      <c r="AP4" s="2296"/>
      <c r="AQ4" s="2296"/>
      <c r="AR4" s="2296"/>
      <c r="AS4" s="2296"/>
    </row>
    <row r="5" spans="1:45" ht="15.75" x14ac:dyDescent="0.25">
      <c r="A5" s="1720"/>
      <c r="B5" s="36" t="s">
        <v>2910</v>
      </c>
      <c r="C5" s="326"/>
      <c r="D5" s="1720"/>
      <c r="E5" s="1719"/>
      <c r="F5" s="1719"/>
      <c r="G5" s="1719"/>
      <c r="H5" s="1719"/>
      <c r="I5" s="1719"/>
      <c r="J5" s="1719"/>
      <c r="K5" s="1719"/>
      <c r="L5" s="1719"/>
      <c r="M5" s="1719"/>
      <c r="N5" s="1719"/>
      <c r="O5" s="1719"/>
      <c r="P5" s="36" t="str">
        <f>B5</f>
        <v>Dollars, en milliers, Type d’enregistrement 010</v>
      </c>
      <c r="Q5" s="1"/>
      <c r="R5" s="1"/>
      <c r="S5" s="1"/>
      <c r="T5" s="1"/>
      <c r="U5" s="1"/>
      <c r="V5" s="36" t="str">
        <f>B5</f>
        <v>Dollars, en milliers, Type d’enregistrement 010</v>
      </c>
      <c r="W5" s="36"/>
      <c r="X5" s="1"/>
      <c r="Y5" s="1"/>
      <c r="Z5" s="1188"/>
      <c r="AA5" s="1719"/>
      <c r="AB5" s="36" t="str">
        <f>B5</f>
        <v>Dollars, en milliers, Type d’enregistrement 010</v>
      </c>
      <c r="AC5" s="1"/>
      <c r="AD5" s="1"/>
      <c r="AE5" s="1188"/>
      <c r="AF5" s="1188"/>
      <c r="AG5" s="1085"/>
      <c r="AH5" s="1188"/>
      <c r="AI5" s="36" t="str">
        <f>$B5</f>
        <v>Dollars, en milliers, Type d’enregistrement 010</v>
      </c>
      <c r="AJ5" s="1188"/>
      <c r="AK5" s="1719"/>
      <c r="AL5" s="1085"/>
      <c r="AM5" s="1085"/>
      <c r="AN5" s="1188"/>
      <c r="AO5" s="36" t="str">
        <f>$B5</f>
        <v>Dollars, en milliers, Type d’enregistrement 010</v>
      </c>
      <c r="AP5" s="1719"/>
      <c r="AQ5" s="1719"/>
      <c r="AR5" s="1719"/>
      <c r="AS5" s="1719"/>
    </row>
    <row r="6" spans="1:45" ht="10.15" customHeight="1" x14ac:dyDescent="0.25">
      <c r="A6" s="1720"/>
      <c r="B6" s="326"/>
      <c r="C6" s="326"/>
      <c r="D6" s="1720"/>
      <c r="E6" s="1719"/>
      <c r="F6" s="1719"/>
      <c r="G6" s="1719"/>
      <c r="H6" s="1719"/>
      <c r="I6" s="1719"/>
      <c r="J6" s="1719"/>
      <c r="K6" s="1719"/>
      <c r="L6" s="1719"/>
      <c r="M6" s="1719"/>
      <c r="N6" s="1719"/>
      <c r="O6" s="1719"/>
      <c r="P6" s="2171"/>
      <c r="Q6" s="2294"/>
      <c r="R6" s="876"/>
      <c r="S6" s="227"/>
      <c r="T6" s="227"/>
      <c r="U6" s="227"/>
      <c r="V6" s="1230"/>
      <c r="W6" s="1230"/>
      <c r="X6" s="1230"/>
      <c r="Y6" s="1189"/>
      <c r="Z6" s="1190"/>
      <c r="AA6" s="1719"/>
      <c r="AB6" s="1231"/>
      <c r="AC6" s="1231"/>
      <c r="AD6" s="1"/>
      <c r="AE6" s="1"/>
      <c r="AF6" s="1"/>
      <c r="AG6" s="1085"/>
      <c r="AH6" s="1085"/>
      <c r="AI6" s="1085"/>
      <c r="AJ6" s="1085"/>
      <c r="AK6" s="1230"/>
      <c r="AL6" s="1230"/>
      <c r="AM6" s="1085"/>
      <c r="AN6" s="1085"/>
      <c r="AO6" s="1085"/>
      <c r="AP6" s="1719"/>
      <c r="AQ6" s="1719"/>
      <c r="AR6" s="1719"/>
      <c r="AS6" s="1719"/>
    </row>
    <row r="7" spans="1:45" ht="30.75" customHeight="1" x14ac:dyDescent="0.25">
      <c r="A7" s="1"/>
      <c r="B7" s="2299" t="s">
        <v>2349</v>
      </c>
      <c r="C7" s="2300"/>
      <c r="D7" s="2297"/>
      <c r="E7" s="207"/>
      <c r="F7" s="1660" t="s">
        <v>3153</v>
      </c>
      <c r="G7" s="1184"/>
      <c r="H7" s="2288" t="s">
        <v>2800</v>
      </c>
      <c r="I7" s="2297"/>
      <c r="J7" s="207"/>
      <c r="K7" s="207"/>
      <c r="L7" s="207"/>
      <c r="M7" s="207"/>
      <c r="N7" s="207"/>
      <c r="O7" s="1719"/>
      <c r="P7" s="2298"/>
      <c r="Q7" s="2298"/>
      <c r="R7" s="876"/>
      <c r="S7" s="2217" t="s">
        <v>2971</v>
      </c>
      <c r="T7" s="2297"/>
      <c r="U7" s="1720"/>
      <c r="V7" s="1232"/>
      <c r="W7" s="1232"/>
      <c r="X7" s="1233"/>
      <c r="Y7" s="2217" t="s">
        <v>2971</v>
      </c>
      <c r="Z7" s="2297"/>
      <c r="AA7" s="1719"/>
      <c r="AB7" s="1721"/>
      <c r="AC7" s="1721"/>
      <c r="AD7" s="1028"/>
      <c r="AE7" s="1211"/>
      <c r="AF7" s="1211"/>
      <c r="AG7" s="207"/>
      <c r="AH7" s="21"/>
      <c r="AI7" s="1721"/>
      <c r="AJ7" s="1721"/>
      <c r="AK7" s="1029"/>
      <c r="AL7" s="2274" t="s">
        <v>2971</v>
      </c>
      <c r="AM7" s="2297"/>
      <c r="AN7" s="1720"/>
      <c r="AO7" s="2301"/>
      <c r="AP7" s="2302"/>
      <c r="AQ7" s="1029"/>
      <c r="AR7" s="2274" t="s">
        <v>2971</v>
      </c>
      <c r="AS7" s="2297"/>
    </row>
    <row r="8" spans="1:45" ht="96" customHeight="1" x14ac:dyDescent="0.25">
      <c r="A8" s="1698" t="s">
        <v>2915</v>
      </c>
      <c r="B8" s="1698" t="s">
        <v>2916</v>
      </c>
      <c r="C8" s="1698" t="s">
        <v>2352</v>
      </c>
      <c r="D8" s="1698" t="s">
        <v>3111</v>
      </c>
      <c r="E8" s="668"/>
      <c r="F8" s="1660" t="s">
        <v>3120</v>
      </c>
      <c r="G8" s="1115"/>
      <c r="H8" s="1698" t="s">
        <v>3083</v>
      </c>
      <c r="I8" s="1036" t="s">
        <v>3154</v>
      </c>
      <c r="J8" s="1100"/>
      <c r="K8" s="2217" t="s">
        <v>2359</v>
      </c>
      <c r="L8" s="2297"/>
      <c r="M8" s="2217" t="s">
        <v>2925</v>
      </c>
      <c r="N8" s="2297"/>
      <c r="O8" s="1719"/>
      <c r="P8" s="1035" t="str">
        <f>$A8</f>
        <v>Fourchette de probabilité de défaut (PD)</v>
      </c>
      <c r="Q8" s="1035" t="str">
        <f>$B8</f>
        <v>PD estimative (%) (M3)</v>
      </c>
      <c r="R8" s="1698" t="s">
        <v>3090</v>
      </c>
      <c r="S8" s="1698" t="s">
        <v>2927</v>
      </c>
      <c r="T8" s="1698" t="s">
        <v>2928</v>
      </c>
      <c r="U8" s="1028"/>
      <c r="V8" s="1035" t="str">
        <f>$A8</f>
        <v>Fourchette de probabilité de défaut (PD)</v>
      </c>
      <c r="W8" s="1035" t="str">
        <f>$B8</f>
        <v>PD estimative (%) (M3)</v>
      </c>
      <c r="X8" s="1036" t="s">
        <v>3155</v>
      </c>
      <c r="Y8" s="1036" t="s">
        <v>3134</v>
      </c>
      <c r="Z8" s="1036" t="s">
        <v>3106</v>
      </c>
      <c r="AA8" s="1719"/>
      <c r="AB8" s="1215" t="s">
        <v>2915</v>
      </c>
      <c r="AC8" s="1215" t="s">
        <v>2916</v>
      </c>
      <c r="AD8" s="1698" t="s">
        <v>3156</v>
      </c>
      <c r="AE8" s="1036" t="s">
        <v>3157</v>
      </c>
      <c r="AF8" s="1679" t="s">
        <v>728</v>
      </c>
      <c r="AG8" s="1595" t="s">
        <v>2981</v>
      </c>
      <c r="AH8" s="21"/>
      <c r="AI8" s="1035" t="str">
        <f>$A8</f>
        <v>Fourchette de probabilité de défaut (PD)</v>
      </c>
      <c r="AJ8" s="1035" t="str">
        <f>$B8</f>
        <v>PD estimative (%) (M3)</v>
      </c>
      <c r="AK8" s="1794" t="s">
        <v>3158</v>
      </c>
      <c r="AL8" s="1794" t="s">
        <v>3159</v>
      </c>
      <c r="AM8" s="1794" t="s">
        <v>3160</v>
      </c>
      <c r="AN8" s="1720"/>
      <c r="AO8" s="1035" t="str">
        <f>$A8</f>
        <v>Fourchette de probabilité de défaut (PD)</v>
      </c>
      <c r="AP8" s="1035" t="str">
        <f>$B8</f>
        <v>PD estimative (%) (M3)</v>
      </c>
      <c r="AQ8" s="1794" t="s">
        <v>3161</v>
      </c>
      <c r="AR8" s="1794" t="s">
        <v>3162</v>
      </c>
      <c r="AS8" s="1794" t="s">
        <v>3163</v>
      </c>
    </row>
    <row r="9" spans="1:45" s="876" customFormat="1" x14ac:dyDescent="0.25">
      <c r="B9" s="224" t="s">
        <v>244</v>
      </c>
      <c r="C9" s="224"/>
      <c r="D9" s="224" t="s">
        <v>245</v>
      </c>
      <c r="E9" s="224"/>
      <c r="F9" s="224" t="s">
        <v>246</v>
      </c>
      <c r="G9" s="1249"/>
      <c r="H9" s="224" t="s">
        <v>3085</v>
      </c>
      <c r="I9" s="224"/>
      <c r="J9" s="1249"/>
      <c r="K9" s="1249"/>
      <c r="L9" s="1249"/>
      <c r="M9" s="1249"/>
      <c r="N9" s="1249"/>
      <c r="P9" s="1039"/>
      <c r="Q9" s="1040" t="s">
        <v>2930</v>
      </c>
      <c r="R9" s="224"/>
      <c r="S9" s="1"/>
      <c r="T9" s="224"/>
      <c r="U9" s="224"/>
      <c r="V9" s="1234"/>
      <c r="W9" s="1234"/>
      <c r="X9" s="1235" t="s">
        <v>2930</v>
      </c>
      <c r="Y9" s="1192"/>
      <c r="Z9" s="1188"/>
      <c r="AA9" s="224"/>
      <c r="AB9" s="1217"/>
      <c r="AC9" s="1218" t="s">
        <v>2930</v>
      </c>
      <c r="AD9" s="224"/>
      <c r="AE9" s="224"/>
      <c r="AF9" s="224"/>
      <c r="AG9" s="224"/>
      <c r="AH9" s="21"/>
      <c r="AI9" s="1039"/>
      <c r="AJ9" s="1040" t="s">
        <v>2930</v>
      </c>
      <c r="AK9" s="1192"/>
      <c r="AL9" s="1188"/>
      <c r="AM9" s="1192"/>
      <c r="AO9" s="1039"/>
      <c r="AP9" s="1040" t="s">
        <v>2930</v>
      </c>
      <c r="AQ9" s="1192"/>
      <c r="AR9" s="1188"/>
      <c r="AS9" s="1192"/>
    </row>
    <row r="10" spans="1:45" x14ac:dyDescent="0.25">
      <c r="A10" s="1"/>
      <c r="B10" s="38" t="s">
        <v>1784</v>
      </c>
      <c r="C10" s="1"/>
      <c r="D10" s="323"/>
      <c r="E10" s="323"/>
      <c r="F10" s="323"/>
      <c r="G10" s="323"/>
      <c r="H10" s="323"/>
      <c r="I10" s="323"/>
      <c r="J10" s="323"/>
      <c r="K10" s="323"/>
      <c r="L10" s="323"/>
      <c r="M10" s="323"/>
      <c r="N10" s="1719"/>
      <c r="O10" s="1719"/>
      <c r="P10" s="1043"/>
      <c r="Q10" s="1044" t="str">
        <f>$B10</f>
        <v>Engagements utilisés (501)</v>
      </c>
      <c r="R10" s="1"/>
      <c r="S10" s="1"/>
      <c r="T10" s="1"/>
      <c r="U10" s="1"/>
      <c r="V10" s="1236"/>
      <c r="W10" s="1236"/>
      <c r="X10" s="38" t="str">
        <f>$B10</f>
        <v>Engagements utilisés (501)</v>
      </c>
      <c r="Y10" s="1188"/>
      <c r="Z10" s="1188"/>
      <c r="AA10" s="1"/>
      <c r="AB10" s="1219"/>
      <c r="AC10" s="1220" t="s">
        <v>3145</v>
      </c>
      <c r="AD10" s="1"/>
      <c r="AE10" s="1"/>
      <c r="AF10" s="1"/>
      <c r="AG10" s="1"/>
      <c r="AH10" s="21"/>
      <c r="AI10" s="1043"/>
      <c r="AJ10" s="1044" t="str">
        <f>$B10</f>
        <v>Engagements utilisés (501)</v>
      </c>
      <c r="AK10" s="1188"/>
      <c r="AL10" s="1188"/>
      <c r="AM10" s="1188"/>
      <c r="AN10" s="1720"/>
      <c r="AO10" s="1043"/>
      <c r="AP10" s="1044" t="str">
        <f>$B10</f>
        <v>Engagements utilisés (501)</v>
      </c>
      <c r="AQ10" s="1188"/>
      <c r="AR10" s="1188"/>
      <c r="AS10" s="1188"/>
    </row>
    <row r="11" spans="1:45" s="24" customFormat="1" ht="10.15" customHeight="1" x14ac:dyDescent="0.2">
      <c r="A11" s="1634" t="s">
        <v>2932</v>
      </c>
      <c r="B11" s="1046"/>
      <c r="C11" s="1047"/>
      <c r="D11" s="1685"/>
      <c r="E11" s="30"/>
      <c r="F11" s="1729"/>
      <c r="G11" s="1105"/>
      <c r="H11" s="1730"/>
      <c r="I11" s="1102"/>
      <c r="J11" s="30"/>
      <c r="K11" s="1728"/>
      <c r="L11" s="1728"/>
      <c r="M11" s="1728"/>
      <c r="N11" s="1728"/>
      <c r="P11" s="1051" t="str">
        <f t="shared" ref="P11:P35" si="0">$A11</f>
        <v>1 (1401)</v>
      </c>
      <c r="Q11" s="1052" t="str">
        <f t="shared" ref="Q11:Q35" si="1">IF($B11="","",$B11)</f>
        <v/>
      </c>
      <c r="R11" s="1741"/>
      <c r="S11" s="1053"/>
      <c r="T11" s="1053"/>
      <c r="U11" s="1053"/>
      <c r="V11" s="1051" t="str">
        <f t="shared" ref="V11:V35" si="2">$A11</f>
        <v>1 (1401)</v>
      </c>
      <c r="W11" s="1052" t="str">
        <f t="shared" ref="W11:W35" si="3">IF($B11="","",$B11)</f>
        <v/>
      </c>
      <c r="X11" s="1740"/>
      <c r="Y11" s="1195"/>
      <c r="Z11" s="1195"/>
      <c r="AA11" s="1237"/>
      <c r="AB11" s="1051" t="str">
        <f t="shared" ref="AB11:AB35" si="4">$A11</f>
        <v>1 (1401)</v>
      </c>
      <c r="AC11" s="1052" t="str">
        <f t="shared" ref="AC11:AC35" si="5">IF($B11="","",$B11)</f>
        <v/>
      </c>
      <c r="AD11" s="1742"/>
      <c r="AE11" s="1742"/>
      <c r="AF11" s="1742"/>
      <c r="AG11" s="1742"/>
      <c r="AH11" s="1"/>
      <c r="AI11" s="1051" t="str">
        <f t="shared" ref="AI11:AI35" si="6">$A11</f>
        <v>1 (1401)</v>
      </c>
      <c r="AJ11" s="1052" t="str">
        <f t="shared" ref="AJ11:AJ35" si="7">IF($B11="","",$B11)</f>
        <v/>
      </c>
      <c r="AK11" s="1742"/>
      <c r="AL11" s="1742"/>
      <c r="AM11" s="1238"/>
      <c r="AN11" s="218"/>
      <c r="AO11" s="1051" t="str">
        <f t="shared" ref="AO11:AO35" si="8">$A11</f>
        <v>1 (1401)</v>
      </c>
      <c r="AP11" s="1052" t="str">
        <f t="shared" ref="AP11:AP35" si="9">IF($B11="","",$B11)</f>
        <v/>
      </c>
      <c r="AQ11" s="1740"/>
      <c r="AR11" s="1195"/>
      <c r="AS11" s="1195"/>
    </row>
    <row r="12" spans="1:45" s="24" customFormat="1" ht="12.75" x14ac:dyDescent="0.2">
      <c r="A12" s="1634" t="s">
        <v>2933</v>
      </c>
      <c r="B12" s="1046"/>
      <c r="C12" s="1047"/>
      <c r="D12" s="1685"/>
      <c r="E12" s="30"/>
      <c r="F12" s="1729"/>
      <c r="G12" s="1105"/>
      <c r="H12" s="1730"/>
      <c r="I12" s="1102"/>
      <c r="J12" s="30"/>
      <c r="K12" s="1728"/>
      <c r="L12" s="1728"/>
      <c r="M12" s="1728"/>
      <c r="N12" s="1728"/>
      <c r="P12" s="1051" t="str">
        <f t="shared" si="0"/>
        <v>2 (1402)</v>
      </c>
      <c r="Q12" s="1052" t="str">
        <f t="shared" si="1"/>
        <v/>
      </c>
      <c r="R12" s="1741"/>
      <c r="S12" s="1053"/>
      <c r="T12" s="1053"/>
      <c r="U12" s="1053"/>
      <c r="V12" s="1051" t="str">
        <f t="shared" si="2"/>
        <v>2 (1402)</v>
      </c>
      <c r="W12" s="1052" t="str">
        <f t="shared" si="3"/>
        <v/>
      </c>
      <c r="X12" s="1740"/>
      <c r="Y12" s="1195"/>
      <c r="Z12" s="1195"/>
      <c r="AA12" s="1237"/>
      <c r="AB12" s="1051" t="str">
        <f t="shared" si="4"/>
        <v>2 (1402)</v>
      </c>
      <c r="AC12" s="1052" t="str">
        <f t="shared" si="5"/>
        <v/>
      </c>
      <c r="AD12" s="1742"/>
      <c r="AE12" s="1742"/>
      <c r="AF12" s="1742"/>
      <c r="AG12" s="1742"/>
      <c r="AH12" s="1"/>
      <c r="AI12" s="1051" t="str">
        <f t="shared" si="6"/>
        <v>2 (1402)</v>
      </c>
      <c r="AJ12" s="1052" t="str">
        <f t="shared" si="7"/>
        <v/>
      </c>
      <c r="AK12" s="1742"/>
      <c r="AL12" s="1742"/>
      <c r="AM12" s="1238"/>
      <c r="AN12" s="218"/>
      <c r="AO12" s="1051" t="str">
        <f t="shared" si="8"/>
        <v>2 (1402)</v>
      </c>
      <c r="AP12" s="1052" t="str">
        <f t="shared" si="9"/>
        <v/>
      </c>
      <c r="AQ12" s="1740"/>
      <c r="AR12" s="1195"/>
      <c r="AS12" s="1195"/>
    </row>
    <row r="13" spans="1:45" s="24" customFormat="1" ht="12.75" x14ac:dyDescent="0.2">
      <c r="A13" s="1634" t="s">
        <v>2934</v>
      </c>
      <c r="B13" s="1046"/>
      <c r="C13" s="1047"/>
      <c r="D13" s="1685"/>
      <c r="E13" s="30"/>
      <c r="F13" s="1729"/>
      <c r="G13" s="1105"/>
      <c r="H13" s="1730"/>
      <c r="I13" s="1102"/>
      <c r="J13" s="30"/>
      <c r="K13" s="1728"/>
      <c r="L13" s="1728"/>
      <c r="M13" s="1728"/>
      <c r="N13" s="1728"/>
      <c r="P13" s="1051" t="str">
        <f t="shared" si="0"/>
        <v>3 (1403)</v>
      </c>
      <c r="Q13" s="1052" t="str">
        <f t="shared" si="1"/>
        <v/>
      </c>
      <c r="R13" s="1741"/>
      <c r="S13" s="1053"/>
      <c r="T13" s="1053"/>
      <c r="U13" s="1053"/>
      <c r="V13" s="1051" t="str">
        <f t="shared" si="2"/>
        <v>3 (1403)</v>
      </c>
      <c r="W13" s="1052" t="str">
        <f t="shared" si="3"/>
        <v/>
      </c>
      <c r="X13" s="1740"/>
      <c r="Y13" s="1195"/>
      <c r="Z13" s="1195"/>
      <c r="AA13" s="1237"/>
      <c r="AB13" s="1051" t="str">
        <f t="shared" si="4"/>
        <v>3 (1403)</v>
      </c>
      <c r="AC13" s="1052" t="str">
        <f t="shared" si="5"/>
        <v/>
      </c>
      <c r="AD13" s="1742"/>
      <c r="AE13" s="1742"/>
      <c r="AF13" s="1742"/>
      <c r="AG13" s="1742"/>
      <c r="AH13" s="1"/>
      <c r="AI13" s="1051" t="str">
        <f t="shared" si="6"/>
        <v>3 (1403)</v>
      </c>
      <c r="AJ13" s="1052" t="str">
        <f t="shared" si="7"/>
        <v/>
      </c>
      <c r="AK13" s="1742"/>
      <c r="AL13" s="1742"/>
      <c r="AM13" s="1238"/>
      <c r="AN13" s="218"/>
      <c r="AO13" s="1051" t="str">
        <f t="shared" si="8"/>
        <v>3 (1403)</v>
      </c>
      <c r="AP13" s="1052" t="str">
        <f t="shared" si="9"/>
        <v/>
      </c>
      <c r="AQ13" s="1740"/>
      <c r="AR13" s="1195"/>
      <c r="AS13" s="1195"/>
    </row>
    <row r="14" spans="1:45" s="24" customFormat="1" ht="10.15" hidden="1" customHeight="1" x14ac:dyDescent="0.2">
      <c r="A14" s="1634" t="s">
        <v>2935</v>
      </c>
      <c r="B14" s="1046"/>
      <c r="C14" s="1047"/>
      <c r="D14" s="1685"/>
      <c r="E14" s="30"/>
      <c r="F14" s="1729"/>
      <c r="G14" s="1105"/>
      <c r="H14" s="1730"/>
      <c r="I14" s="1102"/>
      <c r="J14" s="30"/>
      <c r="K14" s="1728"/>
      <c r="L14" s="1728"/>
      <c r="M14" s="1728"/>
      <c r="N14" s="1728"/>
      <c r="P14" s="1051" t="str">
        <f t="shared" si="0"/>
        <v>4 (1404)</v>
      </c>
      <c r="Q14" s="1052" t="str">
        <f t="shared" si="1"/>
        <v/>
      </c>
      <c r="R14" s="1741"/>
      <c r="S14" s="1053"/>
      <c r="T14" s="1053"/>
      <c r="U14" s="1053"/>
      <c r="V14" s="1051" t="str">
        <f t="shared" si="2"/>
        <v>4 (1404)</v>
      </c>
      <c r="W14" s="1052" t="str">
        <f t="shared" si="3"/>
        <v/>
      </c>
      <c r="X14" s="1740"/>
      <c r="Y14" s="1195"/>
      <c r="Z14" s="1195"/>
      <c r="AA14" s="1237"/>
      <c r="AB14" s="1051" t="str">
        <f t="shared" si="4"/>
        <v>4 (1404)</v>
      </c>
      <c r="AC14" s="1052" t="str">
        <f t="shared" si="5"/>
        <v/>
      </c>
      <c r="AD14" s="1742"/>
      <c r="AE14" s="1742"/>
      <c r="AF14" s="1742"/>
      <c r="AG14" s="1742"/>
      <c r="AH14" s="1"/>
      <c r="AI14" s="1051" t="str">
        <f t="shared" si="6"/>
        <v>4 (1404)</v>
      </c>
      <c r="AJ14" s="1052" t="str">
        <f t="shared" si="7"/>
        <v/>
      </c>
      <c r="AK14" s="1742"/>
      <c r="AL14" s="1742"/>
      <c r="AM14" s="1238"/>
      <c r="AN14" s="218"/>
      <c r="AO14" s="1051" t="str">
        <f t="shared" si="8"/>
        <v>4 (1404)</v>
      </c>
      <c r="AP14" s="1052" t="str">
        <f t="shared" si="9"/>
        <v/>
      </c>
      <c r="AQ14" s="1740"/>
      <c r="AR14" s="1195"/>
      <c r="AS14" s="1195"/>
    </row>
    <row r="15" spans="1:45" s="24" customFormat="1" ht="10.15" hidden="1" customHeight="1" x14ac:dyDescent="0.2">
      <c r="A15" s="1634" t="s">
        <v>2936</v>
      </c>
      <c r="B15" s="1046"/>
      <c r="C15" s="1047"/>
      <c r="D15" s="1685"/>
      <c r="E15" s="30"/>
      <c r="F15" s="1729"/>
      <c r="G15" s="1105"/>
      <c r="H15" s="1730"/>
      <c r="I15" s="1102"/>
      <c r="J15" s="30"/>
      <c r="K15" s="1728"/>
      <c r="L15" s="1728"/>
      <c r="M15" s="1728"/>
      <c r="N15" s="1728"/>
      <c r="P15" s="1051" t="str">
        <f t="shared" si="0"/>
        <v>5 (1405)</v>
      </c>
      <c r="Q15" s="1052" t="str">
        <f t="shared" si="1"/>
        <v/>
      </c>
      <c r="R15" s="1741"/>
      <c r="S15" s="1053"/>
      <c r="T15" s="1053"/>
      <c r="U15" s="1053"/>
      <c r="V15" s="1051" t="str">
        <f t="shared" si="2"/>
        <v>5 (1405)</v>
      </c>
      <c r="W15" s="1052" t="str">
        <f t="shared" si="3"/>
        <v/>
      </c>
      <c r="X15" s="1740"/>
      <c r="Y15" s="1195"/>
      <c r="Z15" s="1195"/>
      <c r="AA15" s="1237"/>
      <c r="AB15" s="1051" t="str">
        <f t="shared" si="4"/>
        <v>5 (1405)</v>
      </c>
      <c r="AC15" s="1052" t="str">
        <f t="shared" si="5"/>
        <v/>
      </c>
      <c r="AD15" s="1742"/>
      <c r="AE15" s="1742"/>
      <c r="AF15" s="1742"/>
      <c r="AG15" s="1742"/>
      <c r="AH15" s="1"/>
      <c r="AI15" s="1051" t="str">
        <f t="shared" si="6"/>
        <v>5 (1405)</v>
      </c>
      <c r="AJ15" s="1052" t="str">
        <f t="shared" si="7"/>
        <v/>
      </c>
      <c r="AK15" s="1742"/>
      <c r="AL15" s="1742"/>
      <c r="AM15" s="1238"/>
      <c r="AN15" s="218"/>
      <c r="AO15" s="1051" t="str">
        <f t="shared" si="8"/>
        <v>5 (1405)</v>
      </c>
      <c r="AP15" s="1052" t="str">
        <f t="shared" si="9"/>
        <v/>
      </c>
      <c r="AQ15" s="1740"/>
      <c r="AR15" s="1195"/>
      <c r="AS15" s="1195"/>
    </row>
    <row r="16" spans="1:45" s="24" customFormat="1" ht="10.15" hidden="1" customHeight="1" x14ac:dyDescent="0.2">
      <c r="A16" s="1634" t="s">
        <v>2937</v>
      </c>
      <c r="B16" s="1046"/>
      <c r="C16" s="1047"/>
      <c r="D16" s="1685"/>
      <c r="E16" s="30"/>
      <c r="F16" s="1729"/>
      <c r="G16" s="1105"/>
      <c r="H16" s="1730"/>
      <c r="I16" s="1102"/>
      <c r="J16" s="30"/>
      <c r="K16" s="1728"/>
      <c r="L16" s="1728"/>
      <c r="M16" s="1728"/>
      <c r="N16" s="1728"/>
      <c r="P16" s="1051" t="str">
        <f t="shared" si="0"/>
        <v>6 (1406)</v>
      </c>
      <c r="Q16" s="1052" t="str">
        <f t="shared" si="1"/>
        <v/>
      </c>
      <c r="R16" s="1741"/>
      <c r="S16" s="1053"/>
      <c r="T16" s="1053"/>
      <c r="U16" s="1053"/>
      <c r="V16" s="1051" t="str">
        <f t="shared" si="2"/>
        <v>6 (1406)</v>
      </c>
      <c r="W16" s="1052" t="str">
        <f t="shared" si="3"/>
        <v/>
      </c>
      <c r="X16" s="1740"/>
      <c r="Y16" s="1195"/>
      <c r="Z16" s="1195"/>
      <c r="AA16" s="1237"/>
      <c r="AB16" s="1051" t="str">
        <f t="shared" si="4"/>
        <v>6 (1406)</v>
      </c>
      <c r="AC16" s="1052" t="str">
        <f t="shared" si="5"/>
        <v/>
      </c>
      <c r="AD16" s="1742"/>
      <c r="AE16" s="1742"/>
      <c r="AF16" s="1742"/>
      <c r="AG16" s="1742"/>
      <c r="AH16" s="1"/>
      <c r="AI16" s="1051" t="str">
        <f t="shared" si="6"/>
        <v>6 (1406)</v>
      </c>
      <c r="AJ16" s="1052" t="str">
        <f t="shared" si="7"/>
        <v/>
      </c>
      <c r="AK16" s="1742"/>
      <c r="AL16" s="1742"/>
      <c r="AM16" s="1238"/>
      <c r="AN16" s="218"/>
      <c r="AO16" s="1051" t="str">
        <f t="shared" si="8"/>
        <v>6 (1406)</v>
      </c>
      <c r="AP16" s="1052" t="str">
        <f t="shared" si="9"/>
        <v/>
      </c>
      <c r="AQ16" s="1740"/>
      <c r="AR16" s="1195"/>
      <c r="AS16" s="1195"/>
    </row>
    <row r="17" spans="1:45" s="24" customFormat="1" ht="10.15" hidden="1" customHeight="1" x14ac:dyDescent="0.2">
      <c r="A17" s="1634" t="s">
        <v>2938</v>
      </c>
      <c r="B17" s="1046"/>
      <c r="C17" s="1047"/>
      <c r="D17" s="1685"/>
      <c r="E17" s="30"/>
      <c r="F17" s="1729"/>
      <c r="G17" s="1105"/>
      <c r="H17" s="1730"/>
      <c r="I17" s="1102"/>
      <c r="J17" s="30"/>
      <c r="K17" s="1728"/>
      <c r="L17" s="1728"/>
      <c r="M17" s="1728"/>
      <c r="N17" s="1728"/>
      <c r="P17" s="1051" t="str">
        <f t="shared" si="0"/>
        <v>7 (1407)</v>
      </c>
      <c r="Q17" s="1052" t="str">
        <f t="shared" si="1"/>
        <v/>
      </c>
      <c r="R17" s="1741"/>
      <c r="S17" s="1053"/>
      <c r="T17" s="1053"/>
      <c r="U17" s="1053"/>
      <c r="V17" s="1051" t="str">
        <f t="shared" si="2"/>
        <v>7 (1407)</v>
      </c>
      <c r="W17" s="1052" t="str">
        <f t="shared" si="3"/>
        <v/>
      </c>
      <c r="X17" s="1740"/>
      <c r="Y17" s="1195"/>
      <c r="Z17" s="1195"/>
      <c r="AA17" s="1237"/>
      <c r="AB17" s="1051" t="str">
        <f t="shared" si="4"/>
        <v>7 (1407)</v>
      </c>
      <c r="AC17" s="1052" t="str">
        <f t="shared" si="5"/>
        <v/>
      </c>
      <c r="AD17" s="1742"/>
      <c r="AE17" s="1742"/>
      <c r="AF17" s="1742"/>
      <c r="AG17" s="1742"/>
      <c r="AH17" s="1"/>
      <c r="AI17" s="1051" t="str">
        <f t="shared" si="6"/>
        <v>7 (1407)</v>
      </c>
      <c r="AJ17" s="1052" t="str">
        <f t="shared" si="7"/>
        <v/>
      </c>
      <c r="AK17" s="1742"/>
      <c r="AL17" s="1742"/>
      <c r="AM17" s="1238"/>
      <c r="AN17" s="218"/>
      <c r="AO17" s="1051" t="str">
        <f t="shared" si="8"/>
        <v>7 (1407)</v>
      </c>
      <c r="AP17" s="1052" t="str">
        <f t="shared" si="9"/>
        <v/>
      </c>
      <c r="AQ17" s="1740"/>
      <c r="AR17" s="1195"/>
      <c r="AS17" s="1195"/>
    </row>
    <row r="18" spans="1:45" s="24" customFormat="1" ht="10.15" hidden="1" customHeight="1" x14ac:dyDescent="0.2">
      <c r="A18" s="1634" t="s">
        <v>2939</v>
      </c>
      <c r="B18" s="1046"/>
      <c r="C18" s="1047"/>
      <c r="D18" s="1685"/>
      <c r="E18" s="30"/>
      <c r="F18" s="1729"/>
      <c r="G18" s="1105"/>
      <c r="H18" s="1730"/>
      <c r="I18" s="1102"/>
      <c r="J18" s="30"/>
      <c r="K18" s="1728"/>
      <c r="L18" s="1728"/>
      <c r="M18" s="1728"/>
      <c r="N18" s="1728"/>
      <c r="P18" s="1051" t="str">
        <f t="shared" si="0"/>
        <v>8 (1408)</v>
      </c>
      <c r="Q18" s="1052" t="str">
        <f t="shared" si="1"/>
        <v/>
      </c>
      <c r="R18" s="1741"/>
      <c r="S18" s="1053"/>
      <c r="T18" s="1053"/>
      <c r="U18" s="1053"/>
      <c r="V18" s="1051" t="str">
        <f t="shared" si="2"/>
        <v>8 (1408)</v>
      </c>
      <c r="W18" s="1052" t="str">
        <f t="shared" si="3"/>
        <v/>
      </c>
      <c r="X18" s="1740"/>
      <c r="Y18" s="1195"/>
      <c r="Z18" s="1195"/>
      <c r="AA18" s="1237"/>
      <c r="AB18" s="1051" t="str">
        <f t="shared" si="4"/>
        <v>8 (1408)</v>
      </c>
      <c r="AC18" s="1052" t="str">
        <f t="shared" si="5"/>
        <v/>
      </c>
      <c r="AD18" s="1742"/>
      <c r="AE18" s="1742"/>
      <c r="AF18" s="1742"/>
      <c r="AG18" s="1742"/>
      <c r="AH18" s="1"/>
      <c r="AI18" s="1051" t="str">
        <f t="shared" si="6"/>
        <v>8 (1408)</v>
      </c>
      <c r="AJ18" s="1052" t="str">
        <f t="shared" si="7"/>
        <v/>
      </c>
      <c r="AK18" s="1742"/>
      <c r="AL18" s="1742"/>
      <c r="AM18" s="1238"/>
      <c r="AN18" s="218"/>
      <c r="AO18" s="1051" t="str">
        <f t="shared" si="8"/>
        <v>8 (1408)</v>
      </c>
      <c r="AP18" s="1052" t="str">
        <f t="shared" si="9"/>
        <v/>
      </c>
      <c r="AQ18" s="1740"/>
      <c r="AR18" s="1195"/>
      <c r="AS18" s="1195"/>
    </row>
    <row r="19" spans="1:45" s="24" customFormat="1" ht="10.15" hidden="1" customHeight="1" x14ac:dyDescent="0.2">
      <c r="A19" s="1634" t="s">
        <v>2940</v>
      </c>
      <c r="B19" s="1046"/>
      <c r="C19" s="1047"/>
      <c r="D19" s="1685"/>
      <c r="E19" s="30"/>
      <c r="F19" s="1729"/>
      <c r="G19" s="1105"/>
      <c r="H19" s="1730"/>
      <c r="I19" s="1102"/>
      <c r="J19" s="30"/>
      <c r="K19" s="1728"/>
      <c r="L19" s="1728"/>
      <c r="M19" s="1728"/>
      <c r="N19" s="1728"/>
      <c r="P19" s="1051" t="str">
        <f t="shared" si="0"/>
        <v>9 (1409)</v>
      </c>
      <c r="Q19" s="1052" t="str">
        <f t="shared" si="1"/>
        <v/>
      </c>
      <c r="R19" s="1741"/>
      <c r="S19" s="1053"/>
      <c r="T19" s="1053"/>
      <c r="U19" s="1053"/>
      <c r="V19" s="1051" t="str">
        <f t="shared" si="2"/>
        <v>9 (1409)</v>
      </c>
      <c r="W19" s="1052" t="str">
        <f t="shared" si="3"/>
        <v/>
      </c>
      <c r="X19" s="1740"/>
      <c r="Y19" s="1195"/>
      <c r="Z19" s="1195"/>
      <c r="AA19" s="1237"/>
      <c r="AB19" s="1051" t="str">
        <f t="shared" si="4"/>
        <v>9 (1409)</v>
      </c>
      <c r="AC19" s="1052" t="str">
        <f t="shared" si="5"/>
        <v/>
      </c>
      <c r="AD19" s="1742"/>
      <c r="AE19" s="1742"/>
      <c r="AF19" s="1742"/>
      <c r="AG19" s="1742"/>
      <c r="AH19" s="1"/>
      <c r="AI19" s="1051" t="str">
        <f t="shared" si="6"/>
        <v>9 (1409)</v>
      </c>
      <c r="AJ19" s="1052" t="str">
        <f t="shared" si="7"/>
        <v/>
      </c>
      <c r="AK19" s="1742"/>
      <c r="AL19" s="1742"/>
      <c r="AM19" s="1238"/>
      <c r="AN19" s="218"/>
      <c r="AO19" s="1051" t="str">
        <f t="shared" si="8"/>
        <v>9 (1409)</v>
      </c>
      <c r="AP19" s="1052" t="str">
        <f t="shared" si="9"/>
        <v/>
      </c>
      <c r="AQ19" s="1740"/>
      <c r="AR19" s="1195"/>
      <c r="AS19" s="1195"/>
    </row>
    <row r="20" spans="1:45" s="24" customFormat="1" ht="10.15" hidden="1" customHeight="1" x14ac:dyDescent="0.2">
      <c r="A20" s="1634" t="s">
        <v>2941</v>
      </c>
      <c r="B20" s="1046"/>
      <c r="C20" s="1047"/>
      <c r="D20" s="1685"/>
      <c r="E20" s="30"/>
      <c r="F20" s="1729"/>
      <c r="G20" s="1105"/>
      <c r="H20" s="1730"/>
      <c r="I20" s="1102"/>
      <c r="J20" s="30"/>
      <c r="K20" s="1728"/>
      <c r="L20" s="1728"/>
      <c r="M20" s="1728"/>
      <c r="N20" s="1728"/>
      <c r="P20" s="1051" t="str">
        <f t="shared" si="0"/>
        <v>10 (1410)</v>
      </c>
      <c r="Q20" s="1052" t="str">
        <f t="shared" si="1"/>
        <v/>
      </c>
      <c r="R20" s="1741"/>
      <c r="S20" s="1053"/>
      <c r="T20" s="1053"/>
      <c r="U20" s="1053"/>
      <c r="V20" s="1051" t="str">
        <f t="shared" si="2"/>
        <v>10 (1410)</v>
      </c>
      <c r="W20" s="1052" t="str">
        <f t="shared" si="3"/>
        <v/>
      </c>
      <c r="X20" s="1740"/>
      <c r="Y20" s="1195"/>
      <c r="Z20" s="1195"/>
      <c r="AA20" s="1237"/>
      <c r="AB20" s="1051" t="str">
        <f t="shared" si="4"/>
        <v>10 (1410)</v>
      </c>
      <c r="AC20" s="1052" t="str">
        <f t="shared" si="5"/>
        <v/>
      </c>
      <c r="AD20" s="1742"/>
      <c r="AE20" s="1742"/>
      <c r="AF20" s="1742"/>
      <c r="AG20" s="1742"/>
      <c r="AH20" s="1"/>
      <c r="AI20" s="1051" t="str">
        <f t="shared" si="6"/>
        <v>10 (1410)</v>
      </c>
      <c r="AJ20" s="1052" t="str">
        <f t="shared" si="7"/>
        <v/>
      </c>
      <c r="AK20" s="1742"/>
      <c r="AL20" s="1742"/>
      <c r="AM20" s="1238"/>
      <c r="AN20" s="218"/>
      <c r="AO20" s="1051" t="str">
        <f t="shared" si="8"/>
        <v>10 (1410)</v>
      </c>
      <c r="AP20" s="1052" t="str">
        <f t="shared" si="9"/>
        <v/>
      </c>
      <c r="AQ20" s="1740"/>
      <c r="AR20" s="1195"/>
      <c r="AS20" s="1195"/>
    </row>
    <row r="21" spans="1:45" s="24" customFormat="1" ht="10.15" hidden="1" customHeight="1" x14ac:dyDescent="0.2">
      <c r="A21" s="1634" t="s">
        <v>2942</v>
      </c>
      <c r="B21" s="1046"/>
      <c r="C21" s="1047"/>
      <c r="D21" s="1685"/>
      <c r="E21" s="30"/>
      <c r="F21" s="1729"/>
      <c r="G21" s="1105"/>
      <c r="H21" s="1730"/>
      <c r="I21" s="1102"/>
      <c r="J21" s="30"/>
      <c r="K21" s="1728"/>
      <c r="L21" s="1728"/>
      <c r="M21" s="1728"/>
      <c r="N21" s="1728"/>
      <c r="P21" s="1051" t="str">
        <f t="shared" si="0"/>
        <v>11 (1411)</v>
      </c>
      <c r="Q21" s="1052" t="str">
        <f t="shared" si="1"/>
        <v/>
      </c>
      <c r="R21" s="1741"/>
      <c r="S21" s="1053"/>
      <c r="T21" s="1053"/>
      <c r="U21" s="1053"/>
      <c r="V21" s="1051" t="str">
        <f t="shared" si="2"/>
        <v>11 (1411)</v>
      </c>
      <c r="W21" s="1052" t="str">
        <f t="shared" si="3"/>
        <v/>
      </c>
      <c r="X21" s="1740"/>
      <c r="Y21" s="1195"/>
      <c r="Z21" s="1195"/>
      <c r="AA21" s="1237"/>
      <c r="AB21" s="1051" t="str">
        <f t="shared" si="4"/>
        <v>11 (1411)</v>
      </c>
      <c r="AC21" s="1052" t="str">
        <f t="shared" si="5"/>
        <v/>
      </c>
      <c r="AD21" s="1742"/>
      <c r="AE21" s="1742"/>
      <c r="AF21" s="1742"/>
      <c r="AG21" s="1742"/>
      <c r="AH21" s="1"/>
      <c r="AI21" s="1051" t="str">
        <f t="shared" si="6"/>
        <v>11 (1411)</v>
      </c>
      <c r="AJ21" s="1052" t="str">
        <f t="shared" si="7"/>
        <v/>
      </c>
      <c r="AK21" s="1742"/>
      <c r="AL21" s="1742"/>
      <c r="AM21" s="1238"/>
      <c r="AN21" s="218"/>
      <c r="AO21" s="1051" t="str">
        <f t="shared" si="8"/>
        <v>11 (1411)</v>
      </c>
      <c r="AP21" s="1052" t="str">
        <f t="shared" si="9"/>
        <v/>
      </c>
      <c r="AQ21" s="1740"/>
      <c r="AR21" s="1195"/>
      <c r="AS21" s="1195"/>
    </row>
    <row r="22" spans="1:45" s="24" customFormat="1" ht="10.15" hidden="1" customHeight="1" x14ac:dyDescent="0.2">
      <c r="A22" s="1634" t="s">
        <v>2943</v>
      </c>
      <c r="B22" s="1046"/>
      <c r="C22" s="1047"/>
      <c r="D22" s="1685"/>
      <c r="E22" s="30"/>
      <c r="F22" s="1729"/>
      <c r="G22" s="1105"/>
      <c r="H22" s="1730"/>
      <c r="I22" s="1102"/>
      <c r="J22" s="30"/>
      <c r="K22" s="1728"/>
      <c r="L22" s="1728"/>
      <c r="M22" s="1728"/>
      <c r="N22" s="1728"/>
      <c r="P22" s="1051" t="str">
        <f t="shared" si="0"/>
        <v>12 (1412)</v>
      </c>
      <c r="Q22" s="1052" t="str">
        <f t="shared" si="1"/>
        <v/>
      </c>
      <c r="R22" s="1741"/>
      <c r="S22" s="1053"/>
      <c r="T22" s="1053"/>
      <c r="U22" s="1053"/>
      <c r="V22" s="1051" t="str">
        <f t="shared" si="2"/>
        <v>12 (1412)</v>
      </c>
      <c r="W22" s="1052" t="str">
        <f t="shared" si="3"/>
        <v/>
      </c>
      <c r="X22" s="1740"/>
      <c r="Y22" s="1195"/>
      <c r="Z22" s="1195"/>
      <c r="AA22" s="1237"/>
      <c r="AB22" s="1051" t="str">
        <f t="shared" si="4"/>
        <v>12 (1412)</v>
      </c>
      <c r="AC22" s="1052" t="str">
        <f t="shared" si="5"/>
        <v/>
      </c>
      <c r="AD22" s="1742"/>
      <c r="AE22" s="1742"/>
      <c r="AF22" s="1742"/>
      <c r="AG22" s="1742"/>
      <c r="AH22" s="1"/>
      <c r="AI22" s="1051" t="str">
        <f t="shared" si="6"/>
        <v>12 (1412)</v>
      </c>
      <c r="AJ22" s="1052" t="str">
        <f t="shared" si="7"/>
        <v/>
      </c>
      <c r="AK22" s="1742"/>
      <c r="AL22" s="1742"/>
      <c r="AM22" s="1238"/>
      <c r="AN22" s="218"/>
      <c r="AO22" s="1051" t="str">
        <f t="shared" si="8"/>
        <v>12 (1412)</v>
      </c>
      <c r="AP22" s="1052" t="str">
        <f t="shared" si="9"/>
        <v/>
      </c>
      <c r="AQ22" s="1740"/>
      <c r="AR22" s="1195"/>
      <c r="AS22" s="1195"/>
    </row>
    <row r="23" spans="1:45" s="24" customFormat="1" ht="10.15" hidden="1" customHeight="1" x14ac:dyDescent="0.2">
      <c r="A23" s="1634" t="s">
        <v>2944</v>
      </c>
      <c r="B23" s="1046"/>
      <c r="C23" s="1047"/>
      <c r="D23" s="1685"/>
      <c r="E23" s="30"/>
      <c r="F23" s="1729"/>
      <c r="G23" s="1105"/>
      <c r="H23" s="1730"/>
      <c r="I23" s="1102"/>
      <c r="J23" s="30"/>
      <c r="K23" s="1728"/>
      <c r="L23" s="1728"/>
      <c r="M23" s="1728"/>
      <c r="N23" s="1728"/>
      <c r="P23" s="1051" t="str">
        <f t="shared" si="0"/>
        <v>13 (1413)</v>
      </c>
      <c r="Q23" s="1052" t="str">
        <f t="shared" si="1"/>
        <v/>
      </c>
      <c r="R23" s="1741"/>
      <c r="S23" s="1053"/>
      <c r="T23" s="1053"/>
      <c r="U23" s="1053"/>
      <c r="V23" s="1051" t="str">
        <f t="shared" si="2"/>
        <v>13 (1413)</v>
      </c>
      <c r="W23" s="1052" t="str">
        <f t="shared" si="3"/>
        <v/>
      </c>
      <c r="X23" s="1740"/>
      <c r="Y23" s="1195"/>
      <c r="Z23" s="1195"/>
      <c r="AA23" s="1237"/>
      <c r="AB23" s="1051" t="str">
        <f t="shared" si="4"/>
        <v>13 (1413)</v>
      </c>
      <c r="AC23" s="1052" t="str">
        <f t="shared" si="5"/>
        <v/>
      </c>
      <c r="AD23" s="1742"/>
      <c r="AE23" s="1742"/>
      <c r="AF23" s="1742"/>
      <c r="AG23" s="1742"/>
      <c r="AH23" s="1"/>
      <c r="AI23" s="1051" t="str">
        <f t="shared" si="6"/>
        <v>13 (1413)</v>
      </c>
      <c r="AJ23" s="1052" t="str">
        <f t="shared" si="7"/>
        <v/>
      </c>
      <c r="AK23" s="1742"/>
      <c r="AL23" s="1742"/>
      <c r="AM23" s="1238"/>
      <c r="AN23" s="218"/>
      <c r="AO23" s="1051" t="str">
        <f t="shared" si="8"/>
        <v>13 (1413)</v>
      </c>
      <c r="AP23" s="1052" t="str">
        <f t="shared" si="9"/>
        <v/>
      </c>
      <c r="AQ23" s="1740"/>
      <c r="AR23" s="1195"/>
      <c r="AS23" s="1195"/>
    </row>
    <row r="24" spans="1:45" s="24" customFormat="1" ht="10.15" hidden="1" customHeight="1" x14ac:dyDescent="0.2">
      <c r="A24" s="1634" t="s">
        <v>2945</v>
      </c>
      <c r="B24" s="1046"/>
      <c r="C24" s="1047"/>
      <c r="D24" s="1685"/>
      <c r="E24" s="30"/>
      <c r="F24" s="1729"/>
      <c r="G24" s="1105"/>
      <c r="H24" s="1730"/>
      <c r="I24" s="1102"/>
      <c r="J24" s="30"/>
      <c r="K24" s="1728"/>
      <c r="L24" s="1728"/>
      <c r="M24" s="1728"/>
      <c r="N24" s="1728"/>
      <c r="P24" s="1051" t="str">
        <f t="shared" si="0"/>
        <v>14 (1414)</v>
      </c>
      <c r="Q24" s="1052" t="str">
        <f t="shared" si="1"/>
        <v/>
      </c>
      <c r="R24" s="1741"/>
      <c r="S24" s="1053"/>
      <c r="T24" s="1053"/>
      <c r="U24" s="1053"/>
      <c r="V24" s="1051" t="str">
        <f t="shared" si="2"/>
        <v>14 (1414)</v>
      </c>
      <c r="W24" s="1052" t="str">
        <f t="shared" si="3"/>
        <v/>
      </c>
      <c r="X24" s="1740"/>
      <c r="Y24" s="1195"/>
      <c r="Z24" s="1195"/>
      <c r="AA24" s="1237"/>
      <c r="AB24" s="1051" t="str">
        <f t="shared" si="4"/>
        <v>14 (1414)</v>
      </c>
      <c r="AC24" s="1052" t="str">
        <f t="shared" si="5"/>
        <v/>
      </c>
      <c r="AD24" s="1742"/>
      <c r="AE24" s="1742"/>
      <c r="AF24" s="1742"/>
      <c r="AG24" s="1742"/>
      <c r="AH24" s="1"/>
      <c r="AI24" s="1051" t="str">
        <f t="shared" si="6"/>
        <v>14 (1414)</v>
      </c>
      <c r="AJ24" s="1052" t="str">
        <f t="shared" si="7"/>
        <v/>
      </c>
      <c r="AK24" s="1742"/>
      <c r="AL24" s="1742"/>
      <c r="AM24" s="1238"/>
      <c r="AN24" s="218"/>
      <c r="AO24" s="1051" t="str">
        <f t="shared" si="8"/>
        <v>14 (1414)</v>
      </c>
      <c r="AP24" s="1052" t="str">
        <f t="shared" si="9"/>
        <v/>
      </c>
      <c r="AQ24" s="1740"/>
      <c r="AR24" s="1195"/>
      <c r="AS24" s="1195"/>
    </row>
    <row r="25" spans="1:45" s="24" customFormat="1" ht="10.15" hidden="1" customHeight="1" x14ac:dyDescent="0.2">
      <c r="A25" s="1634" t="s">
        <v>2946</v>
      </c>
      <c r="B25" s="1046"/>
      <c r="C25" s="1047"/>
      <c r="D25" s="1685"/>
      <c r="E25" s="30"/>
      <c r="F25" s="1729"/>
      <c r="G25" s="1105"/>
      <c r="H25" s="1730"/>
      <c r="I25" s="1102"/>
      <c r="J25" s="30"/>
      <c r="K25" s="1728"/>
      <c r="L25" s="1728"/>
      <c r="M25" s="1728"/>
      <c r="N25" s="1728"/>
      <c r="P25" s="1051" t="str">
        <f t="shared" si="0"/>
        <v>15 (1415)</v>
      </c>
      <c r="Q25" s="1052" t="str">
        <f t="shared" si="1"/>
        <v/>
      </c>
      <c r="R25" s="1741"/>
      <c r="S25" s="1053"/>
      <c r="T25" s="1053"/>
      <c r="U25" s="1053"/>
      <c r="V25" s="1051" t="str">
        <f t="shared" si="2"/>
        <v>15 (1415)</v>
      </c>
      <c r="W25" s="1052" t="str">
        <f t="shared" si="3"/>
        <v/>
      </c>
      <c r="X25" s="1740"/>
      <c r="Y25" s="1195"/>
      <c r="Z25" s="1195"/>
      <c r="AA25" s="1237"/>
      <c r="AB25" s="1051" t="str">
        <f t="shared" si="4"/>
        <v>15 (1415)</v>
      </c>
      <c r="AC25" s="1052" t="str">
        <f t="shared" si="5"/>
        <v/>
      </c>
      <c r="AD25" s="1742"/>
      <c r="AE25" s="1742"/>
      <c r="AF25" s="1742"/>
      <c r="AG25" s="1742"/>
      <c r="AH25" s="1"/>
      <c r="AI25" s="1051" t="str">
        <f t="shared" si="6"/>
        <v>15 (1415)</v>
      </c>
      <c r="AJ25" s="1052" t="str">
        <f t="shared" si="7"/>
        <v/>
      </c>
      <c r="AK25" s="1742"/>
      <c r="AL25" s="1742"/>
      <c r="AM25" s="1238"/>
      <c r="AN25" s="218"/>
      <c r="AO25" s="1051" t="str">
        <f t="shared" si="8"/>
        <v>15 (1415)</v>
      </c>
      <c r="AP25" s="1052" t="str">
        <f t="shared" si="9"/>
        <v/>
      </c>
      <c r="AQ25" s="1740"/>
      <c r="AR25" s="1195"/>
      <c r="AS25" s="1195"/>
    </row>
    <row r="26" spans="1:45" s="24" customFormat="1" ht="10.15" hidden="1" customHeight="1" x14ac:dyDescent="0.2">
      <c r="A26" s="1634" t="s">
        <v>2947</v>
      </c>
      <c r="B26" s="1046"/>
      <c r="C26" s="1047"/>
      <c r="D26" s="1685"/>
      <c r="E26" s="30"/>
      <c r="F26" s="1729"/>
      <c r="G26" s="1105"/>
      <c r="H26" s="1730"/>
      <c r="I26" s="1102"/>
      <c r="J26" s="30"/>
      <c r="K26" s="1728"/>
      <c r="L26" s="1728"/>
      <c r="M26" s="1728"/>
      <c r="N26" s="1728"/>
      <c r="P26" s="1051" t="str">
        <f t="shared" si="0"/>
        <v>16 (1416)</v>
      </c>
      <c r="Q26" s="1052" t="str">
        <f t="shared" si="1"/>
        <v/>
      </c>
      <c r="R26" s="1741"/>
      <c r="S26" s="1053"/>
      <c r="T26" s="1053"/>
      <c r="U26" s="1053"/>
      <c r="V26" s="1051" t="str">
        <f t="shared" si="2"/>
        <v>16 (1416)</v>
      </c>
      <c r="W26" s="1052" t="str">
        <f t="shared" si="3"/>
        <v/>
      </c>
      <c r="X26" s="1740"/>
      <c r="Y26" s="1195"/>
      <c r="Z26" s="1195"/>
      <c r="AA26" s="1237"/>
      <c r="AB26" s="1051" t="str">
        <f t="shared" si="4"/>
        <v>16 (1416)</v>
      </c>
      <c r="AC26" s="1052" t="str">
        <f t="shared" si="5"/>
        <v/>
      </c>
      <c r="AD26" s="1742"/>
      <c r="AE26" s="1742"/>
      <c r="AF26" s="1742"/>
      <c r="AG26" s="1742"/>
      <c r="AH26" s="1"/>
      <c r="AI26" s="1051" t="str">
        <f t="shared" si="6"/>
        <v>16 (1416)</v>
      </c>
      <c r="AJ26" s="1052" t="str">
        <f t="shared" si="7"/>
        <v/>
      </c>
      <c r="AK26" s="1742"/>
      <c r="AL26" s="1742"/>
      <c r="AM26" s="1238"/>
      <c r="AN26" s="218"/>
      <c r="AO26" s="1051" t="str">
        <f t="shared" si="8"/>
        <v>16 (1416)</v>
      </c>
      <c r="AP26" s="1052" t="str">
        <f t="shared" si="9"/>
        <v/>
      </c>
      <c r="AQ26" s="1740"/>
      <c r="AR26" s="1195"/>
      <c r="AS26" s="1195"/>
    </row>
    <row r="27" spans="1:45" s="24" customFormat="1" ht="10.15" hidden="1" customHeight="1" x14ac:dyDescent="0.2">
      <c r="A27" s="1634" t="s">
        <v>2948</v>
      </c>
      <c r="B27" s="1046"/>
      <c r="C27" s="1047"/>
      <c r="D27" s="1685"/>
      <c r="E27" s="30"/>
      <c r="F27" s="1729"/>
      <c r="G27" s="1105"/>
      <c r="H27" s="1730"/>
      <c r="I27" s="1102"/>
      <c r="J27" s="30"/>
      <c r="K27" s="1728"/>
      <c r="L27" s="1728"/>
      <c r="M27" s="1728"/>
      <c r="N27" s="1728"/>
      <c r="P27" s="1051" t="str">
        <f t="shared" si="0"/>
        <v>17 (1417)</v>
      </c>
      <c r="Q27" s="1052" t="str">
        <f t="shared" si="1"/>
        <v/>
      </c>
      <c r="R27" s="1741"/>
      <c r="S27" s="1053"/>
      <c r="T27" s="1053"/>
      <c r="U27" s="1053"/>
      <c r="V27" s="1051" t="str">
        <f t="shared" si="2"/>
        <v>17 (1417)</v>
      </c>
      <c r="W27" s="1052" t="str">
        <f t="shared" si="3"/>
        <v/>
      </c>
      <c r="X27" s="1740"/>
      <c r="Y27" s="1195"/>
      <c r="Z27" s="1195"/>
      <c r="AA27" s="1237"/>
      <c r="AB27" s="1051" t="str">
        <f t="shared" si="4"/>
        <v>17 (1417)</v>
      </c>
      <c r="AC27" s="1052" t="str">
        <f t="shared" si="5"/>
        <v/>
      </c>
      <c r="AD27" s="1742"/>
      <c r="AE27" s="1742"/>
      <c r="AF27" s="1742"/>
      <c r="AG27" s="1742"/>
      <c r="AH27" s="1"/>
      <c r="AI27" s="1051" t="str">
        <f t="shared" si="6"/>
        <v>17 (1417)</v>
      </c>
      <c r="AJ27" s="1052" t="str">
        <f t="shared" si="7"/>
        <v/>
      </c>
      <c r="AK27" s="1742"/>
      <c r="AL27" s="1742"/>
      <c r="AM27" s="1238"/>
      <c r="AN27" s="218"/>
      <c r="AO27" s="1051" t="str">
        <f t="shared" si="8"/>
        <v>17 (1417)</v>
      </c>
      <c r="AP27" s="1052" t="str">
        <f t="shared" si="9"/>
        <v/>
      </c>
      <c r="AQ27" s="1740"/>
      <c r="AR27" s="1195"/>
      <c r="AS27" s="1195"/>
    </row>
    <row r="28" spans="1:45" s="24" customFormat="1" ht="10.15" hidden="1" customHeight="1" x14ac:dyDescent="0.2">
      <c r="A28" s="1634" t="s">
        <v>2949</v>
      </c>
      <c r="B28" s="1046"/>
      <c r="C28" s="1047"/>
      <c r="D28" s="1685"/>
      <c r="E28" s="30"/>
      <c r="F28" s="1729"/>
      <c r="G28" s="1105"/>
      <c r="H28" s="1730"/>
      <c r="I28" s="1102"/>
      <c r="J28" s="30"/>
      <c r="K28" s="1728"/>
      <c r="L28" s="1728"/>
      <c r="M28" s="1728"/>
      <c r="N28" s="1728"/>
      <c r="P28" s="1051" t="str">
        <f t="shared" si="0"/>
        <v>18 (1418)</v>
      </c>
      <c r="Q28" s="1052" t="str">
        <f t="shared" si="1"/>
        <v/>
      </c>
      <c r="R28" s="1741"/>
      <c r="S28" s="1053"/>
      <c r="T28" s="1053"/>
      <c r="U28" s="1053"/>
      <c r="V28" s="1051" t="str">
        <f t="shared" si="2"/>
        <v>18 (1418)</v>
      </c>
      <c r="W28" s="1052" t="str">
        <f t="shared" si="3"/>
        <v/>
      </c>
      <c r="X28" s="1740"/>
      <c r="Y28" s="1195"/>
      <c r="Z28" s="1195"/>
      <c r="AA28" s="1237"/>
      <c r="AB28" s="1051" t="str">
        <f t="shared" si="4"/>
        <v>18 (1418)</v>
      </c>
      <c r="AC28" s="1052" t="str">
        <f t="shared" si="5"/>
        <v/>
      </c>
      <c r="AD28" s="1742"/>
      <c r="AE28" s="1742"/>
      <c r="AF28" s="1742"/>
      <c r="AG28" s="1742"/>
      <c r="AH28" s="1"/>
      <c r="AI28" s="1051" t="str">
        <f t="shared" si="6"/>
        <v>18 (1418)</v>
      </c>
      <c r="AJ28" s="1052" t="str">
        <f t="shared" si="7"/>
        <v/>
      </c>
      <c r="AK28" s="1742"/>
      <c r="AL28" s="1742"/>
      <c r="AM28" s="1238"/>
      <c r="AN28" s="218"/>
      <c r="AO28" s="1051" t="str">
        <f t="shared" si="8"/>
        <v>18 (1418)</v>
      </c>
      <c r="AP28" s="1052" t="str">
        <f t="shared" si="9"/>
        <v/>
      </c>
      <c r="AQ28" s="1740"/>
      <c r="AR28" s="1195"/>
      <c r="AS28" s="1195"/>
    </row>
    <row r="29" spans="1:45" s="24" customFormat="1" ht="10.15" hidden="1" customHeight="1" x14ac:dyDescent="0.2">
      <c r="A29" s="1634" t="s">
        <v>2950</v>
      </c>
      <c r="B29" s="1046"/>
      <c r="C29" s="1047"/>
      <c r="D29" s="1685"/>
      <c r="E29" s="30"/>
      <c r="F29" s="1729"/>
      <c r="G29" s="1105"/>
      <c r="H29" s="1730"/>
      <c r="I29" s="1102"/>
      <c r="J29" s="30"/>
      <c r="K29" s="1728"/>
      <c r="L29" s="1728"/>
      <c r="M29" s="1728"/>
      <c r="N29" s="1728"/>
      <c r="P29" s="1051" t="str">
        <f t="shared" si="0"/>
        <v>19 (1419)</v>
      </c>
      <c r="Q29" s="1052" t="str">
        <f t="shared" si="1"/>
        <v/>
      </c>
      <c r="R29" s="1741"/>
      <c r="S29" s="1053"/>
      <c r="T29" s="1053"/>
      <c r="U29" s="1053"/>
      <c r="V29" s="1051" t="str">
        <f t="shared" si="2"/>
        <v>19 (1419)</v>
      </c>
      <c r="W29" s="1052" t="str">
        <f t="shared" si="3"/>
        <v/>
      </c>
      <c r="X29" s="1740"/>
      <c r="Y29" s="1195"/>
      <c r="Z29" s="1195"/>
      <c r="AA29" s="1237"/>
      <c r="AB29" s="1051" t="str">
        <f t="shared" si="4"/>
        <v>19 (1419)</v>
      </c>
      <c r="AC29" s="1052" t="str">
        <f t="shared" si="5"/>
        <v/>
      </c>
      <c r="AD29" s="1742"/>
      <c r="AE29" s="1742"/>
      <c r="AF29" s="1742"/>
      <c r="AG29" s="1742"/>
      <c r="AH29" s="1"/>
      <c r="AI29" s="1051" t="str">
        <f t="shared" si="6"/>
        <v>19 (1419)</v>
      </c>
      <c r="AJ29" s="1052" t="str">
        <f t="shared" si="7"/>
        <v/>
      </c>
      <c r="AK29" s="1742"/>
      <c r="AL29" s="1742"/>
      <c r="AM29" s="1238"/>
      <c r="AN29" s="218"/>
      <c r="AO29" s="1051" t="str">
        <f t="shared" si="8"/>
        <v>19 (1419)</v>
      </c>
      <c r="AP29" s="1052" t="str">
        <f t="shared" si="9"/>
        <v/>
      </c>
      <c r="AQ29" s="1740"/>
      <c r="AR29" s="1195"/>
      <c r="AS29" s="1195"/>
    </row>
    <row r="30" spans="1:45" s="24" customFormat="1" ht="10.15" hidden="1" customHeight="1" x14ac:dyDescent="0.2">
      <c r="A30" s="1634" t="s">
        <v>2951</v>
      </c>
      <c r="B30" s="1046"/>
      <c r="C30" s="1047"/>
      <c r="D30" s="1685"/>
      <c r="E30" s="30"/>
      <c r="F30" s="1729"/>
      <c r="G30" s="1105"/>
      <c r="H30" s="1730"/>
      <c r="I30" s="1102"/>
      <c r="J30" s="30"/>
      <c r="K30" s="1728"/>
      <c r="L30" s="1728"/>
      <c r="M30" s="1728"/>
      <c r="N30" s="1728"/>
      <c r="P30" s="1051" t="str">
        <f t="shared" si="0"/>
        <v>20 (1420)</v>
      </c>
      <c r="Q30" s="1052" t="str">
        <f t="shared" si="1"/>
        <v/>
      </c>
      <c r="R30" s="1741"/>
      <c r="S30" s="1053"/>
      <c r="T30" s="1053"/>
      <c r="U30" s="1053"/>
      <c r="V30" s="1051" t="str">
        <f t="shared" si="2"/>
        <v>20 (1420)</v>
      </c>
      <c r="W30" s="1052" t="str">
        <f t="shared" si="3"/>
        <v/>
      </c>
      <c r="X30" s="1740"/>
      <c r="Y30" s="1195"/>
      <c r="Z30" s="1195"/>
      <c r="AA30" s="1237"/>
      <c r="AB30" s="1051" t="str">
        <f t="shared" si="4"/>
        <v>20 (1420)</v>
      </c>
      <c r="AC30" s="1052" t="str">
        <f t="shared" si="5"/>
        <v/>
      </c>
      <c r="AD30" s="1742"/>
      <c r="AE30" s="1742"/>
      <c r="AF30" s="1742"/>
      <c r="AG30" s="1742"/>
      <c r="AH30" s="1"/>
      <c r="AI30" s="1051" t="str">
        <f t="shared" si="6"/>
        <v>20 (1420)</v>
      </c>
      <c r="AJ30" s="1052" t="str">
        <f t="shared" si="7"/>
        <v/>
      </c>
      <c r="AK30" s="1742"/>
      <c r="AL30" s="1742"/>
      <c r="AM30" s="1238"/>
      <c r="AN30" s="218"/>
      <c r="AO30" s="1051" t="str">
        <f t="shared" si="8"/>
        <v>20 (1420)</v>
      </c>
      <c r="AP30" s="1052" t="str">
        <f t="shared" si="9"/>
        <v/>
      </c>
      <c r="AQ30" s="1740"/>
      <c r="AR30" s="1195"/>
      <c r="AS30" s="1195"/>
    </row>
    <row r="31" spans="1:45" s="24" customFormat="1" ht="10.15" hidden="1" customHeight="1" x14ac:dyDescent="0.2">
      <c r="A31" s="1634" t="s">
        <v>2952</v>
      </c>
      <c r="B31" s="1046"/>
      <c r="C31" s="1047"/>
      <c r="D31" s="1685"/>
      <c r="E31" s="30"/>
      <c r="F31" s="1729"/>
      <c r="G31" s="1105"/>
      <c r="H31" s="1730"/>
      <c r="I31" s="1102"/>
      <c r="J31" s="30"/>
      <c r="K31" s="1728"/>
      <c r="L31" s="1728"/>
      <c r="M31" s="1728"/>
      <c r="N31" s="1728"/>
      <c r="P31" s="1051" t="str">
        <f t="shared" si="0"/>
        <v>21 (1421)</v>
      </c>
      <c r="Q31" s="1052" t="str">
        <f t="shared" si="1"/>
        <v/>
      </c>
      <c r="R31" s="1741"/>
      <c r="S31" s="1053"/>
      <c r="T31" s="1053"/>
      <c r="U31" s="1053"/>
      <c r="V31" s="1051" t="str">
        <f t="shared" si="2"/>
        <v>21 (1421)</v>
      </c>
      <c r="W31" s="1052" t="str">
        <f t="shared" si="3"/>
        <v/>
      </c>
      <c r="X31" s="1740"/>
      <c r="Y31" s="1195"/>
      <c r="Z31" s="1195"/>
      <c r="AA31" s="1237"/>
      <c r="AB31" s="1051" t="str">
        <f t="shared" si="4"/>
        <v>21 (1421)</v>
      </c>
      <c r="AC31" s="1052" t="str">
        <f t="shared" si="5"/>
        <v/>
      </c>
      <c r="AD31" s="1742"/>
      <c r="AE31" s="1742"/>
      <c r="AF31" s="1742"/>
      <c r="AG31" s="1742"/>
      <c r="AH31" s="1"/>
      <c r="AI31" s="1051" t="str">
        <f t="shared" si="6"/>
        <v>21 (1421)</v>
      </c>
      <c r="AJ31" s="1052" t="str">
        <f t="shared" si="7"/>
        <v/>
      </c>
      <c r="AK31" s="1742"/>
      <c r="AL31" s="1742"/>
      <c r="AM31" s="1238"/>
      <c r="AN31" s="218"/>
      <c r="AO31" s="1051" t="str">
        <f t="shared" si="8"/>
        <v>21 (1421)</v>
      </c>
      <c r="AP31" s="1052" t="str">
        <f t="shared" si="9"/>
        <v/>
      </c>
      <c r="AQ31" s="1740"/>
      <c r="AR31" s="1195"/>
      <c r="AS31" s="1195"/>
    </row>
    <row r="32" spans="1:45" s="24" customFormat="1" ht="10.15" hidden="1" customHeight="1" x14ac:dyDescent="0.2">
      <c r="A32" s="1634" t="s">
        <v>2953</v>
      </c>
      <c r="B32" s="1046"/>
      <c r="C32" s="1047"/>
      <c r="D32" s="1685"/>
      <c r="E32" s="30"/>
      <c r="F32" s="1729"/>
      <c r="G32" s="1105"/>
      <c r="H32" s="1730"/>
      <c r="I32" s="1102"/>
      <c r="J32" s="30"/>
      <c r="K32" s="1728"/>
      <c r="L32" s="1728"/>
      <c r="M32" s="1728"/>
      <c r="N32" s="1728"/>
      <c r="P32" s="1051" t="str">
        <f t="shared" si="0"/>
        <v>22 (1422)</v>
      </c>
      <c r="Q32" s="1052" t="str">
        <f t="shared" si="1"/>
        <v/>
      </c>
      <c r="R32" s="1741"/>
      <c r="S32" s="1053"/>
      <c r="T32" s="1053"/>
      <c r="U32" s="1053"/>
      <c r="V32" s="1051" t="str">
        <f t="shared" si="2"/>
        <v>22 (1422)</v>
      </c>
      <c r="W32" s="1052" t="str">
        <f t="shared" si="3"/>
        <v/>
      </c>
      <c r="X32" s="1740"/>
      <c r="Y32" s="1195"/>
      <c r="Z32" s="1195"/>
      <c r="AA32" s="1237"/>
      <c r="AB32" s="1051" t="str">
        <f t="shared" si="4"/>
        <v>22 (1422)</v>
      </c>
      <c r="AC32" s="1052" t="str">
        <f t="shared" si="5"/>
        <v/>
      </c>
      <c r="AD32" s="1742"/>
      <c r="AE32" s="1742"/>
      <c r="AF32" s="1742"/>
      <c r="AG32" s="1742"/>
      <c r="AH32" s="1"/>
      <c r="AI32" s="1051" t="str">
        <f t="shared" si="6"/>
        <v>22 (1422)</v>
      </c>
      <c r="AJ32" s="1052" t="str">
        <f t="shared" si="7"/>
        <v/>
      </c>
      <c r="AK32" s="1742"/>
      <c r="AL32" s="1742"/>
      <c r="AM32" s="1238"/>
      <c r="AN32" s="218"/>
      <c r="AO32" s="1051" t="str">
        <f t="shared" si="8"/>
        <v>22 (1422)</v>
      </c>
      <c r="AP32" s="1052" t="str">
        <f t="shared" si="9"/>
        <v/>
      </c>
      <c r="AQ32" s="1740"/>
      <c r="AR32" s="1195"/>
      <c r="AS32" s="1195"/>
    </row>
    <row r="33" spans="1:45" s="24" customFormat="1" ht="10.15" hidden="1" customHeight="1" x14ac:dyDescent="0.2">
      <c r="A33" s="1634" t="s">
        <v>2954</v>
      </c>
      <c r="B33" s="1046"/>
      <c r="C33" s="1047"/>
      <c r="D33" s="1685"/>
      <c r="E33" s="30"/>
      <c r="F33" s="1729"/>
      <c r="G33" s="1105"/>
      <c r="H33" s="1730"/>
      <c r="I33" s="1102"/>
      <c r="J33" s="30"/>
      <c r="K33" s="1728"/>
      <c r="L33" s="1728"/>
      <c r="M33" s="1728"/>
      <c r="N33" s="1728"/>
      <c r="P33" s="1051" t="str">
        <f t="shared" si="0"/>
        <v>23 (1423)</v>
      </c>
      <c r="Q33" s="1052" t="str">
        <f t="shared" si="1"/>
        <v/>
      </c>
      <c r="R33" s="1741"/>
      <c r="S33" s="1053"/>
      <c r="T33" s="1053"/>
      <c r="U33" s="1053"/>
      <c r="V33" s="1051" t="str">
        <f t="shared" si="2"/>
        <v>23 (1423)</v>
      </c>
      <c r="W33" s="1052" t="str">
        <f t="shared" si="3"/>
        <v/>
      </c>
      <c r="X33" s="1740"/>
      <c r="Y33" s="1195"/>
      <c r="Z33" s="1195"/>
      <c r="AA33" s="1237"/>
      <c r="AB33" s="1051" t="str">
        <f t="shared" si="4"/>
        <v>23 (1423)</v>
      </c>
      <c r="AC33" s="1052" t="str">
        <f t="shared" si="5"/>
        <v/>
      </c>
      <c r="AD33" s="1742"/>
      <c r="AE33" s="1742"/>
      <c r="AF33" s="1742"/>
      <c r="AG33" s="1742"/>
      <c r="AH33" s="1"/>
      <c r="AI33" s="1051" t="str">
        <f t="shared" si="6"/>
        <v>23 (1423)</v>
      </c>
      <c r="AJ33" s="1052" t="str">
        <f t="shared" si="7"/>
        <v/>
      </c>
      <c r="AK33" s="1742"/>
      <c r="AL33" s="1742"/>
      <c r="AM33" s="1238"/>
      <c r="AN33" s="218"/>
      <c r="AO33" s="1051" t="str">
        <f t="shared" si="8"/>
        <v>23 (1423)</v>
      </c>
      <c r="AP33" s="1052" t="str">
        <f t="shared" si="9"/>
        <v/>
      </c>
      <c r="AQ33" s="1740"/>
      <c r="AR33" s="1195"/>
      <c r="AS33" s="1195"/>
    </row>
    <row r="34" spans="1:45" s="24" customFormat="1" ht="10.15" hidden="1" customHeight="1" x14ac:dyDescent="0.2">
      <c r="A34" s="1634" t="s">
        <v>2955</v>
      </c>
      <c r="B34" s="1046"/>
      <c r="C34" s="1047"/>
      <c r="D34" s="1685"/>
      <c r="E34" s="30"/>
      <c r="F34" s="1729"/>
      <c r="G34" s="1105"/>
      <c r="H34" s="1730"/>
      <c r="I34" s="1102"/>
      <c r="J34" s="30"/>
      <c r="K34" s="1728"/>
      <c r="L34" s="1728"/>
      <c r="M34" s="1728"/>
      <c r="N34" s="1728"/>
      <c r="P34" s="1051" t="str">
        <f t="shared" si="0"/>
        <v>24 (1424)</v>
      </c>
      <c r="Q34" s="1052" t="str">
        <f t="shared" si="1"/>
        <v/>
      </c>
      <c r="R34" s="1741"/>
      <c r="S34" s="1053"/>
      <c r="T34" s="1053"/>
      <c r="U34" s="1053"/>
      <c r="V34" s="1051" t="str">
        <f t="shared" si="2"/>
        <v>24 (1424)</v>
      </c>
      <c r="W34" s="1052" t="str">
        <f t="shared" si="3"/>
        <v/>
      </c>
      <c r="X34" s="1740"/>
      <c r="Y34" s="1195"/>
      <c r="Z34" s="1195"/>
      <c r="AA34" s="1237"/>
      <c r="AB34" s="1051" t="str">
        <f t="shared" si="4"/>
        <v>24 (1424)</v>
      </c>
      <c r="AC34" s="1052" t="str">
        <f t="shared" si="5"/>
        <v/>
      </c>
      <c r="AD34" s="1742"/>
      <c r="AE34" s="1742"/>
      <c r="AF34" s="1742"/>
      <c r="AG34" s="1742"/>
      <c r="AH34" s="1"/>
      <c r="AI34" s="1051" t="str">
        <f t="shared" si="6"/>
        <v>24 (1424)</v>
      </c>
      <c r="AJ34" s="1052" t="str">
        <f t="shared" si="7"/>
        <v/>
      </c>
      <c r="AK34" s="1742"/>
      <c r="AL34" s="1742"/>
      <c r="AM34" s="1238"/>
      <c r="AN34" s="218"/>
      <c r="AO34" s="1051" t="str">
        <f t="shared" si="8"/>
        <v>24 (1424)</v>
      </c>
      <c r="AP34" s="1052" t="str">
        <f t="shared" si="9"/>
        <v/>
      </c>
      <c r="AQ34" s="1740"/>
      <c r="AR34" s="1195"/>
      <c r="AS34" s="1195"/>
    </row>
    <row r="35" spans="1:45" s="24" customFormat="1" ht="12.75" x14ac:dyDescent="0.2">
      <c r="A35" s="1634" t="s">
        <v>2956</v>
      </c>
      <c r="B35" s="1046"/>
      <c r="C35" s="1047"/>
      <c r="D35" s="1685"/>
      <c r="E35" s="30"/>
      <c r="F35" s="1729"/>
      <c r="G35" s="1105"/>
      <c r="H35" s="1730"/>
      <c r="I35" s="1102"/>
      <c r="J35" s="30"/>
      <c r="K35" s="1728"/>
      <c r="L35" s="1728"/>
      <c r="M35" s="1728"/>
      <c r="N35" s="1728"/>
      <c r="P35" s="1051" t="str">
        <f t="shared" si="0"/>
        <v>25 (1425)</v>
      </c>
      <c r="Q35" s="1052" t="str">
        <f t="shared" si="1"/>
        <v/>
      </c>
      <c r="R35" s="1741"/>
      <c r="S35" s="1053"/>
      <c r="T35" s="1053"/>
      <c r="U35" s="1053"/>
      <c r="V35" s="1051" t="str">
        <f t="shared" si="2"/>
        <v>25 (1425)</v>
      </c>
      <c r="W35" s="1052" t="str">
        <f t="shared" si="3"/>
        <v/>
      </c>
      <c r="X35" s="1740"/>
      <c r="Y35" s="1195"/>
      <c r="Z35" s="1195"/>
      <c r="AA35" s="1237"/>
      <c r="AB35" s="1051" t="str">
        <f t="shared" si="4"/>
        <v>25 (1425)</v>
      </c>
      <c r="AC35" s="1052" t="str">
        <f t="shared" si="5"/>
        <v/>
      </c>
      <c r="AD35" s="1742"/>
      <c r="AE35" s="1742"/>
      <c r="AF35" s="1742"/>
      <c r="AG35" s="1742"/>
      <c r="AH35" s="1"/>
      <c r="AI35" s="1051" t="str">
        <f t="shared" si="6"/>
        <v>25 (1425)</v>
      </c>
      <c r="AJ35" s="1052" t="str">
        <f t="shared" si="7"/>
        <v/>
      </c>
      <c r="AK35" s="1742"/>
      <c r="AL35" s="1742"/>
      <c r="AM35" s="1238"/>
      <c r="AN35" s="218"/>
      <c r="AO35" s="1051" t="str">
        <f t="shared" si="8"/>
        <v>25 (1425)</v>
      </c>
      <c r="AP35" s="1052" t="str">
        <f t="shared" si="9"/>
        <v/>
      </c>
      <c r="AQ35" s="1740"/>
      <c r="AR35" s="1195"/>
      <c r="AS35" s="1195"/>
    </row>
    <row r="36" spans="1:45" s="24" customFormat="1" ht="12.75" x14ac:dyDescent="0.2">
      <c r="A36" s="86" t="s">
        <v>2957</v>
      </c>
      <c r="B36" s="1054">
        <v>100</v>
      </c>
      <c r="C36" s="1055"/>
      <c r="D36" s="1685"/>
      <c r="E36" s="30"/>
      <c r="F36" s="1729"/>
      <c r="G36" s="1105"/>
      <c r="H36" s="1730"/>
      <c r="I36" s="1102"/>
      <c r="J36" s="30"/>
      <c r="K36" s="1729"/>
      <c r="L36" s="1729"/>
      <c r="M36" s="1729"/>
      <c r="N36" s="1729"/>
      <c r="P36" s="1043"/>
      <c r="Q36" s="1058">
        <f>$B36</f>
        <v>100</v>
      </c>
      <c r="R36" s="1741"/>
      <c r="S36" s="1053"/>
      <c r="T36" s="1053"/>
      <c r="U36" s="1053"/>
      <c r="V36" s="1043"/>
      <c r="W36" s="1058">
        <f>$B36</f>
        <v>100</v>
      </c>
      <c r="X36" s="1740"/>
      <c r="Y36" s="1195"/>
      <c r="Z36" s="1195"/>
      <c r="AA36" s="1237"/>
      <c r="AB36" s="1043"/>
      <c r="AC36" s="1058">
        <f>$B36</f>
        <v>100</v>
      </c>
      <c r="AD36" s="1742"/>
      <c r="AE36" s="1742"/>
      <c r="AF36" s="1742"/>
      <c r="AG36" s="1742"/>
      <c r="AH36" s="1"/>
      <c r="AI36" s="1043"/>
      <c r="AJ36" s="1058">
        <f>$B36</f>
        <v>100</v>
      </c>
      <c r="AK36" s="1742"/>
      <c r="AL36" s="1742"/>
      <c r="AM36" s="1238"/>
      <c r="AN36" s="218"/>
      <c r="AO36" s="1043"/>
      <c r="AP36" s="1058">
        <f>$B36</f>
        <v>100</v>
      </c>
      <c r="AQ36" s="1740"/>
      <c r="AR36" s="1195"/>
      <c r="AS36" s="1195"/>
    </row>
    <row r="37" spans="1:45" s="24" customFormat="1" ht="12.75" x14ac:dyDescent="0.2">
      <c r="A37" s="39" t="s">
        <v>2958</v>
      </c>
      <c r="B37" s="678" t="s">
        <v>2959</v>
      </c>
      <c r="C37" s="679"/>
      <c r="D37" s="1684"/>
      <c r="F37" s="1730"/>
      <c r="G37" s="1106"/>
      <c r="H37" s="1730"/>
      <c r="I37" s="1104"/>
      <c r="K37" s="1730"/>
      <c r="L37" s="1730"/>
      <c r="M37" s="1730"/>
      <c r="N37" s="1730"/>
      <c r="P37" s="1043"/>
      <c r="Q37" s="679" t="str">
        <f>$B37</f>
        <v>Global</v>
      </c>
      <c r="R37" s="1741"/>
      <c r="S37" s="1064"/>
      <c r="T37" s="1064"/>
      <c r="U37" s="1064"/>
      <c r="V37" s="1043"/>
      <c r="W37" s="679" t="str">
        <f>$B37</f>
        <v>Global</v>
      </c>
      <c r="X37" s="1740"/>
      <c r="Y37" s="1195"/>
      <c r="Z37" s="1195"/>
      <c r="AA37" s="1237"/>
      <c r="AB37" s="1043"/>
      <c r="AC37" s="679" t="str">
        <f>$B37</f>
        <v>Global</v>
      </c>
      <c r="AD37" s="1741"/>
      <c r="AE37" s="1741"/>
      <c r="AF37" s="1741"/>
      <c r="AG37" s="1741"/>
      <c r="AH37" s="1"/>
      <c r="AI37" s="1043"/>
      <c r="AJ37" s="679" t="str">
        <f>$B37</f>
        <v>Global</v>
      </c>
      <c r="AK37" s="1741"/>
      <c r="AL37" s="1741"/>
      <c r="AM37" s="1239"/>
      <c r="AN37" s="1152"/>
      <c r="AO37" s="1043"/>
      <c r="AP37" s="679" t="str">
        <f>$B37</f>
        <v>Global</v>
      </c>
      <c r="AQ37" s="1740"/>
      <c r="AR37" s="1195"/>
      <c r="AS37" s="1195"/>
    </row>
    <row r="38" spans="1:45" ht="4.9000000000000004" customHeight="1" x14ac:dyDescent="0.25">
      <c r="A38" s="1720"/>
      <c r="B38" s="1720"/>
      <c r="C38" s="1720"/>
      <c r="D38" s="1720"/>
      <c r="E38" s="1719"/>
      <c r="F38" s="1719"/>
      <c r="G38" s="1719"/>
      <c r="H38" s="1"/>
      <c r="I38" s="1719"/>
      <c r="J38" s="1719"/>
      <c r="K38" s="1"/>
      <c r="L38" s="1"/>
      <c r="M38" s="1"/>
      <c r="N38" s="1"/>
      <c r="O38" s="1719"/>
      <c r="P38" s="1043"/>
      <c r="Q38" s="1043"/>
      <c r="R38" s="1"/>
      <c r="S38" s="1"/>
      <c r="T38" s="1"/>
      <c r="U38" s="1"/>
      <c r="V38" s="1043"/>
      <c r="W38" s="1043"/>
      <c r="X38" s="1188"/>
      <c r="Y38" s="1188"/>
      <c r="Z38" s="1188"/>
      <c r="AA38" s="1188"/>
      <c r="AB38" s="1043"/>
      <c r="AC38" s="1043"/>
      <c r="AD38" s="1221"/>
      <c r="AE38" s="1221"/>
      <c r="AF38" s="1221"/>
      <c r="AG38" s="1221"/>
      <c r="AH38" s="1"/>
      <c r="AI38" s="1043"/>
      <c r="AJ38" s="1043"/>
      <c r="AK38" s="1085"/>
      <c r="AL38" s="1085"/>
      <c r="AM38" s="1085"/>
      <c r="AN38" s="1085"/>
      <c r="AO38" s="1043"/>
      <c r="AP38" s="1043"/>
      <c r="AQ38" s="1188"/>
      <c r="AR38" s="1188"/>
      <c r="AS38" s="1188"/>
    </row>
    <row r="39" spans="1:45" x14ac:dyDescent="0.25">
      <c r="A39" s="1720"/>
      <c r="B39" s="38" t="s">
        <v>1785</v>
      </c>
      <c r="C39" s="1720"/>
      <c r="D39" s="1720"/>
      <c r="E39" s="1719"/>
      <c r="F39" s="1719"/>
      <c r="G39" s="1719"/>
      <c r="H39" s="1"/>
      <c r="I39" s="1719"/>
      <c r="J39" s="1719"/>
      <c r="K39" s="1"/>
      <c r="L39" s="1"/>
      <c r="M39" s="1"/>
      <c r="N39" s="1"/>
      <c r="O39" s="1719"/>
      <c r="P39" s="1043"/>
      <c r="Q39" s="1044" t="str">
        <f>$B39</f>
        <v>Engagements inutilisés (502)</v>
      </c>
      <c r="R39" s="1"/>
      <c r="S39" s="1"/>
      <c r="T39" s="1"/>
      <c r="U39" s="1"/>
      <c r="V39" s="1043"/>
      <c r="W39" s="1044" t="str">
        <f>$B39</f>
        <v>Engagements inutilisés (502)</v>
      </c>
      <c r="X39" s="1188"/>
      <c r="Y39" s="1188"/>
      <c r="Z39" s="1188"/>
      <c r="AA39" s="1188"/>
      <c r="AB39" s="1043"/>
      <c r="AC39" s="1044" t="str">
        <f>$B39</f>
        <v>Engagements inutilisés (502)</v>
      </c>
      <c r="AD39" s="1221"/>
      <c r="AE39" s="1221"/>
      <c r="AF39" s="1221"/>
      <c r="AG39" s="1221"/>
      <c r="AH39" s="1"/>
      <c r="AI39" s="1043"/>
      <c r="AJ39" s="1044" t="str">
        <f>$B39</f>
        <v>Engagements inutilisés (502)</v>
      </c>
      <c r="AK39" s="1085"/>
      <c r="AL39" s="1085"/>
      <c r="AM39" s="1085"/>
      <c r="AN39" s="1085"/>
      <c r="AO39" s="1043"/>
      <c r="AP39" s="1044" t="str">
        <f>$B39</f>
        <v>Engagements inutilisés (502)</v>
      </c>
      <c r="AQ39" s="1188"/>
      <c r="AR39" s="1188"/>
      <c r="AS39" s="1188"/>
    </row>
    <row r="40" spans="1:45" s="24" customFormat="1" ht="12.75" x14ac:dyDescent="0.2">
      <c r="A40" s="1634" t="s">
        <v>2932</v>
      </c>
      <c r="B40" s="1046"/>
      <c r="C40" s="1685"/>
      <c r="D40" s="1685"/>
      <c r="E40" s="30"/>
      <c r="F40" s="1729"/>
      <c r="G40" s="1105"/>
      <c r="H40" s="1730"/>
      <c r="I40" s="1102"/>
      <c r="J40" s="30"/>
      <c r="K40" s="1728"/>
      <c r="L40" s="1728"/>
      <c r="M40" s="1728"/>
      <c r="N40" s="1728"/>
      <c r="P40" s="1051" t="str">
        <f t="shared" ref="P40:P64" si="10">$A40</f>
        <v>1 (1401)</v>
      </c>
      <c r="Q40" s="1052" t="str">
        <f t="shared" ref="Q40:Q64" si="11">IF($B40="","",$B40)</f>
        <v/>
      </c>
      <c r="R40" s="1741"/>
      <c r="S40" s="1053"/>
      <c r="T40" s="1053"/>
      <c r="U40" s="1053"/>
      <c r="V40" s="1051" t="str">
        <f t="shared" ref="V40:V64" si="12">$A40</f>
        <v>1 (1401)</v>
      </c>
      <c r="W40" s="1052" t="str">
        <f t="shared" ref="W40:W64" si="13">IF($B40="","",$B40)</f>
        <v/>
      </c>
      <c r="X40" s="1740"/>
      <c r="Y40" s="1195"/>
      <c r="Z40" s="1195"/>
      <c r="AA40" s="1237"/>
      <c r="AB40" s="1051" t="str">
        <f t="shared" ref="AB40:AB64" si="14">$A40</f>
        <v>1 (1401)</v>
      </c>
      <c r="AC40" s="1052" t="str">
        <f t="shared" ref="AC40:AC64" si="15">IF($B40="","",$B40)</f>
        <v/>
      </c>
      <c r="AD40" s="1742"/>
      <c r="AE40" s="1742"/>
      <c r="AF40" s="1742"/>
      <c r="AG40" s="1742"/>
      <c r="AH40" s="1"/>
      <c r="AI40" s="1051" t="str">
        <f t="shared" ref="AI40:AI64" si="16">$A40</f>
        <v>1 (1401)</v>
      </c>
      <c r="AJ40" s="1052" t="str">
        <f t="shared" ref="AJ40:AJ64" si="17">IF($B40="","",$B40)</f>
        <v/>
      </c>
      <c r="AK40" s="1742"/>
      <c r="AL40" s="1742"/>
      <c r="AM40" s="1238"/>
      <c r="AN40" s="218"/>
      <c r="AO40" s="1051" t="str">
        <f t="shared" ref="AO40:AO64" si="18">$A40</f>
        <v>1 (1401)</v>
      </c>
      <c r="AP40" s="1052" t="str">
        <f t="shared" ref="AP40:AP64" si="19">IF($B40="","",$B40)</f>
        <v/>
      </c>
      <c r="AQ40" s="1740"/>
      <c r="AR40" s="1195"/>
      <c r="AS40" s="1195"/>
    </row>
    <row r="41" spans="1:45" s="24" customFormat="1" ht="12.75" x14ac:dyDescent="0.2">
      <c r="A41" s="1634" t="s">
        <v>2933</v>
      </c>
      <c r="B41" s="1046"/>
      <c r="C41" s="1685"/>
      <c r="D41" s="1685"/>
      <c r="E41" s="30"/>
      <c r="F41" s="1729"/>
      <c r="G41" s="1105"/>
      <c r="H41" s="1730"/>
      <c r="I41" s="1102"/>
      <c r="J41" s="30"/>
      <c r="K41" s="1728"/>
      <c r="L41" s="1728"/>
      <c r="M41" s="1728"/>
      <c r="N41" s="1728"/>
      <c r="P41" s="1051" t="str">
        <f t="shared" si="10"/>
        <v>2 (1402)</v>
      </c>
      <c r="Q41" s="1052" t="str">
        <f t="shared" si="11"/>
        <v/>
      </c>
      <c r="R41" s="1741"/>
      <c r="S41" s="1053"/>
      <c r="T41" s="1053"/>
      <c r="U41" s="1053"/>
      <c r="V41" s="1051" t="str">
        <f t="shared" si="12"/>
        <v>2 (1402)</v>
      </c>
      <c r="W41" s="1052" t="str">
        <f t="shared" si="13"/>
        <v/>
      </c>
      <c r="X41" s="1740"/>
      <c r="Y41" s="1195"/>
      <c r="Z41" s="1195"/>
      <c r="AA41" s="1237"/>
      <c r="AB41" s="1051" t="str">
        <f t="shared" si="14"/>
        <v>2 (1402)</v>
      </c>
      <c r="AC41" s="1052" t="str">
        <f t="shared" si="15"/>
        <v/>
      </c>
      <c r="AD41" s="1742"/>
      <c r="AE41" s="1742"/>
      <c r="AF41" s="1742"/>
      <c r="AG41" s="1742"/>
      <c r="AH41" s="1"/>
      <c r="AI41" s="1051" t="str">
        <f t="shared" si="16"/>
        <v>2 (1402)</v>
      </c>
      <c r="AJ41" s="1052" t="str">
        <f t="shared" si="17"/>
        <v/>
      </c>
      <c r="AK41" s="1742"/>
      <c r="AL41" s="1742"/>
      <c r="AM41" s="1238"/>
      <c r="AN41" s="218"/>
      <c r="AO41" s="1051" t="str">
        <f t="shared" si="18"/>
        <v>2 (1402)</v>
      </c>
      <c r="AP41" s="1052" t="str">
        <f t="shared" si="19"/>
        <v/>
      </c>
      <c r="AQ41" s="1740"/>
      <c r="AR41" s="1195"/>
      <c r="AS41" s="1195"/>
    </row>
    <row r="42" spans="1:45" s="24" customFormat="1" ht="12.75" x14ac:dyDescent="0.2">
      <c r="A42" s="1634" t="s">
        <v>2934</v>
      </c>
      <c r="B42" s="1046"/>
      <c r="C42" s="1685"/>
      <c r="D42" s="1685"/>
      <c r="E42" s="30"/>
      <c r="F42" s="1729"/>
      <c r="G42" s="1105"/>
      <c r="H42" s="1730"/>
      <c r="I42" s="1102"/>
      <c r="J42" s="30"/>
      <c r="K42" s="1728"/>
      <c r="L42" s="1728"/>
      <c r="M42" s="1728"/>
      <c r="N42" s="1728"/>
      <c r="P42" s="1051" t="str">
        <f t="shared" si="10"/>
        <v>3 (1403)</v>
      </c>
      <c r="Q42" s="1052" t="str">
        <f t="shared" si="11"/>
        <v/>
      </c>
      <c r="R42" s="1741"/>
      <c r="S42" s="1053"/>
      <c r="T42" s="1053"/>
      <c r="U42" s="1053"/>
      <c r="V42" s="1051" t="str">
        <f t="shared" si="12"/>
        <v>3 (1403)</v>
      </c>
      <c r="W42" s="1052" t="str">
        <f t="shared" si="13"/>
        <v/>
      </c>
      <c r="X42" s="1740"/>
      <c r="Y42" s="1195"/>
      <c r="Z42" s="1195"/>
      <c r="AA42" s="1237"/>
      <c r="AB42" s="1051" t="str">
        <f t="shared" si="14"/>
        <v>3 (1403)</v>
      </c>
      <c r="AC42" s="1052" t="str">
        <f t="shared" si="15"/>
        <v/>
      </c>
      <c r="AD42" s="1742"/>
      <c r="AE42" s="1742"/>
      <c r="AF42" s="1742"/>
      <c r="AG42" s="1742"/>
      <c r="AH42" s="1"/>
      <c r="AI42" s="1051" t="str">
        <f t="shared" si="16"/>
        <v>3 (1403)</v>
      </c>
      <c r="AJ42" s="1052" t="str">
        <f t="shared" si="17"/>
        <v/>
      </c>
      <c r="AK42" s="1742"/>
      <c r="AL42" s="1742"/>
      <c r="AM42" s="1238"/>
      <c r="AN42" s="218"/>
      <c r="AO42" s="1051" t="str">
        <f t="shared" si="18"/>
        <v>3 (1403)</v>
      </c>
      <c r="AP42" s="1052" t="str">
        <f t="shared" si="19"/>
        <v/>
      </c>
      <c r="AQ42" s="1740"/>
      <c r="AR42" s="1195"/>
      <c r="AS42" s="1195"/>
    </row>
    <row r="43" spans="1:45" s="24" customFormat="1" ht="10.15" hidden="1" customHeight="1" x14ac:dyDescent="0.2">
      <c r="A43" s="1634" t="s">
        <v>2935</v>
      </c>
      <c r="B43" s="1046"/>
      <c r="C43" s="1685"/>
      <c r="D43" s="1685"/>
      <c r="E43" s="30"/>
      <c r="F43" s="1729"/>
      <c r="G43" s="1105"/>
      <c r="H43" s="1730"/>
      <c r="I43" s="1102"/>
      <c r="J43" s="30"/>
      <c r="K43" s="1728"/>
      <c r="L43" s="1728"/>
      <c r="M43" s="1728"/>
      <c r="N43" s="1728"/>
      <c r="P43" s="1051" t="str">
        <f t="shared" si="10"/>
        <v>4 (1404)</v>
      </c>
      <c r="Q43" s="1052" t="str">
        <f t="shared" si="11"/>
        <v/>
      </c>
      <c r="R43" s="1741"/>
      <c r="S43" s="1053"/>
      <c r="T43" s="1053"/>
      <c r="U43" s="1053"/>
      <c r="V43" s="1051" t="str">
        <f t="shared" si="12"/>
        <v>4 (1404)</v>
      </c>
      <c r="W43" s="1052" t="str">
        <f t="shared" si="13"/>
        <v/>
      </c>
      <c r="X43" s="1740"/>
      <c r="Y43" s="1195"/>
      <c r="Z43" s="1195"/>
      <c r="AA43" s="1237"/>
      <c r="AB43" s="1051" t="str">
        <f t="shared" si="14"/>
        <v>4 (1404)</v>
      </c>
      <c r="AC43" s="1052" t="str">
        <f t="shared" si="15"/>
        <v/>
      </c>
      <c r="AD43" s="1742"/>
      <c r="AE43" s="1742"/>
      <c r="AF43" s="1742"/>
      <c r="AG43" s="1742"/>
      <c r="AH43" s="1"/>
      <c r="AI43" s="1051" t="str">
        <f t="shared" si="16"/>
        <v>4 (1404)</v>
      </c>
      <c r="AJ43" s="1052" t="str">
        <f t="shared" si="17"/>
        <v/>
      </c>
      <c r="AK43" s="1742"/>
      <c r="AL43" s="1742"/>
      <c r="AM43" s="1238"/>
      <c r="AN43" s="218"/>
      <c r="AO43" s="1051" t="str">
        <f t="shared" si="18"/>
        <v>4 (1404)</v>
      </c>
      <c r="AP43" s="1052" t="str">
        <f t="shared" si="19"/>
        <v/>
      </c>
      <c r="AQ43" s="1740"/>
      <c r="AR43" s="1195"/>
      <c r="AS43" s="1195"/>
    </row>
    <row r="44" spans="1:45" s="24" customFormat="1" ht="10.15" hidden="1" customHeight="1" x14ac:dyDescent="0.2">
      <c r="A44" s="1634" t="s">
        <v>2936</v>
      </c>
      <c r="B44" s="1046"/>
      <c r="C44" s="1685"/>
      <c r="D44" s="1685"/>
      <c r="E44" s="30"/>
      <c r="F44" s="1729"/>
      <c r="G44" s="1105"/>
      <c r="H44" s="1730"/>
      <c r="I44" s="1102"/>
      <c r="J44" s="30"/>
      <c r="K44" s="1728"/>
      <c r="L44" s="1728"/>
      <c r="M44" s="1728"/>
      <c r="N44" s="1728"/>
      <c r="P44" s="1051" t="str">
        <f t="shared" si="10"/>
        <v>5 (1405)</v>
      </c>
      <c r="Q44" s="1052" t="str">
        <f t="shared" si="11"/>
        <v/>
      </c>
      <c r="R44" s="1741"/>
      <c r="S44" s="1053"/>
      <c r="T44" s="1053"/>
      <c r="U44" s="1053"/>
      <c r="V44" s="1051" t="str">
        <f t="shared" si="12"/>
        <v>5 (1405)</v>
      </c>
      <c r="W44" s="1052" t="str">
        <f t="shared" si="13"/>
        <v/>
      </c>
      <c r="X44" s="1740"/>
      <c r="Y44" s="1195"/>
      <c r="Z44" s="1195"/>
      <c r="AA44" s="1237"/>
      <c r="AB44" s="1051" t="str">
        <f t="shared" si="14"/>
        <v>5 (1405)</v>
      </c>
      <c r="AC44" s="1052" t="str">
        <f t="shared" si="15"/>
        <v/>
      </c>
      <c r="AD44" s="1742"/>
      <c r="AE44" s="1742"/>
      <c r="AF44" s="1742"/>
      <c r="AG44" s="1742"/>
      <c r="AH44" s="1"/>
      <c r="AI44" s="1051" t="str">
        <f t="shared" si="16"/>
        <v>5 (1405)</v>
      </c>
      <c r="AJ44" s="1052" t="str">
        <f t="shared" si="17"/>
        <v/>
      </c>
      <c r="AK44" s="1742"/>
      <c r="AL44" s="1742"/>
      <c r="AM44" s="1238"/>
      <c r="AN44" s="218"/>
      <c r="AO44" s="1051" t="str">
        <f t="shared" si="18"/>
        <v>5 (1405)</v>
      </c>
      <c r="AP44" s="1052" t="str">
        <f t="shared" si="19"/>
        <v/>
      </c>
      <c r="AQ44" s="1740"/>
      <c r="AR44" s="1195"/>
      <c r="AS44" s="1195"/>
    </row>
    <row r="45" spans="1:45" s="24" customFormat="1" ht="10.15" hidden="1" customHeight="1" x14ac:dyDescent="0.2">
      <c r="A45" s="1634" t="s">
        <v>2937</v>
      </c>
      <c r="B45" s="1046"/>
      <c r="C45" s="1685"/>
      <c r="D45" s="1685"/>
      <c r="E45" s="30"/>
      <c r="F45" s="1729"/>
      <c r="G45" s="1105"/>
      <c r="H45" s="1730"/>
      <c r="I45" s="1102"/>
      <c r="J45" s="30"/>
      <c r="K45" s="1728"/>
      <c r="L45" s="1728"/>
      <c r="M45" s="1728"/>
      <c r="N45" s="1728"/>
      <c r="P45" s="1051" t="str">
        <f t="shared" si="10"/>
        <v>6 (1406)</v>
      </c>
      <c r="Q45" s="1052" t="str">
        <f t="shared" si="11"/>
        <v/>
      </c>
      <c r="R45" s="1741"/>
      <c r="S45" s="1053"/>
      <c r="T45" s="1053"/>
      <c r="U45" s="1053"/>
      <c r="V45" s="1051" t="str">
        <f t="shared" si="12"/>
        <v>6 (1406)</v>
      </c>
      <c r="W45" s="1052" t="str">
        <f t="shared" si="13"/>
        <v/>
      </c>
      <c r="X45" s="1740"/>
      <c r="Y45" s="1195"/>
      <c r="Z45" s="1195"/>
      <c r="AA45" s="1237"/>
      <c r="AB45" s="1051" t="str">
        <f t="shared" si="14"/>
        <v>6 (1406)</v>
      </c>
      <c r="AC45" s="1052" t="str">
        <f t="shared" si="15"/>
        <v/>
      </c>
      <c r="AD45" s="1742"/>
      <c r="AE45" s="1742"/>
      <c r="AF45" s="1742"/>
      <c r="AG45" s="1742"/>
      <c r="AH45" s="1"/>
      <c r="AI45" s="1051" t="str">
        <f t="shared" si="16"/>
        <v>6 (1406)</v>
      </c>
      <c r="AJ45" s="1052" t="str">
        <f t="shared" si="17"/>
        <v/>
      </c>
      <c r="AK45" s="1742"/>
      <c r="AL45" s="1742"/>
      <c r="AM45" s="1238"/>
      <c r="AN45" s="218"/>
      <c r="AO45" s="1051" t="str">
        <f t="shared" si="18"/>
        <v>6 (1406)</v>
      </c>
      <c r="AP45" s="1052" t="str">
        <f t="shared" si="19"/>
        <v/>
      </c>
      <c r="AQ45" s="1740"/>
      <c r="AR45" s="1195"/>
      <c r="AS45" s="1195"/>
    </row>
    <row r="46" spans="1:45" s="24" customFormat="1" ht="10.15" hidden="1" customHeight="1" x14ac:dyDescent="0.2">
      <c r="A46" s="1634" t="s">
        <v>2938</v>
      </c>
      <c r="B46" s="1046"/>
      <c r="C46" s="1685"/>
      <c r="D46" s="1685"/>
      <c r="E46" s="30"/>
      <c r="F46" s="1729"/>
      <c r="G46" s="1105"/>
      <c r="H46" s="1730"/>
      <c r="I46" s="1102"/>
      <c r="J46" s="30"/>
      <c r="K46" s="1728"/>
      <c r="L46" s="1728"/>
      <c r="M46" s="1728"/>
      <c r="N46" s="1728"/>
      <c r="P46" s="1051" t="str">
        <f t="shared" si="10"/>
        <v>7 (1407)</v>
      </c>
      <c r="Q46" s="1052" t="str">
        <f t="shared" si="11"/>
        <v/>
      </c>
      <c r="R46" s="1741"/>
      <c r="S46" s="1053"/>
      <c r="T46" s="1053"/>
      <c r="U46" s="1053"/>
      <c r="V46" s="1051" t="str">
        <f t="shared" si="12"/>
        <v>7 (1407)</v>
      </c>
      <c r="W46" s="1052" t="str">
        <f t="shared" si="13"/>
        <v/>
      </c>
      <c r="X46" s="1740"/>
      <c r="Y46" s="1195"/>
      <c r="Z46" s="1195"/>
      <c r="AA46" s="1237"/>
      <c r="AB46" s="1051" t="str">
        <f t="shared" si="14"/>
        <v>7 (1407)</v>
      </c>
      <c r="AC46" s="1052" t="str">
        <f t="shared" si="15"/>
        <v/>
      </c>
      <c r="AD46" s="1742"/>
      <c r="AE46" s="1742"/>
      <c r="AF46" s="1742"/>
      <c r="AG46" s="1742"/>
      <c r="AH46" s="1"/>
      <c r="AI46" s="1051" t="str">
        <f t="shared" si="16"/>
        <v>7 (1407)</v>
      </c>
      <c r="AJ46" s="1052" t="str">
        <f t="shared" si="17"/>
        <v/>
      </c>
      <c r="AK46" s="1742"/>
      <c r="AL46" s="1742"/>
      <c r="AM46" s="1238"/>
      <c r="AN46" s="218"/>
      <c r="AO46" s="1051" t="str">
        <f t="shared" si="18"/>
        <v>7 (1407)</v>
      </c>
      <c r="AP46" s="1052" t="str">
        <f t="shared" si="19"/>
        <v/>
      </c>
      <c r="AQ46" s="1740"/>
      <c r="AR46" s="1195"/>
      <c r="AS46" s="1195"/>
    </row>
    <row r="47" spans="1:45" s="24" customFormat="1" ht="10.15" hidden="1" customHeight="1" x14ac:dyDescent="0.2">
      <c r="A47" s="1634" t="s">
        <v>2939</v>
      </c>
      <c r="B47" s="1046"/>
      <c r="C47" s="1685"/>
      <c r="D47" s="1685"/>
      <c r="E47" s="30"/>
      <c r="F47" s="1729"/>
      <c r="G47" s="1105"/>
      <c r="H47" s="1730"/>
      <c r="I47" s="1102"/>
      <c r="J47" s="30"/>
      <c r="K47" s="1728"/>
      <c r="L47" s="1728"/>
      <c r="M47" s="1728"/>
      <c r="N47" s="1728"/>
      <c r="P47" s="1051" t="str">
        <f t="shared" si="10"/>
        <v>8 (1408)</v>
      </c>
      <c r="Q47" s="1052" t="str">
        <f t="shared" si="11"/>
        <v/>
      </c>
      <c r="R47" s="1741"/>
      <c r="S47" s="1053"/>
      <c r="T47" s="1053"/>
      <c r="U47" s="1053"/>
      <c r="V47" s="1051" t="str">
        <f t="shared" si="12"/>
        <v>8 (1408)</v>
      </c>
      <c r="W47" s="1052" t="str">
        <f t="shared" si="13"/>
        <v/>
      </c>
      <c r="X47" s="1740"/>
      <c r="Y47" s="1195"/>
      <c r="Z47" s="1195"/>
      <c r="AA47" s="1237"/>
      <c r="AB47" s="1051" t="str">
        <f t="shared" si="14"/>
        <v>8 (1408)</v>
      </c>
      <c r="AC47" s="1052" t="str">
        <f t="shared" si="15"/>
        <v/>
      </c>
      <c r="AD47" s="1742"/>
      <c r="AE47" s="1742"/>
      <c r="AF47" s="1742"/>
      <c r="AG47" s="1742"/>
      <c r="AH47" s="1"/>
      <c r="AI47" s="1051" t="str">
        <f t="shared" si="16"/>
        <v>8 (1408)</v>
      </c>
      <c r="AJ47" s="1052" t="str">
        <f t="shared" si="17"/>
        <v/>
      </c>
      <c r="AK47" s="1742"/>
      <c r="AL47" s="1742"/>
      <c r="AM47" s="1238"/>
      <c r="AN47" s="218"/>
      <c r="AO47" s="1051" t="str">
        <f t="shared" si="18"/>
        <v>8 (1408)</v>
      </c>
      <c r="AP47" s="1052" t="str">
        <f t="shared" si="19"/>
        <v/>
      </c>
      <c r="AQ47" s="1740"/>
      <c r="AR47" s="1195"/>
      <c r="AS47" s="1195"/>
    </row>
    <row r="48" spans="1:45" s="24" customFormat="1" ht="10.15" hidden="1" customHeight="1" x14ac:dyDescent="0.2">
      <c r="A48" s="1634" t="s">
        <v>2940</v>
      </c>
      <c r="B48" s="1046"/>
      <c r="C48" s="1685"/>
      <c r="D48" s="1685"/>
      <c r="E48" s="30"/>
      <c r="F48" s="1729"/>
      <c r="G48" s="1105"/>
      <c r="H48" s="1730"/>
      <c r="I48" s="1102"/>
      <c r="J48" s="30"/>
      <c r="K48" s="1728"/>
      <c r="L48" s="1728"/>
      <c r="M48" s="1728"/>
      <c r="N48" s="1728"/>
      <c r="P48" s="1051" t="str">
        <f t="shared" si="10"/>
        <v>9 (1409)</v>
      </c>
      <c r="Q48" s="1052" t="str">
        <f t="shared" si="11"/>
        <v/>
      </c>
      <c r="R48" s="1741"/>
      <c r="S48" s="1053"/>
      <c r="T48" s="1053"/>
      <c r="U48" s="1053"/>
      <c r="V48" s="1051" t="str">
        <f t="shared" si="12"/>
        <v>9 (1409)</v>
      </c>
      <c r="W48" s="1052" t="str">
        <f t="shared" si="13"/>
        <v/>
      </c>
      <c r="X48" s="1740"/>
      <c r="Y48" s="1195"/>
      <c r="Z48" s="1195"/>
      <c r="AA48" s="1237"/>
      <c r="AB48" s="1051" t="str">
        <f t="shared" si="14"/>
        <v>9 (1409)</v>
      </c>
      <c r="AC48" s="1052" t="str">
        <f t="shared" si="15"/>
        <v/>
      </c>
      <c r="AD48" s="1742"/>
      <c r="AE48" s="1742"/>
      <c r="AF48" s="1742"/>
      <c r="AG48" s="1742"/>
      <c r="AH48" s="1"/>
      <c r="AI48" s="1051" t="str">
        <f t="shared" si="16"/>
        <v>9 (1409)</v>
      </c>
      <c r="AJ48" s="1052" t="str">
        <f t="shared" si="17"/>
        <v/>
      </c>
      <c r="AK48" s="1742"/>
      <c r="AL48" s="1742"/>
      <c r="AM48" s="1238"/>
      <c r="AN48" s="218"/>
      <c r="AO48" s="1051" t="str">
        <f t="shared" si="18"/>
        <v>9 (1409)</v>
      </c>
      <c r="AP48" s="1052" t="str">
        <f t="shared" si="19"/>
        <v/>
      </c>
      <c r="AQ48" s="1740"/>
      <c r="AR48" s="1195"/>
      <c r="AS48" s="1195"/>
    </row>
    <row r="49" spans="1:45" s="24" customFormat="1" ht="10.15" hidden="1" customHeight="1" x14ac:dyDescent="0.2">
      <c r="A49" s="1634" t="s">
        <v>2941</v>
      </c>
      <c r="B49" s="1046"/>
      <c r="C49" s="1685"/>
      <c r="D49" s="1685"/>
      <c r="E49" s="30"/>
      <c r="F49" s="1729"/>
      <c r="G49" s="1105"/>
      <c r="H49" s="1730"/>
      <c r="I49" s="1102"/>
      <c r="J49" s="30"/>
      <c r="K49" s="1728"/>
      <c r="L49" s="1728"/>
      <c r="M49" s="1728"/>
      <c r="N49" s="1728"/>
      <c r="P49" s="1051" t="str">
        <f t="shared" si="10"/>
        <v>10 (1410)</v>
      </c>
      <c r="Q49" s="1052" t="str">
        <f t="shared" si="11"/>
        <v/>
      </c>
      <c r="R49" s="1741"/>
      <c r="S49" s="1053"/>
      <c r="T49" s="1053"/>
      <c r="U49" s="1053"/>
      <c r="V49" s="1051" t="str">
        <f t="shared" si="12"/>
        <v>10 (1410)</v>
      </c>
      <c r="W49" s="1052" t="str">
        <f t="shared" si="13"/>
        <v/>
      </c>
      <c r="X49" s="1740"/>
      <c r="Y49" s="1195"/>
      <c r="Z49" s="1195"/>
      <c r="AA49" s="1237"/>
      <c r="AB49" s="1051" t="str">
        <f t="shared" si="14"/>
        <v>10 (1410)</v>
      </c>
      <c r="AC49" s="1052" t="str">
        <f t="shared" si="15"/>
        <v/>
      </c>
      <c r="AD49" s="1742"/>
      <c r="AE49" s="1742"/>
      <c r="AF49" s="1742"/>
      <c r="AG49" s="1742"/>
      <c r="AH49" s="1"/>
      <c r="AI49" s="1051" t="str">
        <f t="shared" si="16"/>
        <v>10 (1410)</v>
      </c>
      <c r="AJ49" s="1052" t="str">
        <f t="shared" si="17"/>
        <v/>
      </c>
      <c r="AK49" s="1742"/>
      <c r="AL49" s="1742"/>
      <c r="AM49" s="1238"/>
      <c r="AN49" s="218"/>
      <c r="AO49" s="1051" t="str">
        <f t="shared" si="18"/>
        <v>10 (1410)</v>
      </c>
      <c r="AP49" s="1052" t="str">
        <f t="shared" si="19"/>
        <v/>
      </c>
      <c r="AQ49" s="1740"/>
      <c r="AR49" s="1195"/>
      <c r="AS49" s="1195"/>
    </row>
    <row r="50" spans="1:45" s="24" customFormat="1" ht="10.15" hidden="1" customHeight="1" x14ac:dyDescent="0.2">
      <c r="A50" s="1634" t="s">
        <v>2942</v>
      </c>
      <c r="B50" s="1046"/>
      <c r="C50" s="1685"/>
      <c r="D50" s="1685"/>
      <c r="E50" s="30"/>
      <c r="F50" s="1729"/>
      <c r="G50" s="1105"/>
      <c r="H50" s="1730"/>
      <c r="I50" s="1102"/>
      <c r="J50" s="30"/>
      <c r="K50" s="1728"/>
      <c r="L50" s="1728"/>
      <c r="M50" s="1728"/>
      <c r="N50" s="1728"/>
      <c r="P50" s="1051" t="str">
        <f t="shared" si="10"/>
        <v>11 (1411)</v>
      </c>
      <c r="Q50" s="1052" t="str">
        <f t="shared" si="11"/>
        <v/>
      </c>
      <c r="R50" s="1741"/>
      <c r="S50" s="1053"/>
      <c r="T50" s="1053"/>
      <c r="U50" s="1053"/>
      <c r="V50" s="1051" t="str">
        <f t="shared" si="12"/>
        <v>11 (1411)</v>
      </c>
      <c r="W50" s="1052" t="str">
        <f t="shared" si="13"/>
        <v/>
      </c>
      <c r="X50" s="1740"/>
      <c r="Y50" s="1195"/>
      <c r="Z50" s="1195"/>
      <c r="AA50" s="1237"/>
      <c r="AB50" s="1051" t="str">
        <f t="shared" si="14"/>
        <v>11 (1411)</v>
      </c>
      <c r="AC50" s="1052" t="str">
        <f t="shared" si="15"/>
        <v/>
      </c>
      <c r="AD50" s="1742"/>
      <c r="AE50" s="1742"/>
      <c r="AF50" s="1742"/>
      <c r="AG50" s="1742"/>
      <c r="AH50" s="1"/>
      <c r="AI50" s="1051" t="str">
        <f t="shared" si="16"/>
        <v>11 (1411)</v>
      </c>
      <c r="AJ50" s="1052" t="str">
        <f t="shared" si="17"/>
        <v/>
      </c>
      <c r="AK50" s="1742"/>
      <c r="AL50" s="1742"/>
      <c r="AM50" s="1238"/>
      <c r="AN50" s="218"/>
      <c r="AO50" s="1051" t="str">
        <f t="shared" si="18"/>
        <v>11 (1411)</v>
      </c>
      <c r="AP50" s="1052" t="str">
        <f t="shared" si="19"/>
        <v/>
      </c>
      <c r="AQ50" s="1740"/>
      <c r="AR50" s="1195"/>
      <c r="AS50" s="1195"/>
    </row>
    <row r="51" spans="1:45" s="24" customFormat="1" ht="10.15" hidden="1" customHeight="1" x14ac:dyDescent="0.2">
      <c r="A51" s="1634" t="s">
        <v>2943</v>
      </c>
      <c r="B51" s="1046"/>
      <c r="C51" s="1685"/>
      <c r="D51" s="1685"/>
      <c r="E51" s="30"/>
      <c r="F51" s="1729"/>
      <c r="G51" s="1105"/>
      <c r="H51" s="1730"/>
      <c r="I51" s="1102"/>
      <c r="J51" s="30"/>
      <c r="K51" s="1728"/>
      <c r="L51" s="1728"/>
      <c r="M51" s="1728"/>
      <c r="N51" s="1728"/>
      <c r="P51" s="1051" t="str">
        <f t="shared" si="10"/>
        <v>12 (1412)</v>
      </c>
      <c r="Q51" s="1052" t="str">
        <f t="shared" si="11"/>
        <v/>
      </c>
      <c r="R51" s="1741"/>
      <c r="S51" s="1053"/>
      <c r="T51" s="1053"/>
      <c r="U51" s="1053"/>
      <c r="V51" s="1051" t="str">
        <f t="shared" si="12"/>
        <v>12 (1412)</v>
      </c>
      <c r="W51" s="1052" t="str">
        <f t="shared" si="13"/>
        <v/>
      </c>
      <c r="X51" s="1740"/>
      <c r="Y51" s="1195"/>
      <c r="Z51" s="1195"/>
      <c r="AA51" s="1237"/>
      <c r="AB51" s="1051" t="str">
        <f t="shared" si="14"/>
        <v>12 (1412)</v>
      </c>
      <c r="AC51" s="1052" t="str">
        <f t="shared" si="15"/>
        <v/>
      </c>
      <c r="AD51" s="1742"/>
      <c r="AE51" s="1742"/>
      <c r="AF51" s="1742"/>
      <c r="AG51" s="1742"/>
      <c r="AH51" s="1"/>
      <c r="AI51" s="1051" t="str">
        <f t="shared" si="16"/>
        <v>12 (1412)</v>
      </c>
      <c r="AJ51" s="1052" t="str">
        <f t="shared" si="17"/>
        <v/>
      </c>
      <c r="AK51" s="1742"/>
      <c r="AL51" s="1742"/>
      <c r="AM51" s="1238"/>
      <c r="AN51" s="218"/>
      <c r="AO51" s="1051" t="str">
        <f t="shared" si="18"/>
        <v>12 (1412)</v>
      </c>
      <c r="AP51" s="1052" t="str">
        <f t="shared" si="19"/>
        <v/>
      </c>
      <c r="AQ51" s="1740"/>
      <c r="AR51" s="1195"/>
      <c r="AS51" s="1195"/>
    </row>
    <row r="52" spans="1:45" s="24" customFormat="1" ht="10.15" hidden="1" customHeight="1" x14ac:dyDescent="0.2">
      <c r="A52" s="1634" t="s">
        <v>2944</v>
      </c>
      <c r="B52" s="1046"/>
      <c r="C52" s="1685"/>
      <c r="D52" s="1685"/>
      <c r="E52" s="30"/>
      <c r="F52" s="1729"/>
      <c r="G52" s="1105"/>
      <c r="H52" s="1730"/>
      <c r="I52" s="1102"/>
      <c r="J52" s="30"/>
      <c r="K52" s="1728"/>
      <c r="L52" s="1728"/>
      <c r="M52" s="1728"/>
      <c r="N52" s="1728"/>
      <c r="P52" s="1051" t="str">
        <f t="shared" si="10"/>
        <v>13 (1413)</v>
      </c>
      <c r="Q52" s="1052" t="str">
        <f t="shared" si="11"/>
        <v/>
      </c>
      <c r="R52" s="1741"/>
      <c r="S52" s="1053"/>
      <c r="T52" s="1053"/>
      <c r="U52" s="1053"/>
      <c r="V52" s="1051" t="str">
        <f t="shared" si="12"/>
        <v>13 (1413)</v>
      </c>
      <c r="W52" s="1052" t="str">
        <f t="shared" si="13"/>
        <v/>
      </c>
      <c r="X52" s="1740"/>
      <c r="Y52" s="1195"/>
      <c r="Z52" s="1195"/>
      <c r="AA52" s="1237"/>
      <c r="AB52" s="1051" t="str">
        <f t="shared" si="14"/>
        <v>13 (1413)</v>
      </c>
      <c r="AC52" s="1052" t="str">
        <f t="shared" si="15"/>
        <v/>
      </c>
      <c r="AD52" s="1742"/>
      <c r="AE52" s="1742"/>
      <c r="AF52" s="1742"/>
      <c r="AG52" s="1742"/>
      <c r="AH52" s="1"/>
      <c r="AI52" s="1051" t="str">
        <f t="shared" si="16"/>
        <v>13 (1413)</v>
      </c>
      <c r="AJ52" s="1052" t="str">
        <f t="shared" si="17"/>
        <v/>
      </c>
      <c r="AK52" s="1742"/>
      <c r="AL52" s="1742"/>
      <c r="AM52" s="1238"/>
      <c r="AN52" s="218"/>
      <c r="AO52" s="1051" t="str">
        <f t="shared" si="18"/>
        <v>13 (1413)</v>
      </c>
      <c r="AP52" s="1052" t="str">
        <f t="shared" si="19"/>
        <v/>
      </c>
      <c r="AQ52" s="1740"/>
      <c r="AR52" s="1195"/>
      <c r="AS52" s="1195"/>
    </row>
    <row r="53" spans="1:45" s="24" customFormat="1" ht="10.15" hidden="1" customHeight="1" x14ac:dyDescent="0.2">
      <c r="A53" s="1634" t="s">
        <v>2945</v>
      </c>
      <c r="B53" s="1046"/>
      <c r="C53" s="1685"/>
      <c r="D53" s="1685"/>
      <c r="E53" s="30"/>
      <c r="F53" s="1729"/>
      <c r="G53" s="1105"/>
      <c r="H53" s="1730"/>
      <c r="I53" s="1102"/>
      <c r="J53" s="30"/>
      <c r="K53" s="1728"/>
      <c r="L53" s="1728"/>
      <c r="M53" s="1728"/>
      <c r="N53" s="1728"/>
      <c r="P53" s="1051" t="str">
        <f t="shared" si="10"/>
        <v>14 (1414)</v>
      </c>
      <c r="Q53" s="1052" t="str">
        <f t="shared" si="11"/>
        <v/>
      </c>
      <c r="R53" s="1741"/>
      <c r="S53" s="1053"/>
      <c r="T53" s="1053"/>
      <c r="U53" s="1053"/>
      <c r="V53" s="1051" t="str">
        <f t="shared" si="12"/>
        <v>14 (1414)</v>
      </c>
      <c r="W53" s="1052" t="str">
        <f t="shared" si="13"/>
        <v/>
      </c>
      <c r="X53" s="1740"/>
      <c r="Y53" s="1195"/>
      <c r="Z53" s="1195"/>
      <c r="AA53" s="1237"/>
      <c r="AB53" s="1051" t="str">
        <f t="shared" si="14"/>
        <v>14 (1414)</v>
      </c>
      <c r="AC53" s="1052" t="str">
        <f t="shared" si="15"/>
        <v/>
      </c>
      <c r="AD53" s="1742"/>
      <c r="AE53" s="1742"/>
      <c r="AF53" s="1742"/>
      <c r="AG53" s="1742"/>
      <c r="AH53" s="1"/>
      <c r="AI53" s="1051" t="str">
        <f t="shared" si="16"/>
        <v>14 (1414)</v>
      </c>
      <c r="AJ53" s="1052" t="str">
        <f t="shared" si="17"/>
        <v/>
      </c>
      <c r="AK53" s="1742"/>
      <c r="AL53" s="1742"/>
      <c r="AM53" s="1238"/>
      <c r="AN53" s="218"/>
      <c r="AO53" s="1051" t="str">
        <f t="shared" si="18"/>
        <v>14 (1414)</v>
      </c>
      <c r="AP53" s="1052" t="str">
        <f t="shared" si="19"/>
        <v/>
      </c>
      <c r="AQ53" s="1740"/>
      <c r="AR53" s="1195"/>
      <c r="AS53" s="1195"/>
    </row>
    <row r="54" spans="1:45" s="24" customFormat="1" ht="10.15" hidden="1" customHeight="1" x14ac:dyDescent="0.2">
      <c r="A54" s="1634" t="s">
        <v>2946</v>
      </c>
      <c r="B54" s="1046"/>
      <c r="C54" s="1685"/>
      <c r="D54" s="1685"/>
      <c r="E54" s="30"/>
      <c r="F54" s="1729"/>
      <c r="G54" s="1105"/>
      <c r="H54" s="1730"/>
      <c r="I54" s="1102"/>
      <c r="J54" s="30"/>
      <c r="K54" s="1728"/>
      <c r="L54" s="1728"/>
      <c r="M54" s="1728"/>
      <c r="N54" s="1728"/>
      <c r="P54" s="1051" t="str">
        <f t="shared" si="10"/>
        <v>15 (1415)</v>
      </c>
      <c r="Q54" s="1052" t="str">
        <f t="shared" si="11"/>
        <v/>
      </c>
      <c r="R54" s="1741"/>
      <c r="S54" s="1053"/>
      <c r="T54" s="1053"/>
      <c r="U54" s="1053"/>
      <c r="V54" s="1051" t="str">
        <f t="shared" si="12"/>
        <v>15 (1415)</v>
      </c>
      <c r="W54" s="1052" t="str">
        <f t="shared" si="13"/>
        <v/>
      </c>
      <c r="X54" s="1740"/>
      <c r="Y54" s="1195"/>
      <c r="Z54" s="1195"/>
      <c r="AA54" s="1237"/>
      <c r="AB54" s="1051" t="str">
        <f t="shared" si="14"/>
        <v>15 (1415)</v>
      </c>
      <c r="AC54" s="1052" t="str">
        <f t="shared" si="15"/>
        <v/>
      </c>
      <c r="AD54" s="1742"/>
      <c r="AE54" s="1742"/>
      <c r="AF54" s="1742"/>
      <c r="AG54" s="1742"/>
      <c r="AH54" s="1"/>
      <c r="AI54" s="1051" t="str">
        <f t="shared" si="16"/>
        <v>15 (1415)</v>
      </c>
      <c r="AJ54" s="1052" t="str">
        <f t="shared" si="17"/>
        <v/>
      </c>
      <c r="AK54" s="1742"/>
      <c r="AL54" s="1742"/>
      <c r="AM54" s="1238"/>
      <c r="AN54" s="218"/>
      <c r="AO54" s="1051" t="str">
        <f t="shared" si="18"/>
        <v>15 (1415)</v>
      </c>
      <c r="AP54" s="1052" t="str">
        <f t="shared" si="19"/>
        <v/>
      </c>
      <c r="AQ54" s="1740"/>
      <c r="AR54" s="1195"/>
      <c r="AS54" s="1195"/>
    </row>
    <row r="55" spans="1:45" s="24" customFormat="1" ht="10.15" hidden="1" customHeight="1" x14ac:dyDescent="0.2">
      <c r="A55" s="1634" t="s">
        <v>2947</v>
      </c>
      <c r="B55" s="1046"/>
      <c r="C55" s="1685"/>
      <c r="D55" s="1685"/>
      <c r="E55" s="30"/>
      <c r="F55" s="1729"/>
      <c r="G55" s="1105"/>
      <c r="H55" s="1730"/>
      <c r="I55" s="1102"/>
      <c r="J55" s="30"/>
      <c r="K55" s="1728"/>
      <c r="L55" s="1728"/>
      <c r="M55" s="1728"/>
      <c r="N55" s="1728"/>
      <c r="P55" s="1051" t="str">
        <f t="shared" si="10"/>
        <v>16 (1416)</v>
      </c>
      <c r="Q55" s="1052" t="str">
        <f t="shared" si="11"/>
        <v/>
      </c>
      <c r="R55" s="1741"/>
      <c r="S55" s="1053"/>
      <c r="T55" s="1053"/>
      <c r="U55" s="1053"/>
      <c r="V55" s="1051" t="str">
        <f t="shared" si="12"/>
        <v>16 (1416)</v>
      </c>
      <c r="W55" s="1052" t="str">
        <f t="shared" si="13"/>
        <v/>
      </c>
      <c r="X55" s="1740"/>
      <c r="Y55" s="1195"/>
      <c r="Z55" s="1195"/>
      <c r="AA55" s="1237"/>
      <c r="AB55" s="1051" t="str">
        <f t="shared" si="14"/>
        <v>16 (1416)</v>
      </c>
      <c r="AC55" s="1052" t="str">
        <f t="shared" si="15"/>
        <v/>
      </c>
      <c r="AD55" s="1742"/>
      <c r="AE55" s="1742"/>
      <c r="AF55" s="1742"/>
      <c r="AG55" s="1742"/>
      <c r="AH55" s="1"/>
      <c r="AI55" s="1051" t="str">
        <f t="shared" si="16"/>
        <v>16 (1416)</v>
      </c>
      <c r="AJ55" s="1052" t="str">
        <f t="shared" si="17"/>
        <v/>
      </c>
      <c r="AK55" s="1742"/>
      <c r="AL55" s="1742"/>
      <c r="AM55" s="1238"/>
      <c r="AN55" s="218"/>
      <c r="AO55" s="1051" t="str">
        <f t="shared" si="18"/>
        <v>16 (1416)</v>
      </c>
      <c r="AP55" s="1052" t="str">
        <f t="shared" si="19"/>
        <v/>
      </c>
      <c r="AQ55" s="1740"/>
      <c r="AR55" s="1195"/>
      <c r="AS55" s="1195"/>
    </row>
    <row r="56" spans="1:45" s="24" customFormat="1" ht="10.15" hidden="1" customHeight="1" x14ac:dyDescent="0.2">
      <c r="A56" s="1634" t="s">
        <v>2948</v>
      </c>
      <c r="B56" s="1046"/>
      <c r="C56" s="1685"/>
      <c r="D56" s="1685"/>
      <c r="E56" s="30"/>
      <c r="F56" s="1729"/>
      <c r="G56" s="1105"/>
      <c r="H56" s="1730"/>
      <c r="I56" s="1102"/>
      <c r="J56" s="30"/>
      <c r="K56" s="1728"/>
      <c r="L56" s="1728"/>
      <c r="M56" s="1728"/>
      <c r="N56" s="1728"/>
      <c r="P56" s="1051" t="str">
        <f t="shared" si="10"/>
        <v>17 (1417)</v>
      </c>
      <c r="Q56" s="1052" t="str">
        <f t="shared" si="11"/>
        <v/>
      </c>
      <c r="R56" s="1741"/>
      <c r="S56" s="1053"/>
      <c r="T56" s="1053"/>
      <c r="U56" s="1053"/>
      <c r="V56" s="1051" t="str">
        <f t="shared" si="12"/>
        <v>17 (1417)</v>
      </c>
      <c r="W56" s="1052" t="str">
        <f t="shared" si="13"/>
        <v/>
      </c>
      <c r="X56" s="1740"/>
      <c r="Y56" s="1195"/>
      <c r="Z56" s="1195"/>
      <c r="AA56" s="1237"/>
      <c r="AB56" s="1051" t="str">
        <f t="shared" si="14"/>
        <v>17 (1417)</v>
      </c>
      <c r="AC56" s="1052" t="str">
        <f t="shared" si="15"/>
        <v/>
      </c>
      <c r="AD56" s="1742"/>
      <c r="AE56" s="1742"/>
      <c r="AF56" s="1742"/>
      <c r="AG56" s="1742"/>
      <c r="AH56" s="1"/>
      <c r="AI56" s="1051" t="str">
        <f t="shared" si="16"/>
        <v>17 (1417)</v>
      </c>
      <c r="AJ56" s="1052" t="str">
        <f t="shared" si="17"/>
        <v/>
      </c>
      <c r="AK56" s="1742"/>
      <c r="AL56" s="1742"/>
      <c r="AM56" s="1238"/>
      <c r="AN56" s="218"/>
      <c r="AO56" s="1051" t="str">
        <f t="shared" si="18"/>
        <v>17 (1417)</v>
      </c>
      <c r="AP56" s="1052" t="str">
        <f t="shared" si="19"/>
        <v/>
      </c>
      <c r="AQ56" s="1740"/>
      <c r="AR56" s="1195"/>
      <c r="AS56" s="1195"/>
    </row>
    <row r="57" spans="1:45" s="24" customFormat="1" ht="10.15" hidden="1" customHeight="1" x14ac:dyDescent="0.2">
      <c r="A57" s="1634" t="s">
        <v>2949</v>
      </c>
      <c r="B57" s="1046"/>
      <c r="C57" s="1685"/>
      <c r="D57" s="1685"/>
      <c r="E57" s="30"/>
      <c r="F57" s="1729"/>
      <c r="G57" s="1105"/>
      <c r="H57" s="1730"/>
      <c r="I57" s="1102"/>
      <c r="J57" s="30"/>
      <c r="K57" s="1728"/>
      <c r="L57" s="1728"/>
      <c r="M57" s="1728"/>
      <c r="N57" s="1728"/>
      <c r="P57" s="1051" t="str">
        <f t="shared" si="10"/>
        <v>18 (1418)</v>
      </c>
      <c r="Q57" s="1052" t="str">
        <f t="shared" si="11"/>
        <v/>
      </c>
      <c r="R57" s="1741"/>
      <c r="S57" s="1053"/>
      <c r="T57" s="1053"/>
      <c r="U57" s="1053"/>
      <c r="V57" s="1051" t="str">
        <f t="shared" si="12"/>
        <v>18 (1418)</v>
      </c>
      <c r="W57" s="1052" t="str">
        <f t="shared" si="13"/>
        <v/>
      </c>
      <c r="X57" s="1740"/>
      <c r="Y57" s="1195"/>
      <c r="Z57" s="1195"/>
      <c r="AA57" s="1237"/>
      <c r="AB57" s="1051" t="str">
        <f t="shared" si="14"/>
        <v>18 (1418)</v>
      </c>
      <c r="AC57" s="1052" t="str">
        <f t="shared" si="15"/>
        <v/>
      </c>
      <c r="AD57" s="1742"/>
      <c r="AE57" s="1742"/>
      <c r="AF57" s="1742"/>
      <c r="AG57" s="1742"/>
      <c r="AH57" s="1"/>
      <c r="AI57" s="1051" t="str">
        <f t="shared" si="16"/>
        <v>18 (1418)</v>
      </c>
      <c r="AJ57" s="1052" t="str">
        <f t="shared" si="17"/>
        <v/>
      </c>
      <c r="AK57" s="1742"/>
      <c r="AL57" s="1742"/>
      <c r="AM57" s="1238"/>
      <c r="AN57" s="218"/>
      <c r="AO57" s="1051" t="str">
        <f t="shared" si="18"/>
        <v>18 (1418)</v>
      </c>
      <c r="AP57" s="1052" t="str">
        <f t="shared" si="19"/>
        <v/>
      </c>
      <c r="AQ57" s="1740"/>
      <c r="AR57" s="1195"/>
      <c r="AS57" s="1195"/>
    </row>
    <row r="58" spans="1:45" s="24" customFormat="1" ht="10.15" hidden="1" customHeight="1" x14ac:dyDescent="0.2">
      <c r="A58" s="1634" t="s">
        <v>2950</v>
      </c>
      <c r="B58" s="1046"/>
      <c r="C58" s="1685"/>
      <c r="D58" s="1685"/>
      <c r="E58" s="30"/>
      <c r="F58" s="1729"/>
      <c r="G58" s="1105"/>
      <c r="H58" s="1730"/>
      <c r="I58" s="1102"/>
      <c r="J58" s="30"/>
      <c r="K58" s="1728"/>
      <c r="L58" s="1728"/>
      <c r="M58" s="1728"/>
      <c r="N58" s="1728"/>
      <c r="P58" s="1051" t="str">
        <f t="shared" si="10"/>
        <v>19 (1419)</v>
      </c>
      <c r="Q58" s="1052" t="str">
        <f t="shared" si="11"/>
        <v/>
      </c>
      <c r="R58" s="1741"/>
      <c r="S58" s="1053"/>
      <c r="T58" s="1053"/>
      <c r="U58" s="1053"/>
      <c r="V58" s="1051" t="str">
        <f t="shared" si="12"/>
        <v>19 (1419)</v>
      </c>
      <c r="W58" s="1052" t="str">
        <f t="shared" si="13"/>
        <v/>
      </c>
      <c r="X58" s="1740"/>
      <c r="Y58" s="1195"/>
      <c r="Z58" s="1195"/>
      <c r="AA58" s="1237"/>
      <c r="AB58" s="1051" t="str">
        <f t="shared" si="14"/>
        <v>19 (1419)</v>
      </c>
      <c r="AC58" s="1052" t="str">
        <f t="shared" si="15"/>
        <v/>
      </c>
      <c r="AD58" s="1742"/>
      <c r="AE58" s="1742"/>
      <c r="AF58" s="1742"/>
      <c r="AG58" s="1742"/>
      <c r="AH58" s="1"/>
      <c r="AI58" s="1051" t="str">
        <f t="shared" si="16"/>
        <v>19 (1419)</v>
      </c>
      <c r="AJ58" s="1052" t="str">
        <f t="shared" si="17"/>
        <v/>
      </c>
      <c r="AK58" s="1742"/>
      <c r="AL58" s="1742"/>
      <c r="AM58" s="1238"/>
      <c r="AN58" s="218"/>
      <c r="AO58" s="1051" t="str">
        <f t="shared" si="18"/>
        <v>19 (1419)</v>
      </c>
      <c r="AP58" s="1052" t="str">
        <f t="shared" si="19"/>
        <v/>
      </c>
      <c r="AQ58" s="1740"/>
      <c r="AR58" s="1195"/>
      <c r="AS58" s="1195"/>
    </row>
    <row r="59" spans="1:45" s="24" customFormat="1" ht="10.15" hidden="1" customHeight="1" x14ac:dyDescent="0.2">
      <c r="A59" s="1634" t="s">
        <v>2951</v>
      </c>
      <c r="B59" s="1046"/>
      <c r="C59" s="1685"/>
      <c r="D59" s="1685"/>
      <c r="E59" s="30"/>
      <c r="F59" s="1729"/>
      <c r="G59" s="1105"/>
      <c r="H59" s="1730"/>
      <c r="I59" s="1102"/>
      <c r="J59" s="30"/>
      <c r="K59" s="1728"/>
      <c r="L59" s="1728"/>
      <c r="M59" s="1728"/>
      <c r="N59" s="1728"/>
      <c r="P59" s="1051" t="str">
        <f t="shared" si="10"/>
        <v>20 (1420)</v>
      </c>
      <c r="Q59" s="1052" t="str">
        <f t="shared" si="11"/>
        <v/>
      </c>
      <c r="R59" s="1741"/>
      <c r="S59" s="1053"/>
      <c r="T59" s="1053"/>
      <c r="U59" s="1053"/>
      <c r="V59" s="1051" t="str">
        <f t="shared" si="12"/>
        <v>20 (1420)</v>
      </c>
      <c r="W59" s="1052" t="str">
        <f t="shared" si="13"/>
        <v/>
      </c>
      <c r="X59" s="1740"/>
      <c r="Y59" s="1195"/>
      <c r="Z59" s="1195"/>
      <c r="AA59" s="1237"/>
      <c r="AB59" s="1051" t="str">
        <f t="shared" si="14"/>
        <v>20 (1420)</v>
      </c>
      <c r="AC59" s="1052" t="str">
        <f t="shared" si="15"/>
        <v/>
      </c>
      <c r="AD59" s="1742"/>
      <c r="AE59" s="1742"/>
      <c r="AF59" s="1742"/>
      <c r="AG59" s="1742"/>
      <c r="AH59" s="1"/>
      <c r="AI59" s="1051" t="str">
        <f t="shared" si="16"/>
        <v>20 (1420)</v>
      </c>
      <c r="AJ59" s="1052" t="str">
        <f t="shared" si="17"/>
        <v/>
      </c>
      <c r="AK59" s="1742"/>
      <c r="AL59" s="1742"/>
      <c r="AM59" s="1238"/>
      <c r="AN59" s="218"/>
      <c r="AO59" s="1051" t="str">
        <f t="shared" si="18"/>
        <v>20 (1420)</v>
      </c>
      <c r="AP59" s="1052" t="str">
        <f t="shared" si="19"/>
        <v/>
      </c>
      <c r="AQ59" s="1740"/>
      <c r="AR59" s="1195"/>
      <c r="AS59" s="1195"/>
    </row>
    <row r="60" spans="1:45" s="24" customFormat="1" ht="10.15" hidden="1" customHeight="1" x14ac:dyDescent="0.2">
      <c r="A60" s="1634" t="s">
        <v>2952</v>
      </c>
      <c r="B60" s="1046"/>
      <c r="C60" s="1685"/>
      <c r="D60" s="1685"/>
      <c r="E60" s="30"/>
      <c r="F60" s="1729"/>
      <c r="G60" s="1105"/>
      <c r="H60" s="1730"/>
      <c r="I60" s="1102"/>
      <c r="J60" s="30"/>
      <c r="K60" s="1728"/>
      <c r="L60" s="1728"/>
      <c r="M60" s="1728"/>
      <c r="N60" s="1728"/>
      <c r="P60" s="1051" t="str">
        <f t="shared" si="10"/>
        <v>21 (1421)</v>
      </c>
      <c r="Q60" s="1052" t="str">
        <f t="shared" si="11"/>
        <v/>
      </c>
      <c r="R60" s="1741"/>
      <c r="S60" s="1053"/>
      <c r="T60" s="1053"/>
      <c r="U60" s="1053"/>
      <c r="V60" s="1051" t="str">
        <f t="shared" si="12"/>
        <v>21 (1421)</v>
      </c>
      <c r="W60" s="1052" t="str">
        <f t="shared" si="13"/>
        <v/>
      </c>
      <c r="X60" s="1740"/>
      <c r="Y60" s="1195"/>
      <c r="Z60" s="1195"/>
      <c r="AA60" s="1237"/>
      <c r="AB60" s="1051" t="str">
        <f t="shared" si="14"/>
        <v>21 (1421)</v>
      </c>
      <c r="AC60" s="1052" t="str">
        <f t="shared" si="15"/>
        <v/>
      </c>
      <c r="AD60" s="1742"/>
      <c r="AE60" s="1742"/>
      <c r="AF60" s="1742"/>
      <c r="AG60" s="1742"/>
      <c r="AH60" s="1"/>
      <c r="AI60" s="1051" t="str">
        <f t="shared" si="16"/>
        <v>21 (1421)</v>
      </c>
      <c r="AJ60" s="1052" t="str">
        <f t="shared" si="17"/>
        <v/>
      </c>
      <c r="AK60" s="1742"/>
      <c r="AL60" s="1742"/>
      <c r="AM60" s="1238"/>
      <c r="AN60" s="218"/>
      <c r="AO60" s="1051" t="str">
        <f t="shared" si="18"/>
        <v>21 (1421)</v>
      </c>
      <c r="AP60" s="1052" t="str">
        <f t="shared" si="19"/>
        <v/>
      </c>
      <c r="AQ60" s="1740"/>
      <c r="AR60" s="1195"/>
      <c r="AS60" s="1195"/>
    </row>
    <row r="61" spans="1:45" s="24" customFormat="1" ht="10.15" hidden="1" customHeight="1" x14ac:dyDescent="0.2">
      <c r="A61" s="1634" t="s">
        <v>2953</v>
      </c>
      <c r="B61" s="1046"/>
      <c r="C61" s="1685"/>
      <c r="D61" s="1685"/>
      <c r="E61" s="30"/>
      <c r="F61" s="1729"/>
      <c r="G61" s="1105"/>
      <c r="H61" s="1730"/>
      <c r="I61" s="1102"/>
      <c r="J61" s="30"/>
      <c r="K61" s="1728"/>
      <c r="L61" s="1728"/>
      <c r="M61" s="1728"/>
      <c r="N61" s="1728"/>
      <c r="P61" s="1051" t="str">
        <f t="shared" si="10"/>
        <v>22 (1422)</v>
      </c>
      <c r="Q61" s="1052" t="str">
        <f t="shared" si="11"/>
        <v/>
      </c>
      <c r="R61" s="1741"/>
      <c r="S61" s="1053"/>
      <c r="T61" s="1053"/>
      <c r="U61" s="1053"/>
      <c r="V61" s="1051" t="str">
        <f t="shared" si="12"/>
        <v>22 (1422)</v>
      </c>
      <c r="W61" s="1052" t="str">
        <f t="shared" si="13"/>
        <v/>
      </c>
      <c r="X61" s="1740"/>
      <c r="Y61" s="1195"/>
      <c r="Z61" s="1195"/>
      <c r="AA61" s="1237"/>
      <c r="AB61" s="1051" t="str">
        <f t="shared" si="14"/>
        <v>22 (1422)</v>
      </c>
      <c r="AC61" s="1052" t="str">
        <f t="shared" si="15"/>
        <v/>
      </c>
      <c r="AD61" s="1742"/>
      <c r="AE61" s="1742"/>
      <c r="AF61" s="1742"/>
      <c r="AG61" s="1742"/>
      <c r="AH61" s="1"/>
      <c r="AI61" s="1051" t="str">
        <f t="shared" si="16"/>
        <v>22 (1422)</v>
      </c>
      <c r="AJ61" s="1052" t="str">
        <f t="shared" si="17"/>
        <v/>
      </c>
      <c r="AK61" s="1742"/>
      <c r="AL61" s="1742"/>
      <c r="AM61" s="1238"/>
      <c r="AN61" s="218"/>
      <c r="AO61" s="1051" t="str">
        <f t="shared" si="18"/>
        <v>22 (1422)</v>
      </c>
      <c r="AP61" s="1052" t="str">
        <f t="shared" si="19"/>
        <v/>
      </c>
      <c r="AQ61" s="1740"/>
      <c r="AR61" s="1195"/>
      <c r="AS61" s="1195"/>
    </row>
    <row r="62" spans="1:45" s="24" customFormat="1" ht="10.15" hidden="1" customHeight="1" x14ac:dyDescent="0.2">
      <c r="A62" s="1634" t="s">
        <v>2954</v>
      </c>
      <c r="B62" s="1046"/>
      <c r="C62" s="1685"/>
      <c r="D62" s="1685"/>
      <c r="E62" s="30"/>
      <c r="F62" s="1729"/>
      <c r="G62" s="1105"/>
      <c r="H62" s="1730"/>
      <c r="I62" s="1102"/>
      <c r="J62" s="30"/>
      <c r="K62" s="1728"/>
      <c r="L62" s="1728"/>
      <c r="M62" s="1728"/>
      <c r="N62" s="1728"/>
      <c r="P62" s="1051" t="str">
        <f t="shared" si="10"/>
        <v>23 (1423)</v>
      </c>
      <c r="Q62" s="1052" t="str">
        <f t="shared" si="11"/>
        <v/>
      </c>
      <c r="R62" s="1741"/>
      <c r="S62" s="1053"/>
      <c r="T62" s="1053"/>
      <c r="U62" s="1053"/>
      <c r="V62" s="1051" t="str">
        <f t="shared" si="12"/>
        <v>23 (1423)</v>
      </c>
      <c r="W62" s="1052" t="str">
        <f t="shared" si="13"/>
        <v/>
      </c>
      <c r="X62" s="1740"/>
      <c r="Y62" s="1195"/>
      <c r="Z62" s="1195"/>
      <c r="AA62" s="1237"/>
      <c r="AB62" s="1051" t="str">
        <f t="shared" si="14"/>
        <v>23 (1423)</v>
      </c>
      <c r="AC62" s="1052" t="str">
        <f t="shared" si="15"/>
        <v/>
      </c>
      <c r="AD62" s="1742"/>
      <c r="AE62" s="1742"/>
      <c r="AF62" s="1742"/>
      <c r="AG62" s="1742"/>
      <c r="AH62" s="1"/>
      <c r="AI62" s="1051" t="str">
        <f t="shared" si="16"/>
        <v>23 (1423)</v>
      </c>
      <c r="AJ62" s="1052" t="str">
        <f t="shared" si="17"/>
        <v/>
      </c>
      <c r="AK62" s="1742"/>
      <c r="AL62" s="1742"/>
      <c r="AM62" s="1238"/>
      <c r="AN62" s="218"/>
      <c r="AO62" s="1051" t="str">
        <f t="shared" si="18"/>
        <v>23 (1423)</v>
      </c>
      <c r="AP62" s="1052" t="str">
        <f t="shared" si="19"/>
        <v/>
      </c>
      <c r="AQ62" s="1740"/>
      <c r="AR62" s="1195"/>
      <c r="AS62" s="1195"/>
    </row>
    <row r="63" spans="1:45" s="24" customFormat="1" ht="10.15" hidden="1" customHeight="1" x14ac:dyDescent="0.2">
      <c r="A63" s="1634" t="s">
        <v>2955</v>
      </c>
      <c r="B63" s="1046"/>
      <c r="C63" s="1685"/>
      <c r="D63" s="1685"/>
      <c r="E63" s="30"/>
      <c r="F63" s="1729"/>
      <c r="G63" s="1105"/>
      <c r="H63" s="1730"/>
      <c r="I63" s="1102"/>
      <c r="J63" s="30"/>
      <c r="K63" s="1728"/>
      <c r="L63" s="1728"/>
      <c r="M63" s="1728"/>
      <c r="N63" s="1728"/>
      <c r="P63" s="1051" t="str">
        <f t="shared" si="10"/>
        <v>24 (1424)</v>
      </c>
      <c r="Q63" s="1052" t="str">
        <f t="shared" si="11"/>
        <v/>
      </c>
      <c r="R63" s="1741"/>
      <c r="S63" s="1053"/>
      <c r="T63" s="1053"/>
      <c r="U63" s="1053"/>
      <c r="V63" s="1051" t="str">
        <f t="shared" si="12"/>
        <v>24 (1424)</v>
      </c>
      <c r="W63" s="1052" t="str">
        <f t="shared" si="13"/>
        <v/>
      </c>
      <c r="X63" s="1740"/>
      <c r="Y63" s="1195"/>
      <c r="Z63" s="1195"/>
      <c r="AA63" s="1237"/>
      <c r="AB63" s="1051" t="str">
        <f t="shared" si="14"/>
        <v>24 (1424)</v>
      </c>
      <c r="AC63" s="1052" t="str">
        <f t="shared" si="15"/>
        <v/>
      </c>
      <c r="AD63" s="1742"/>
      <c r="AE63" s="1742"/>
      <c r="AF63" s="1742"/>
      <c r="AG63" s="1742"/>
      <c r="AH63" s="1"/>
      <c r="AI63" s="1051" t="str">
        <f t="shared" si="16"/>
        <v>24 (1424)</v>
      </c>
      <c r="AJ63" s="1052" t="str">
        <f t="shared" si="17"/>
        <v/>
      </c>
      <c r="AK63" s="1742"/>
      <c r="AL63" s="1742"/>
      <c r="AM63" s="1238"/>
      <c r="AN63" s="218"/>
      <c r="AO63" s="1051" t="str">
        <f t="shared" si="18"/>
        <v>24 (1424)</v>
      </c>
      <c r="AP63" s="1052" t="str">
        <f t="shared" si="19"/>
        <v/>
      </c>
      <c r="AQ63" s="1740"/>
      <c r="AR63" s="1195"/>
      <c r="AS63" s="1195"/>
    </row>
    <row r="64" spans="1:45" s="24" customFormat="1" ht="12.75" x14ac:dyDescent="0.2">
      <c r="A64" s="1634" t="s">
        <v>2956</v>
      </c>
      <c r="B64" s="1046"/>
      <c r="C64" s="1685"/>
      <c r="D64" s="1685"/>
      <c r="E64" s="30"/>
      <c r="F64" s="1729"/>
      <c r="G64" s="1105"/>
      <c r="H64" s="1730"/>
      <c r="I64" s="1102"/>
      <c r="J64" s="30"/>
      <c r="K64" s="1728"/>
      <c r="L64" s="1728"/>
      <c r="M64" s="1728"/>
      <c r="N64" s="1728"/>
      <c r="P64" s="1051" t="str">
        <f t="shared" si="10"/>
        <v>25 (1425)</v>
      </c>
      <c r="Q64" s="1052" t="str">
        <f t="shared" si="11"/>
        <v/>
      </c>
      <c r="R64" s="1741"/>
      <c r="S64" s="1053"/>
      <c r="T64" s="1053"/>
      <c r="U64" s="1053"/>
      <c r="V64" s="1051" t="str">
        <f t="shared" si="12"/>
        <v>25 (1425)</v>
      </c>
      <c r="W64" s="1052" t="str">
        <f t="shared" si="13"/>
        <v/>
      </c>
      <c r="X64" s="1740"/>
      <c r="Y64" s="1195"/>
      <c r="Z64" s="1195"/>
      <c r="AA64" s="1237"/>
      <c r="AB64" s="1051" t="str">
        <f t="shared" si="14"/>
        <v>25 (1425)</v>
      </c>
      <c r="AC64" s="1052" t="str">
        <f t="shared" si="15"/>
        <v/>
      </c>
      <c r="AD64" s="1742"/>
      <c r="AE64" s="1742"/>
      <c r="AF64" s="1742"/>
      <c r="AG64" s="1742"/>
      <c r="AH64" s="1"/>
      <c r="AI64" s="1051" t="str">
        <f t="shared" si="16"/>
        <v>25 (1425)</v>
      </c>
      <c r="AJ64" s="1052" t="str">
        <f t="shared" si="17"/>
        <v/>
      </c>
      <c r="AK64" s="1742"/>
      <c r="AL64" s="1742"/>
      <c r="AM64" s="1238"/>
      <c r="AN64" s="218"/>
      <c r="AO64" s="1051" t="str">
        <f t="shared" si="18"/>
        <v>25 (1425)</v>
      </c>
      <c r="AP64" s="1052" t="str">
        <f t="shared" si="19"/>
        <v/>
      </c>
      <c r="AQ64" s="1740"/>
      <c r="AR64" s="1195"/>
      <c r="AS64" s="1195"/>
    </row>
    <row r="65" spans="1:45" s="24" customFormat="1" ht="12.75" x14ac:dyDescent="0.2">
      <c r="A65" s="86" t="s">
        <v>2957</v>
      </c>
      <c r="B65" s="1054">
        <v>100</v>
      </c>
      <c r="C65" s="1685"/>
      <c r="D65" s="1685"/>
      <c r="E65" s="30"/>
      <c r="F65" s="1729"/>
      <c r="G65" s="1105"/>
      <c r="H65" s="1730"/>
      <c r="I65" s="1102"/>
      <c r="J65" s="30"/>
      <c r="K65" s="1729"/>
      <c r="L65" s="1729"/>
      <c r="M65" s="1729"/>
      <c r="N65" s="1729"/>
      <c r="P65" s="1043"/>
      <c r="Q65" s="1058">
        <f>$B65</f>
        <v>100</v>
      </c>
      <c r="R65" s="1741"/>
      <c r="S65" s="1053"/>
      <c r="T65" s="1053"/>
      <c r="U65" s="1053"/>
      <c r="V65" s="1043"/>
      <c r="W65" s="1058">
        <f>$B65</f>
        <v>100</v>
      </c>
      <c r="X65" s="1740"/>
      <c r="Y65" s="1195"/>
      <c r="Z65" s="1195"/>
      <c r="AA65" s="1237"/>
      <c r="AB65" s="1043"/>
      <c r="AC65" s="1058">
        <f>$B65</f>
        <v>100</v>
      </c>
      <c r="AD65" s="1742"/>
      <c r="AE65" s="1742"/>
      <c r="AF65" s="1742"/>
      <c r="AG65" s="1742"/>
      <c r="AH65" s="1"/>
      <c r="AI65" s="1043"/>
      <c r="AJ65" s="1058">
        <f>$B65</f>
        <v>100</v>
      </c>
      <c r="AK65" s="1742"/>
      <c r="AL65" s="1742"/>
      <c r="AM65" s="1238"/>
      <c r="AN65" s="218"/>
      <c r="AO65" s="1043"/>
      <c r="AP65" s="1058">
        <f>$B65</f>
        <v>100</v>
      </c>
      <c r="AQ65" s="1740"/>
      <c r="AR65" s="1195"/>
      <c r="AS65" s="1195"/>
    </row>
    <row r="66" spans="1:45" s="24" customFormat="1" ht="10.15" customHeight="1" x14ac:dyDescent="0.2">
      <c r="A66" s="39" t="s">
        <v>2958</v>
      </c>
      <c r="B66" s="678" t="s">
        <v>2959</v>
      </c>
      <c r="C66" s="1684"/>
      <c r="D66" s="1684"/>
      <c r="F66" s="1730"/>
      <c r="G66" s="1106"/>
      <c r="H66" s="1730"/>
      <c r="I66" s="1104"/>
      <c r="K66" s="1730"/>
      <c r="L66" s="1730"/>
      <c r="M66" s="1730"/>
      <c r="N66" s="1730"/>
      <c r="P66" s="1043"/>
      <c r="Q66" s="679" t="str">
        <f>$B66</f>
        <v>Global</v>
      </c>
      <c r="R66" s="1741"/>
      <c r="S66" s="1064"/>
      <c r="T66" s="1064"/>
      <c r="U66" s="1064"/>
      <c r="V66" s="1043"/>
      <c r="W66" s="679" t="str">
        <f>$B66</f>
        <v>Global</v>
      </c>
      <c r="X66" s="1740"/>
      <c r="Y66" s="1195"/>
      <c r="Z66" s="1195"/>
      <c r="AA66" s="1237"/>
      <c r="AB66" s="1043"/>
      <c r="AC66" s="679" t="str">
        <f>$B66</f>
        <v>Global</v>
      </c>
      <c r="AD66" s="1741"/>
      <c r="AE66" s="1741"/>
      <c r="AF66" s="1741"/>
      <c r="AG66" s="1741"/>
      <c r="AH66" s="1"/>
      <c r="AI66" s="1043"/>
      <c r="AJ66" s="679" t="str">
        <f>$B66</f>
        <v>Global</v>
      </c>
      <c r="AK66" s="1741"/>
      <c r="AL66" s="1741"/>
      <c r="AM66" s="1239"/>
      <c r="AN66" s="1152"/>
      <c r="AO66" s="1043"/>
      <c r="AP66" s="679" t="str">
        <f>$B66</f>
        <v>Global</v>
      </c>
      <c r="AQ66" s="1740"/>
      <c r="AR66" s="1195"/>
      <c r="AS66" s="1195"/>
    </row>
    <row r="67" spans="1:45" s="24" customFormat="1" ht="4.9000000000000004" customHeight="1" x14ac:dyDescent="0.25">
      <c r="A67" s="1"/>
      <c r="B67" s="1"/>
      <c r="C67" s="1"/>
      <c r="D67" s="1"/>
      <c r="P67" s="1043"/>
      <c r="Q67" s="1043"/>
      <c r="R67" s="1"/>
      <c r="S67" s="1"/>
      <c r="T67" s="1"/>
      <c r="U67" s="1"/>
      <c r="V67" s="1043"/>
      <c r="W67" s="1043"/>
      <c r="X67" s="1188"/>
      <c r="Y67" s="1188"/>
      <c r="Z67" s="1188"/>
      <c r="AA67" s="1188"/>
      <c r="AB67" s="1043"/>
      <c r="AC67" s="1043"/>
      <c r="AD67" s="1221"/>
      <c r="AE67" s="1221"/>
      <c r="AF67" s="1221"/>
      <c r="AG67" s="1221"/>
      <c r="AH67" s="1"/>
      <c r="AI67" s="1043"/>
      <c r="AJ67" s="1043"/>
      <c r="AK67" s="1085"/>
      <c r="AL67" s="1085"/>
      <c r="AM67" s="1085"/>
      <c r="AN67" s="1085"/>
      <c r="AO67" s="1043"/>
      <c r="AP67" s="1043"/>
      <c r="AQ67" s="1188"/>
      <c r="AR67" s="1188"/>
      <c r="AS67" s="1188"/>
    </row>
    <row r="68" spans="1:45" s="24" customFormat="1" x14ac:dyDescent="0.25">
      <c r="A68" s="1"/>
      <c r="B68" s="38" t="s">
        <v>1788</v>
      </c>
      <c r="C68" s="1"/>
      <c r="D68" s="1"/>
      <c r="P68" s="1043"/>
      <c r="Q68" s="1044" t="str">
        <f>$B68</f>
        <v>Autres éléments hors bilan (505)</v>
      </c>
      <c r="R68" s="1"/>
      <c r="S68" s="1"/>
      <c r="T68" s="1"/>
      <c r="U68" s="1"/>
      <c r="V68" s="1043"/>
      <c r="W68" s="1044" t="str">
        <f>$B68</f>
        <v>Autres éléments hors bilan (505)</v>
      </c>
      <c r="X68" s="1188"/>
      <c r="Y68" s="1188"/>
      <c r="Z68" s="1188"/>
      <c r="AA68" s="1188"/>
      <c r="AB68" s="1043"/>
      <c r="AC68" s="1044" t="str">
        <f>$B68</f>
        <v>Autres éléments hors bilan (505)</v>
      </c>
      <c r="AD68" s="1221"/>
      <c r="AE68" s="1221"/>
      <c r="AF68" s="1221"/>
      <c r="AG68" s="1221"/>
      <c r="AH68" s="1"/>
      <c r="AI68" s="1043"/>
      <c r="AJ68" s="1044" t="str">
        <f>$B68</f>
        <v>Autres éléments hors bilan (505)</v>
      </c>
      <c r="AK68" s="1085"/>
      <c r="AL68" s="1085"/>
      <c r="AM68" s="1085"/>
      <c r="AN68" s="1085"/>
      <c r="AO68" s="1043"/>
      <c r="AP68" s="1044" t="str">
        <f>$B68</f>
        <v>Autres éléments hors bilan (505)</v>
      </c>
      <c r="AQ68" s="1188"/>
      <c r="AR68" s="1188"/>
      <c r="AS68" s="1188"/>
    </row>
    <row r="69" spans="1:45" s="24" customFormat="1" ht="12.75" x14ac:dyDescent="0.2">
      <c r="A69" s="1634" t="s">
        <v>2932</v>
      </c>
      <c r="B69" s="1046"/>
      <c r="C69" s="1685"/>
      <c r="D69" s="1685"/>
      <c r="E69" s="30"/>
      <c r="F69" s="1729"/>
      <c r="G69" s="1105"/>
      <c r="H69" s="1730"/>
      <c r="I69" s="1102"/>
      <c r="J69" s="30"/>
      <c r="K69" s="1728"/>
      <c r="L69" s="1728"/>
      <c r="M69" s="1728"/>
      <c r="N69" s="1728"/>
      <c r="P69" s="1051" t="str">
        <f t="shared" ref="P69:P93" si="20">$A69</f>
        <v>1 (1401)</v>
      </c>
      <c r="Q69" s="1052" t="str">
        <f t="shared" ref="Q69:Q93" si="21">IF($B69="","",$B69)</f>
        <v/>
      </c>
      <c r="R69" s="1741"/>
      <c r="S69" s="1053"/>
      <c r="T69" s="1053"/>
      <c r="U69" s="1053"/>
      <c r="V69" s="1051" t="str">
        <f t="shared" ref="V69:V93" si="22">$A69</f>
        <v>1 (1401)</v>
      </c>
      <c r="W69" s="1052" t="str">
        <f t="shared" ref="W69:W93" si="23">IF($B69="","",$B69)</f>
        <v/>
      </c>
      <c r="X69" s="1740"/>
      <c r="Y69" s="1195"/>
      <c r="Z69" s="1195"/>
      <c r="AA69" s="1237"/>
      <c r="AB69" s="1051" t="str">
        <f t="shared" ref="AB69:AB93" si="24">$A69</f>
        <v>1 (1401)</v>
      </c>
      <c r="AC69" s="1052" t="str">
        <f t="shared" ref="AC69:AC93" si="25">IF($B69="","",$B69)</f>
        <v/>
      </c>
      <c r="AD69" s="1742"/>
      <c r="AE69" s="1742"/>
      <c r="AF69" s="1742"/>
      <c r="AG69" s="1742"/>
      <c r="AH69" s="1"/>
      <c r="AI69" s="1051" t="str">
        <f t="shared" ref="AI69:AI93" si="26">$A69</f>
        <v>1 (1401)</v>
      </c>
      <c r="AJ69" s="1052" t="str">
        <f t="shared" ref="AJ69:AJ93" si="27">IF($B69="","",$B69)</f>
        <v/>
      </c>
      <c r="AK69" s="1742"/>
      <c r="AL69" s="1742"/>
      <c r="AM69" s="1238"/>
      <c r="AN69" s="218"/>
      <c r="AO69" s="1051" t="str">
        <f t="shared" ref="AO69:AO93" si="28">$A69</f>
        <v>1 (1401)</v>
      </c>
      <c r="AP69" s="1052" t="str">
        <f t="shared" ref="AP69:AP93" si="29">IF($B69="","",$B69)</f>
        <v/>
      </c>
      <c r="AQ69" s="1740"/>
      <c r="AR69" s="1195"/>
      <c r="AS69" s="1195"/>
    </row>
    <row r="70" spans="1:45" s="24" customFormat="1" ht="12.75" x14ac:dyDescent="0.2">
      <c r="A70" s="1634" t="s">
        <v>2933</v>
      </c>
      <c r="B70" s="1046"/>
      <c r="C70" s="1685"/>
      <c r="D70" s="1685"/>
      <c r="E70" s="30"/>
      <c r="F70" s="1729"/>
      <c r="G70" s="1105"/>
      <c r="H70" s="1730"/>
      <c r="I70" s="1102"/>
      <c r="J70" s="30"/>
      <c r="K70" s="1728"/>
      <c r="L70" s="1728"/>
      <c r="M70" s="1728"/>
      <c r="N70" s="1728"/>
      <c r="P70" s="1051" t="str">
        <f t="shared" si="20"/>
        <v>2 (1402)</v>
      </c>
      <c r="Q70" s="1052" t="str">
        <f t="shared" si="21"/>
        <v/>
      </c>
      <c r="R70" s="1741"/>
      <c r="S70" s="1053"/>
      <c r="T70" s="1053"/>
      <c r="U70" s="1053"/>
      <c r="V70" s="1051" t="str">
        <f t="shared" si="22"/>
        <v>2 (1402)</v>
      </c>
      <c r="W70" s="1052" t="str">
        <f t="shared" si="23"/>
        <v/>
      </c>
      <c r="X70" s="1740"/>
      <c r="Y70" s="1195"/>
      <c r="Z70" s="1195"/>
      <c r="AA70" s="1237"/>
      <c r="AB70" s="1051" t="str">
        <f t="shared" si="24"/>
        <v>2 (1402)</v>
      </c>
      <c r="AC70" s="1052" t="str">
        <f t="shared" si="25"/>
        <v/>
      </c>
      <c r="AD70" s="1742"/>
      <c r="AE70" s="1742"/>
      <c r="AF70" s="1742"/>
      <c r="AG70" s="1742"/>
      <c r="AH70" s="1"/>
      <c r="AI70" s="1051" t="str">
        <f t="shared" si="26"/>
        <v>2 (1402)</v>
      </c>
      <c r="AJ70" s="1052" t="str">
        <f t="shared" si="27"/>
        <v/>
      </c>
      <c r="AK70" s="1742"/>
      <c r="AL70" s="1742"/>
      <c r="AM70" s="1238"/>
      <c r="AN70" s="218"/>
      <c r="AO70" s="1051" t="str">
        <f t="shared" si="28"/>
        <v>2 (1402)</v>
      </c>
      <c r="AP70" s="1052" t="str">
        <f t="shared" si="29"/>
        <v/>
      </c>
      <c r="AQ70" s="1740"/>
      <c r="AR70" s="1195"/>
      <c r="AS70" s="1195"/>
    </row>
    <row r="71" spans="1:45" s="24" customFormat="1" ht="12.75" x14ac:dyDescent="0.2">
      <c r="A71" s="1634" t="s">
        <v>2934</v>
      </c>
      <c r="B71" s="1046"/>
      <c r="C71" s="1685"/>
      <c r="D71" s="1685"/>
      <c r="E71" s="30"/>
      <c r="F71" s="1729"/>
      <c r="G71" s="1105"/>
      <c r="H71" s="1730"/>
      <c r="I71" s="1102"/>
      <c r="J71" s="30"/>
      <c r="K71" s="1728"/>
      <c r="L71" s="1728"/>
      <c r="M71" s="1728"/>
      <c r="N71" s="1728"/>
      <c r="P71" s="1051" t="str">
        <f t="shared" si="20"/>
        <v>3 (1403)</v>
      </c>
      <c r="Q71" s="1052" t="str">
        <f t="shared" si="21"/>
        <v/>
      </c>
      <c r="R71" s="1741"/>
      <c r="S71" s="1053"/>
      <c r="T71" s="1053"/>
      <c r="U71" s="1053"/>
      <c r="V71" s="1051" t="str">
        <f t="shared" si="22"/>
        <v>3 (1403)</v>
      </c>
      <c r="W71" s="1052" t="str">
        <f t="shared" si="23"/>
        <v/>
      </c>
      <c r="X71" s="1740"/>
      <c r="Y71" s="1195"/>
      <c r="Z71" s="1195"/>
      <c r="AA71" s="1237"/>
      <c r="AB71" s="1051" t="str">
        <f t="shared" si="24"/>
        <v>3 (1403)</v>
      </c>
      <c r="AC71" s="1052" t="str">
        <f t="shared" si="25"/>
        <v/>
      </c>
      <c r="AD71" s="1742"/>
      <c r="AE71" s="1742"/>
      <c r="AF71" s="1742"/>
      <c r="AG71" s="1742"/>
      <c r="AH71" s="1"/>
      <c r="AI71" s="1051" t="str">
        <f t="shared" si="26"/>
        <v>3 (1403)</v>
      </c>
      <c r="AJ71" s="1052" t="str">
        <f t="shared" si="27"/>
        <v/>
      </c>
      <c r="AK71" s="1742"/>
      <c r="AL71" s="1742"/>
      <c r="AM71" s="1238"/>
      <c r="AN71" s="218"/>
      <c r="AO71" s="1051" t="str">
        <f t="shared" si="28"/>
        <v>3 (1403)</v>
      </c>
      <c r="AP71" s="1052" t="str">
        <f t="shared" si="29"/>
        <v/>
      </c>
      <c r="AQ71" s="1740"/>
      <c r="AR71" s="1195"/>
      <c r="AS71" s="1195"/>
    </row>
    <row r="72" spans="1:45" s="24" customFormat="1" ht="10.15" hidden="1" customHeight="1" x14ac:dyDescent="0.2">
      <c r="A72" s="1634" t="s">
        <v>2935</v>
      </c>
      <c r="B72" s="1046"/>
      <c r="C72" s="1685"/>
      <c r="D72" s="1685"/>
      <c r="E72" s="30"/>
      <c r="F72" s="1729"/>
      <c r="G72" s="1105"/>
      <c r="H72" s="1730"/>
      <c r="I72" s="1102"/>
      <c r="J72" s="30"/>
      <c r="K72" s="1728"/>
      <c r="L72" s="1728"/>
      <c r="M72" s="1728"/>
      <c r="N72" s="1728"/>
      <c r="P72" s="1051" t="str">
        <f t="shared" si="20"/>
        <v>4 (1404)</v>
      </c>
      <c r="Q72" s="1052" t="str">
        <f t="shared" si="21"/>
        <v/>
      </c>
      <c r="R72" s="1741"/>
      <c r="S72" s="1053"/>
      <c r="T72" s="1053"/>
      <c r="U72" s="1053"/>
      <c r="V72" s="1051" t="str">
        <f t="shared" si="22"/>
        <v>4 (1404)</v>
      </c>
      <c r="W72" s="1052" t="str">
        <f t="shared" si="23"/>
        <v/>
      </c>
      <c r="X72" s="1740"/>
      <c r="Y72" s="1195"/>
      <c r="Z72" s="1195"/>
      <c r="AA72" s="1237"/>
      <c r="AB72" s="1051" t="str">
        <f t="shared" si="24"/>
        <v>4 (1404)</v>
      </c>
      <c r="AC72" s="1052" t="str">
        <f t="shared" si="25"/>
        <v/>
      </c>
      <c r="AD72" s="1742"/>
      <c r="AE72" s="1742"/>
      <c r="AF72" s="1742"/>
      <c r="AG72" s="1742"/>
      <c r="AH72" s="1"/>
      <c r="AI72" s="1051" t="str">
        <f t="shared" si="26"/>
        <v>4 (1404)</v>
      </c>
      <c r="AJ72" s="1052" t="str">
        <f t="shared" si="27"/>
        <v/>
      </c>
      <c r="AK72" s="1742"/>
      <c r="AL72" s="1742"/>
      <c r="AM72" s="1238"/>
      <c r="AN72" s="218"/>
      <c r="AO72" s="1051" t="str">
        <f t="shared" si="28"/>
        <v>4 (1404)</v>
      </c>
      <c r="AP72" s="1052" t="str">
        <f t="shared" si="29"/>
        <v/>
      </c>
      <c r="AQ72" s="1740"/>
      <c r="AR72" s="1195"/>
      <c r="AS72" s="1195"/>
    </row>
    <row r="73" spans="1:45" s="24" customFormat="1" ht="10.15" hidden="1" customHeight="1" x14ac:dyDescent="0.2">
      <c r="A73" s="1634" t="s">
        <v>2936</v>
      </c>
      <c r="B73" s="1046"/>
      <c r="C73" s="1685"/>
      <c r="D73" s="1685"/>
      <c r="E73" s="30"/>
      <c r="F73" s="1729"/>
      <c r="G73" s="1105"/>
      <c r="H73" s="1730"/>
      <c r="I73" s="1102"/>
      <c r="J73" s="30"/>
      <c r="K73" s="1728"/>
      <c r="L73" s="1728"/>
      <c r="M73" s="1728"/>
      <c r="N73" s="1728"/>
      <c r="P73" s="1051" t="str">
        <f t="shared" si="20"/>
        <v>5 (1405)</v>
      </c>
      <c r="Q73" s="1052" t="str">
        <f t="shared" si="21"/>
        <v/>
      </c>
      <c r="R73" s="1741"/>
      <c r="S73" s="1053"/>
      <c r="T73" s="1053"/>
      <c r="U73" s="1053"/>
      <c r="V73" s="1051" t="str">
        <f t="shared" si="22"/>
        <v>5 (1405)</v>
      </c>
      <c r="W73" s="1052" t="str">
        <f t="shared" si="23"/>
        <v/>
      </c>
      <c r="X73" s="1740"/>
      <c r="Y73" s="1195"/>
      <c r="Z73" s="1195"/>
      <c r="AA73" s="1237"/>
      <c r="AB73" s="1051" t="str">
        <f t="shared" si="24"/>
        <v>5 (1405)</v>
      </c>
      <c r="AC73" s="1052" t="str">
        <f t="shared" si="25"/>
        <v/>
      </c>
      <c r="AD73" s="1742"/>
      <c r="AE73" s="1742"/>
      <c r="AF73" s="1742"/>
      <c r="AG73" s="1742"/>
      <c r="AH73" s="1"/>
      <c r="AI73" s="1051" t="str">
        <f t="shared" si="26"/>
        <v>5 (1405)</v>
      </c>
      <c r="AJ73" s="1052" t="str">
        <f t="shared" si="27"/>
        <v/>
      </c>
      <c r="AK73" s="1742"/>
      <c r="AL73" s="1742"/>
      <c r="AM73" s="1238"/>
      <c r="AN73" s="218"/>
      <c r="AO73" s="1051" t="str">
        <f t="shared" si="28"/>
        <v>5 (1405)</v>
      </c>
      <c r="AP73" s="1052" t="str">
        <f t="shared" si="29"/>
        <v/>
      </c>
      <c r="AQ73" s="1740"/>
      <c r="AR73" s="1195"/>
      <c r="AS73" s="1195"/>
    </row>
    <row r="74" spans="1:45" s="24" customFormat="1" ht="10.15" hidden="1" customHeight="1" x14ac:dyDescent="0.2">
      <c r="A74" s="1634" t="s">
        <v>2937</v>
      </c>
      <c r="B74" s="1046"/>
      <c r="C74" s="1685"/>
      <c r="D74" s="1685"/>
      <c r="E74" s="30"/>
      <c r="F74" s="1729"/>
      <c r="G74" s="1105"/>
      <c r="H74" s="1730"/>
      <c r="I74" s="1102"/>
      <c r="J74" s="30"/>
      <c r="K74" s="1728"/>
      <c r="L74" s="1728"/>
      <c r="M74" s="1728"/>
      <c r="N74" s="1728"/>
      <c r="P74" s="1051" t="str">
        <f t="shared" si="20"/>
        <v>6 (1406)</v>
      </c>
      <c r="Q74" s="1052" t="str">
        <f t="shared" si="21"/>
        <v/>
      </c>
      <c r="R74" s="1741"/>
      <c r="S74" s="1053"/>
      <c r="T74" s="1053"/>
      <c r="U74" s="1053"/>
      <c r="V74" s="1051" t="str">
        <f t="shared" si="22"/>
        <v>6 (1406)</v>
      </c>
      <c r="W74" s="1052" t="str">
        <f t="shared" si="23"/>
        <v/>
      </c>
      <c r="X74" s="1740"/>
      <c r="Y74" s="1195"/>
      <c r="Z74" s="1195"/>
      <c r="AA74" s="1237"/>
      <c r="AB74" s="1051" t="str">
        <f t="shared" si="24"/>
        <v>6 (1406)</v>
      </c>
      <c r="AC74" s="1052" t="str">
        <f t="shared" si="25"/>
        <v/>
      </c>
      <c r="AD74" s="1742"/>
      <c r="AE74" s="1742"/>
      <c r="AF74" s="1742"/>
      <c r="AG74" s="1742"/>
      <c r="AH74" s="1"/>
      <c r="AI74" s="1051" t="str">
        <f t="shared" si="26"/>
        <v>6 (1406)</v>
      </c>
      <c r="AJ74" s="1052" t="str">
        <f t="shared" si="27"/>
        <v/>
      </c>
      <c r="AK74" s="1742"/>
      <c r="AL74" s="1742"/>
      <c r="AM74" s="1238"/>
      <c r="AN74" s="218"/>
      <c r="AO74" s="1051" t="str">
        <f t="shared" si="28"/>
        <v>6 (1406)</v>
      </c>
      <c r="AP74" s="1052" t="str">
        <f t="shared" si="29"/>
        <v/>
      </c>
      <c r="AQ74" s="1740"/>
      <c r="AR74" s="1195"/>
      <c r="AS74" s="1195"/>
    </row>
    <row r="75" spans="1:45" s="24" customFormat="1" ht="10.15" hidden="1" customHeight="1" x14ac:dyDescent="0.2">
      <c r="A75" s="1634" t="s">
        <v>2938</v>
      </c>
      <c r="B75" s="1046"/>
      <c r="C75" s="1685"/>
      <c r="D75" s="1685"/>
      <c r="E75" s="30"/>
      <c r="F75" s="1729"/>
      <c r="G75" s="1105"/>
      <c r="H75" s="1730"/>
      <c r="I75" s="1102"/>
      <c r="J75" s="30"/>
      <c r="K75" s="1728"/>
      <c r="L75" s="1728"/>
      <c r="M75" s="1728"/>
      <c r="N75" s="1728"/>
      <c r="P75" s="1051" t="str">
        <f t="shared" si="20"/>
        <v>7 (1407)</v>
      </c>
      <c r="Q75" s="1052" t="str">
        <f t="shared" si="21"/>
        <v/>
      </c>
      <c r="R75" s="1741"/>
      <c r="S75" s="1053"/>
      <c r="T75" s="1053"/>
      <c r="U75" s="1053"/>
      <c r="V75" s="1051" t="str">
        <f t="shared" si="22"/>
        <v>7 (1407)</v>
      </c>
      <c r="W75" s="1052" t="str">
        <f t="shared" si="23"/>
        <v/>
      </c>
      <c r="X75" s="1740"/>
      <c r="Y75" s="1195"/>
      <c r="Z75" s="1195"/>
      <c r="AA75" s="1237"/>
      <c r="AB75" s="1051" t="str">
        <f t="shared" si="24"/>
        <v>7 (1407)</v>
      </c>
      <c r="AC75" s="1052" t="str">
        <f t="shared" si="25"/>
        <v/>
      </c>
      <c r="AD75" s="1742"/>
      <c r="AE75" s="1742"/>
      <c r="AF75" s="1742"/>
      <c r="AG75" s="1742"/>
      <c r="AH75" s="1"/>
      <c r="AI75" s="1051" t="str">
        <f t="shared" si="26"/>
        <v>7 (1407)</v>
      </c>
      <c r="AJ75" s="1052" t="str">
        <f t="shared" si="27"/>
        <v/>
      </c>
      <c r="AK75" s="1742"/>
      <c r="AL75" s="1742"/>
      <c r="AM75" s="1238"/>
      <c r="AN75" s="218"/>
      <c r="AO75" s="1051" t="str">
        <f t="shared" si="28"/>
        <v>7 (1407)</v>
      </c>
      <c r="AP75" s="1052" t="str">
        <f t="shared" si="29"/>
        <v/>
      </c>
      <c r="AQ75" s="1740"/>
      <c r="AR75" s="1195"/>
      <c r="AS75" s="1195"/>
    </row>
    <row r="76" spans="1:45" s="24" customFormat="1" ht="10.15" hidden="1" customHeight="1" x14ac:dyDescent="0.2">
      <c r="A76" s="1634" t="s">
        <v>2939</v>
      </c>
      <c r="B76" s="1046"/>
      <c r="C76" s="1685"/>
      <c r="D76" s="1685"/>
      <c r="E76" s="30"/>
      <c r="F76" s="1729"/>
      <c r="G76" s="1105"/>
      <c r="H76" s="1730"/>
      <c r="I76" s="1102"/>
      <c r="J76" s="30"/>
      <c r="K76" s="1728"/>
      <c r="L76" s="1728"/>
      <c r="M76" s="1728"/>
      <c r="N76" s="1728"/>
      <c r="P76" s="1051" t="str">
        <f t="shared" si="20"/>
        <v>8 (1408)</v>
      </c>
      <c r="Q76" s="1052" t="str">
        <f t="shared" si="21"/>
        <v/>
      </c>
      <c r="R76" s="1741"/>
      <c r="S76" s="1053"/>
      <c r="T76" s="1053"/>
      <c r="U76" s="1053"/>
      <c r="V76" s="1051" t="str">
        <f t="shared" si="22"/>
        <v>8 (1408)</v>
      </c>
      <c r="W76" s="1052" t="str">
        <f t="shared" si="23"/>
        <v/>
      </c>
      <c r="X76" s="1740"/>
      <c r="Y76" s="1195"/>
      <c r="Z76" s="1195"/>
      <c r="AA76" s="1237"/>
      <c r="AB76" s="1051" t="str">
        <f t="shared" si="24"/>
        <v>8 (1408)</v>
      </c>
      <c r="AC76" s="1052" t="str">
        <f t="shared" si="25"/>
        <v/>
      </c>
      <c r="AD76" s="1742"/>
      <c r="AE76" s="1742"/>
      <c r="AF76" s="1742"/>
      <c r="AG76" s="1742"/>
      <c r="AH76" s="1"/>
      <c r="AI76" s="1051" t="str">
        <f t="shared" si="26"/>
        <v>8 (1408)</v>
      </c>
      <c r="AJ76" s="1052" t="str">
        <f t="shared" si="27"/>
        <v/>
      </c>
      <c r="AK76" s="1742"/>
      <c r="AL76" s="1742"/>
      <c r="AM76" s="1238"/>
      <c r="AN76" s="218"/>
      <c r="AO76" s="1051" t="str">
        <f t="shared" si="28"/>
        <v>8 (1408)</v>
      </c>
      <c r="AP76" s="1052" t="str">
        <f t="shared" si="29"/>
        <v/>
      </c>
      <c r="AQ76" s="1740"/>
      <c r="AR76" s="1195"/>
      <c r="AS76" s="1195"/>
    </row>
    <row r="77" spans="1:45" s="24" customFormat="1" ht="10.15" hidden="1" customHeight="1" x14ac:dyDescent="0.2">
      <c r="A77" s="1634" t="s">
        <v>2940</v>
      </c>
      <c r="B77" s="1046"/>
      <c r="C77" s="1685"/>
      <c r="D77" s="1685"/>
      <c r="E77" s="30"/>
      <c r="F77" s="1729"/>
      <c r="G77" s="1105"/>
      <c r="H77" s="1730"/>
      <c r="I77" s="1102"/>
      <c r="J77" s="30"/>
      <c r="K77" s="1728"/>
      <c r="L77" s="1728"/>
      <c r="M77" s="1728"/>
      <c r="N77" s="1728"/>
      <c r="P77" s="1051" t="str">
        <f t="shared" si="20"/>
        <v>9 (1409)</v>
      </c>
      <c r="Q77" s="1052" t="str">
        <f t="shared" si="21"/>
        <v/>
      </c>
      <c r="R77" s="1741"/>
      <c r="S77" s="1053"/>
      <c r="T77" s="1053"/>
      <c r="U77" s="1053"/>
      <c r="V77" s="1051" t="str">
        <f t="shared" si="22"/>
        <v>9 (1409)</v>
      </c>
      <c r="W77" s="1052" t="str">
        <f t="shared" si="23"/>
        <v/>
      </c>
      <c r="X77" s="1740"/>
      <c r="Y77" s="1195"/>
      <c r="Z77" s="1195"/>
      <c r="AA77" s="1237"/>
      <c r="AB77" s="1051" t="str">
        <f t="shared" si="24"/>
        <v>9 (1409)</v>
      </c>
      <c r="AC77" s="1052" t="str">
        <f t="shared" si="25"/>
        <v/>
      </c>
      <c r="AD77" s="1742"/>
      <c r="AE77" s="1742"/>
      <c r="AF77" s="1742"/>
      <c r="AG77" s="1742"/>
      <c r="AH77" s="1"/>
      <c r="AI77" s="1051" t="str">
        <f t="shared" si="26"/>
        <v>9 (1409)</v>
      </c>
      <c r="AJ77" s="1052" t="str">
        <f t="shared" si="27"/>
        <v/>
      </c>
      <c r="AK77" s="1742"/>
      <c r="AL77" s="1742"/>
      <c r="AM77" s="1238"/>
      <c r="AN77" s="218"/>
      <c r="AO77" s="1051" t="str">
        <f t="shared" si="28"/>
        <v>9 (1409)</v>
      </c>
      <c r="AP77" s="1052" t="str">
        <f t="shared" si="29"/>
        <v/>
      </c>
      <c r="AQ77" s="1740"/>
      <c r="AR77" s="1195"/>
      <c r="AS77" s="1195"/>
    </row>
    <row r="78" spans="1:45" s="24" customFormat="1" ht="10.15" hidden="1" customHeight="1" x14ac:dyDescent="0.2">
      <c r="A78" s="1634" t="s">
        <v>2941</v>
      </c>
      <c r="B78" s="1046"/>
      <c r="C78" s="1685"/>
      <c r="D78" s="1685"/>
      <c r="E78" s="30"/>
      <c r="F78" s="1729"/>
      <c r="G78" s="1105"/>
      <c r="H78" s="1730"/>
      <c r="I78" s="1102"/>
      <c r="J78" s="30"/>
      <c r="K78" s="1728"/>
      <c r="L78" s="1728"/>
      <c r="M78" s="1728"/>
      <c r="N78" s="1728"/>
      <c r="P78" s="1051" t="str">
        <f t="shared" si="20"/>
        <v>10 (1410)</v>
      </c>
      <c r="Q78" s="1052" t="str">
        <f t="shared" si="21"/>
        <v/>
      </c>
      <c r="R78" s="1741"/>
      <c r="S78" s="1053"/>
      <c r="T78" s="1053"/>
      <c r="U78" s="1053"/>
      <c r="V78" s="1051" t="str">
        <f t="shared" si="22"/>
        <v>10 (1410)</v>
      </c>
      <c r="W78" s="1052" t="str">
        <f t="shared" si="23"/>
        <v/>
      </c>
      <c r="X78" s="1740"/>
      <c r="Y78" s="1195"/>
      <c r="Z78" s="1195"/>
      <c r="AA78" s="1237"/>
      <c r="AB78" s="1051" t="str">
        <f t="shared" si="24"/>
        <v>10 (1410)</v>
      </c>
      <c r="AC78" s="1052" t="str">
        <f t="shared" si="25"/>
        <v/>
      </c>
      <c r="AD78" s="1742"/>
      <c r="AE78" s="1742"/>
      <c r="AF78" s="1742"/>
      <c r="AG78" s="1742"/>
      <c r="AH78" s="1"/>
      <c r="AI78" s="1051" t="str">
        <f t="shared" si="26"/>
        <v>10 (1410)</v>
      </c>
      <c r="AJ78" s="1052" t="str">
        <f t="shared" si="27"/>
        <v/>
      </c>
      <c r="AK78" s="1742"/>
      <c r="AL78" s="1742"/>
      <c r="AM78" s="1238"/>
      <c r="AN78" s="218"/>
      <c r="AO78" s="1051" t="str">
        <f t="shared" si="28"/>
        <v>10 (1410)</v>
      </c>
      <c r="AP78" s="1052" t="str">
        <f t="shared" si="29"/>
        <v/>
      </c>
      <c r="AQ78" s="1740"/>
      <c r="AR78" s="1195"/>
      <c r="AS78" s="1195"/>
    </row>
    <row r="79" spans="1:45" s="24" customFormat="1" ht="10.15" hidden="1" customHeight="1" x14ac:dyDescent="0.2">
      <c r="A79" s="1634" t="s">
        <v>2942</v>
      </c>
      <c r="B79" s="1046"/>
      <c r="C79" s="1685"/>
      <c r="D79" s="1685"/>
      <c r="E79" s="30"/>
      <c r="F79" s="1729"/>
      <c r="G79" s="1105"/>
      <c r="H79" s="1730"/>
      <c r="I79" s="1102"/>
      <c r="J79" s="30"/>
      <c r="K79" s="1728"/>
      <c r="L79" s="1728"/>
      <c r="M79" s="1728"/>
      <c r="N79" s="1728"/>
      <c r="P79" s="1051" t="str">
        <f t="shared" si="20"/>
        <v>11 (1411)</v>
      </c>
      <c r="Q79" s="1052" t="str">
        <f t="shared" si="21"/>
        <v/>
      </c>
      <c r="R79" s="1741"/>
      <c r="S79" s="1053"/>
      <c r="T79" s="1053"/>
      <c r="U79" s="1053"/>
      <c r="V79" s="1051" t="str">
        <f t="shared" si="22"/>
        <v>11 (1411)</v>
      </c>
      <c r="W79" s="1052" t="str">
        <f t="shared" si="23"/>
        <v/>
      </c>
      <c r="X79" s="1740"/>
      <c r="Y79" s="1195"/>
      <c r="Z79" s="1195"/>
      <c r="AA79" s="1237"/>
      <c r="AB79" s="1051" t="str">
        <f t="shared" si="24"/>
        <v>11 (1411)</v>
      </c>
      <c r="AC79" s="1052" t="str">
        <f t="shared" si="25"/>
        <v/>
      </c>
      <c r="AD79" s="1742"/>
      <c r="AE79" s="1742"/>
      <c r="AF79" s="1742"/>
      <c r="AG79" s="1742"/>
      <c r="AH79" s="1"/>
      <c r="AI79" s="1051" t="str">
        <f t="shared" si="26"/>
        <v>11 (1411)</v>
      </c>
      <c r="AJ79" s="1052" t="str">
        <f t="shared" si="27"/>
        <v/>
      </c>
      <c r="AK79" s="1742"/>
      <c r="AL79" s="1742"/>
      <c r="AM79" s="1238"/>
      <c r="AN79" s="218"/>
      <c r="AO79" s="1051" t="str">
        <f t="shared" si="28"/>
        <v>11 (1411)</v>
      </c>
      <c r="AP79" s="1052" t="str">
        <f t="shared" si="29"/>
        <v/>
      </c>
      <c r="AQ79" s="1740"/>
      <c r="AR79" s="1195"/>
      <c r="AS79" s="1195"/>
    </row>
    <row r="80" spans="1:45" s="24" customFormat="1" ht="10.15" hidden="1" customHeight="1" x14ac:dyDescent="0.2">
      <c r="A80" s="1634" t="s">
        <v>2943</v>
      </c>
      <c r="B80" s="1046"/>
      <c r="C80" s="1685"/>
      <c r="D80" s="1685"/>
      <c r="E80" s="30"/>
      <c r="F80" s="1729"/>
      <c r="G80" s="1105"/>
      <c r="H80" s="1730"/>
      <c r="I80" s="1102"/>
      <c r="J80" s="30"/>
      <c r="K80" s="1728"/>
      <c r="L80" s="1728"/>
      <c r="M80" s="1728"/>
      <c r="N80" s="1728"/>
      <c r="P80" s="1051" t="str">
        <f t="shared" si="20"/>
        <v>12 (1412)</v>
      </c>
      <c r="Q80" s="1052" t="str">
        <f t="shared" si="21"/>
        <v/>
      </c>
      <c r="R80" s="1741"/>
      <c r="S80" s="1053"/>
      <c r="T80" s="1053"/>
      <c r="U80" s="1053"/>
      <c r="V80" s="1051" t="str">
        <f t="shared" si="22"/>
        <v>12 (1412)</v>
      </c>
      <c r="W80" s="1052" t="str">
        <f t="shared" si="23"/>
        <v/>
      </c>
      <c r="X80" s="1740"/>
      <c r="Y80" s="1195"/>
      <c r="Z80" s="1195"/>
      <c r="AA80" s="1237"/>
      <c r="AB80" s="1051" t="str">
        <f t="shared" si="24"/>
        <v>12 (1412)</v>
      </c>
      <c r="AC80" s="1052" t="str">
        <f t="shared" si="25"/>
        <v/>
      </c>
      <c r="AD80" s="1742"/>
      <c r="AE80" s="1742"/>
      <c r="AF80" s="1742"/>
      <c r="AG80" s="1742"/>
      <c r="AH80" s="1"/>
      <c r="AI80" s="1051" t="str">
        <f t="shared" si="26"/>
        <v>12 (1412)</v>
      </c>
      <c r="AJ80" s="1052" t="str">
        <f t="shared" si="27"/>
        <v/>
      </c>
      <c r="AK80" s="1742"/>
      <c r="AL80" s="1742"/>
      <c r="AM80" s="1238"/>
      <c r="AN80" s="218"/>
      <c r="AO80" s="1051" t="str">
        <f t="shared" si="28"/>
        <v>12 (1412)</v>
      </c>
      <c r="AP80" s="1052" t="str">
        <f t="shared" si="29"/>
        <v/>
      </c>
      <c r="AQ80" s="1740"/>
      <c r="AR80" s="1195"/>
      <c r="AS80" s="1195"/>
    </row>
    <row r="81" spans="1:45" s="24" customFormat="1" ht="10.15" hidden="1" customHeight="1" x14ac:dyDescent="0.2">
      <c r="A81" s="1634" t="s">
        <v>2944</v>
      </c>
      <c r="B81" s="1046"/>
      <c r="C81" s="1685"/>
      <c r="D81" s="1685"/>
      <c r="E81" s="30"/>
      <c r="F81" s="1729"/>
      <c r="G81" s="1105"/>
      <c r="H81" s="1730"/>
      <c r="I81" s="1102"/>
      <c r="J81" s="30"/>
      <c r="K81" s="1728"/>
      <c r="L81" s="1728"/>
      <c r="M81" s="1728"/>
      <c r="N81" s="1728"/>
      <c r="P81" s="1051" t="str">
        <f t="shared" si="20"/>
        <v>13 (1413)</v>
      </c>
      <c r="Q81" s="1052" t="str">
        <f t="shared" si="21"/>
        <v/>
      </c>
      <c r="R81" s="1741"/>
      <c r="S81" s="1053"/>
      <c r="T81" s="1053"/>
      <c r="U81" s="1053"/>
      <c r="V81" s="1051" t="str">
        <f t="shared" si="22"/>
        <v>13 (1413)</v>
      </c>
      <c r="W81" s="1052" t="str">
        <f t="shared" si="23"/>
        <v/>
      </c>
      <c r="X81" s="1740"/>
      <c r="Y81" s="1195"/>
      <c r="Z81" s="1195"/>
      <c r="AA81" s="1237"/>
      <c r="AB81" s="1051" t="str">
        <f t="shared" si="24"/>
        <v>13 (1413)</v>
      </c>
      <c r="AC81" s="1052" t="str">
        <f t="shared" si="25"/>
        <v/>
      </c>
      <c r="AD81" s="1742"/>
      <c r="AE81" s="1742"/>
      <c r="AF81" s="1742"/>
      <c r="AG81" s="1742"/>
      <c r="AH81" s="1"/>
      <c r="AI81" s="1051" t="str">
        <f t="shared" si="26"/>
        <v>13 (1413)</v>
      </c>
      <c r="AJ81" s="1052" t="str">
        <f t="shared" si="27"/>
        <v/>
      </c>
      <c r="AK81" s="1742"/>
      <c r="AL81" s="1742"/>
      <c r="AM81" s="1238"/>
      <c r="AN81" s="218"/>
      <c r="AO81" s="1051" t="str">
        <f t="shared" si="28"/>
        <v>13 (1413)</v>
      </c>
      <c r="AP81" s="1052" t="str">
        <f t="shared" si="29"/>
        <v/>
      </c>
      <c r="AQ81" s="1740"/>
      <c r="AR81" s="1195"/>
      <c r="AS81" s="1195"/>
    </row>
    <row r="82" spans="1:45" s="24" customFormat="1" ht="10.15" hidden="1" customHeight="1" x14ac:dyDescent="0.2">
      <c r="A82" s="1634" t="s">
        <v>2945</v>
      </c>
      <c r="B82" s="1046"/>
      <c r="C82" s="1685"/>
      <c r="D82" s="1685"/>
      <c r="E82" s="30"/>
      <c r="F82" s="1729"/>
      <c r="G82" s="1105"/>
      <c r="H82" s="1730"/>
      <c r="I82" s="1102"/>
      <c r="J82" s="30"/>
      <c r="K82" s="1728"/>
      <c r="L82" s="1728"/>
      <c r="M82" s="1728"/>
      <c r="N82" s="1728"/>
      <c r="P82" s="1051" t="str">
        <f t="shared" si="20"/>
        <v>14 (1414)</v>
      </c>
      <c r="Q82" s="1052" t="str">
        <f t="shared" si="21"/>
        <v/>
      </c>
      <c r="R82" s="1741"/>
      <c r="S82" s="1053"/>
      <c r="T82" s="1053"/>
      <c r="U82" s="1053"/>
      <c r="V82" s="1051" t="str">
        <f t="shared" si="22"/>
        <v>14 (1414)</v>
      </c>
      <c r="W82" s="1052" t="str">
        <f t="shared" si="23"/>
        <v/>
      </c>
      <c r="X82" s="1740"/>
      <c r="Y82" s="1195"/>
      <c r="Z82" s="1195"/>
      <c r="AA82" s="1237"/>
      <c r="AB82" s="1051" t="str">
        <f t="shared" si="24"/>
        <v>14 (1414)</v>
      </c>
      <c r="AC82" s="1052" t="str">
        <f t="shared" si="25"/>
        <v/>
      </c>
      <c r="AD82" s="1742"/>
      <c r="AE82" s="1742"/>
      <c r="AF82" s="1742"/>
      <c r="AG82" s="1742"/>
      <c r="AH82" s="1"/>
      <c r="AI82" s="1051" t="str">
        <f t="shared" si="26"/>
        <v>14 (1414)</v>
      </c>
      <c r="AJ82" s="1052" t="str">
        <f t="shared" si="27"/>
        <v/>
      </c>
      <c r="AK82" s="1742"/>
      <c r="AL82" s="1742"/>
      <c r="AM82" s="1238"/>
      <c r="AN82" s="218"/>
      <c r="AO82" s="1051" t="str">
        <f t="shared" si="28"/>
        <v>14 (1414)</v>
      </c>
      <c r="AP82" s="1052" t="str">
        <f t="shared" si="29"/>
        <v/>
      </c>
      <c r="AQ82" s="1740"/>
      <c r="AR82" s="1195"/>
      <c r="AS82" s="1195"/>
    </row>
    <row r="83" spans="1:45" s="24" customFormat="1" ht="10.15" hidden="1" customHeight="1" x14ac:dyDescent="0.2">
      <c r="A83" s="1634" t="s">
        <v>2946</v>
      </c>
      <c r="B83" s="1046"/>
      <c r="C83" s="1685"/>
      <c r="D83" s="1685"/>
      <c r="E83" s="30"/>
      <c r="F83" s="1729"/>
      <c r="G83" s="1105"/>
      <c r="H83" s="1730"/>
      <c r="I83" s="1102"/>
      <c r="J83" s="30"/>
      <c r="K83" s="1728"/>
      <c r="L83" s="1728"/>
      <c r="M83" s="1728"/>
      <c r="N83" s="1728"/>
      <c r="P83" s="1051" t="str">
        <f t="shared" si="20"/>
        <v>15 (1415)</v>
      </c>
      <c r="Q83" s="1052" t="str">
        <f t="shared" si="21"/>
        <v/>
      </c>
      <c r="R83" s="1741"/>
      <c r="S83" s="1053"/>
      <c r="T83" s="1053"/>
      <c r="U83" s="1053"/>
      <c r="V83" s="1051" t="str">
        <f t="shared" si="22"/>
        <v>15 (1415)</v>
      </c>
      <c r="W83" s="1052" t="str">
        <f t="shared" si="23"/>
        <v/>
      </c>
      <c r="X83" s="1740"/>
      <c r="Y83" s="1195"/>
      <c r="Z83" s="1195"/>
      <c r="AA83" s="1237"/>
      <c r="AB83" s="1051" t="str">
        <f t="shared" si="24"/>
        <v>15 (1415)</v>
      </c>
      <c r="AC83" s="1052" t="str">
        <f t="shared" si="25"/>
        <v/>
      </c>
      <c r="AD83" s="1742"/>
      <c r="AE83" s="1742"/>
      <c r="AF83" s="1742"/>
      <c r="AG83" s="1742"/>
      <c r="AH83" s="1"/>
      <c r="AI83" s="1051" t="str">
        <f t="shared" si="26"/>
        <v>15 (1415)</v>
      </c>
      <c r="AJ83" s="1052" t="str">
        <f t="shared" si="27"/>
        <v/>
      </c>
      <c r="AK83" s="1742"/>
      <c r="AL83" s="1742"/>
      <c r="AM83" s="1238"/>
      <c r="AN83" s="218"/>
      <c r="AO83" s="1051" t="str">
        <f t="shared" si="28"/>
        <v>15 (1415)</v>
      </c>
      <c r="AP83" s="1052" t="str">
        <f t="shared" si="29"/>
        <v/>
      </c>
      <c r="AQ83" s="1740"/>
      <c r="AR83" s="1195"/>
      <c r="AS83" s="1195"/>
    </row>
    <row r="84" spans="1:45" s="24" customFormat="1" ht="10.15" hidden="1" customHeight="1" x14ac:dyDescent="0.2">
      <c r="A84" s="1634" t="s">
        <v>2947</v>
      </c>
      <c r="B84" s="1046"/>
      <c r="C84" s="1685"/>
      <c r="D84" s="1685"/>
      <c r="E84" s="30"/>
      <c r="F84" s="1729"/>
      <c r="G84" s="1105"/>
      <c r="H84" s="1730"/>
      <c r="I84" s="1102"/>
      <c r="J84" s="30"/>
      <c r="K84" s="1728"/>
      <c r="L84" s="1728"/>
      <c r="M84" s="1728"/>
      <c r="N84" s="1728"/>
      <c r="P84" s="1051" t="str">
        <f t="shared" si="20"/>
        <v>16 (1416)</v>
      </c>
      <c r="Q84" s="1052" t="str">
        <f t="shared" si="21"/>
        <v/>
      </c>
      <c r="R84" s="1741"/>
      <c r="S84" s="1053"/>
      <c r="T84" s="1053"/>
      <c r="U84" s="1053"/>
      <c r="V84" s="1051" t="str">
        <f t="shared" si="22"/>
        <v>16 (1416)</v>
      </c>
      <c r="W84" s="1052" t="str">
        <f t="shared" si="23"/>
        <v/>
      </c>
      <c r="X84" s="1740"/>
      <c r="Y84" s="1195"/>
      <c r="Z84" s="1195"/>
      <c r="AA84" s="1237"/>
      <c r="AB84" s="1051" t="str">
        <f t="shared" si="24"/>
        <v>16 (1416)</v>
      </c>
      <c r="AC84" s="1052" t="str">
        <f t="shared" si="25"/>
        <v/>
      </c>
      <c r="AD84" s="1742"/>
      <c r="AE84" s="1742"/>
      <c r="AF84" s="1742"/>
      <c r="AG84" s="1742"/>
      <c r="AH84" s="1"/>
      <c r="AI84" s="1051" t="str">
        <f t="shared" si="26"/>
        <v>16 (1416)</v>
      </c>
      <c r="AJ84" s="1052" t="str">
        <f t="shared" si="27"/>
        <v/>
      </c>
      <c r="AK84" s="1742"/>
      <c r="AL84" s="1742"/>
      <c r="AM84" s="1238"/>
      <c r="AN84" s="218"/>
      <c r="AO84" s="1051" t="str">
        <f t="shared" si="28"/>
        <v>16 (1416)</v>
      </c>
      <c r="AP84" s="1052" t="str">
        <f t="shared" si="29"/>
        <v/>
      </c>
      <c r="AQ84" s="1740"/>
      <c r="AR84" s="1195"/>
      <c r="AS84" s="1195"/>
    </row>
    <row r="85" spans="1:45" s="24" customFormat="1" ht="10.15" hidden="1" customHeight="1" x14ac:dyDescent="0.2">
      <c r="A85" s="1634" t="s">
        <v>2948</v>
      </c>
      <c r="B85" s="1046"/>
      <c r="C85" s="1685"/>
      <c r="D85" s="1685"/>
      <c r="E85" s="30"/>
      <c r="F85" s="1729"/>
      <c r="G85" s="1105"/>
      <c r="H85" s="1730"/>
      <c r="I85" s="1102"/>
      <c r="J85" s="30"/>
      <c r="K85" s="1728"/>
      <c r="L85" s="1728"/>
      <c r="M85" s="1728"/>
      <c r="N85" s="1728"/>
      <c r="P85" s="1051" t="str">
        <f t="shared" si="20"/>
        <v>17 (1417)</v>
      </c>
      <c r="Q85" s="1052" t="str">
        <f t="shared" si="21"/>
        <v/>
      </c>
      <c r="R85" s="1741"/>
      <c r="S85" s="1053"/>
      <c r="T85" s="1053"/>
      <c r="U85" s="1053"/>
      <c r="V85" s="1051" t="str">
        <f t="shared" si="22"/>
        <v>17 (1417)</v>
      </c>
      <c r="W85" s="1052" t="str">
        <f t="shared" si="23"/>
        <v/>
      </c>
      <c r="X85" s="1740"/>
      <c r="Y85" s="1195"/>
      <c r="Z85" s="1195"/>
      <c r="AA85" s="1237"/>
      <c r="AB85" s="1051" t="str">
        <f t="shared" si="24"/>
        <v>17 (1417)</v>
      </c>
      <c r="AC85" s="1052" t="str">
        <f t="shared" si="25"/>
        <v/>
      </c>
      <c r="AD85" s="1742"/>
      <c r="AE85" s="1742"/>
      <c r="AF85" s="1742"/>
      <c r="AG85" s="1742"/>
      <c r="AH85" s="1"/>
      <c r="AI85" s="1051" t="str">
        <f t="shared" si="26"/>
        <v>17 (1417)</v>
      </c>
      <c r="AJ85" s="1052" t="str">
        <f t="shared" si="27"/>
        <v/>
      </c>
      <c r="AK85" s="1742"/>
      <c r="AL85" s="1742"/>
      <c r="AM85" s="1238"/>
      <c r="AN85" s="218"/>
      <c r="AO85" s="1051" t="str">
        <f t="shared" si="28"/>
        <v>17 (1417)</v>
      </c>
      <c r="AP85" s="1052" t="str">
        <f t="shared" si="29"/>
        <v/>
      </c>
      <c r="AQ85" s="1740"/>
      <c r="AR85" s="1195"/>
      <c r="AS85" s="1195"/>
    </row>
    <row r="86" spans="1:45" s="24" customFormat="1" ht="10.15" hidden="1" customHeight="1" x14ac:dyDescent="0.2">
      <c r="A86" s="1634" t="s">
        <v>2949</v>
      </c>
      <c r="B86" s="1046"/>
      <c r="C86" s="1685"/>
      <c r="D86" s="1685"/>
      <c r="E86" s="30"/>
      <c r="F86" s="1729"/>
      <c r="G86" s="1105"/>
      <c r="H86" s="1730"/>
      <c r="I86" s="1102"/>
      <c r="J86" s="30"/>
      <c r="K86" s="1728"/>
      <c r="L86" s="1728"/>
      <c r="M86" s="1728"/>
      <c r="N86" s="1728"/>
      <c r="P86" s="1051" t="str">
        <f t="shared" si="20"/>
        <v>18 (1418)</v>
      </c>
      <c r="Q86" s="1052" t="str">
        <f t="shared" si="21"/>
        <v/>
      </c>
      <c r="R86" s="1741"/>
      <c r="S86" s="1053"/>
      <c r="T86" s="1053"/>
      <c r="U86" s="1053"/>
      <c r="V86" s="1051" t="str">
        <f t="shared" si="22"/>
        <v>18 (1418)</v>
      </c>
      <c r="W86" s="1052" t="str">
        <f t="shared" si="23"/>
        <v/>
      </c>
      <c r="X86" s="1740"/>
      <c r="Y86" s="1195"/>
      <c r="Z86" s="1195"/>
      <c r="AA86" s="1237"/>
      <c r="AB86" s="1051" t="str">
        <f t="shared" si="24"/>
        <v>18 (1418)</v>
      </c>
      <c r="AC86" s="1052" t="str">
        <f t="shared" si="25"/>
        <v/>
      </c>
      <c r="AD86" s="1742"/>
      <c r="AE86" s="1742"/>
      <c r="AF86" s="1742"/>
      <c r="AG86" s="1742"/>
      <c r="AH86" s="1"/>
      <c r="AI86" s="1051" t="str">
        <f t="shared" si="26"/>
        <v>18 (1418)</v>
      </c>
      <c r="AJ86" s="1052" t="str">
        <f t="shared" si="27"/>
        <v/>
      </c>
      <c r="AK86" s="1742"/>
      <c r="AL86" s="1742"/>
      <c r="AM86" s="1238"/>
      <c r="AN86" s="218"/>
      <c r="AO86" s="1051" t="str">
        <f t="shared" si="28"/>
        <v>18 (1418)</v>
      </c>
      <c r="AP86" s="1052" t="str">
        <f t="shared" si="29"/>
        <v/>
      </c>
      <c r="AQ86" s="1740"/>
      <c r="AR86" s="1195"/>
      <c r="AS86" s="1195"/>
    </row>
    <row r="87" spans="1:45" s="24" customFormat="1" ht="10.15" hidden="1" customHeight="1" x14ac:dyDescent="0.2">
      <c r="A87" s="1634" t="s">
        <v>2950</v>
      </c>
      <c r="B87" s="1046"/>
      <c r="C87" s="1685"/>
      <c r="D87" s="1685"/>
      <c r="E87" s="30"/>
      <c r="F87" s="1729"/>
      <c r="G87" s="1105"/>
      <c r="H87" s="1730"/>
      <c r="I87" s="1102"/>
      <c r="J87" s="30"/>
      <c r="K87" s="1728"/>
      <c r="L87" s="1728"/>
      <c r="M87" s="1728"/>
      <c r="N87" s="1728"/>
      <c r="P87" s="1051" t="str">
        <f t="shared" si="20"/>
        <v>19 (1419)</v>
      </c>
      <c r="Q87" s="1052" t="str">
        <f t="shared" si="21"/>
        <v/>
      </c>
      <c r="R87" s="1741"/>
      <c r="S87" s="1053"/>
      <c r="T87" s="1053"/>
      <c r="U87" s="1053"/>
      <c r="V87" s="1051" t="str">
        <f t="shared" si="22"/>
        <v>19 (1419)</v>
      </c>
      <c r="W87" s="1052" t="str">
        <f t="shared" si="23"/>
        <v/>
      </c>
      <c r="X87" s="1740"/>
      <c r="Y87" s="1195"/>
      <c r="Z87" s="1195"/>
      <c r="AA87" s="1237"/>
      <c r="AB87" s="1051" t="str">
        <f t="shared" si="24"/>
        <v>19 (1419)</v>
      </c>
      <c r="AC87" s="1052" t="str">
        <f t="shared" si="25"/>
        <v/>
      </c>
      <c r="AD87" s="1742"/>
      <c r="AE87" s="1742"/>
      <c r="AF87" s="1742"/>
      <c r="AG87" s="1742"/>
      <c r="AH87" s="1"/>
      <c r="AI87" s="1051" t="str">
        <f t="shared" si="26"/>
        <v>19 (1419)</v>
      </c>
      <c r="AJ87" s="1052" t="str">
        <f t="shared" si="27"/>
        <v/>
      </c>
      <c r="AK87" s="1742"/>
      <c r="AL87" s="1742"/>
      <c r="AM87" s="1238"/>
      <c r="AN87" s="218"/>
      <c r="AO87" s="1051" t="str">
        <f t="shared" si="28"/>
        <v>19 (1419)</v>
      </c>
      <c r="AP87" s="1052" t="str">
        <f t="shared" si="29"/>
        <v/>
      </c>
      <c r="AQ87" s="1740"/>
      <c r="AR87" s="1195"/>
      <c r="AS87" s="1195"/>
    </row>
    <row r="88" spans="1:45" s="24" customFormat="1" ht="10.15" hidden="1" customHeight="1" x14ac:dyDescent="0.2">
      <c r="A88" s="1634" t="s">
        <v>2951</v>
      </c>
      <c r="B88" s="1046"/>
      <c r="C88" s="1685"/>
      <c r="D88" s="1685"/>
      <c r="E88" s="30"/>
      <c r="F88" s="1729"/>
      <c r="G88" s="1105"/>
      <c r="H88" s="1730"/>
      <c r="I88" s="1102"/>
      <c r="J88" s="30"/>
      <c r="K88" s="1728"/>
      <c r="L88" s="1728"/>
      <c r="M88" s="1728"/>
      <c r="N88" s="1728"/>
      <c r="P88" s="1051" t="str">
        <f t="shared" si="20"/>
        <v>20 (1420)</v>
      </c>
      <c r="Q88" s="1052" t="str">
        <f t="shared" si="21"/>
        <v/>
      </c>
      <c r="R88" s="1741"/>
      <c r="S88" s="1053"/>
      <c r="T88" s="1053"/>
      <c r="U88" s="1053"/>
      <c r="V88" s="1051" t="str">
        <f t="shared" si="22"/>
        <v>20 (1420)</v>
      </c>
      <c r="W88" s="1052" t="str">
        <f t="shared" si="23"/>
        <v/>
      </c>
      <c r="X88" s="1740"/>
      <c r="Y88" s="1195"/>
      <c r="Z88" s="1195"/>
      <c r="AA88" s="1237"/>
      <c r="AB88" s="1051" t="str">
        <f t="shared" si="24"/>
        <v>20 (1420)</v>
      </c>
      <c r="AC88" s="1052" t="str">
        <f t="shared" si="25"/>
        <v/>
      </c>
      <c r="AD88" s="1742"/>
      <c r="AE88" s="1742"/>
      <c r="AF88" s="1742"/>
      <c r="AG88" s="1742"/>
      <c r="AH88" s="1"/>
      <c r="AI88" s="1051" t="str">
        <f t="shared" si="26"/>
        <v>20 (1420)</v>
      </c>
      <c r="AJ88" s="1052" t="str">
        <f t="shared" si="27"/>
        <v/>
      </c>
      <c r="AK88" s="1742"/>
      <c r="AL88" s="1742"/>
      <c r="AM88" s="1238"/>
      <c r="AN88" s="218"/>
      <c r="AO88" s="1051" t="str">
        <f t="shared" si="28"/>
        <v>20 (1420)</v>
      </c>
      <c r="AP88" s="1052" t="str">
        <f t="shared" si="29"/>
        <v/>
      </c>
      <c r="AQ88" s="1740"/>
      <c r="AR88" s="1195"/>
      <c r="AS88" s="1195"/>
    </row>
    <row r="89" spans="1:45" s="24" customFormat="1" ht="10.15" hidden="1" customHeight="1" x14ac:dyDescent="0.2">
      <c r="A89" s="1634" t="s">
        <v>2952</v>
      </c>
      <c r="B89" s="1046"/>
      <c r="C89" s="1685"/>
      <c r="D89" s="1685"/>
      <c r="E89" s="30"/>
      <c r="F89" s="1729"/>
      <c r="G89" s="1105"/>
      <c r="H89" s="1730"/>
      <c r="I89" s="1102"/>
      <c r="J89" s="30"/>
      <c r="K89" s="1728"/>
      <c r="L89" s="1728"/>
      <c r="M89" s="1728"/>
      <c r="N89" s="1728"/>
      <c r="P89" s="1051" t="str">
        <f t="shared" si="20"/>
        <v>21 (1421)</v>
      </c>
      <c r="Q89" s="1052" t="str">
        <f t="shared" si="21"/>
        <v/>
      </c>
      <c r="R89" s="1741"/>
      <c r="S89" s="1053"/>
      <c r="T89" s="1053"/>
      <c r="U89" s="1053"/>
      <c r="V89" s="1051" t="str">
        <f t="shared" si="22"/>
        <v>21 (1421)</v>
      </c>
      <c r="W89" s="1052" t="str">
        <f t="shared" si="23"/>
        <v/>
      </c>
      <c r="X89" s="1740"/>
      <c r="Y89" s="1195"/>
      <c r="Z89" s="1195"/>
      <c r="AA89" s="1237"/>
      <c r="AB89" s="1051" t="str">
        <f t="shared" si="24"/>
        <v>21 (1421)</v>
      </c>
      <c r="AC89" s="1052" t="str">
        <f t="shared" si="25"/>
        <v/>
      </c>
      <c r="AD89" s="1742"/>
      <c r="AE89" s="1742"/>
      <c r="AF89" s="1742"/>
      <c r="AG89" s="1742"/>
      <c r="AH89" s="1"/>
      <c r="AI89" s="1051" t="str">
        <f t="shared" si="26"/>
        <v>21 (1421)</v>
      </c>
      <c r="AJ89" s="1052" t="str">
        <f t="shared" si="27"/>
        <v/>
      </c>
      <c r="AK89" s="1742"/>
      <c r="AL89" s="1742"/>
      <c r="AM89" s="1238"/>
      <c r="AN89" s="218"/>
      <c r="AO89" s="1051" t="str">
        <f t="shared" si="28"/>
        <v>21 (1421)</v>
      </c>
      <c r="AP89" s="1052" t="str">
        <f t="shared" si="29"/>
        <v/>
      </c>
      <c r="AQ89" s="1740"/>
      <c r="AR89" s="1195"/>
      <c r="AS89" s="1195"/>
    </row>
    <row r="90" spans="1:45" s="24" customFormat="1" ht="10.15" hidden="1" customHeight="1" x14ac:dyDescent="0.2">
      <c r="A90" s="1634" t="s">
        <v>2953</v>
      </c>
      <c r="B90" s="1046"/>
      <c r="C90" s="1685"/>
      <c r="D90" s="1685"/>
      <c r="E90" s="30"/>
      <c r="F90" s="1729"/>
      <c r="G90" s="1105"/>
      <c r="H90" s="1730"/>
      <c r="I90" s="1102"/>
      <c r="J90" s="30"/>
      <c r="K90" s="1728"/>
      <c r="L90" s="1728"/>
      <c r="M90" s="1728"/>
      <c r="N90" s="1728"/>
      <c r="P90" s="1051" t="str">
        <f t="shared" si="20"/>
        <v>22 (1422)</v>
      </c>
      <c r="Q90" s="1052" t="str">
        <f t="shared" si="21"/>
        <v/>
      </c>
      <c r="R90" s="1741"/>
      <c r="S90" s="1053"/>
      <c r="T90" s="1053"/>
      <c r="U90" s="1053"/>
      <c r="V90" s="1051" t="str">
        <f t="shared" si="22"/>
        <v>22 (1422)</v>
      </c>
      <c r="W90" s="1052" t="str">
        <f t="shared" si="23"/>
        <v/>
      </c>
      <c r="X90" s="1740"/>
      <c r="Y90" s="1195"/>
      <c r="Z90" s="1195"/>
      <c r="AA90" s="1237"/>
      <c r="AB90" s="1051" t="str">
        <f t="shared" si="24"/>
        <v>22 (1422)</v>
      </c>
      <c r="AC90" s="1052" t="str">
        <f t="shared" si="25"/>
        <v/>
      </c>
      <c r="AD90" s="1742"/>
      <c r="AE90" s="1742"/>
      <c r="AF90" s="1742"/>
      <c r="AG90" s="1742"/>
      <c r="AH90" s="1"/>
      <c r="AI90" s="1051" t="str">
        <f t="shared" si="26"/>
        <v>22 (1422)</v>
      </c>
      <c r="AJ90" s="1052" t="str">
        <f t="shared" si="27"/>
        <v/>
      </c>
      <c r="AK90" s="1742"/>
      <c r="AL90" s="1742"/>
      <c r="AM90" s="1238"/>
      <c r="AN90" s="218"/>
      <c r="AO90" s="1051" t="str">
        <f t="shared" si="28"/>
        <v>22 (1422)</v>
      </c>
      <c r="AP90" s="1052" t="str">
        <f t="shared" si="29"/>
        <v/>
      </c>
      <c r="AQ90" s="1740"/>
      <c r="AR90" s="1195"/>
      <c r="AS90" s="1195"/>
    </row>
    <row r="91" spans="1:45" s="24" customFormat="1" ht="10.15" hidden="1" customHeight="1" x14ac:dyDescent="0.2">
      <c r="A91" s="1634" t="s">
        <v>2954</v>
      </c>
      <c r="B91" s="1046"/>
      <c r="C91" s="1685"/>
      <c r="D91" s="1685"/>
      <c r="E91" s="30"/>
      <c r="F91" s="1729"/>
      <c r="G91" s="1105"/>
      <c r="H91" s="1730"/>
      <c r="I91" s="1102"/>
      <c r="J91" s="30"/>
      <c r="K91" s="1728"/>
      <c r="L91" s="1728"/>
      <c r="M91" s="1728"/>
      <c r="N91" s="1728"/>
      <c r="P91" s="1051" t="str">
        <f t="shared" si="20"/>
        <v>23 (1423)</v>
      </c>
      <c r="Q91" s="1052" t="str">
        <f t="shared" si="21"/>
        <v/>
      </c>
      <c r="R91" s="1741"/>
      <c r="S91" s="1053"/>
      <c r="T91" s="1053"/>
      <c r="U91" s="1053"/>
      <c r="V91" s="1051" t="str">
        <f t="shared" si="22"/>
        <v>23 (1423)</v>
      </c>
      <c r="W91" s="1052" t="str">
        <f t="shared" si="23"/>
        <v/>
      </c>
      <c r="X91" s="1740"/>
      <c r="Y91" s="1195"/>
      <c r="Z91" s="1195"/>
      <c r="AA91" s="1237"/>
      <c r="AB91" s="1051" t="str">
        <f t="shared" si="24"/>
        <v>23 (1423)</v>
      </c>
      <c r="AC91" s="1052" t="str">
        <f t="shared" si="25"/>
        <v/>
      </c>
      <c r="AD91" s="1742"/>
      <c r="AE91" s="1742"/>
      <c r="AF91" s="1742"/>
      <c r="AG91" s="1742"/>
      <c r="AH91" s="1"/>
      <c r="AI91" s="1051" t="str">
        <f t="shared" si="26"/>
        <v>23 (1423)</v>
      </c>
      <c r="AJ91" s="1052" t="str">
        <f t="shared" si="27"/>
        <v/>
      </c>
      <c r="AK91" s="1742"/>
      <c r="AL91" s="1742"/>
      <c r="AM91" s="1238"/>
      <c r="AN91" s="218"/>
      <c r="AO91" s="1051" t="str">
        <f t="shared" si="28"/>
        <v>23 (1423)</v>
      </c>
      <c r="AP91" s="1052" t="str">
        <f t="shared" si="29"/>
        <v/>
      </c>
      <c r="AQ91" s="1740"/>
      <c r="AR91" s="1195"/>
      <c r="AS91" s="1195"/>
    </row>
    <row r="92" spans="1:45" s="24" customFormat="1" ht="10.15" hidden="1" customHeight="1" x14ac:dyDescent="0.2">
      <c r="A92" s="1634" t="s">
        <v>2955</v>
      </c>
      <c r="B92" s="1046"/>
      <c r="C92" s="1685"/>
      <c r="D92" s="1685"/>
      <c r="E92" s="30"/>
      <c r="F92" s="1729"/>
      <c r="G92" s="1105"/>
      <c r="H92" s="1730"/>
      <c r="I92" s="1102"/>
      <c r="J92" s="30"/>
      <c r="K92" s="1728"/>
      <c r="L92" s="1728"/>
      <c r="M92" s="1728"/>
      <c r="N92" s="1728"/>
      <c r="P92" s="1051" t="str">
        <f t="shared" si="20"/>
        <v>24 (1424)</v>
      </c>
      <c r="Q92" s="1052" t="str">
        <f t="shared" si="21"/>
        <v/>
      </c>
      <c r="R92" s="1741"/>
      <c r="S92" s="1053"/>
      <c r="T92" s="1053"/>
      <c r="U92" s="1053"/>
      <c r="V92" s="1051" t="str">
        <f t="shared" si="22"/>
        <v>24 (1424)</v>
      </c>
      <c r="W92" s="1052" t="str">
        <f t="shared" si="23"/>
        <v/>
      </c>
      <c r="X92" s="1740"/>
      <c r="Y92" s="1195"/>
      <c r="Z92" s="1195"/>
      <c r="AA92" s="1237"/>
      <c r="AB92" s="1051" t="str">
        <f t="shared" si="24"/>
        <v>24 (1424)</v>
      </c>
      <c r="AC92" s="1052" t="str">
        <f t="shared" si="25"/>
        <v/>
      </c>
      <c r="AD92" s="1742"/>
      <c r="AE92" s="1742"/>
      <c r="AF92" s="1742"/>
      <c r="AG92" s="1742"/>
      <c r="AH92" s="1"/>
      <c r="AI92" s="1051" t="str">
        <f t="shared" si="26"/>
        <v>24 (1424)</v>
      </c>
      <c r="AJ92" s="1052" t="str">
        <f t="shared" si="27"/>
        <v/>
      </c>
      <c r="AK92" s="1742"/>
      <c r="AL92" s="1742"/>
      <c r="AM92" s="1238"/>
      <c r="AN92" s="218"/>
      <c r="AO92" s="1051" t="str">
        <f t="shared" si="28"/>
        <v>24 (1424)</v>
      </c>
      <c r="AP92" s="1052" t="str">
        <f t="shared" si="29"/>
        <v/>
      </c>
      <c r="AQ92" s="1740"/>
      <c r="AR92" s="1195"/>
      <c r="AS92" s="1195"/>
    </row>
    <row r="93" spans="1:45" s="24" customFormat="1" ht="12.75" x14ac:dyDescent="0.2">
      <c r="A93" s="1634" t="s">
        <v>2956</v>
      </c>
      <c r="B93" s="1046"/>
      <c r="C93" s="1685"/>
      <c r="D93" s="1685"/>
      <c r="E93" s="30"/>
      <c r="F93" s="1729"/>
      <c r="G93" s="1105"/>
      <c r="H93" s="1730"/>
      <c r="I93" s="1102"/>
      <c r="J93" s="30"/>
      <c r="K93" s="1728"/>
      <c r="L93" s="1728"/>
      <c r="M93" s="1728"/>
      <c r="N93" s="1728"/>
      <c r="P93" s="1051" t="str">
        <f t="shared" si="20"/>
        <v>25 (1425)</v>
      </c>
      <c r="Q93" s="1052" t="str">
        <f t="shared" si="21"/>
        <v/>
      </c>
      <c r="R93" s="1741"/>
      <c r="S93" s="1053"/>
      <c r="T93" s="1053"/>
      <c r="U93" s="1053"/>
      <c r="V93" s="1051" t="str">
        <f t="shared" si="22"/>
        <v>25 (1425)</v>
      </c>
      <c r="W93" s="1052" t="str">
        <f t="shared" si="23"/>
        <v/>
      </c>
      <c r="X93" s="1740"/>
      <c r="Y93" s="1195"/>
      <c r="Z93" s="1195"/>
      <c r="AA93" s="1237"/>
      <c r="AB93" s="1051" t="str">
        <f t="shared" si="24"/>
        <v>25 (1425)</v>
      </c>
      <c r="AC93" s="1052" t="str">
        <f t="shared" si="25"/>
        <v/>
      </c>
      <c r="AD93" s="1742"/>
      <c r="AE93" s="1742"/>
      <c r="AF93" s="1742"/>
      <c r="AG93" s="1742"/>
      <c r="AH93" s="1"/>
      <c r="AI93" s="1051" t="str">
        <f t="shared" si="26"/>
        <v>25 (1425)</v>
      </c>
      <c r="AJ93" s="1052" t="str">
        <f t="shared" si="27"/>
        <v/>
      </c>
      <c r="AK93" s="1742"/>
      <c r="AL93" s="1742"/>
      <c r="AM93" s="1238"/>
      <c r="AN93" s="218"/>
      <c r="AO93" s="1051" t="str">
        <f t="shared" si="28"/>
        <v>25 (1425)</v>
      </c>
      <c r="AP93" s="1052" t="str">
        <f t="shared" si="29"/>
        <v/>
      </c>
      <c r="AQ93" s="1740"/>
      <c r="AR93" s="1195"/>
      <c r="AS93" s="1195"/>
    </row>
    <row r="94" spans="1:45" s="24" customFormat="1" ht="12.75" x14ac:dyDescent="0.2">
      <c r="A94" s="86" t="s">
        <v>2957</v>
      </c>
      <c r="B94" s="1054">
        <v>100</v>
      </c>
      <c r="C94" s="1685"/>
      <c r="D94" s="1685"/>
      <c r="E94" s="30"/>
      <c r="F94" s="1729"/>
      <c r="G94" s="1105"/>
      <c r="H94" s="1730"/>
      <c r="I94" s="1102"/>
      <c r="J94" s="30"/>
      <c r="K94" s="1729"/>
      <c r="L94" s="1729"/>
      <c r="M94" s="1729"/>
      <c r="N94" s="1729"/>
      <c r="P94" s="1043"/>
      <c r="Q94" s="1058">
        <f>$B94</f>
        <v>100</v>
      </c>
      <c r="R94" s="1741"/>
      <c r="S94" s="1053"/>
      <c r="T94" s="1053"/>
      <c r="U94" s="1053"/>
      <c r="V94" s="1043"/>
      <c r="W94" s="1058">
        <f>$B94</f>
        <v>100</v>
      </c>
      <c r="X94" s="1740"/>
      <c r="Y94" s="1195"/>
      <c r="Z94" s="1195"/>
      <c r="AA94" s="1237"/>
      <c r="AB94" s="1043"/>
      <c r="AC94" s="1058">
        <f>$B94</f>
        <v>100</v>
      </c>
      <c r="AD94" s="1742"/>
      <c r="AE94" s="1742"/>
      <c r="AF94" s="1742"/>
      <c r="AG94" s="1742"/>
      <c r="AH94" s="1"/>
      <c r="AI94" s="1043"/>
      <c r="AJ94" s="1058">
        <f>$B94</f>
        <v>100</v>
      </c>
      <c r="AK94" s="1742"/>
      <c r="AL94" s="1742"/>
      <c r="AM94" s="1238"/>
      <c r="AN94" s="218"/>
      <c r="AO94" s="1043"/>
      <c r="AP94" s="1058">
        <f>$B94</f>
        <v>100</v>
      </c>
      <c r="AQ94" s="1740"/>
      <c r="AR94" s="1195"/>
      <c r="AS94" s="1195"/>
    </row>
    <row r="95" spans="1:45" s="24" customFormat="1" ht="12.75" x14ac:dyDescent="0.2">
      <c r="A95" s="39" t="s">
        <v>2958</v>
      </c>
      <c r="B95" s="678" t="s">
        <v>2959</v>
      </c>
      <c r="C95" s="1684"/>
      <c r="D95" s="1684"/>
      <c r="F95" s="1730"/>
      <c r="G95" s="1106"/>
      <c r="H95" s="1730"/>
      <c r="I95" s="1104"/>
      <c r="K95" s="1730"/>
      <c r="L95" s="1730"/>
      <c r="M95" s="1730"/>
      <c r="N95" s="1730"/>
      <c r="P95" s="1043"/>
      <c r="Q95" s="679" t="str">
        <f>$B95</f>
        <v>Global</v>
      </c>
      <c r="R95" s="1741"/>
      <c r="S95" s="1064"/>
      <c r="T95" s="1064"/>
      <c r="U95" s="1064"/>
      <c r="V95" s="1043"/>
      <c r="W95" s="679" t="str">
        <f>$B95</f>
        <v>Global</v>
      </c>
      <c r="X95" s="1740"/>
      <c r="Y95" s="1195"/>
      <c r="Z95" s="1195"/>
      <c r="AA95" s="1237"/>
      <c r="AB95" s="1043"/>
      <c r="AC95" s="679" t="str">
        <f>$B95</f>
        <v>Global</v>
      </c>
      <c r="AD95" s="1741"/>
      <c r="AE95" s="1741"/>
      <c r="AF95" s="1741"/>
      <c r="AG95" s="1741"/>
      <c r="AH95" s="1"/>
      <c r="AI95" s="1043"/>
      <c r="AJ95" s="679" t="str">
        <f>$B95</f>
        <v>Global</v>
      </c>
      <c r="AK95" s="1741"/>
      <c r="AL95" s="1741"/>
      <c r="AM95" s="1239"/>
      <c r="AN95" s="1152"/>
      <c r="AO95" s="1043"/>
      <c r="AP95" s="679" t="str">
        <f>$B95</f>
        <v>Global</v>
      </c>
      <c r="AQ95" s="1740"/>
      <c r="AR95" s="1195"/>
      <c r="AS95" s="1195"/>
    </row>
    <row r="96" spans="1:45" x14ac:dyDescent="0.25">
      <c r="A96" s="1719"/>
      <c r="B96" s="1719"/>
      <c r="C96" s="1719"/>
      <c r="D96" s="1719"/>
      <c r="E96" s="1719"/>
      <c r="F96" s="1719"/>
      <c r="G96" s="1719"/>
      <c r="H96" s="1719"/>
      <c r="I96" s="1719"/>
      <c r="J96" s="1719"/>
      <c r="K96" s="1"/>
      <c r="L96" s="1"/>
      <c r="M96" s="1"/>
      <c r="N96" s="1"/>
      <c r="O96" s="1719"/>
      <c r="P96" s="1075"/>
      <c r="Q96" s="1075"/>
      <c r="R96" s="1083"/>
      <c r="S96" s="1083"/>
      <c r="T96" s="1083"/>
      <c r="U96" s="1083"/>
      <c r="V96" s="1083"/>
      <c r="W96" s="1083"/>
      <c r="X96" s="693"/>
      <c r="Y96" s="693"/>
      <c r="Z96" s="693"/>
      <c r="AA96" s="1"/>
      <c r="AB96" s="1"/>
      <c r="AC96" s="1"/>
      <c r="AD96" s="1"/>
      <c r="AE96" s="1"/>
      <c r="AF96" s="1"/>
      <c r="AG96" s="1"/>
      <c r="AH96" s="21"/>
      <c r="AI96" s="1075"/>
      <c r="AJ96" s="1075"/>
      <c r="AK96" s="693"/>
      <c r="AL96" s="693"/>
      <c r="AM96" s="693"/>
      <c r="AN96" s="1"/>
      <c r="AO96" s="1"/>
      <c r="AP96" s="1"/>
      <c r="AQ96" s="693"/>
      <c r="AR96" s="693"/>
      <c r="AS96" s="693"/>
    </row>
    <row r="97" spans="1:45" x14ac:dyDescent="0.25">
      <c r="A97" s="131"/>
      <c r="B97" s="1356" t="s">
        <v>2960</v>
      </c>
      <c r="C97" s="1357"/>
      <c r="D97" s="1357"/>
      <c r="E97" s="131"/>
      <c r="F97" s="1357"/>
      <c r="G97" s="979"/>
      <c r="H97" s="1358"/>
      <c r="I97" s="1358"/>
      <c r="J97" s="1357"/>
      <c r="K97" s="1357"/>
      <c r="L97" s="1357"/>
      <c r="M97" s="1357"/>
      <c r="N97" s="1428"/>
      <c r="O97" s="1"/>
      <c r="P97" s="1135"/>
      <c r="Q97" s="1135"/>
      <c r="R97" s="1083"/>
      <c r="S97" s="1083"/>
      <c r="T97" s="1"/>
      <c r="U97" s="1"/>
      <c r="V97" s="1083"/>
      <c r="W97" s="1083"/>
      <c r="X97" s="1240"/>
      <c r="Y97" s="1240"/>
      <c r="Z97" s="1240"/>
      <c r="AA97" s="1085"/>
      <c r="AB97" s="1085"/>
      <c r="AC97" s="1086"/>
      <c r="AD97" s="1085"/>
      <c r="AE97" s="1085"/>
      <c r="AF97" s="1085"/>
      <c r="AG97" s="1085"/>
      <c r="AH97" s="1085"/>
      <c r="AI97" s="1085"/>
      <c r="AJ97" s="1085"/>
      <c r="AK97" s="1118"/>
      <c r="AL97" s="1118"/>
      <c r="AM97" s="1085"/>
      <c r="AN97" s="1085"/>
      <c r="AO97" s="1085"/>
      <c r="AP97" s="1"/>
      <c r="AQ97" s="1"/>
      <c r="AR97" s="1"/>
      <c r="AS97" s="1"/>
    </row>
    <row r="98" spans="1:45" x14ac:dyDescent="0.25">
      <c r="A98" s="132" t="s">
        <v>2958</v>
      </c>
      <c r="B98" s="1359" t="s">
        <v>2959</v>
      </c>
      <c r="C98" s="1699"/>
      <c r="D98" s="1699"/>
      <c r="E98" s="131"/>
      <c r="F98" s="1699"/>
      <c r="G98" s="1587"/>
      <c r="H98" s="1699"/>
      <c r="I98" s="1588"/>
      <c r="J98" s="131"/>
      <c r="K98" s="1693"/>
      <c r="L98" s="1693"/>
      <c r="M98" s="1699"/>
      <c r="N98" s="1699"/>
      <c r="O98" s="1634"/>
      <c r="P98" s="1250"/>
      <c r="Q98" s="1250"/>
      <c r="R98" s="1251"/>
      <c r="S98" s="1251"/>
      <c r="T98" s="1"/>
      <c r="U98" s="1"/>
      <c r="V98" s="1251"/>
      <c r="W98" s="1251"/>
      <c r="X98" s="1240"/>
      <c r="Y98" s="1240"/>
      <c r="Z98" s="1240"/>
      <c r="AA98" s="1085"/>
      <c r="AB98" s="1085"/>
      <c r="AC98" s="1086"/>
      <c r="AD98" s="1085"/>
      <c r="AE98" s="1085"/>
      <c r="AF98" s="1085"/>
      <c r="AG98" s="1085"/>
      <c r="AH98" s="1085"/>
      <c r="AI98" s="1085"/>
      <c r="AJ98" s="1085"/>
      <c r="AK98" s="1118"/>
      <c r="AL98" s="1118"/>
      <c r="AM98" s="1085"/>
      <c r="AN98" s="1085"/>
      <c r="AO98" s="1085"/>
      <c r="AP98" s="1"/>
      <c r="AQ98" s="1"/>
      <c r="AR98" s="1"/>
      <c r="AS98" s="1"/>
    </row>
    <row r="99" spans="1:45" x14ac:dyDescent="0.25">
      <c r="A99" s="1650"/>
      <c r="B99" s="1650"/>
      <c r="C99" s="131"/>
      <c r="D99" s="131"/>
      <c r="E99" s="131"/>
      <c r="F99" s="131"/>
      <c r="G99" s="131"/>
      <c r="H99" s="131"/>
      <c r="I99" s="131"/>
      <c r="J99" s="131"/>
      <c r="K99" s="131"/>
      <c r="L99" s="131"/>
      <c r="M99" s="131"/>
      <c r="N99" s="131"/>
      <c r="O99" s="1719"/>
      <c r="P99" s="1197"/>
      <c r="Q99" s="1197"/>
      <c r="R99" s="1720"/>
      <c r="S99" s="1720"/>
      <c r="T99" s="1720"/>
      <c r="U99" s="1720"/>
      <c r="V99" s="1241"/>
      <c r="W99" s="1241"/>
      <c r="X99" s="1"/>
      <c r="Y99" s="1"/>
      <c r="Z99" s="1"/>
      <c r="AA99" s="1"/>
      <c r="AB99" s="1"/>
      <c r="AC99" s="1"/>
      <c r="AD99" s="1"/>
      <c r="AE99" s="1"/>
      <c r="AF99" s="1"/>
      <c r="AG99" s="1"/>
      <c r="AH99" s="1"/>
      <c r="AI99" s="1075"/>
      <c r="AJ99" s="1075"/>
      <c r="AK99" s="1"/>
      <c r="AL99" s="1"/>
      <c r="AM99" s="1"/>
      <c r="AN99" s="1720"/>
      <c r="AO99" s="1075"/>
      <c r="AP99" s="1075"/>
      <c r="AQ99" s="1"/>
      <c r="AR99" s="1"/>
      <c r="AS99" s="1"/>
    </row>
    <row r="100" spans="1:45" x14ac:dyDescent="0.25">
      <c r="A100" s="1650"/>
      <c r="B100" s="138" t="s">
        <v>746</v>
      </c>
      <c r="C100" s="131"/>
      <c r="D100" s="1693"/>
      <c r="E100" s="131"/>
      <c r="F100" s="131"/>
      <c r="G100" s="131"/>
      <c r="H100" s="131"/>
      <c r="I100" s="131"/>
      <c r="J100" s="131"/>
      <c r="K100" s="1693"/>
      <c r="L100" s="1693"/>
      <c r="M100" s="1693"/>
      <c r="N100" s="1693"/>
      <c r="O100" s="1719"/>
      <c r="P100" s="1093"/>
      <c r="Q100" s="1044" t="str">
        <f>$B100</f>
        <v>Total (500)</v>
      </c>
      <c r="R100" s="1741"/>
      <c r="S100" s="1"/>
      <c r="T100" s="283"/>
      <c r="U100" s="283"/>
      <c r="V100" s="1242"/>
      <c r="W100" s="1243" t="str">
        <f>$B100</f>
        <v>Total (500)</v>
      </c>
      <c r="X100" s="1740"/>
      <c r="Y100" s="1188"/>
      <c r="Z100" s="1188"/>
      <c r="AA100" s="1"/>
      <c r="AB100" s="1"/>
      <c r="AC100" s="1228"/>
      <c r="AD100" s="1229"/>
      <c r="AE100" s="1228"/>
      <c r="AF100" s="1594"/>
      <c r="AG100" s="1229"/>
      <c r="AH100" s="21"/>
      <c r="AI100" s="1093"/>
      <c r="AJ100" s="1044" t="str">
        <f>$B100</f>
        <v>Total (500)</v>
      </c>
      <c r="AK100" s="1740"/>
      <c r="AL100" s="1188"/>
      <c r="AM100" s="283"/>
      <c r="AN100" s="1720"/>
      <c r="AO100" s="1093"/>
      <c r="AP100" s="1044" t="str">
        <f>$B100</f>
        <v>Total (500)</v>
      </c>
      <c r="AQ100" s="1740"/>
      <c r="AR100" s="1188"/>
      <c r="AS100" s="283"/>
    </row>
    <row r="101" spans="1:45" x14ac:dyDescent="0.25">
      <c r="A101" s="1700"/>
      <c r="B101" s="1650"/>
      <c r="C101" s="1650"/>
      <c r="D101" s="1650"/>
      <c r="E101" s="1650"/>
      <c r="F101" s="1650"/>
      <c r="G101" s="1650"/>
      <c r="H101" s="1650"/>
      <c r="I101" s="1650"/>
      <c r="J101" s="1650"/>
      <c r="K101" s="1650"/>
      <c r="L101" s="1650"/>
      <c r="M101" s="1650"/>
      <c r="N101" s="1650"/>
      <c r="O101" s="1719"/>
      <c r="P101" s="1719"/>
      <c r="Q101" s="1719"/>
      <c r="R101" s="1719"/>
      <c r="S101" s="1719"/>
      <c r="T101" s="1719"/>
      <c r="U101" s="1719"/>
      <c r="V101" s="1719"/>
      <c r="W101" s="1719"/>
      <c r="X101" s="1719"/>
      <c r="Y101" s="1188"/>
      <c r="Z101" s="1188"/>
      <c r="AA101" s="24"/>
      <c r="AB101" s="24"/>
      <c r="AC101" s="24"/>
      <c r="AD101" s="1719"/>
      <c r="AE101" s="1719"/>
      <c r="AF101" s="1719"/>
      <c r="AG101" s="1719"/>
      <c r="AH101" s="1719"/>
      <c r="AI101" s="1719"/>
      <c r="AJ101" s="1719"/>
      <c r="AK101" s="1719"/>
      <c r="AL101" s="1719"/>
      <c r="AM101" s="1719"/>
      <c r="AN101" s="1719"/>
      <c r="AO101" s="1719"/>
      <c r="AP101" s="1719"/>
      <c r="AQ101" s="1719"/>
      <c r="AR101" s="1719"/>
      <c r="AS101" s="1719"/>
    </row>
    <row r="102" spans="1:45" s="25" customFormat="1" ht="33.75" customHeight="1" x14ac:dyDescent="0.2">
      <c r="A102" s="932"/>
      <c r="B102" s="1474" t="s">
        <v>3014</v>
      </c>
      <c r="C102" s="131"/>
      <c r="D102" s="131"/>
      <c r="E102" s="131"/>
      <c r="F102" s="131"/>
      <c r="G102" s="131"/>
      <c r="H102" s="131"/>
      <c r="I102" s="131"/>
      <c r="J102" s="131"/>
      <c r="K102" s="139" t="s">
        <v>3015</v>
      </c>
      <c r="L102" s="139" t="s">
        <v>3016</v>
      </c>
      <c r="M102" s="139" t="s">
        <v>3015</v>
      </c>
      <c r="N102" s="139" t="s">
        <v>3016</v>
      </c>
      <c r="V102" s="1187"/>
      <c r="W102" s="1187"/>
      <c r="X102" s="1187"/>
      <c r="Y102" s="1187"/>
      <c r="Z102" s="1187"/>
      <c r="AE102" s="24"/>
      <c r="AF102" s="24"/>
      <c r="AG102" s="24"/>
      <c r="AH102" s="24"/>
      <c r="AI102" s="24"/>
      <c r="AJ102" s="24"/>
      <c r="AK102" s="24"/>
      <c r="AL102" s="24"/>
      <c r="AM102" s="24"/>
      <c r="AN102" s="24"/>
    </row>
    <row r="103" spans="1:45" s="25" customFormat="1" ht="33.200000000000003" customHeight="1" x14ac:dyDescent="0.2">
      <c r="A103" s="932"/>
      <c r="B103" s="1475" t="s">
        <v>1784</v>
      </c>
      <c r="C103" s="660"/>
      <c r="D103" s="1692"/>
      <c r="E103" s="131"/>
      <c r="F103" s="1477"/>
      <c r="G103" s="1419"/>
      <c r="H103" s="1693"/>
      <c r="I103" s="1405"/>
      <c r="J103" s="131"/>
      <c r="K103" s="1692"/>
      <c r="L103" s="1692"/>
      <c r="M103" s="1692"/>
      <c r="N103" s="1692"/>
      <c r="V103" s="1187"/>
      <c r="W103" s="1187"/>
      <c r="X103" s="1187"/>
      <c r="Y103" s="1187"/>
      <c r="Z103" s="1187"/>
      <c r="AE103" s="24"/>
      <c r="AF103" s="24"/>
      <c r="AG103" s="24"/>
      <c r="AH103" s="24"/>
      <c r="AI103" s="24"/>
      <c r="AJ103" s="24"/>
      <c r="AK103" s="24"/>
      <c r="AL103" s="24"/>
      <c r="AM103" s="24"/>
      <c r="AN103" s="24"/>
    </row>
    <row r="104" spans="1:45" s="25" customFormat="1" ht="33.6" customHeight="1" x14ac:dyDescent="0.2">
      <c r="A104" s="932"/>
      <c r="B104" s="1478" t="s">
        <v>1785</v>
      </c>
      <c r="C104" s="1692"/>
      <c r="D104" s="1692"/>
      <c r="E104" s="131"/>
      <c r="F104" s="1477"/>
      <c r="G104" s="1419"/>
      <c r="H104" s="1693"/>
      <c r="I104" s="1405"/>
      <c r="J104" s="131"/>
      <c r="K104" s="1692"/>
      <c r="L104" s="1692"/>
      <c r="M104" s="1692"/>
      <c r="N104" s="1692"/>
      <c r="V104" s="1187"/>
      <c r="W104" s="1187"/>
      <c r="X104" s="1187"/>
      <c r="Y104" s="1187"/>
      <c r="Z104" s="1187"/>
      <c r="AE104" s="24"/>
      <c r="AF104" s="24"/>
      <c r="AG104" s="24"/>
      <c r="AH104" s="24"/>
      <c r="AI104" s="24"/>
      <c r="AJ104" s="24"/>
      <c r="AK104" s="24"/>
      <c r="AL104" s="24"/>
      <c r="AM104" s="24"/>
      <c r="AN104" s="24"/>
    </row>
    <row r="105" spans="1:45" ht="10.15" customHeight="1" x14ac:dyDescent="0.25">
      <c r="A105" s="1700"/>
      <c r="B105" s="1650"/>
      <c r="C105" s="1650"/>
      <c r="D105" s="1650"/>
      <c r="E105" s="1650"/>
      <c r="F105" s="1650"/>
      <c r="G105" s="1650"/>
      <c r="H105" s="1650"/>
      <c r="I105" s="1650"/>
      <c r="J105" s="1650"/>
      <c r="K105" s="1650"/>
      <c r="L105" s="1650"/>
      <c r="M105" s="1650"/>
      <c r="N105" s="1650"/>
      <c r="O105" s="1719"/>
      <c r="P105" s="1719"/>
      <c r="Q105" s="1719"/>
      <c r="R105" s="1719"/>
      <c r="S105" s="1719"/>
      <c r="T105" s="1719"/>
      <c r="U105" s="1719"/>
      <c r="V105" s="1719"/>
      <c r="W105" s="1719"/>
      <c r="X105" s="1719"/>
      <c r="Y105" s="1719"/>
      <c r="Z105" s="1719"/>
      <c r="AA105" s="1719"/>
      <c r="AB105" s="1719"/>
      <c r="AC105" s="1719"/>
      <c r="AD105" s="1719"/>
      <c r="AE105" s="1719"/>
      <c r="AF105" s="1719"/>
      <c r="AG105" s="1719"/>
      <c r="AH105" s="1719"/>
      <c r="AI105" s="1719"/>
      <c r="AJ105" s="1719"/>
      <c r="AK105" s="1719"/>
      <c r="AL105" s="1719"/>
      <c r="AM105" s="1719"/>
      <c r="AN105" s="1719"/>
      <c r="AO105" s="1719"/>
      <c r="AP105" s="1719"/>
      <c r="AQ105" s="1719"/>
      <c r="AR105" s="1719"/>
      <c r="AS105" s="1719"/>
    </row>
    <row r="106" spans="1:45" ht="28.9" customHeight="1" x14ac:dyDescent="0.25">
      <c r="A106" s="1178">
        <v>1</v>
      </c>
      <c r="B106" s="2263" t="s">
        <v>3086</v>
      </c>
      <c r="C106" s="2264"/>
      <c r="D106" s="2264"/>
      <c r="E106" s="2264"/>
      <c r="F106" s="2264"/>
      <c r="G106" s="2264"/>
      <c r="H106" s="2264"/>
      <c r="I106" s="2264"/>
      <c r="J106" s="2264"/>
      <c r="K106" s="2264"/>
      <c r="L106" s="2264"/>
      <c r="M106" s="2264"/>
      <c r="N106" s="2264"/>
      <c r="O106" s="1719"/>
      <c r="P106" s="1719"/>
      <c r="Q106" s="1719"/>
      <c r="R106" s="1719"/>
      <c r="S106" s="1719"/>
      <c r="T106" s="1719"/>
      <c r="U106" s="1719"/>
      <c r="V106" s="1719"/>
      <c r="W106" s="1719"/>
      <c r="X106" s="1719"/>
      <c r="Y106" s="1719"/>
      <c r="Z106" s="1719"/>
      <c r="AA106" s="1719"/>
      <c r="AB106" s="1719"/>
      <c r="AC106" s="1719"/>
      <c r="AD106" s="1719"/>
      <c r="AE106" s="1719"/>
      <c r="AF106" s="1719"/>
      <c r="AG106" s="1719"/>
      <c r="AH106" s="1719"/>
      <c r="AI106" s="1719"/>
      <c r="AJ106" s="1719"/>
      <c r="AK106" s="1719"/>
      <c r="AL106" s="1719"/>
      <c r="AM106" s="1719"/>
      <c r="AN106" s="1719"/>
      <c r="AO106" s="1719"/>
      <c r="AP106" s="1719"/>
      <c r="AQ106" s="1719"/>
      <c r="AR106" s="1719"/>
      <c r="AS106" s="1719"/>
    </row>
    <row r="107" spans="1:45" ht="22.5" customHeight="1" x14ac:dyDescent="0.25">
      <c r="A107" s="1178">
        <v>2</v>
      </c>
      <c r="B107" s="2001" t="s">
        <v>3164</v>
      </c>
      <c r="C107" s="2264"/>
      <c r="D107" s="2264"/>
      <c r="E107" s="2264"/>
      <c r="F107" s="2264"/>
      <c r="G107" s="2264"/>
      <c r="H107" s="2264"/>
      <c r="I107" s="2264"/>
      <c r="J107" s="2264"/>
      <c r="K107" s="2264"/>
      <c r="L107" s="2264"/>
      <c r="M107" s="2264"/>
      <c r="N107" s="2264"/>
      <c r="O107" s="1719"/>
      <c r="P107" s="1719"/>
      <c r="Q107" s="1719"/>
      <c r="R107" s="1719"/>
      <c r="S107" s="1719"/>
      <c r="T107" s="1719"/>
      <c r="U107" s="1719"/>
      <c r="V107" s="1719"/>
      <c r="W107" s="1719"/>
      <c r="X107" s="1719"/>
      <c r="Y107" s="1719"/>
      <c r="Z107" s="1719"/>
      <c r="AA107" s="1719"/>
      <c r="AB107" s="1719"/>
      <c r="AC107" s="1719"/>
      <c r="AD107" s="1719"/>
      <c r="AE107" s="1719"/>
      <c r="AF107" s="1719"/>
      <c r="AG107" s="1719"/>
      <c r="AH107" s="1719"/>
      <c r="AI107" s="1719"/>
      <c r="AJ107" s="1719"/>
      <c r="AK107" s="1719"/>
      <c r="AL107" s="1719"/>
      <c r="AM107" s="1719"/>
      <c r="AN107" s="1719"/>
      <c r="AO107" s="1719"/>
      <c r="AP107" s="1719"/>
      <c r="AQ107" s="1719"/>
      <c r="AR107" s="1719"/>
      <c r="AS107" s="1719"/>
    </row>
    <row r="108" spans="1:45" x14ac:dyDescent="0.25">
      <c r="A108" s="1634"/>
      <c r="B108" s="1719"/>
      <c r="C108" s="1719"/>
      <c r="D108" s="1719"/>
      <c r="E108" s="1719"/>
      <c r="F108" s="1719"/>
      <c r="G108" s="1719"/>
      <c r="H108" s="1719"/>
      <c r="I108" s="1719"/>
      <c r="J108" s="1719"/>
      <c r="K108" s="1719"/>
      <c r="L108" s="1719"/>
      <c r="M108" s="1719"/>
      <c r="N108" s="1719"/>
      <c r="O108" s="1719"/>
      <c r="P108" s="1719"/>
      <c r="Q108" s="1719"/>
      <c r="R108" s="1719"/>
      <c r="S108" s="1719"/>
      <c r="T108" s="1719"/>
      <c r="U108" s="1719"/>
      <c r="V108" s="1719"/>
      <c r="W108" s="1719"/>
      <c r="X108" s="1719"/>
      <c r="Y108" s="1719"/>
      <c r="Z108" s="1719"/>
      <c r="AA108" s="1719"/>
      <c r="AB108" s="1719"/>
      <c r="AC108" s="1719"/>
      <c r="AD108" s="1719"/>
      <c r="AE108" s="1719"/>
      <c r="AF108" s="1719"/>
      <c r="AG108" s="1719"/>
      <c r="AH108" s="1719"/>
      <c r="AI108" s="1719"/>
      <c r="AJ108" s="1719"/>
      <c r="AK108" s="1719"/>
      <c r="AL108" s="1719"/>
      <c r="AM108" s="1719"/>
      <c r="AN108" s="1719"/>
      <c r="AO108" s="1719"/>
      <c r="AP108" s="1719"/>
      <c r="AQ108" s="1719"/>
      <c r="AR108" s="1719"/>
      <c r="AS108" s="1719"/>
    </row>
    <row r="109" spans="1:45" x14ac:dyDescent="0.25">
      <c r="A109" s="1634"/>
      <c r="B109" s="1719"/>
      <c r="C109" s="1719"/>
      <c r="D109" s="1719"/>
      <c r="E109" s="1719"/>
      <c r="F109" s="1719"/>
      <c r="G109" s="1719"/>
      <c r="H109" s="1719"/>
      <c r="I109" s="1719"/>
      <c r="J109" s="1719"/>
      <c r="K109" s="1719"/>
      <c r="L109" s="1719"/>
      <c r="M109" s="1719"/>
      <c r="N109" s="1719"/>
      <c r="O109" s="1719"/>
      <c r="P109" s="1719"/>
      <c r="Q109" s="1719"/>
      <c r="R109" s="1719"/>
      <c r="S109" s="1719"/>
      <c r="T109" s="1719"/>
      <c r="U109" s="1719"/>
      <c r="V109" s="1719"/>
      <c r="W109" s="1719"/>
      <c r="X109" s="1719"/>
      <c r="Y109" s="1719"/>
      <c r="Z109" s="1719"/>
      <c r="AA109" s="1719"/>
      <c r="AB109" s="1719"/>
      <c r="AC109" s="1719"/>
      <c r="AD109" s="1719"/>
      <c r="AE109" s="1719"/>
      <c r="AF109" s="1719"/>
      <c r="AG109" s="1719"/>
      <c r="AH109" s="1719"/>
      <c r="AI109" s="1719"/>
      <c r="AJ109" s="1719"/>
      <c r="AK109" s="1719"/>
      <c r="AL109" s="1719"/>
      <c r="AM109" s="1719"/>
      <c r="AN109" s="1719"/>
      <c r="AO109" s="1719"/>
      <c r="AP109" s="1719"/>
      <c r="AQ109" s="1719"/>
      <c r="AR109" s="1719"/>
      <c r="AS109" s="1719"/>
    </row>
    <row r="110" spans="1:45" x14ac:dyDescent="0.25">
      <c r="A110" s="1634"/>
      <c r="B110" s="1719"/>
      <c r="C110" s="1719"/>
      <c r="D110" s="1719"/>
      <c r="E110" s="1719"/>
      <c r="F110" s="1719"/>
      <c r="G110" s="1719"/>
      <c r="H110" s="1719"/>
      <c r="I110" s="1719"/>
      <c r="J110" s="1719"/>
      <c r="K110" s="1719"/>
      <c r="L110" s="1719"/>
      <c r="M110" s="1719"/>
      <c r="N110" s="1719"/>
      <c r="O110" s="1719"/>
      <c r="P110" s="1719"/>
      <c r="Q110" s="1719"/>
      <c r="R110" s="1719"/>
      <c r="S110" s="1719"/>
      <c r="T110" s="1719"/>
      <c r="U110" s="1719"/>
      <c r="V110" s="1719"/>
      <c r="W110" s="1719"/>
      <c r="X110" s="171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719"/>
    </row>
    <row r="111" spans="1:45" x14ac:dyDescent="0.25">
      <c r="A111" s="1634"/>
      <c r="B111" s="1719"/>
      <c r="C111" s="1719"/>
      <c r="D111" s="1719"/>
      <c r="E111" s="1719"/>
      <c r="F111" s="1719"/>
      <c r="G111" s="1719"/>
      <c r="H111" s="1719"/>
      <c r="I111" s="1719"/>
      <c r="J111" s="1719"/>
      <c r="K111" s="1719"/>
      <c r="L111" s="1719"/>
      <c r="M111" s="1719"/>
      <c r="N111" s="1719"/>
      <c r="O111" s="1719"/>
      <c r="P111" s="1719"/>
      <c r="Q111" s="1719"/>
      <c r="R111" s="1719"/>
      <c r="S111" s="1719"/>
      <c r="T111" s="1719"/>
      <c r="U111" s="1719"/>
      <c r="V111" s="1719"/>
      <c r="W111" s="1719"/>
      <c r="X111" s="171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719"/>
    </row>
    <row r="112" spans="1:45" x14ac:dyDescent="0.25">
      <c r="A112" s="1634"/>
      <c r="B112" s="1719"/>
      <c r="C112" s="1719"/>
      <c r="D112" s="1719"/>
      <c r="E112" s="1719"/>
      <c r="F112" s="1719"/>
      <c r="G112" s="1719"/>
      <c r="H112" s="1719"/>
      <c r="I112" s="1719"/>
      <c r="J112" s="1719"/>
      <c r="K112" s="1719"/>
      <c r="L112" s="1719"/>
      <c r="M112" s="1719"/>
      <c r="N112" s="1719"/>
      <c r="O112" s="1719"/>
      <c r="P112" s="1719"/>
      <c r="Q112" s="1719"/>
      <c r="R112" s="1719"/>
      <c r="S112" s="1719"/>
      <c r="T112" s="1719"/>
      <c r="U112" s="1719"/>
      <c r="V112" s="1719"/>
      <c r="W112" s="1719"/>
      <c r="X112" s="171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719"/>
    </row>
    <row r="113" spans="1:1" x14ac:dyDescent="0.25">
      <c r="A113" s="1634"/>
    </row>
    <row r="114" spans="1:1" x14ac:dyDescent="0.25">
      <c r="A114" s="1634"/>
    </row>
    <row r="115" spans="1:1" x14ac:dyDescent="0.25">
      <c r="A115" s="1634"/>
    </row>
    <row r="116" spans="1:1" x14ac:dyDescent="0.25">
      <c r="A116" s="1634"/>
    </row>
    <row r="117" spans="1:1" x14ac:dyDescent="0.25">
      <c r="A117" s="1634"/>
    </row>
    <row r="118" spans="1:1" x14ac:dyDescent="0.25">
      <c r="A118" s="1634"/>
    </row>
    <row r="119" spans="1:1" x14ac:dyDescent="0.25">
      <c r="A119" s="1634"/>
    </row>
    <row r="120" spans="1:1" x14ac:dyDescent="0.25">
      <c r="A120" s="1634"/>
    </row>
    <row r="121" spans="1:1" x14ac:dyDescent="0.25">
      <c r="A121" s="1634"/>
    </row>
    <row r="122" spans="1:1" x14ac:dyDescent="0.25">
      <c r="A122" s="1634"/>
    </row>
    <row r="123" spans="1:1" x14ac:dyDescent="0.25">
      <c r="A123" s="1634"/>
    </row>
    <row r="124" spans="1:1" x14ac:dyDescent="0.25">
      <c r="A124" s="86"/>
    </row>
    <row r="125" spans="1:1" x14ac:dyDescent="0.25">
      <c r="A125" s="39"/>
    </row>
    <row r="128" spans="1:1" x14ac:dyDescent="0.25">
      <c r="A128" s="1634"/>
    </row>
    <row r="129" spans="1:1" x14ac:dyDescent="0.25">
      <c r="A129" s="1634"/>
    </row>
    <row r="130" spans="1:1" x14ac:dyDescent="0.25">
      <c r="A130" s="1634"/>
    </row>
    <row r="131" spans="1:1" x14ac:dyDescent="0.25">
      <c r="A131" s="1634"/>
    </row>
    <row r="132" spans="1:1" x14ac:dyDescent="0.25">
      <c r="A132" s="1634"/>
    </row>
    <row r="133" spans="1:1" x14ac:dyDescent="0.25">
      <c r="A133" s="1634"/>
    </row>
    <row r="134" spans="1:1" x14ac:dyDescent="0.25">
      <c r="A134" s="1634"/>
    </row>
    <row r="135" spans="1:1" x14ac:dyDescent="0.25">
      <c r="A135" s="1634"/>
    </row>
    <row r="136" spans="1:1" x14ac:dyDescent="0.25">
      <c r="A136" s="1634"/>
    </row>
    <row r="137" spans="1:1" x14ac:dyDescent="0.25">
      <c r="A137" s="1634"/>
    </row>
    <row r="138" spans="1:1" x14ac:dyDescent="0.25">
      <c r="A138" s="1634"/>
    </row>
    <row r="139" spans="1:1" x14ac:dyDescent="0.25">
      <c r="A139" s="1634"/>
    </row>
    <row r="140" spans="1:1" x14ac:dyDescent="0.25">
      <c r="A140" s="1634"/>
    </row>
    <row r="141" spans="1:1" x14ac:dyDescent="0.25">
      <c r="A141" s="1634"/>
    </row>
    <row r="142" spans="1:1" x14ac:dyDescent="0.25">
      <c r="A142" s="1634"/>
    </row>
    <row r="143" spans="1:1" x14ac:dyDescent="0.25">
      <c r="A143" s="1634"/>
    </row>
    <row r="144" spans="1:1" x14ac:dyDescent="0.25">
      <c r="A144" s="1634"/>
    </row>
    <row r="145" spans="1:1" x14ac:dyDescent="0.25">
      <c r="A145" s="1634"/>
    </row>
    <row r="146" spans="1:1" x14ac:dyDescent="0.25">
      <c r="A146" s="1634"/>
    </row>
    <row r="147" spans="1:1" x14ac:dyDescent="0.25">
      <c r="A147" s="1634"/>
    </row>
    <row r="148" spans="1:1" x14ac:dyDescent="0.25">
      <c r="A148" s="1634"/>
    </row>
    <row r="149" spans="1:1" x14ac:dyDescent="0.25">
      <c r="A149" s="1634"/>
    </row>
    <row r="150" spans="1:1" x14ac:dyDescent="0.25">
      <c r="A150" s="1634"/>
    </row>
    <row r="151" spans="1:1" x14ac:dyDescent="0.25">
      <c r="A151" s="1634"/>
    </row>
    <row r="152" spans="1:1" x14ac:dyDescent="0.25">
      <c r="A152" s="1634"/>
    </row>
    <row r="153" spans="1:1" x14ac:dyDescent="0.25">
      <c r="A153" s="86"/>
    </row>
    <row r="154" spans="1:1" x14ac:dyDescent="0.25">
      <c r="A154" s="39"/>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P2:T3"/>
    <mergeCell ref="V2:Z3"/>
    <mergeCell ref="AB2:AG3"/>
    <mergeCell ref="P1:Z1"/>
    <mergeCell ref="B2:E2"/>
  </mergeCells>
  <hyperlinks>
    <hyperlink ref="B2:E2" location="'Liste tableaux'!A1" display="Retour à la liste des tableaux" xr:uid="{82CEAD93-9EEE-4CE8-A052-E33BC1EAD889}"/>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1" sqref="B1"/>
    </sheetView>
  </sheetViews>
  <sheetFormatPr defaultColWidth="9.140625" defaultRowHeight="12.75" x14ac:dyDescent="0.2"/>
  <cols>
    <col min="1" max="1" width="7.140625" style="24" customWidth="1"/>
    <col min="2" max="3" width="9.140625" style="24"/>
    <col min="4" max="4" width="12.42578125" style="24" customWidth="1"/>
    <col min="5" max="5" width="0.85546875" style="24" customWidth="1"/>
    <col min="6" max="6" width="12.42578125" style="24" customWidth="1"/>
    <col min="7" max="7" width="0.85546875" style="24" customWidth="1"/>
    <col min="8" max="8" width="12.42578125" style="24" customWidth="1"/>
    <col min="9" max="9" width="12.85546875" style="24" customWidth="1"/>
    <col min="10" max="10" width="0.5703125" style="24" customWidth="1"/>
    <col min="11" max="14" width="5.5703125" style="24" customWidth="1"/>
    <col min="15" max="15" width="2.140625" style="24" customWidth="1"/>
    <col min="16" max="16" width="10.7109375" style="131" customWidth="1"/>
    <col min="17" max="17" width="9" style="131" customWidth="1"/>
    <col min="18" max="18" width="13.140625" style="131" customWidth="1"/>
    <col min="19" max="19" width="12.28515625" style="131" customWidth="1"/>
    <col min="20" max="20" width="12.5703125" style="131" customWidth="1"/>
    <col min="21" max="21" width="0.85546875" style="131" customWidth="1"/>
    <col min="22" max="22" width="2.140625" style="131" customWidth="1"/>
    <col min="23" max="23" width="8.140625" style="1590" customWidth="1"/>
    <col min="24" max="27" width="20.140625" style="1590" customWidth="1"/>
    <col min="28" max="28" width="1.85546875" style="1590" customWidth="1"/>
    <col min="29" max="29" width="7.42578125" style="1615" customWidth="1"/>
    <col min="30" max="30" width="12.140625" style="1615" customWidth="1"/>
    <col min="31" max="32" width="15.5703125" style="1481" customWidth="1"/>
    <col min="33" max="33" width="1.140625" style="1481" customWidth="1"/>
    <col min="34" max="37" width="9.140625" style="1481"/>
    <col min="38" max="38" width="2.140625" style="1481" customWidth="1"/>
    <col min="39" max="40" width="11" style="131" customWidth="1"/>
    <col min="41" max="41" width="18.85546875" style="131" customWidth="1"/>
    <col min="42" max="42" width="14.85546875" style="131" customWidth="1"/>
    <col min="43" max="43" width="23" style="131" customWidth="1"/>
    <col min="44" max="44" width="2.140625" style="131" customWidth="1"/>
    <col min="45" max="45" width="15.85546875" style="131" customWidth="1"/>
    <col min="46" max="46" width="13.85546875" style="131" customWidth="1"/>
    <col min="47" max="47" width="12.5703125" style="131" customWidth="1"/>
    <col min="48" max="48" width="14.28515625" style="131" customWidth="1"/>
    <col min="49" max="49" width="17.85546875" style="131" customWidth="1"/>
    <col min="50" max="249" width="9.140625" style="24"/>
    <col min="250" max="250" width="7.140625" style="24" customWidth="1"/>
    <col min="251" max="252" width="9.140625" style="24"/>
    <col min="253" max="253" width="12.42578125" style="24" customWidth="1"/>
    <col min="254" max="254" width="0.85546875" style="24" customWidth="1"/>
    <col min="255" max="255" width="12.42578125" style="24" customWidth="1"/>
    <col min="256" max="256" width="0.85546875" style="24" customWidth="1"/>
    <col min="257" max="257" width="12.42578125" style="24" customWidth="1"/>
    <col min="258" max="258" width="11.5703125" style="24" customWidth="1"/>
    <col min="259" max="259" width="0.5703125" style="24" customWidth="1"/>
    <col min="260" max="263" width="5.5703125" style="24" customWidth="1"/>
    <col min="264" max="264" width="2.140625" style="24" customWidth="1"/>
    <col min="265" max="265" width="6.5703125" style="24" customWidth="1"/>
    <col min="266" max="266" width="9" style="24" customWidth="1"/>
    <col min="267" max="269" width="9.42578125" style="24" customWidth="1"/>
    <col min="270" max="270" width="0.85546875" style="24" customWidth="1"/>
    <col min="271" max="278" width="8.5703125" style="24" customWidth="1"/>
    <col min="279" max="279" width="3.42578125" style="24" customWidth="1"/>
    <col min="280" max="280" width="6.5703125" style="24" customWidth="1"/>
    <col min="281" max="281" width="9" style="24" customWidth="1"/>
    <col min="282" max="284" width="9.42578125" style="24" customWidth="1"/>
    <col min="285" max="285" width="0.85546875" style="24" customWidth="1"/>
    <col min="286" max="286" width="8.5703125" style="24" customWidth="1"/>
    <col min="287" max="505" width="9.140625" style="24"/>
    <col min="506" max="506" width="7.140625" style="24" customWidth="1"/>
    <col min="507" max="508" width="9.140625" style="24"/>
    <col min="509" max="509" width="12.42578125" style="24" customWidth="1"/>
    <col min="510" max="510" width="0.85546875" style="24" customWidth="1"/>
    <col min="511" max="511" width="12.42578125" style="24" customWidth="1"/>
    <col min="512" max="512" width="0.85546875" style="24" customWidth="1"/>
    <col min="513" max="513" width="12.42578125" style="24" customWidth="1"/>
    <col min="514" max="514" width="11.5703125" style="24" customWidth="1"/>
    <col min="515" max="515" width="0.5703125" style="24" customWidth="1"/>
    <col min="516" max="519" width="5.5703125" style="24" customWidth="1"/>
    <col min="520" max="520" width="2.140625" style="24" customWidth="1"/>
    <col min="521" max="521" width="6.5703125" style="24" customWidth="1"/>
    <col min="522" max="522" width="9" style="24" customWidth="1"/>
    <col min="523" max="525" width="9.42578125" style="24" customWidth="1"/>
    <col min="526" max="526" width="0.85546875" style="24" customWidth="1"/>
    <col min="527" max="534" width="8.5703125" style="24" customWidth="1"/>
    <col min="535" max="535" width="3.42578125" style="24" customWidth="1"/>
    <col min="536" max="536" width="6.5703125" style="24" customWidth="1"/>
    <col min="537" max="537" width="9" style="24" customWidth="1"/>
    <col min="538" max="540" width="9.42578125" style="24" customWidth="1"/>
    <col min="541" max="541" width="0.85546875" style="24" customWidth="1"/>
    <col min="542" max="542" width="8.5703125" style="24" customWidth="1"/>
    <col min="543" max="761" width="9.140625" style="24"/>
    <col min="762" max="762" width="7.140625" style="24" customWidth="1"/>
    <col min="763" max="764" width="9.140625" style="24"/>
    <col min="765" max="765" width="12.42578125" style="24" customWidth="1"/>
    <col min="766" max="766" width="0.85546875" style="24" customWidth="1"/>
    <col min="767" max="767" width="12.42578125" style="24" customWidth="1"/>
    <col min="768" max="768" width="0.85546875" style="24" customWidth="1"/>
    <col min="769" max="769" width="12.42578125" style="24" customWidth="1"/>
    <col min="770" max="770" width="11.5703125" style="24" customWidth="1"/>
    <col min="771" max="771" width="0.5703125" style="24" customWidth="1"/>
    <col min="772" max="775" width="5.5703125" style="24" customWidth="1"/>
    <col min="776" max="776" width="2.140625" style="24" customWidth="1"/>
    <col min="777" max="777" width="6.5703125" style="24" customWidth="1"/>
    <col min="778" max="778" width="9" style="24" customWidth="1"/>
    <col min="779" max="781" width="9.42578125" style="24" customWidth="1"/>
    <col min="782" max="782" width="0.85546875" style="24" customWidth="1"/>
    <col min="783" max="790" width="8.5703125" style="24" customWidth="1"/>
    <col min="791" max="791" width="3.42578125" style="24" customWidth="1"/>
    <col min="792" max="792" width="6.5703125" style="24" customWidth="1"/>
    <col min="793" max="793" width="9" style="24" customWidth="1"/>
    <col min="794" max="796" width="9.42578125" style="24" customWidth="1"/>
    <col min="797" max="797" width="0.85546875" style="24" customWidth="1"/>
    <col min="798" max="798" width="8.5703125" style="24" customWidth="1"/>
    <col min="799" max="1017" width="9.140625" style="24"/>
    <col min="1018" max="1018" width="7.140625" style="24" customWidth="1"/>
    <col min="1019" max="1020" width="9.140625" style="24"/>
    <col min="1021" max="1021" width="12.42578125" style="24" customWidth="1"/>
    <col min="1022" max="1022" width="0.85546875" style="24" customWidth="1"/>
    <col min="1023" max="1023" width="12.42578125" style="24" customWidth="1"/>
    <col min="1024" max="1024" width="0.85546875" style="24" customWidth="1"/>
    <col min="1025" max="1025" width="12.42578125" style="24" customWidth="1"/>
    <col min="1026" max="1026" width="11.5703125" style="24" customWidth="1"/>
    <col min="1027" max="1027" width="0.5703125" style="24" customWidth="1"/>
    <col min="1028" max="1031" width="5.5703125" style="24" customWidth="1"/>
    <col min="1032" max="1032" width="2.140625" style="24" customWidth="1"/>
    <col min="1033" max="1033" width="6.5703125" style="24" customWidth="1"/>
    <col min="1034" max="1034" width="9" style="24" customWidth="1"/>
    <col min="1035" max="1037" width="9.42578125" style="24" customWidth="1"/>
    <col min="1038" max="1038" width="0.85546875" style="24" customWidth="1"/>
    <col min="1039" max="1046" width="8.5703125" style="24" customWidth="1"/>
    <col min="1047" max="1047" width="3.42578125" style="24" customWidth="1"/>
    <col min="1048" max="1048" width="6.5703125" style="24" customWidth="1"/>
    <col min="1049" max="1049" width="9" style="24" customWidth="1"/>
    <col min="1050" max="1052" width="9.42578125" style="24" customWidth="1"/>
    <col min="1053" max="1053" width="0.85546875" style="24" customWidth="1"/>
    <col min="1054" max="1054" width="8.5703125" style="24" customWidth="1"/>
    <col min="1055" max="1273" width="9.140625" style="24"/>
    <col min="1274" max="1274" width="7.140625" style="24" customWidth="1"/>
    <col min="1275" max="1276" width="9.140625" style="24"/>
    <col min="1277" max="1277" width="12.42578125" style="24" customWidth="1"/>
    <col min="1278" max="1278" width="0.85546875" style="24" customWidth="1"/>
    <col min="1279" max="1279" width="12.42578125" style="24" customWidth="1"/>
    <col min="1280" max="1280" width="0.85546875" style="24" customWidth="1"/>
    <col min="1281" max="1281" width="12.42578125" style="24" customWidth="1"/>
    <col min="1282" max="1282" width="11.5703125" style="24" customWidth="1"/>
    <col min="1283" max="1283" width="0.5703125" style="24" customWidth="1"/>
    <col min="1284" max="1287" width="5.5703125" style="24" customWidth="1"/>
    <col min="1288" max="1288" width="2.140625" style="24" customWidth="1"/>
    <col min="1289" max="1289" width="6.5703125" style="24" customWidth="1"/>
    <col min="1290" max="1290" width="9" style="24" customWidth="1"/>
    <col min="1291" max="1293" width="9.42578125" style="24" customWidth="1"/>
    <col min="1294" max="1294" width="0.85546875" style="24" customWidth="1"/>
    <col min="1295" max="1302" width="8.5703125" style="24" customWidth="1"/>
    <col min="1303" max="1303" width="3.42578125" style="24" customWidth="1"/>
    <col min="1304" max="1304" width="6.5703125" style="24" customWidth="1"/>
    <col min="1305" max="1305" width="9" style="24" customWidth="1"/>
    <col min="1306" max="1308" width="9.42578125" style="24" customWidth="1"/>
    <col min="1309" max="1309" width="0.85546875" style="24" customWidth="1"/>
    <col min="1310" max="1310" width="8.5703125" style="24" customWidth="1"/>
    <col min="1311" max="1529" width="9.140625" style="24"/>
    <col min="1530" max="1530" width="7.140625" style="24" customWidth="1"/>
    <col min="1531" max="1532" width="9.140625" style="24"/>
    <col min="1533" max="1533" width="12.42578125" style="24" customWidth="1"/>
    <col min="1534" max="1534" width="0.85546875" style="24" customWidth="1"/>
    <col min="1535" max="1535" width="12.42578125" style="24" customWidth="1"/>
    <col min="1536" max="1536" width="0.85546875" style="24" customWidth="1"/>
    <col min="1537" max="1537" width="12.42578125" style="24" customWidth="1"/>
    <col min="1538" max="1538" width="11.5703125" style="24" customWidth="1"/>
    <col min="1539" max="1539" width="0.5703125" style="24" customWidth="1"/>
    <col min="1540" max="1543" width="5.5703125" style="24" customWidth="1"/>
    <col min="1544" max="1544" width="2.140625" style="24" customWidth="1"/>
    <col min="1545" max="1545" width="6.5703125" style="24" customWidth="1"/>
    <col min="1546" max="1546" width="9" style="24" customWidth="1"/>
    <col min="1547" max="1549" width="9.42578125" style="24" customWidth="1"/>
    <col min="1550" max="1550" width="0.85546875" style="24" customWidth="1"/>
    <col min="1551" max="1558" width="8.5703125" style="24" customWidth="1"/>
    <col min="1559" max="1559" width="3.42578125" style="24" customWidth="1"/>
    <col min="1560" max="1560" width="6.5703125" style="24" customWidth="1"/>
    <col min="1561" max="1561" width="9" style="24" customWidth="1"/>
    <col min="1562" max="1564" width="9.42578125" style="24" customWidth="1"/>
    <col min="1565" max="1565" width="0.85546875" style="24" customWidth="1"/>
    <col min="1566" max="1566" width="8.5703125" style="24" customWidth="1"/>
    <col min="1567" max="1785" width="9.140625" style="24"/>
    <col min="1786" max="1786" width="7.140625" style="24" customWidth="1"/>
    <col min="1787" max="1788" width="9.140625" style="24"/>
    <col min="1789" max="1789" width="12.42578125" style="24" customWidth="1"/>
    <col min="1790" max="1790" width="0.85546875" style="24" customWidth="1"/>
    <col min="1791" max="1791" width="12.42578125" style="24" customWidth="1"/>
    <col min="1792" max="1792" width="0.85546875" style="24" customWidth="1"/>
    <col min="1793" max="1793" width="12.42578125" style="24" customWidth="1"/>
    <col min="1794" max="1794" width="11.5703125" style="24" customWidth="1"/>
    <col min="1795" max="1795" width="0.5703125" style="24" customWidth="1"/>
    <col min="1796" max="1799" width="5.5703125" style="24" customWidth="1"/>
    <col min="1800" max="1800" width="2.140625" style="24" customWidth="1"/>
    <col min="1801" max="1801" width="6.5703125" style="24" customWidth="1"/>
    <col min="1802" max="1802" width="9" style="24" customWidth="1"/>
    <col min="1803" max="1805" width="9.42578125" style="24" customWidth="1"/>
    <col min="1806" max="1806" width="0.85546875" style="24" customWidth="1"/>
    <col min="1807" max="1814" width="8.5703125" style="24" customWidth="1"/>
    <col min="1815" max="1815" width="3.42578125" style="24" customWidth="1"/>
    <col min="1816" max="1816" width="6.5703125" style="24" customWidth="1"/>
    <col min="1817" max="1817" width="9" style="24" customWidth="1"/>
    <col min="1818" max="1820" width="9.42578125" style="24" customWidth="1"/>
    <col min="1821" max="1821" width="0.85546875" style="24" customWidth="1"/>
    <col min="1822" max="1822" width="8.5703125" style="24" customWidth="1"/>
    <col min="1823" max="2041" width="9.140625" style="24"/>
    <col min="2042" max="2042" width="7.140625" style="24" customWidth="1"/>
    <col min="2043" max="2044" width="9.140625" style="24"/>
    <col min="2045" max="2045" width="12.42578125" style="24" customWidth="1"/>
    <col min="2046" max="2046" width="0.85546875" style="24" customWidth="1"/>
    <col min="2047" max="2047" width="12.42578125" style="24" customWidth="1"/>
    <col min="2048" max="2048" width="0.85546875" style="24" customWidth="1"/>
    <col min="2049" max="2049" width="12.42578125" style="24" customWidth="1"/>
    <col min="2050" max="2050" width="11.5703125" style="24" customWidth="1"/>
    <col min="2051" max="2051" width="0.5703125" style="24" customWidth="1"/>
    <col min="2052" max="2055" width="5.5703125" style="24" customWidth="1"/>
    <col min="2056" max="2056" width="2.140625" style="24" customWidth="1"/>
    <col min="2057" max="2057" width="6.5703125" style="24" customWidth="1"/>
    <col min="2058" max="2058" width="9" style="24" customWidth="1"/>
    <col min="2059" max="2061" width="9.42578125" style="24" customWidth="1"/>
    <col min="2062" max="2062" width="0.85546875" style="24" customWidth="1"/>
    <col min="2063" max="2070" width="8.5703125" style="24" customWidth="1"/>
    <col min="2071" max="2071" width="3.42578125" style="24" customWidth="1"/>
    <col min="2072" max="2072" width="6.5703125" style="24" customWidth="1"/>
    <col min="2073" max="2073" width="9" style="24" customWidth="1"/>
    <col min="2074" max="2076" width="9.42578125" style="24" customWidth="1"/>
    <col min="2077" max="2077" width="0.85546875" style="24" customWidth="1"/>
    <col min="2078" max="2078" width="8.5703125" style="24" customWidth="1"/>
    <col min="2079" max="2297" width="9.140625" style="24"/>
    <col min="2298" max="2298" width="7.140625" style="24" customWidth="1"/>
    <col min="2299" max="2300" width="9.140625" style="24"/>
    <col min="2301" max="2301" width="12.42578125" style="24" customWidth="1"/>
    <col min="2302" max="2302" width="0.85546875" style="24" customWidth="1"/>
    <col min="2303" max="2303" width="12.42578125" style="24" customWidth="1"/>
    <col min="2304" max="2304" width="0.85546875" style="24" customWidth="1"/>
    <col min="2305" max="2305" width="12.42578125" style="24" customWidth="1"/>
    <col min="2306" max="2306" width="11.5703125" style="24" customWidth="1"/>
    <col min="2307" max="2307" width="0.5703125" style="24" customWidth="1"/>
    <col min="2308" max="2311" width="5.5703125" style="24" customWidth="1"/>
    <col min="2312" max="2312" width="2.140625" style="24" customWidth="1"/>
    <col min="2313" max="2313" width="6.5703125" style="24" customWidth="1"/>
    <col min="2314" max="2314" width="9" style="24" customWidth="1"/>
    <col min="2315" max="2317" width="9.42578125" style="24" customWidth="1"/>
    <col min="2318" max="2318" width="0.85546875" style="24" customWidth="1"/>
    <col min="2319" max="2326" width="8.5703125" style="24" customWidth="1"/>
    <col min="2327" max="2327" width="3.42578125" style="24" customWidth="1"/>
    <col min="2328" max="2328" width="6.5703125" style="24" customWidth="1"/>
    <col min="2329" max="2329" width="9" style="24" customWidth="1"/>
    <col min="2330" max="2332" width="9.42578125" style="24" customWidth="1"/>
    <col min="2333" max="2333" width="0.85546875" style="24" customWidth="1"/>
    <col min="2334" max="2334" width="8.5703125" style="24" customWidth="1"/>
    <col min="2335" max="2553" width="9.140625" style="24"/>
    <col min="2554" max="2554" width="7.140625" style="24" customWidth="1"/>
    <col min="2555" max="2556" width="9.140625" style="24"/>
    <col min="2557" max="2557" width="12.42578125" style="24" customWidth="1"/>
    <col min="2558" max="2558" width="0.85546875" style="24" customWidth="1"/>
    <col min="2559" max="2559" width="12.42578125" style="24" customWidth="1"/>
    <col min="2560" max="2560" width="0.85546875" style="24" customWidth="1"/>
    <col min="2561" max="2561" width="12.42578125" style="24" customWidth="1"/>
    <col min="2562" max="2562" width="11.5703125" style="24" customWidth="1"/>
    <col min="2563" max="2563" width="0.5703125" style="24" customWidth="1"/>
    <col min="2564" max="2567" width="5.5703125" style="24" customWidth="1"/>
    <col min="2568" max="2568" width="2.140625" style="24" customWidth="1"/>
    <col min="2569" max="2569" width="6.5703125" style="24" customWidth="1"/>
    <col min="2570" max="2570" width="9" style="24" customWidth="1"/>
    <col min="2571" max="2573" width="9.42578125" style="24" customWidth="1"/>
    <col min="2574" max="2574" width="0.85546875" style="24" customWidth="1"/>
    <col min="2575" max="2582" width="8.5703125" style="24" customWidth="1"/>
    <col min="2583" max="2583" width="3.42578125" style="24" customWidth="1"/>
    <col min="2584" max="2584" width="6.5703125" style="24" customWidth="1"/>
    <col min="2585" max="2585" width="9" style="24" customWidth="1"/>
    <col min="2586" max="2588" width="9.42578125" style="24" customWidth="1"/>
    <col min="2589" max="2589" width="0.85546875" style="24" customWidth="1"/>
    <col min="2590" max="2590" width="8.5703125" style="24" customWidth="1"/>
    <col min="2591" max="2809" width="9.140625" style="24"/>
    <col min="2810" max="2810" width="7.140625" style="24" customWidth="1"/>
    <col min="2811" max="2812" width="9.140625" style="24"/>
    <col min="2813" max="2813" width="12.42578125" style="24" customWidth="1"/>
    <col min="2814" max="2814" width="0.85546875" style="24" customWidth="1"/>
    <col min="2815" max="2815" width="12.42578125" style="24" customWidth="1"/>
    <col min="2816" max="2816" width="0.85546875" style="24" customWidth="1"/>
    <col min="2817" max="2817" width="12.42578125" style="24" customWidth="1"/>
    <col min="2818" max="2818" width="11.5703125" style="24" customWidth="1"/>
    <col min="2819" max="2819" width="0.5703125" style="24" customWidth="1"/>
    <col min="2820" max="2823" width="5.5703125" style="24" customWidth="1"/>
    <col min="2824" max="2824" width="2.140625" style="24" customWidth="1"/>
    <col min="2825" max="2825" width="6.5703125" style="24" customWidth="1"/>
    <col min="2826" max="2826" width="9" style="24" customWidth="1"/>
    <col min="2827" max="2829" width="9.42578125" style="24" customWidth="1"/>
    <col min="2830" max="2830" width="0.85546875" style="24" customWidth="1"/>
    <col min="2831" max="2838" width="8.5703125" style="24" customWidth="1"/>
    <col min="2839" max="2839" width="3.42578125" style="24" customWidth="1"/>
    <col min="2840" max="2840" width="6.5703125" style="24" customWidth="1"/>
    <col min="2841" max="2841" width="9" style="24" customWidth="1"/>
    <col min="2842" max="2844" width="9.42578125" style="24" customWidth="1"/>
    <col min="2845" max="2845" width="0.85546875" style="24" customWidth="1"/>
    <col min="2846" max="2846" width="8.5703125" style="24" customWidth="1"/>
    <col min="2847" max="3065" width="9.140625" style="24"/>
    <col min="3066" max="3066" width="7.140625" style="24" customWidth="1"/>
    <col min="3067" max="3068" width="9.140625" style="24"/>
    <col min="3069" max="3069" width="12.42578125" style="24" customWidth="1"/>
    <col min="3070" max="3070" width="0.85546875" style="24" customWidth="1"/>
    <col min="3071" max="3071" width="12.42578125" style="24" customWidth="1"/>
    <col min="3072" max="3072" width="0.85546875" style="24" customWidth="1"/>
    <col min="3073" max="3073" width="12.42578125" style="24" customWidth="1"/>
    <col min="3074" max="3074" width="11.5703125" style="24" customWidth="1"/>
    <col min="3075" max="3075" width="0.5703125" style="24" customWidth="1"/>
    <col min="3076" max="3079" width="5.5703125" style="24" customWidth="1"/>
    <col min="3080" max="3080" width="2.140625" style="24" customWidth="1"/>
    <col min="3081" max="3081" width="6.5703125" style="24" customWidth="1"/>
    <col min="3082" max="3082" width="9" style="24" customWidth="1"/>
    <col min="3083" max="3085" width="9.42578125" style="24" customWidth="1"/>
    <col min="3086" max="3086" width="0.85546875" style="24" customWidth="1"/>
    <col min="3087" max="3094" width="8.5703125" style="24" customWidth="1"/>
    <col min="3095" max="3095" width="3.42578125" style="24" customWidth="1"/>
    <col min="3096" max="3096" width="6.5703125" style="24" customWidth="1"/>
    <col min="3097" max="3097" width="9" style="24" customWidth="1"/>
    <col min="3098" max="3100" width="9.42578125" style="24" customWidth="1"/>
    <col min="3101" max="3101" width="0.85546875" style="24" customWidth="1"/>
    <col min="3102" max="3102" width="8.5703125" style="24" customWidth="1"/>
    <col min="3103" max="3321" width="9.140625" style="24"/>
    <col min="3322" max="3322" width="7.140625" style="24" customWidth="1"/>
    <col min="3323" max="3324" width="9.140625" style="24"/>
    <col min="3325" max="3325" width="12.42578125" style="24" customWidth="1"/>
    <col min="3326" max="3326" width="0.85546875" style="24" customWidth="1"/>
    <col min="3327" max="3327" width="12.42578125" style="24" customWidth="1"/>
    <col min="3328" max="3328" width="0.85546875" style="24" customWidth="1"/>
    <col min="3329" max="3329" width="12.42578125" style="24" customWidth="1"/>
    <col min="3330" max="3330" width="11.5703125" style="24" customWidth="1"/>
    <col min="3331" max="3331" width="0.5703125" style="24" customWidth="1"/>
    <col min="3332" max="3335" width="5.5703125" style="24" customWidth="1"/>
    <col min="3336" max="3336" width="2.140625" style="24" customWidth="1"/>
    <col min="3337" max="3337" width="6.5703125" style="24" customWidth="1"/>
    <col min="3338" max="3338" width="9" style="24" customWidth="1"/>
    <col min="3339" max="3341" width="9.42578125" style="24" customWidth="1"/>
    <col min="3342" max="3342" width="0.85546875" style="24" customWidth="1"/>
    <col min="3343" max="3350" width="8.5703125" style="24" customWidth="1"/>
    <col min="3351" max="3351" width="3.42578125" style="24" customWidth="1"/>
    <col min="3352" max="3352" width="6.5703125" style="24" customWidth="1"/>
    <col min="3353" max="3353" width="9" style="24" customWidth="1"/>
    <col min="3354" max="3356" width="9.42578125" style="24" customWidth="1"/>
    <col min="3357" max="3357" width="0.85546875" style="24" customWidth="1"/>
    <col min="3358" max="3358" width="8.5703125" style="24" customWidth="1"/>
    <col min="3359" max="3577" width="9.140625" style="24"/>
    <col min="3578" max="3578" width="7.140625" style="24" customWidth="1"/>
    <col min="3579" max="3580" width="9.140625" style="24"/>
    <col min="3581" max="3581" width="12.42578125" style="24" customWidth="1"/>
    <col min="3582" max="3582" width="0.85546875" style="24" customWidth="1"/>
    <col min="3583" max="3583" width="12.42578125" style="24" customWidth="1"/>
    <col min="3584" max="3584" width="0.85546875" style="24" customWidth="1"/>
    <col min="3585" max="3585" width="12.42578125" style="24" customWidth="1"/>
    <col min="3586" max="3586" width="11.5703125" style="24" customWidth="1"/>
    <col min="3587" max="3587" width="0.5703125" style="24" customWidth="1"/>
    <col min="3588" max="3591" width="5.5703125" style="24" customWidth="1"/>
    <col min="3592" max="3592" width="2.140625" style="24" customWidth="1"/>
    <col min="3593" max="3593" width="6.5703125" style="24" customWidth="1"/>
    <col min="3594" max="3594" width="9" style="24" customWidth="1"/>
    <col min="3595" max="3597" width="9.42578125" style="24" customWidth="1"/>
    <col min="3598" max="3598" width="0.85546875" style="24" customWidth="1"/>
    <col min="3599" max="3606" width="8.5703125" style="24" customWidth="1"/>
    <col min="3607" max="3607" width="3.42578125" style="24" customWidth="1"/>
    <col min="3608" max="3608" width="6.5703125" style="24" customWidth="1"/>
    <col min="3609" max="3609" width="9" style="24" customWidth="1"/>
    <col min="3610" max="3612" width="9.42578125" style="24" customWidth="1"/>
    <col min="3613" max="3613" width="0.85546875" style="24" customWidth="1"/>
    <col min="3614" max="3614" width="8.5703125" style="24" customWidth="1"/>
    <col min="3615" max="3833" width="9.140625" style="24"/>
    <col min="3834" max="3834" width="7.140625" style="24" customWidth="1"/>
    <col min="3835" max="3836" width="9.140625" style="24"/>
    <col min="3837" max="3837" width="12.42578125" style="24" customWidth="1"/>
    <col min="3838" max="3838" width="0.85546875" style="24" customWidth="1"/>
    <col min="3839" max="3839" width="12.42578125" style="24" customWidth="1"/>
    <col min="3840" max="3840" width="0.85546875" style="24" customWidth="1"/>
    <col min="3841" max="3841" width="12.42578125" style="24" customWidth="1"/>
    <col min="3842" max="3842" width="11.5703125" style="24" customWidth="1"/>
    <col min="3843" max="3843" width="0.5703125" style="24" customWidth="1"/>
    <col min="3844" max="3847" width="5.5703125" style="24" customWidth="1"/>
    <col min="3848" max="3848" width="2.140625" style="24" customWidth="1"/>
    <col min="3849" max="3849" width="6.5703125" style="24" customWidth="1"/>
    <col min="3850" max="3850" width="9" style="24" customWidth="1"/>
    <col min="3851" max="3853" width="9.42578125" style="24" customWidth="1"/>
    <col min="3854" max="3854" width="0.85546875" style="24" customWidth="1"/>
    <col min="3855" max="3862" width="8.5703125" style="24" customWidth="1"/>
    <col min="3863" max="3863" width="3.42578125" style="24" customWidth="1"/>
    <col min="3864" max="3864" width="6.5703125" style="24" customWidth="1"/>
    <col min="3865" max="3865" width="9" style="24" customWidth="1"/>
    <col min="3866" max="3868" width="9.42578125" style="24" customWidth="1"/>
    <col min="3869" max="3869" width="0.85546875" style="24" customWidth="1"/>
    <col min="3870" max="3870" width="8.5703125" style="24" customWidth="1"/>
    <col min="3871" max="4089" width="9.140625" style="24"/>
    <col min="4090" max="4090" width="7.140625" style="24" customWidth="1"/>
    <col min="4091" max="4092" width="9.140625" style="24"/>
    <col min="4093" max="4093" width="12.42578125" style="24" customWidth="1"/>
    <col min="4094" max="4094" width="0.85546875" style="24" customWidth="1"/>
    <col min="4095" max="4095" width="12.42578125" style="24" customWidth="1"/>
    <col min="4096" max="4096" width="0.85546875" style="24" customWidth="1"/>
    <col min="4097" max="4097" width="12.42578125" style="24" customWidth="1"/>
    <col min="4098" max="4098" width="11.5703125" style="24" customWidth="1"/>
    <col min="4099" max="4099" width="0.5703125" style="24" customWidth="1"/>
    <col min="4100" max="4103" width="5.5703125" style="24" customWidth="1"/>
    <col min="4104" max="4104" width="2.140625" style="24" customWidth="1"/>
    <col min="4105" max="4105" width="6.5703125" style="24" customWidth="1"/>
    <col min="4106" max="4106" width="9" style="24" customWidth="1"/>
    <col min="4107" max="4109" width="9.42578125" style="24" customWidth="1"/>
    <col min="4110" max="4110" width="0.85546875" style="24" customWidth="1"/>
    <col min="4111" max="4118" width="8.5703125" style="24" customWidth="1"/>
    <col min="4119" max="4119" width="3.42578125" style="24" customWidth="1"/>
    <col min="4120" max="4120" width="6.5703125" style="24" customWidth="1"/>
    <col min="4121" max="4121" width="9" style="24" customWidth="1"/>
    <col min="4122" max="4124" width="9.42578125" style="24" customWidth="1"/>
    <col min="4125" max="4125" width="0.85546875" style="24" customWidth="1"/>
    <col min="4126" max="4126" width="8.5703125" style="24" customWidth="1"/>
    <col min="4127" max="4345" width="9.140625" style="24"/>
    <col min="4346" max="4346" width="7.140625" style="24" customWidth="1"/>
    <col min="4347" max="4348" width="9.140625" style="24"/>
    <col min="4349" max="4349" width="12.42578125" style="24" customWidth="1"/>
    <col min="4350" max="4350" width="0.85546875" style="24" customWidth="1"/>
    <col min="4351" max="4351" width="12.42578125" style="24" customWidth="1"/>
    <col min="4352" max="4352" width="0.85546875" style="24" customWidth="1"/>
    <col min="4353" max="4353" width="12.42578125" style="24" customWidth="1"/>
    <col min="4354" max="4354" width="11.5703125" style="24" customWidth="1"/>
    <col min="4355" max="4355" width="0.5703125" style="24" customWidth="1"/>
    <col min="4356" max="4359" width="5.5703125" style="24" customWidth="1"/>
    <col min="4360" max="4360" width="2.140625" style="24" customWidth="1"/>
    <col min="4361" max="4361" width="6.5703125" style="24" customWidth="1"/>
    <col min="4362" max="4362" width="9" style="24" customWidth="1"/>
    <col min="4363" max="4365" width="9.42578125" style="24" customWidth="1"/>
    <col min="4366" max="4366" width="0.85546875" style="24" customWidth="1"/>
    <col min="4367" max="4374" width="8.5703125" style="24" customWidth="1"/>
    <col min="4375" max="4375" width="3.42578125" style="24" customWidth="1"/>
    <col min="4376" max="4376" width="6.5703125" style="24" customWidth="1"/>
    <col min="4377" max="4377" width="9" style="24" customWidth="1"/>
    <col min="4378" max="4380" width="9.42578125" style="24" customWidth="1"/>
    <col min="4381" max="4381" width="0.85546875" style="24" customWidth="1"/>
    <col min="4382" max="4382" width="8.5703125" style="24" customWidth="1"/>
    <col min="4383" max="4601" width="9.140625" style="24"/>
    <col min="4602" max="4602" width="7.140625" style="24" customWidth="1"/>
    <col min="4603" max="4604" width="9.140625" style="24"/>
    <col min="4605" max="4605" width="12.42578125" style="24" customWidth="1"/>
    <col min="4606" max="4606" width="0.85546875" style="24" customWidth="1"/>
    <col min="4607" max="4607" width="12.42578125" style="24" customWidth="1"/>
    <col min="4608" max="4608" width="0.85546875" style="24" customWidth="1"/>
    <col min="4609" max="4609" width="12.42578125" style="24" customWidth="1"/>
    <col min="4610" max="4610" width="11.5703125" style="24" customWidth="1"/>
    <col min="4611" max="4611" width="0.5703125" style="24" customWidth="1"/>
    <col min="4612" max="4615" width="5.5703125" style="24" customWidth="1"/>
    <col min="4616" max="4616" width="2.140625" style="24" customWidth="1"/>
    <col min="4617" max="4617" width="6.5703125" style="24" customWidth="1"/>
    <col min="4618" max="4618" width="9" style="24" customWidth="1"/>
    <col min="4619" max="4621" width="9.42578125" style="24" customWidth="1"/>
    <col min="4622" max="4622" width="0.85546875" style="24" customWidth="1"/>
    <col min="4623" max="4630" width="8.5703125" style="24" customWidth="1"/>
    <col min="4631" max="4631" width="3.42578125" style="24" customWidth="1"/>
    <col min="4632" max="4632" width="6.5703125" style="24" customWidth="1"/>
    <col min="4633" max="4633" width="9" style="24" customWidth="1"/>
    <col min="4634" max="4636" width="9.42578125" style="24" customWidth="1"/>
    <col min="4637" max="4637" width="0.85546875" style="24" customWidth="1"/>
    <col min="4638" max="4638" width="8.5703125" style="24" customWidth="1"/>
    <col min="4639" max="4857" width="9.140625" style="24"/>
    <col min="4858" max="4858" width="7.140625" style="24" customWidth="1"/>
    <col min="4859" max="4860" width="9.140625" style="24"/>
    <col min="4861" max="4861" width="12.42578125" style="24" customWidth="1"/>
    <col min="4862" max="4862" width="0.85546875" style="24" customWidth="1"/>
    <col min="4863" max="4863" width="12.42578125" style="24" customWidth="1"/>
    <col min="4864" max="4864" width="0.85546875" style="24" customWidth="1"/>
    <col min="4865" max="4865" width="12.42578125" style="24" customWidth="1"/>
    <col min="4866" max="4866" width="11.5703125" style="24" customWidth="1"/>
    <col min="4867" max="4867" width="0.5703125" style="24" customWidth="1"/>
    <col min="4868" max="4871" width="5.5703125" style="24" customWidth="1"/>
    <col min="4872" max="4872" width="2.140625" style="24" customWidth="1"/>
    <col min="4873" max="4873" width="6.5703125" style="24" customWidth="1"/>
    <col min="4874" max="4874" width="9" style="24" customWidth="1"/>
    <col min="4875" max="4877" width="9.42578125" style="24" customWidth="1"/>
    <col min="4878" max="4878" width="0.85546875" style="24" customWidth="1"/>
    <col min="4879" max="4886" width="8.5703125" style="24" customWidth="1"/>
    <col min="4887" max="4887" width="3.42578125" style="24" customWidth="1"/>
    <col min="4888" max="4888" width="6.5703125" style="24" customWidth="1"/>
    <col min="4889" max="4889" width="9" style="24" customWidth="1"/>
    <col min="4890" max="4892" width="9.42578125" style="24" customWidth="1"/>
    <col min="4893" max="4893" width="0.85546875" style="24" customWidth="1"/>
    <col min="4894" max="4894" width="8.5703125" style="24" customWidth="1"/>
    <col min="4895" max="5113" width="9.140625" style="24"/>
    <col min="5114" max="5114" width="7.140625" style="24" customWidth="1"/>
    <col min="5115" max="5116" width="9.140625" style="24"/>
    <col min="5117" max="5117" width="12.42578125" style="24" customWidth="1"/>
    <col min="5118" max="5118" width="0.85546875" style="24" customWidth="1"/>
    <col min="5119" max="5119" width="12.42578125" style="24" customWidth="1"/>
    <col min="5120" max="5120" width="0.85546875" style="24" customWidth="1"/>
    <col min="5121" max="5121" width="12.42578125" style="24" customWidth="1"/>
    <col min="5122" max="5122" width="11.5703125" style="24" customWidth="1"/>
    <col min="5123" max="5123" width="0.5703125" style="24" customWidth="1"/>
    <col min="5124" max="5127" width="5.5703125" style="24" customWidth="1"/>
    <col min="5128" max="5128" width="2.140625" style="24" customWidth="1"/>
    <col min="5129" max="5129" width="6.5703125" style="24" customWidth="1"/>
    <col min="5130" max="5130" width="9" style="24" customWidth="1"/>
    <col min="5131" max="5133" width="9.42578125" style="24" customWidth="1"/>
    <col min="5134" max="5134" width="0.85546875" style="24" customWidth="1"/>
    <col min="5135" max="5142" width="8.5703125" style="24" customWidth="1"/>
    <col min="5143" max="5143" width="3.42578125" style="24" customWidth="1"/>
    <col min="5144" max="5144" width="6.5703125" style="24" customWidth="1"/>
    <col min="5145" max="5145" width="9" style="24" customWidth="1"/>
    <col min="5146" max="5148" width="9.42578125" style="24" customWidth="1"/>
    <col min="5149" max="5149" width="0.85546875" style="24" customWidth="1"/>
    <col min="5150" max="5150" width="8.5703125" style="24" customWidth="1"/>
    <col min="5151" max="5369" width="9.140625" style="24"/>
    <col min="5370" max="5370" width="7.140625" style="24" customWidth="1"/>
    <col min="5371" max="5372" width="9.140625" style="24"/>
    <col min="5373" max="5373" width="12.42578125" style="24" customWidth="1"/>
    <col min="5374" max="5374" width="0.85546875" style="24" customWidth="1"/>
    <col min="5375" max="5375" width="12.42578125" style="24" customWidth="1"/>
    <col min="5376" max="5376" width="0.85546875" style="24" customWidth="1"/>
    <col min="5377" max="5377" width="12.42578125" style="24" customWidth="1"/>
    <col min="5378" max="5378" width="11.5703125" style="24" customWidth="1"/>
    <col min="5379" max="5379" width="0.5703125" style="24" customWidth="1"/>
    <col min="5380" max="5383" width="5.5703125" style="24" customWidth="1"/>
    <col min="5384" max="5384" width="2.140625" style="24" customWidth="1"/>
    <col min="5385" max="5385" width="6.5703125" style="24" customWidth="1"/>
    <col min="5386" max="5386" width="9" style="24" customWidth="1"/>
    <col min="5387" max="5389" width="9.42578125" style="24" customWidth="1"/>
    <col min="5390" max="5390" width="0.85546875" style="24" customWidth="1"/>
    <col min="5391" max="5398" width="8.5703125" style="24" customWidth="1"/>
    <col min="5399" max="5399" width="3.42578125" style="24" customWidth="1"/>
    <col min="5400" max="5400" width="6.5703125" style="24" customWidth="1"/>
    <col min="5401" max="5401" width="9" style="24" customWidth="1"/>
    <col min="5402" max="5404" width="9.42578125" style="24" customWidth="1"/>
    <col min="5405" max="5405" width="0.85546875" style="24" customWidth="1"/>
    <col min="5406" max="5406" width="8.5703125" style="24" customWidth="1"/>
    <col min="5407" max="5625" width="9.140625" style="24"/>
    <col min="5626" max="5626" width="7.140625" style="24" customWidth="1"/>
    <col min="5627" max="5628" width="9.140625" style="24"/>
    <col min="5629" max="5629" width="12.42578125" style="24" customWidth="1"/>
    <col min="5630" max="5630" width="0.85546875" style="24" customWidth="1"/>
    <col min="5631" max="5631" width="12.42578125" style="24" customWidth="1"/>
    <col min="5632" max="5632" width="0.85546875" style="24" customWidth="1"/>
    <col min="5633" max="5633" width="12.42578125" style="24" customWidth="1"/>
    <col min="5634" max="5634" width="11.5703125" style="24" customWidth="1"/>
    <col min="5635" max="5635" width="0.5703125" style="24" customWidth="1"/>
    <col min="5636" max="5639" width="5.5703125" style="24" customWidth="1"/>
    <col min="5640" max="5640" width="2.140625" style="24" customWidth="1"/>
    <col min="5641" max="5641" width="6.5703125" style="24" customWidth="1"/>
    <col min="5642" max="5642" width="9" style="24" customWidth="1"/>
    <col min="5643" max="5645" width="9.42578125" style="24" customWidth="1"/>
    <col min="5646" max="5646" width="0.85546875" style="24" customWidth="1"/>
    <col min="5647" max="5654" width="8.5703125" style="24" customWidth="1"/>
    <col min="5655" max="5655" width="3.42578125" style="24" customWidth="1"/>
    <col min="5656" max="5656" width="6.5703125" style="24" customWidth="1"/>
    <col min="5657" max="5657" width="9" style="24" customWidth="1"/>
    <col min="5658" max="5660" width="9.42578125" style="24" customWidth="1"/>
    <col min="5661" max="5661" width="0.85546875" style="24" customWidth="1"/>
    <col min="5662" max="5662" width="8.5703125" style="24" customWidth="1"/>
    <col min="5663" max="5881" width="9.140625" style="24"/>
    <col min="5882" max="5882" width="7.140625" style="24" customWidth="1"/>
    <col min="5883" max="5884" width="9.140625" style="24"/>
    <col min="5885" max="5885" width="12.42578125" style="24" customWidth="1"/>
    <col min="5886" max="5886" width="0.85546875" style="24" customWidth="1"/>
    <col min="5887" max="5887" width="12.42578125" style="24" customWidth="1"/>
    <col min="5888" max="5888" width="0.85546875" style="24" customWidth="1"/>
    <col min="5889" max="5889" width="12.42578125" style="24" customWidth="1"/>
    <col min="5890" max="5890" width="11.5703125" style="24" customWidth="1"/>
    <col min="5891" max="5891" width="0.5703125" style="24" customWidth="1"/>
    <col min="5892" max="5895" width="5.5703125" style="24" customWidth="1"/>
    <col min="5896" max="5896" width="2.140625" style="24" customWidth="1"/>
    <col min="5897" max="5897" width="6.5703125" style="24" customWidth="1"/>
    <col min="5898" max="5898" width="9" style="24" customWidth="1"/>
    <col min="5899" max="5901" width="9.42578125" style="24" customWidth="1"/>
    <col min="5902" max="5902" width="0.85546875" style="24" customWidth="1"/>
    <col min="5903" max="5910" width="8.5703125" style="24" customWidth="1"/>
    <col min="5911" max="5911" width="3.42578125" style="24" customWidth="1"/>
    <col min="5912" max="5912" width="6.5703125" style="24" customWidth="1"/>
    <col min="5913" max="5913" width="9" style="24" customWidth="1"/>
    <col min="5914" max="5916" width="9.42578125" style="24" customWidth="1"/>
    <col min="5917" max="5917" width="0.85546875" style="24" customWidth="1"/>
    <col min="5918" max="5918" width="8.5703125" style="24" customWidth="1"/>
    <col min="5919" max="6137" width="9.140625" style="24"/>
    <col min="6138" max="6138" width="7.140625" style="24" customWidth="1"/>
    <col min="6139" max="6140" width="9.140625" style="24"/>
    <col min="6141" max="6141" width="12.42578125" style="24" customWidth="1"/>
    <col min="6142" max="6142" width="0.85546875" style="24" customWidth="1"/>
    <col min="6143" max="6143" width="12.42578125" style="24" customWidth="1"/>
    <col min="6144" max="6144" width="0.85546875" style="24" customWidth="1"/>
    <col min="6145" max="6145" width="12.42578125" style="24" customWidth="1"/>
    <col min="6146" max="6146" width="11.5703125" style="24" customWidth="1"/>
    <col min="6147" max="6147" width="0.5703125" style="24" customWidth="1"/>
    <col min="6148" max="6151" width="5.5703125" style="24" customWidth="1"/>
    <col min="6152" max="6152" width="2.140625" style="24" customWidth="1"/>
    <col min="6153" max="6153" width="6.5703125" style="24" customWidth="1"/>
    <col min="6154" max="6154" width="9" style="24" customWidth="1"/>
    <col min="6155" max="6157" width="9.42578125" style="24" customWidth="1"/>
    <col min="6158" max="6158" width="0.85546875" style="24" customWidth="1"/>
    <col min="6159" max="6166" width="8.5703125" style="24" customWidth="1"/>
    <col min="6167" max="6167" width="3.42578125" style="24" customWidth="1"/>
    <col min="6168" max="6168" width="6.5703125" style="24" customWidth="1"/>
    <col min="6169" max="6169" width="9" style="24" customWidth="1"/>
    <col min="6170" max="6172" width="9.42578125" style="24" customWidth="1"/>
    <col min="6173" max="6173" width="0.85546875" style="24" customWidth="1"/>
    <col min="6174" max="6174" width="8.5703125" style="24" customWidth="1"/>
    <col min="6175" max="6393" width="9.140625" style="24"/>
    <col min="6394" max="6394" width="7.140625" style="24" customWidth="1"/>
    <col min="6395" max="6396" width="9.140625" style="24"/>
    <col min="6397" max="6397" width="12.42578125" style="24" customWidth="1"/>
    <col min="6398" max="6398" width="0.85546875" style="24" customWidth="1"/>
    <col min="6399" max="6399" width="12.42578125" style="24" customWidth="1"/>
    <col min="6400" max="6400" width="0.85546875" style="24" customWidth="1"/>
    <col min="6401" max="6401" width="12.42578125" style="24" customWidth="1"/>
    <col min="6402" max="6402" width="11.5703125" style="24" customWidth="1"/>
    <col min="6403" max="6403" width="0.5703125" style="24" customWidth="1"/>
    <col min="6404" max="6407" width="5.5703125" style="24" customWidth="1"/>
    <col min="6408" max="6408" width="2.140625" style="24" customWidth="1"/>
    <col min="6409" max="6409" width="6.5703125" style="24" customWidth="1"/>
    <col min="6410" max="6410" width="9" style="24" customWidth="1"/>
    <col min="6411" max="6413" width="9.42578125" style="24" customWidth="1"/>
    <col min="6414" max="6414" width="0.85546875" style="24" customWidth="1"/>
    <col min="6415" max="6422" width="8.5703125" style="24" customWidth="1"/>
    <col min="6423" max="6423" width="3.42578125" style="24" customWidth="1"/>
    <col min="6424" max="6424" width="6.5703125" style="24" customWidth="1"/>
    <col min="6425" max="6425" width="9" style="24" customWidth="1"/>
    <col min="6426" max="6428" width="9.42578125" style="24" customWidth="1"/>
    <col min="6429" max="6429" width="0.85546875" style="24" customWidth="1"/>
    <col min="6430" max="6430" width="8.5703125" style="24" customWidth="1"/>
    <col min="6431" max="6649" width="9.140625" style="24"/>
    <col min="6650" max="6650" width="7.140625" style="24" customWidth="1"/>
    <col min="6651" max="6652" width="9.140625" style="24"/>
    <col min="6653" max="6653" width="12.42578125" style="24" customWidth="1"/>
    <col min="6654" max="6654" width="0.85546875" style="24" customWidth="1"/>
    <col min="6655" max="6655" width="12.42578125" style="24" customWidth="1"/>
    <col min="6656" max="6656" width="0.85546875" style="24" customWidth="1"/>
    <col min="6657" max="6657" width="12.42578125" style="24" customWidth="1"/>
    <col min="6658" max="6658" width="11.5703125" style="24" customWidth="1"/>
    <col min="6659" max="6659" width="0.5703125" style="24" customWidth="1"/>
    <col min="6660" max="6663" width="5.5703125" style="24" customWidth="1"/>
    <col min="6664" max="6664" width="2.140625" style="24" customWidth="1"/>
    <col min="6665" max="6665" width="6.5703125" style="24" customWidth="1"/>
    <col min="6666" max="6666" width="9" style="24" customWidth="1"/>
    <col min="6667" max="6669" width="9.42578125" style="24" customWidth="1"/>
    <col min="6670" max="6670" width="0.85546875" style="24" customWidth="1"/>
    <col min="6671" max="6678" width="8.5703125" style="24" customWidth="1"/>
    <col min="6679" max="6679" width="3.42578125" style="24" customWidth="1"/>
    <col min="6680" max="6680" width="6.5703125" style="24" customWidth="1"/>
    <col min="6681" max="6681" width="9" style="24" customWidth="1"/>
    <col min="6682" max="6684" width="9.42578125" style="24" customWidth="1"/>
    <col min="6685" max="6685" width="0.85546875" style="24" customWidth="1"/>
    <col min="6686" max="6686" width="8.5703125" style="24" customWidth="1"/>
    <col min="6687" max="6905" width="9.140625" style="24"/>
    <col min="6906" max="6906" width="7.140625" style="24" customWidth="1"/>
    <col min="6907" max="6908" width="9.140625" style="24"/>
    <col min="6909" max="6909" width="12.42578125" style="24" customWidth="1"/>
    <col min="6910" max="6910" width="0.85546875" style="24" customWidth="1"/>
    <col min="6911" max="6911" width="12.42578125" style="24" customWidth="1"/>
    <col min="6912" max="6912" width="0.85546875" style="24" customWidth="1"/>
    <col min="6913" max="6913" width="12.42578125" style="24" customWidth="1"/>
    <col min="6914" max="6914" width="11.5703125" style="24" customWidth="1"/>
    <col min="6915" max="6915" width="0.5703125" style="24" customWidth="1"/>
    <col min="6916" max="6919" width="5.5703125" style="24" customWidth="1"/>
    <col min="6920" max="6920" width="2.140625" style="24" customWidth="1"/>
    <col min="6921" max="6921" width="6.5703125" style="24" customWidth="1"/>
    <col min="6922" max="6922" width="9" style="24" customWidth="1"/>
    <col min="6923" max="6925" width="9.42578125" style="24" customWidth="1"/>
    <col min="6926" max="6926" width="0.85546875" style="24" customWidth="1"/>
    <col min="6927" max="6934" width="8.5703125" style="24" customWidth="1"/>
    <col min="6935" max="6935" width="3.42578125" style="24" customWidth="1"/>
    <col min="6936" max="6936" width="6.5703125" style="24" customWidth="1"/>
    <col min="6937" max="6937" width="9" style="24" customWidth="1"/>
    <col min="6938" max="6940" width="9.42578125" style="24" customWidth="1"/>
    <col min="6941" max="6941" width="0.85546875" style="24" customWidth="1"/>
    <col min="6942" max="6942" width="8.5703125" style="24" customWidth="1"/>
    <col min="6943" max="7161" width="9.140625" style="24"/>
    <col min="7162" max="7162" width="7.140625" style="24" customWidth="1"/>
    <col min="7163" max="7164" width="9.140625" style="24"/>
    <col min="7165" max="7165" width="12.42578125" style="24" customWidth="1"/>
    <col min="7166" max="7166" width="0.85546875" style="24" customWidth="1"/>
    <col min="7167" max="7167" width="12.42578125" style="24" customWidth="1"/>
    <col min="7168" max="7168" width="0.85546875" style="24" customWidth="1"/>
    <col min="7169" max="7169" width="12.42578125" style="24" customWidth="1"/>
    <col min="7170" max="7170" width="11.5703125" style="24" customWidth="1"/>
    <col min="7171" max="7171" width="0.5703125" style="24" customWidth="1"/>
    <col min="7172" max="7175" width="5.5703125" style="24" customWidth="1"/>
    <col min="7176" max="7176" width="2.140625" style="24" customWidth="1"/>
    <col min="7177" max="7177" width="6.5703125" style="24" customWidth="1"/>
    <col min="7178" max="7178" width="9" style="24" customWidth="1"/>
    <col min="7179" max="7181" width="9.42578125" style="24" customWidth="1"/>
    <col min="7182" max="7182" width="0.85546875" style="24" customWidth="1"/>
    <col min="7183" max="7190" width="8.5703125" style="24" customWidth="1"/>
    <col min="7191" max="7191" width="3.42578125" style="24" customWidth="1"/>
    <col min="7192" max="7192" width="6.5703125" style="24" customWidth="1"/>
    <col min="7193" max="7193" width="9" style="24" customWidth="1"/>
    <col min="7194" max="7196" width="9.42578125" style="24" customWidth="1"/>
    <col min="7197" max="7197" width="0.85546875" style="24" customWidth="1"/>
    <col min="7198" max="7198" width="8.5703125" style="24" customWidth="1"/>
    <col min="7199" max="7417" width="9.140625" style="24"/>
    <col min="7418" max="7418" width="7.140625" style="24" customWidth="1"/>
    <col min="7419" max="7420" width="9.140625" style="24"/>
    <col min="7421" max="7421" width="12.42578125" style="24" customWidth="1"/>
    <col min="7422" max="7422" width="0.85546875" style="24" customWidth="1"/>
    <col min="7423" max="7423" width="12.42578125" style="24" customWidth="1"/>
    <col min="7424" max="7424" width="0.85546875" style="24" customWidth="1"/>
    <col min="7425" max="7425" width="12.42578125" style="24" customWidth="1"/>
    <col min="7426" max="7426" width="11.5703125" style="24" customWidth="1"/>
    <col min="7427" max="7427" width="0.5703125" style="24" customWidth="1"/>
    <col min="7428" max="7431" width="5.5703125" style="24" customWidth="1"/>
    <col min="7432" max="7432" width="2.140625" style="24" customWidth="1"/>
    <col min="7433" max="7433" width="6.5703125" style="24" customWidth="1"/>
    <col min="7434" max="7434" width="9" style="24" customWidth="1"/>
    <col min="7435" max="7437" width="9.42578125" style="24" customWidth="1"/>
    <col min="7438" max="7438" width="0.85546875" style="24" customWidth="1"/>
    <col min="7439" max="7446" width="8.5703125" style="24" customWidth="1"/>
    <col min="7447" max="7447" width="3.42578125" style="24" customWidth="1"/>
    <col min="7448" max="7448" width="6.5703125" style="24" customWidth="1"/>
    <col min="7449" max="7449" width="9" style="24" customWidth="1"/>
    <col min="7450" max="7452" width="9.42578125" style="24" customWidth="1"/>
    <col min="7453" max="7453" width="0.85546875" style="24" customWidth="1"/>
    <col min="7454" max="7454" width="8.5703125" style="24" customWidth="1"/>
    <col min="7455" max="7673" width="9.140625" style="24"/>
    <col min="7674" max="7674" width="7.140625" style="24" customWidth="1"/>
    <col min="7675" max="7676" width="9.140625" style="24"/>
    <col min="7677" max="7677" width="12.42578125" style="24" customWidth="1"/>
    <col min="7678" max="7678" width="0.85546875" style="24" customWidth="1"/>
    <col min="7679" max="7679" width="12.42578125" style="24" customWidth="1"/>
    <col min="7680" max="7680" width="0.85546875" style="24" customWidth="1"/>
    <col min="7681" max="7681" width="12.42578125" style="24" customWidth="1"/>
    <col min="7682" max="7682" width="11.5703125" style="24" customWidth="1"/>
    <col min="7683" max="7683" width="0.5703125" style="24" customWidth="1"/>
    <col min="7684" max="7687" width="5.5703125" style="24" customWidth="1"/>
    <col min="7688" max="7688" width="2.140625" style="24" customWidth="1"/>
    <col min="7689" max="7689" width="6.5703125" style="24" customWidth="1"/>
    <col min="7690" max="7690" width="9" style="24" customWidth="1"/>
    <col min="7691" max="7693" width="9.42578125" style="24" customWidth="1"/>
    <col min="7694" max="7694" width="0.85546875" style="24" customWidth="1"/>
    <col min="7695" max="7702" width="8.5703125" style="24" customWidth="1"/>
    <col min="7703" max="7703" width="3.42578125" style="24" customWidth="1"/>
    <col min="7704" max="7704" width="6.5703125" style="24" customWidth="1"/>
    <col min="7705" max="7705" width="9" style="24" customWidth="1"/>
    <col min="7706" max="7708" width="9.42578125" style="24" customWidth="1"/>
    <col min="7709" max="7709" width="0.85546875" style="24" customWidth="1"/>
    <col min="7710" max="7710" width="8.5703125" style="24" customWidth="1"/>
    <col min="7711" max="7929" width="9.140625" style="24"/>
    <col min="7930" max="7930" width="7.140625" style="24" customWidth="1"/>
    <col min="7931" max="7932" width="9.140625" style="24"/>
    <col min="7933" max="7933" width="12.42578125" style="24" customWidth="1"/>
    <col min="7934" max="7934" width="0.85546875" style="24" customWidth="1"/>
    <col min="7935" max="7935" width="12.42578125" style="24" customWidth="1"/>
    <col min="7936" max="7936" width="0.85546875" style="24" customWidth="1"/>
    <col min="7937" max="7937" width="12.42578125" style="24" customWidth="1"/>
    <col min="7938" max="7938" width="11.5703125" style="24" customWidth="1"/>
    <col min="7939" max="7939" width="0.5703125" style="24" customWidth="1"/>
    <col min="7940" max="7943" width="5.5703125" style="24" customWidth="1"/>
    <col min="7944" max="7944" width="2.140625" style="24" customWidth="1"/>
    <col min="7945" max="7945" width="6.5703125" style="24" customWidth="1"/>
    <col min="7946" max="7946" width="9" style="24" customWidth="1"/>
    <col min="7947" max="7949" width="9.42578125" style="24" customWidth="1"/>
    <col min="7950" max="7950" width="0.85546875" style="24" customWidth="1"/>
    <col min="7951" max="7958" width="8.5703125" style="24" customWidth="1"/>
    <col min="7959" max="7959" width="3.42578125" style="24" customWidth="1"/>
    <col min="7960" max="7960" width="6.5703125" style="24" customWidth="1"/>
    <col min="7961" max="7961" width="9" style="24" customWidth="1"/>
    <col min="7962" max="7964" width="9.42578125" style="24" customWidth="1"/>
    <col min="7965" max="7965" width="0.85546875" style="24" customWidth="1"/>
    <col min="7966" max="7966" width="8.5703125" style="24" customWidth="1"/>
    <col min="7967" max="8185" width="9.140625" style="24"/>
    <col min="8186" max="8186" width="7.140625" style="24" customWidth="1"/>
    <col min="8187" max="8188" width="9.140625" style="24"/>
    <col min="8189" max="8189" width="12.42578125" style="24" customWidth="1"/>
    <col min="8190" max="8190" width="0.85546875" style="24" customWidth="1"/>
    <col min="8191" max="8191" width="12.42578125" style="24" customWidth="1"/>
    <col min="8192" max="8192" width="0.85546875" style="24" customWidth="1"/>
    <col min="8193" max="8193" width="12.42578125" style="24" customWidth="1"/>
    <col min="8194" max="8194" width="11.5703125" style="24" customWidth="1"/>
    <col min="8195" max="8195" width="0.5703125" style="24" customWidth="1"/>
    <col min="8196" max="8199" width="5.5703125" style="24" customWidth="1"/>
    <col min="8200" max="8200" width="2.140625" style="24" customWidth="1"/>
    <col min="8201" max="8201" width="6.5703125" style="24" customWidth="1"/>
    <col min="8202" max="8202" width="9" style="24" customWidth="1"/>
    <col min="8203" max="8205" width="9.42578125" style="24" customWidth="1"/>
    <col min="8206" max="8206" width="0.85546875" style="24" customWidth="1"/>
    <col min="8207" max="8214" width="8.5703125" style="24" customWidth="1"/>
    <col min="8215" max="8215" width="3.42578125" style="24" customWidth="1"/>
    <col min="8216" max="8216" width="6.5703125" style="24" customWidth="1"/>
    <col min="8217" max="8217" width="9" style="24" customWidth="1"/>
    <col min="8218" max="8220" width="9.42578125" style="24" customWidth="1"/>
    <col min="8221" max="8221" width="0.85546875" style="24" customWidth="1"/>
    <col min="8222" max="8222" width="8.5703125" style="24" customWidth="1"/>
    <col min="8223" max="8441" width="9.140625" style="24"/>
    <col min="8442" max="8442" width="7.140625" style="24" customWidth="1"/>
    <col min="8443" max="8444" width="9.140625" style="24"/>
    <col min="8445" max="8445" width="12.42578125" style="24" customWidth="1"/>
    <col min="8446" max="8446" width="0.85546875" style="24" customWidth="1"/>
    <col min="8447" max="8447" width="12.42578125" style="24" customWidth="1"/>
    <col min="8448" max="8448" width="0.85546875" style="24" customWidth="1"/>
    <col min="8449" max="8449" width="12.42578125" style="24" customWidth="1"/>
    <col min="8450" max="8450" width="11.5703125" style="24" customWidth="1"/>
    <col min="8451" max="8451" width="0.5703125" style="24" customWidth="1"/>
    <col min="8452" max="8455" width="5.5703125" style="24" customWidth="1"/>
    <col min="8456" max="8456" width="2.140625" style="24" customWidth="1"/>
    <col min="8457" max="8457" width="6.5703125" style="24" customWidth="1"/>
    <col min="8458" max="8458" width="9" style="24" customWidth="1"/>
    <col min="8459" max="8461" width="9.42578125" style="24" customWidth="1"/>
    <col min="8462" max="8462" width="0.85546875" style="24" customWidth="1"/>
    <col min="8463" max="8470" width="8.5703125" style="24" customWidth="1"/>
    <col min="8471" max="8471" width="3.42578125" style="24" customWidth="1"/>
    <col min="8472" max="8472" width="6.5703125" style="24" customWidth="1"/>
    <col min="8473" max="8473" width="9" style="24" customWidth="1"/>
    <col min="8474" max="8476" width="9.42578125" style="24" customWidth="1"/>
    <col min="8477" max="8477" width="0.85546875" style="24" customWidth="1"/>
    <col min="8478" max="8478" width="8.5703125" style="24" customWidth="1"/>
    <col min="8479" max="8697" width="9.140625" style="24"/>
    <col min="8698" max="8698" width="7.140625" style="24" customWidth="1"/>
    <col min="8699" max="8700" width="9.140625" style="24"/>
    <col min="8701" max="8701" width="12.42578125" style="24" customWidth="1"/>
    <col min="8702" max="8702" width="0.85546875" style="24" customWidth="1"/>
    <col min="8703" max="8703" width="12.42578125" style="24" customWidth="1"/>
    <col min="8704" max="8704" width="0.85546875" style="24" customWidth="1"/>
    <col min="8705" max="8705" width="12.42578125" style="24" customWidth="1"/>
    <col min="8706" max="8706" width="11.5703125" style="24" customWidth="1"/>
    <col min="8707" max="8707" width="0.5703125" style="24" customWidth="1"/>
    <col min="8708" max="8711" width="5.5703125" style="24" customWidth="1"/>
    <col min="8712" max="8712" width="2.140625" style="24" customWidth="1"/>
    <col min="8713" max="8713" width="6.5703125" style="24" customWidth="1"/>
    <col min="8714" max="8714" width="9" style="24" customWidth="1"/>
    <col min="8715" max="8717" width="9.42578125" style="24" customWidth="1"/>
    <col min="8718" max="8718" width="0.85546875" style="24" customWidth="1"/>
    <col min="8719" max="8726" width="8.5703125" style="24" customWidth="1"/>
    <col min="8727" max="8727" width="3.42578125" style="24" customWidth="1"/>
    <col min="8728" max="8728" width="6.5703125" style="24" customWidth="1"/>
    <col min="8729" max="8729" width="9" style="24" customWidth="1"/>
    <col min="8730" max="8732" width="9.42578125" style="24" customWidth="1"/>
    <col min="8733" max="8733" width="0.85546875" style="24" customWidth="1"/>
    <col min="8734" max="8734" width="8.5703125" style="24" customWidth="1"/>
    <col min="8735" max="8953" width="9.140625" style="24"/>
    <col min="8954" max="8954" width="7.140625" style="24" customWidth="1"/>
    <col min="8955" max="8956" width="9.140625" style="24"/>
    <col min="8957" max="8957" width="12.42578125" style="24" customWidth="1"/>
    <col min="8958" max="8958" width="0.85546875" style="24" customWidth="1"/>
    <col min="8959" max="8959" width="12.42578125" style="24" customWidth="1"/>
    <col min="8960" max="8960" width="0.85546875" style="24" customWidth="1"/>
    <col min="8961" max="8961" width="12.42578125" style="24" customWidth="1"/>
    <col min="8962" max="8962" width="11.5703125" style="24" customWidth="1"/>
    <col min="8963" max="8963" width="0.5703125" style="24" customWidth="1"/>
    <col min="8964" max="8967" width="5.5703125" style="24" customWidth="1"/>
    <col min="8968" max="8968" width="2.140625" style="24" customWidth="1"/>
    <col min="8969" max="8969" width="6.5703125" style="24" customWidth="1"/>
    <col min="8970" max="8970" width="9" style="24" customWidth="1"/>
    <col min="8971" max="8973" width="9.42578125" style="24" customWidth="1"/>
    <col min="8974" max="8974" width="0.85546875" style="24" customWidth="1"/>
    <col min="8975" max="8982" width="8.5703125" style="24" customWidth="1"/>
    <col min="8983" max="8983" width="3.42578125" style="24" customWidth="1"/>
    <col min="8984" max="8984" width="6.5703125" style="24" customWidth="1"/>
    <col min="8985" max="8985" width="9" style="24" customWidth="1"/>
    <col min="8986" max="8988" width="9.42578125" style="24" customWidth="1"/>
    <col min="8989" max="8989" width="0.85546875" style="24" customWidth="1"/>
    <col min="8990" max="8990" width="8.5703125" style="24" customWidth="1"/>
    <col min="8991" max="9209" width="9.140625" style="24"/>
    <col min="9210" max="9210" width="7.140625" style="24" customWidth="1"/>
    <col min="9211" max="9212" width="9.140625" style="24"/>
    <col min="9213" max="9213" width="12.42578125" style="24" customWidth="1"/>
    <col min="9214" max="9214" width="0.85546875" style="24" customWidth="1"/>
    <col min="9215" max="9215" width="12.42578125" style="24" customWidth="1"/>
    <col min="9216" max="9216" width="0.85546875" style="24" customWidth="1"/>
    <col min="9217" max="9217" width="12.42578125" style="24" customWidth="1"/>
    <col min="9218" max="9218" width="11.5703125" style="24" customWidth="1"/>
    <col min="9219" max="9219" width="0.5703125" style="24" customWidth="1"/>
    <col min="9220" max="9223" width="5.5703125" style="24" customWidth="1"/>
    <col min="9224" max="9224" width="2.140625" style="24" customWidth="1"/>
    <col min="9225" max="9225" width="6.5703125" style="24" customWidth="1"/>
    <col min="9226" max="9226" width="9" style="24" customWidth="1"/>
    <col min="9227" max="9229" width="9.42578125" style="24" customWidth="1"/>
    <col min="9230" max="9230" width="0.85546875" style="24" customWidth="1"/>
    <col min="9231" max="9238" width="8.5703125" style="24" customWidth="1"/>
    <col min="9239" max="9239" width="3.42578125" style="24" customWidth="1"/>
    <col min="9240" max="9240" width="6.5703125" style="24" customWidth="1"/>
    <col min="9241" max="9241" width="9" style="24" customWidth="1"/>
    <col min="9242" max="9244" width="9.42578125" style="24" customWidth="1"/>
    <col min="9245" max="9245" width="0.85546875" style="24" customWidth="1"/>
    <col min="9246" max="9246" width="8.5703125" style="24" customWidth="1"/>
    <col min="9247" max="9465" width="9.140625" style="24"/>
    <col min="9466" max="9466" width="7.140625" style="24" customWidth="1"/>
    <col min="9467" max="9468" width="9.140625" style="24"/>
    <col min="9469" max="9469" width="12.42578125" style="24" customWidth="1"/>
    <col min="9470" max="9470" width="0.85546875" style="24" customWidth="1"/>
    <col min="9471" max="9471" width="12.42578125" style="24" customWidth="1"/>
    <col min="9472" max="9472" width="0.85546875" style="24" customWidth="1"/>
    <col min="9473" max="9473" width="12.42578125" style="24" customWidth="1"/>
    <col min="9474" max="9474" width="11.5703125" style="24" customWidth="1"/>
    <col min="9475" max="9475" width="0.5703125" style="24" customWidth="1"/>
    <col min="9476" max="9479" width="5.5703125" style="24" customWidth="1"/>
    <col min="9480" max="9480" width="2.140625" style="24" customWidth="1"/>
    <col min="9481" max="9481" width="6.5703125" style="24" customWidth="1"/>
    <col min="9482" max="9482" width="9" style="24" customWidth="1"/>
    <col min="9483" max="9485" width="9.42578125" style="24" customWidth="1"/>
    <col min="9486" max="9486" width="0.85546875" style="24" customWidth="1"/>
    <col min="9487" max="9494" width="8.5703125" style="24" customWidth="1"/>
    <col min="9495" max="9495" width="3.42578125" style="24" customWidth="1"/>
    <col min="9496" max="9496" width="6.5703125" style="24" customWidth="1"/>
    <col min="9497" max="9497" width="9" style="24" customWidth="1"/>
    <col min="9498" max="9500" width="9.42578125" style="24" customWidth="1"/>
    <col min="9501" max="9501" width="0.85546875" style="24" customWidth="1"/>
    <col min="9502" max="9502" width="8.5703125" style="24" customWidth="1"/>
    <col min="9503" max="9721" width="9.140625" style="24"/>
    <col min="9722" max="9722" width="7.140625" style="24" customWidth="1"/>
    <col min="9723" max="9724" width="9.140625" style="24"/>
    <col min="9725" max="9725" width="12.42578125" style="24" customWidth="1"/>
    <col min="9726" max="9726" width="0.85546875" style="24" customWidth="1"/>
    <col min="9727" max="9727" width="12.42578125" style="24" customWidth="1"/>
    <col min="9728" max="9728" width="0.85546875" style="24" customWidth="1"/>
    <col min="9729" max="9729" width="12.42578125" style="24" customWidth="1"/>
    <col min="9730" max="9730" width="11.5703125" style="24" customWidth="1"/>
    <col min="9731" max="9731" width="0.5703125" style="24" customWidth="1"/>
    <col min="9732" max="9735" width="5.5703125" style="24" customWidth="1"/>
    <col min="9736" max="9736" width="2.140625" style="24" customWidth="1"/>
    <col min="9737" max="9737" width="6.5703125" style="24" customWidth="1"/>
    <col min="9738" max="9738" width="9" style="24" customWidth="1"/>
    <col min="9739" max="9741" width="9.42578125" style="24" customWidth="1"/>
    <col min="9742" max="9742" width="0.85546875" style="24" customWidth="1"/>
    <col min="9743" max="9750" width="8.5703125" style="24" customWidth="1"/>
    <col min="9751" max="9751" width="3.42578125" style="24" customWidth="1"/>
    <col min="9752" max="9752" width="6.5703125" style="24" customWidth="1"/>
    <col min="9753" max="9753" width="9" style="24" customWidth="1"/>
    <col min="9754" max="9756" width="9.42578125" style="24" customWidth="1"/>
    <col min="9757" max="9757" width="0.85546875" style="24" customWidth="1"/>
    <col min="9758" max="9758" width="8.5703125" style="24" customWidth="1"/>
    <col min="9759" max="9977" width="9.140625" style="24"/>
    <col min="9978" max="9978" width="7.140625" style="24" customWidth="1"/>
    <col min="9979" max="9980" width="9.140625" style="24"/>
    <col min="9981" max="9981" width="12.42578125" style="24" customWidth="1"/>
    <col min="9982" max="9982" width="0.85546875" style="24" customWidth="1"/>
    <col min="9983" max="9983" width="12.42578125" style="24" customWidth="1"/>
    <col min="9984" max="9984" width="0.85546875" style="24" customWidth="1"/>
    <col min="9985" max="9985" width="12.42578125" style="24" customWidth="1"/>
    <col min="9986" max="9986" width="11.5703125" style="24" customWidth="1"/>
    <col min="9987" max="9987" width="0.5703125" style="24" customWidth="1"/>
    <col min="9988" max="9991" width="5.5703125" style="24" customWidth="1"/>
    <col min="9992" max="9992" width="2.140625" style="24" customWidth="1"/>
    <col min="9993" max="9993" width="6.5703125" style="24" customWidth="1"/>
    <col min="9994" max="9994" width="9" style="24" customWidth="1"/>
    <col min="9995" max="9997" width="9.42578125" style="24" customWidth="1"/>
    <col min="9998" max="9998" width="0.85546875" style="24" customWidth="1"/>
    <col min="9999" max="10006" width="8.5703125" style="24" customWidth="1"/>
    <col min="10007" max="10007" width="3.42578125" style="24" customWidth="1"/>
    <col min="10008" max="10008" width="6.5703125" style="24" customWidth="1"/>
    <col min="10009" max="10009" width="9" style="24" customWidth="1"/>
    <col min="10010" max="10012" width="9.42578125" style="24" customWidth="1"/>
    <col min="10013" max="10013" width="0.85546875" style="24" customWidth="1"/>
    <col min="10014" max="10014" width="8.5703125" style="24" customWidth="1"/>
    <col min="10015" max="10233" width="9.140625" style="24"/>
    <col min="10234" max="10234" width="7.140625" style="24" customWidth="1"/>
    <col min="10235" max="10236" width="9.140625" style="24"/>
    <col min="10237" max="10237" width="12.42578125" style="24" customWidth="1"/>
    <col min="10238" max="10238" width="0.85546875" style="24" customWidth="1"/>
    <col min="10239" max="10239" width="12.42578125" style="24" customWidth="1"/>
    <col min="10240" max="10240" width="0.85546875" style="24" customWidth="1"/>
    <col min="10241" max="10241" width="12.42578125" style="24" customWidth="1"/>
    <col min="10242" max="10242" width="11.5703125" style="24" customWidth="1"/>
    <col min="10243" max="10243" width="0.5703125" style="24" customWidth="1"/>
    <col min="10244" max="10247" width="5.5703125" style="24" customWidth="1"/>
    <col min="10248" max="10248" width="2.140625" style="24" customWidth="1"/>
    <col min="10249" max="10249" width="6.5703125" style="24" customWidth="1"/>
    <col min="10250" max="10250" width="9" style="24" customWidth="1"/>
    <col min="10251" max="10253" width="9.42578125" style="24" customWidth="1"/>
    <col min="10254" max="10254" width="0.85546875" style="24" customWidth="1"/>
    <col min="10255" max="10262" width="8.5703125" style="24" customWidth="1"/>
    <col min="10263" max="10263" width="3.42578125" style="24" customWidth="1"/>
    <col min="10264" max="10264" width="6.5703125" style="24" customWidth="1"/>
    <col min="10265" max="10265" width="9" style="24" customWidth="1"/>
    <col min="10266" max="10268" width="9.42578125" style="24" customWidth="1"/>
    <col min="10269" max="10269" width="0.85546875" style="24" customWidth="1"/>
    <col min="10270" max="10270" width="8.5703125" style="24" customWidth="1"/>
    <col min="10271" max="10489" width="9.140625" style="24"/>
    <col min="10490" max="10490" width="7.140625" style="24" customWidth="1"/>
    <col min="10491" max="10492" width="9.140625" style="24"/>
    <col min="10493" max="10493" width="12.42578125" style="24" customWidth="1"/>
    <col min="10494" max="10494" width="0.85546875" style="24" customWidth="1"/>
    <col min="10495" max="10495" width="12.42578125" style="24" customWidth="1"/>
    <col min="10496" max="10496" width="0.85546875" style="24" customWidth="1"/>
    <col min="10497" max="10497" width="12.42578125" style="24" customWidth="1"/>
    <col min="10498" max="10498" width="11.5703125" style="24" customWidth="1"/>
    <col min="10499" max="10499" width="0.5703125" style="24" customWidth="1"/>
    <col min="10500" max="10503" width="5.5703125" style="24" customWidth="1"/>
    <col min="10504" max="10504" width="2.140625" style="24" customWidth="1"/>
    <col min="10505" max="10505" width="6.5703125" style="24" customWidth="1"/>
    <col min="10506" max="10506" width="9" style="24" customWidth="1"/>
    <col min="10507" max="10509" width="9.42578125" style="24" customWidth="1"/>
    <col min="10510" max="10510" width="0.85546875" style="24" customWidth="1"/>
    <col min="10511" max="10518" width="8.5703125" style="24" customWidth="1"/>
    <col min="10519" max="10519" width="3.42578125" style="24" customWidth="1"/>
    <col min="10520" max="10520" width="6.5703125" style="24" customWidth="1"/>
    <col min="10521" max="10521" width="9" style="24" customWidth="1"/>
    <col min="10522" max="10524" width="9.42578125" style="24" customWidth="1"/>
    <col min="10525" max="10525" width="0.85546875" style="24" customWidth="1"/>
    <col min="10526" max="10526" width="8.5703125" style="24" customWidth="1"/>
    <col min="10527" max="10745" width="9.140625" style="24"/>
    <col min="10746" max="10746" width="7.140625" style="24" customWidth="1"/>
    <col min="10747" max="10748" width="9.140625" style="24"/>
    <col min="10749" max="10749" width="12.42578125" style="24" customWidth="1"/>
    <col min="10750" max="10750" width="0.85546875" style="24" customWidth="1"/>
    <col min="10751" max="10751" width="12.42578125" style="24" customWidth="1"/>
    <col min="10752" max="10752" width="0.85546875" style="24" customWidth="1"/>
    <col min="10753" max="10753" width="12.42578125" style="24" customWidth="1"/>
    <col min="10754" max="10754" width="11.5703125" style="24" customWidth="1"/>
    <col min="10755" max="10755" width="0.5703125" style="24" customWidth="1"/>
    <col min="10756" max="10759" width="5.5703125" style="24" customWidth="1"/>
    <col min="10760" max="10760" width="2.140625" style="24" customWidth="1"/>
    <col min="10761" max="10761" width="6.5703125" style="24" customWidth="1"/>
    <col min="10762" max="10762" width="9" style="24" customWidth="1"/>
    <col min="10763" max="10765" width="9.42578125" style="24" customWidth="1"/>
    <col min="10766" max="10766" width="0.85546875" style="24" customWidth="1"/>
    <col min="10767" max="10774" width="8.5703125" style="24" customWidth="1"/>
    <col min="10775" max="10775" width="3.42578125" style="24" customWidth="1"/>
    <col min="10776" max="10776" width="6.5703125" style="24" customWidth="1"/>
    <col min="10777" max="10777" width="9" style="24" customWidth="1"/>
    <col min="10778" max="10780" width="9.42578125" style="24" customWidth="1"/>
    <col min="10781" max="10781" width="0.85546875" style="24" customWidth="1"/>
    <col min="10782" max="10782" width="8.5703125" style="24" customWidth="1"/>
    <col min="10783" max="11001" width="9.140625" style="24"/>
    <col min="11002" max="11002" width="7.140625" style="24" customWidth="1"/>
    <col min="11003" max="11004" width="9.140625" style="24"/>
    <col min="11005" max="11005" width="12.42578125" style="24" customWidth="1"/>
    <col min="11006" max="11006" width="0.85546875" style="24" customWidth="1"/>
    <col min="11007" max="11007" width="12.42578125" style="24" customWidth="1"/>
    <col min="11008" max="11008" width="0.85546875" style="24" customWidth="1"/>
    <col min="11009" max="11009" width="12.42578125" style="24" customWidth="1"/>
    <col min="11010" max="11010" width="11.5703125" style="24" customWidth="1"/>
    <col min="11011" max="11011" width="0.5703125" style="24" customWidth="1"/>
    <col min="11012" max="11015" width="5.5703125" style="24" customWidth="1"/>
    <col min="11016" max="11016" width="2.140625" style="24" customWidth="1"/>
    <col min="11017" max="11017" width="6.5703125" style="24" customWidth="1"/>
    <col min="11018" max="11018" width="9" style="24" customWidth="1"/>
    <col min="11019" max="11021" width="9.42578125" style="24" customWidth="1"/>
    <col min="11022" max="11022" width="0.85546875" style="24" customWidth="1"/>
    <col min="11023" max="11030" width="8.5703125" style="24" customWidth="1"/>
    <col min="11031" max="11031" width="3.42578125" style="24" customWidth="1"/>
    <col min="11032" max="11032" width="6.5703125" style="24" customWidth="1"/>
    <col min="11033" max="11033" width="9" style="24" customWidth="1"/>
    <col min="11034" max="11036" width="9.42578125" style="24" customWidth="1"/>
    <col min="11037" max="11037" width="0.85546875" style="24" customWidth="1"/>
    <col min="11038" max="11038" width="8.5703125" style="24" customWidth="1"/>
    <col min="11039" max="11257" width="9.140625" style="24"/>
    <col min="11258" max="11258" width="7.140625" style="24" customWidth="1"/>
    <col min="11259" max="11260" width="9.140625" style="24"/>
    <col min="11261" max="11261" width="12.42578125" style="24" customWidth="1"/>
    <col min="11262" max="11262" width="0.85546875" style="24" customWidth="1"/>
    <col min="11263" max="11263" width="12.42578125" style="24" customWidth="1"/>
    <col min="11264" max="11264" width="0.85546875" style="24" customWidth="1"/>
    <col min="11265" max="11265" width="12.42578125" style="24" customWidth="1"/>
    <col min="11266" max="11266" width="11.5703125" style="24" customWidth="1"/>
    <col min="11267" max="11267" width="0.5703125" style="24" customWidth="1"/>
    <col min="11268" max="11271" width="5.5703125" style="24" customWidth="1"/>
    <col min="11272" max="11272" width="2.140625" style="24" customWidth="1"/>
    <col min="11273" max="11273" width="6.5703125" style="24" customWidth="1"/>
    <col min="11274" max="11274" width="9" style="24" customWidth="1"/>
    <col min="11275" max="11277" width="9.42578125" style="24" customWidth="1"/>
    <col min="11278" max="11278" width="0.85546875" style="24" customWidth="1"/>
    <col min="11279" max="11286" width="8.5703125" style="24" customWidth="1"/>
    <col min="11287" max="11287" width="3.42578125" style="24" customWidth="1"/>
    <col min="11288" max="11288" width="6.5703125" style="24" customWidth="1"/>
    <col min="11289" max="11289" width="9" style="24" customWidth="1"/>
    <col min="11290" max="11292" width="9.42578125" style="24" customWidth="1"/>
    <col min="11293" max="11293" width="0.85546875" style="24" customWidth="1"/>
    <col min="11294" max="11294" width="8.5703125" style="24" customWidth="1"/>
    <col min="11295" max="11513" width="9.140625" style="24"/>
    <col min="11514" max="11514" width="7.140625" style="24" customWidth="1"/>
    <col min="11515" max="11516" width="9.140625" style="24"/>
    <col min="11517" max="11517" width="12.42578125" style="24" customWidth="1"/>
    <col min="11518" max="11518" width="0.85546875" style="24" customWidth="1"/>
    <col min="11519" max="11519" width="12.42578125" style="24" customWidth="1"/>
    <col min="11520" max="11520" width="0.85546875" style="24" customWidth="1"/>
    <col min="11521" max="11521" width="12.42578125" style="24" customWidth="1"/>
    <col min="11522" max="11522" width="11.5703125" style="24" customWidth="1"/>
    <col min="11523" max="11523" width="0.5703125" style="24" customWidth="1"/>
    <col min="11524" max="11527" width="5.5703125" style="24" customWidth="1"/>
    <col min="11528" max="11528" width="2.140625" style="24" customWidth="1"/>
    <col min="11529" max="11529" width="6.5703125" style="24" customWidth="1"/>
    <col min="11530" max="11530" width="9" style="24" customWidth="1"/>
    <col min="11531" max="11533" width="9.42578125" style="24" customWidth="1"/>
    <col min="11534" max="11534" width="0.85546875" style="24" customWidth="1"/>
    <col min="11535" max="11542" width="8.5703125" style="24" customWidth="1"/>
    <col min="11543" max="11543" width="3.42578125" style="24" customWidth="1"/>
    <col min="11544" max="11544" width="6.5703125" style="24" customWidth="1"/>
    <col min="11545" max="11545" width="9" style="24" customWidth="1"/>
    <col min="11546" max="11548" width="9.42578125" style="24" customWidth="1"/>
    <col min="11549" max="11549" width="0.85546875" style="24" customWidth="1"/>
    <col min="11550" max="11550" width="8.5703125" style="24" customWidth="1"/>
    <col min="11551" max="11769" width="9.140625" style="24"/>
    <col min="11770" max="11770" width="7.140625" style="24" customWidth="1"/>
    <col min="11771" max="11772" width="9.140625" style="24"/>
    <col min="11773" max="11773" width="12.42578125" style="24" customWidth="1"/>
    <col min="11774" max="11774" width="0.85546875" style="24" customWidth="1"/>
    <col min="11775" max="11775" width="12.42578125" style="24" customWidth="1"/>
    <col min="11776" max="11776" width="0.85546875" style="24" customWidth="1"/>
    <col min="11777" max="11777" width="12.42578125" style="24" customWidth="1"/>
    <col min="11778" max="11778" width="11.5703125" style="24" customWidth="1"/>
    <col min="11779" max="11779" width="0.5703125" style="24" customWidth="1"/>
    <col min="11780" max="11783" width="5.5703125" style="24" customWidth="1"/>
    <col min="11784" max="11784" width="2.140625" style="24" customWidth="1"/>
    <col min="11785" max="11785" width="6.5703125" style="24" customWidth="1"/>
    <col min="11786" max="11786" width="9" style="24" customWidth="1"/>
    <col min="11787" max="11789" width="9.42578125" style="24" customWidth="1"/>
    <col min="11790" max="11790" width="0.85546875" style="24" customWidth="1"/>
    <col min="11791" max="11798" width="8.5703125" style="24" customWidth="1"/>
    <col min="11799" max="11799" width="3.42578125" style="24" customWidth="1"/>
    <col min="11800" max="11800" width="6.5703125" style="24" customWidth="1"/>
    <col min="11801" max="11801" width="9" style="24" customWidth="1"/>
    <col min="11802" max="11804" width="9.42578125" style="24" customWidth="1"/>
    <col min="11805" max="11805" width="0.85546875" style="24" customWidth="1"/>
    <col min="11806" max="11806" width="8.5703125" style="24" customWidth="1"/>
    <col min="11807" max="12025" width="9.140625" style="24"/>
    <col min="12026" max="12026" width="7.140625" style="24" customWidth="1"/>
    <col min="12027" max="12028" width="9.140625" style="24"/>
    <col min="12029" max="12029" width="12.42578125" style="24" customWidth="1"/>
    <col min="12030" max="12030" width="0.85546875" style="24" customWidth="1"/>
    <col min="12031" max="12031" width="12.42578125" style="24" customWidth="1"/>
    <col min="12032" max="12032" width="0.85546875" style="24" customWidth="1"/>
    <col min="12033" max="12033" width="12.42578125" style="24" customWidth="1"/>
    <col min="12034" max="12034" width="11.5703125" style="24" customWidth="1"/>
    <col min="12035" max="12035" width="0.5703125" style="24" customWidth="1"/>
    <col min="12036" max="12039" width="5.5703125" style="24" customWidth="1"/>
    <col min="12040" max="12040" width="2.140625" style="24" customWidth="1"/>
    <col min="12041" max="12041" width="6.5703125" style="24" customWidth="1"/>
    <col min="12042" max="12042" width="9" style="24" customWidth="1"/>
    <col min="12043" max="12045" width="9.42578125" style="24" customWidth="1"/>
    <col min="12046" max="12046" width="0.85546875" style="24" customWidth="1"/>
    <col min="12047" max="12054" width="8.5703125" style="24" customWidth="1"/>
    <col min="12055" max="12055" width="3.42578125" style="24" customWidth="1"/>
    <col min="12056" max="12056" width="6.5703125" style="24" customWidth="1"/>
    <col min="12057" max="12057" width="9" style="24" customWidth="1"/>
    <col min="12058" max="12060" width="9.42578125" style="24" customWidth="1"/>
    <col min="12061" max="12061" width="0.85546875" style="24" customWidth="1"/>
    <col min="12062" max="12062" width="8.5703125" style="24" customWidth="1"/>
    <col min="12063" max="12281" width="9.140625" style="24"/>
    <col min="12282" max="12282" width="7.140625" style="24" customWidth="1"/>
    <col min="12283" max="12284" width="9.140625" style="24"/>
    <col min="12285" max="12285" width="12.42578125" style="24" customWidth="1"/>
    <col min="12286" max="12286" width="0.85546875" style="24" customWidth="1"/>
    <col min="12287" max="12287" width="12.42578125" style="24" customWidth="1"/>
    <col min="12288" max="12288" width="0.85546875" style="24" customWidth="1"/>
    <col min="12289" max="12289" width="12.42578125" style="24" customWidth="1"/>
    <col min="12290" max="12290" width="11.5703125" style="24" customWidth="1"/>
    <col min="12291" max="12291" width="0.5703125" style="24" customWidth="1"/>
    <col min="12292" max="12295" width="5.5703125" style="24" customWidth="1"/>
    <col min="12296" max="12296" width="2.140625" style="24" customWidth="1"/>
    <col min="12297" max="12297" width="6.5703125" style="24" customWidth="1"/>
    <col min="12298" max="12298" width="9" style="24" customWidth="1"/>
    <col min="12299" max="12301" width="9.42578125" style="24" customWidth="1"/>
    <col min="12302" max="12302" width="0.85546875" style="24" customWidth="1"/>
    <col min="12303" max="12310" width="8.5703125" style="24" customWidth="1"/>
    <col min="12311" max="12311" width="3.42578125" style="24" customWidth="1"/>
    <col min="12312" max="12312" width="6.5703125" style="24" customWidth="1"/>
    <col min="12313" max="12313" width="9" style="24" customWidth="1"/>
    <col min="12314" max="12316" width="9.42578125" style="24" customWidth="1"/>
    <col min="12317" max="12317" width="0.85546875" style="24" customWidth="1"/>
    <col min="12318" max="12318" width="8.5703125" style="24" customWidth="1"/>
    <col min="12319" max="12537" width="9.140625" style="24"/>
    <col min="12538" max="12538" width="7.140625" style="24" customWidth="1"/>
    <col min="12539" max="12540" width="9.140625" style="24"/>
    <col min="12541" max="12541" width="12.42578125" style="24" customWidth="1"/>
    <col min="12542" max="12542" width="0.85546875" style="24" customWidth="1"/>
    <col min="12543" max="12543" width="12.42578125" style="24" customWidth="1"/>
    <col min="12544" max="12544" width="0.85546875" style="24" customWidth="1"/>
    <col min="12545" max="12545" width="12.42578125" style="24" customWidth="1"/>
    <col min="12546" max="12546" width="11.5703125" style="24" customWidth="1"/>
    <col min="12547" max="12547" width="0.5703125" style="24" customWidth="1"/>
    <col min="12548" max="12551" width="5.5703125" style="24" customWidth="1"/>
    <col min="12552" max="12552" width="2.140625" style="24" customWidth="1"/>
    <col min="12553" max="12553" width="6.5703125" style="24" customWidth="1"/>
    <col min="12554" max="12554" width="9" style="24" customWidth="1"/>
    <col min="12555" max="12557" width="9.42578125" style="24" customWidth="1"/>
    <col min="12558" max="12558" width="0.85546875" style="24" customWidth="1"/>
    <col min="12559" max="12566" width="8.5703125" style="24" customWidth="1"/>
    <col min="12567" max="12567" width="3.42578125" style="24" customWidth="1"/>
    <col min="12568" max="12568" width="6.5703125" style="24" customWidth="1"/>
    <col min="12569" max="12569" width="9" style="24" customWidth="1"/>
    <col min="12570" max="12572" width="9.42578125" style="24" customWidth="1"/>
    <col min="12573" max="12573" width="0.85546875" style="24" customWidth="1"/>
    <col min="12574" max="12574" width="8.5703125" style="24" customWidth="1"/>
    <col min="12575" max="12793" width="9.140625" style="24"/>
    <col min="12794" max="12794" width="7.140625" style="24" customWidth="1"/>
    <col min="12795" max="12796" width="9.140625" style="24"/>
    <col min="12797" max="12797" width="12.42578125" style="24" customWidth="1"/>
    <col min="12798" max="12798" width="0.85546875" style="24" customWidth="1"/>
    <col min="12799" max="12799" width="12.42578125" style="24" customWidth="1"/>
    <col min="12800" max="12800" width="0.85546875" style="24" customWidth="1"/>
    <col min="12801" max="12801" width="12.42578125" style="24" customWidth="1"/>
    <col min="12802" max="12802" width="11.5703125" style="24" customWidth="1"/>
    <col min="12803" max="12803" width="0.5703125" style="24" customWidth="1"/>
    <col min="12804" max="12807" width="5.5703125" style="24" customWidth="1"/>
    <col min="12808" max="12808" width="2.140625" style="24" customWidth="1"/>
    <col min="12809" max="12809" width="6.5703125" style="24" customWidth="1"/>
    <col min="12810" max="12810" width="9" style="24" customWidth="1"/>
    <col min="12811" max="12813" width="9.42578125" style="24" customWidth="1"/>
    <col min="12814" max="12814" width="0.85546875" style="24" customWidth="1"/>
    <col min="12815" max="12822" width="8.5703125" style="24" customWidth="1"/>
    <col min="12823" max="12823" width="3.42578125" style="24" customWidth="1"/>
    <col min="12824" max="12824" width="6.5703125" style="24" customWidth="1"/>
    <col min="12825" max="12825" width="9" style="24" customWidth="1"/>
    <col min="12826" max="12828" width="9.42578125" style="24" customWidth="1"/>
    <col min="12829" max="12829" width="0.85546875" style="24" customWidth="1"/>
    <col min="12830" max="12830" width="8.5703125" style="24" customWidth="1"/>
    <col min="12831" max="13049" width="9.140625" style="24"/>
    <col min="13050" max="13050" width="7.140625" style="24" customWidth="1"/>
    <col min="13051" max="13052" width="9.140625" style="24"/>
    <col min="13053" max="13053" width="12.42578125" style="24" customWidth="1"/>
    <col min="13054" max="13054" width="0.85546875" style="24" customWidth="1"/>
    <col min="13055" max="13055" width="12.42578125" style="24" customWidth="1"/>
    <col min="13056" max="13056" width="0.85546875" style="24" customWidth="1"/>
    <col min="13057" max="13057" width="12.42578125" style="24" customWidth="1"/>
    <col min="13058" max="13058" width="11.5703125" style="24" customWidth="1"/>
    <col min="13059" max="13059" width="0.5703125" style="24" customWidth="1"/>
    <col min="13060" max="13063" width="5.5703125" style="24" customWidth="1"/>
    <col min="13064" max="13064" width="2.140625" style="24" customWidth="1"/>
    <col min="13065" max="13065" width="6.5703125" style="24" customWidth="1"/>
    <col min="13066" max="13066" width="9" style="24" customWidth="1"/>
    <col min="13067" max="13069" width="9.42578125" style="24" customWidth="1"/>
    <col min="13070" max="13070" width="0.85546875" style="24" customWidth="1"/>
    <col min="13071" max="13078" width="8.5703125" style="24" customWidth="1"/>
    <col min="13079" max="13079" width="3.42578125" style="24" customWidth="1"/>
    <col min="13080" max="13080" width="6.5703125" style="24" customWidth="1"/>
    <col min="13081" max="13081" width="9" style="24" customWidth="1"/>
    <col min="13082" max="13084" width="9.42578125" style="24" customWidth="1"/>
    <col min="13085" max="13085" width="0.85546875" style="24" customWidth="1"/>
    <col min="13086" max="13086" width="8.5703125" style="24" customWidth="1"/>
    <col min="13087" max="13305" width="9.140625" style="24"/>
    <col min="13306" max="13306" width="7.140625" style="24" customWidth="1"/>
    <col min="13307" max="13308" width="9.140625" style="24"/>
    <col min="13309" max="13309" width="12.42578125" style="24" customWidth="1"/>
    <col min="13310" max="13310" width="0.85546875" style="24" customWidth="1"/>
    <col min="13311" max="13311" width="12.42578125" style="24" customWidth="1"/>
    <col min="13312" max="13312" width="0.85546875" style="24" customWidth="1"/>
    <col min="13313" max="13313" width="12.42578125" style="24" customWidth="1"/>
    <col min="13314" max="13314" width="11.5703125" style="24" customWidth="1"/>
    <col min="13315" max="13315" width="0.5703125" style="24" customWidth="1"/>
    <col min="13316" max="13319" width="5.5703125" style="24" customWidth="1"/>
    <col min="13320" max="13320" width="2.140625" style="24" customWidth="1"/>
    <col min="13321" max="13321" width="6.5703125" style="24" customWidth="1"/>
    <col min="13322" max="13322" width="9" style="24" customWidth="1"/>
    <col min="13323" max="13325" width="9.42578125" style="24" customWidth="1"/>
    <col min="13326" max="13326" width="0.85546875" style="24" customWidth="1"/>
    <col min="13327" max="13334" width="8.5703125" style="24" customWidth="1"/>
    <col min="13335" max="13335" width="3.42578125" style="24" customWidth="1"/>
    <col min="13336" max="13336" width="6.5703125" style="24" customWidth="1"/>
    <col min="13337" max="13337" width="9" style="24" customWidth="1"/>
    <col min="13338" max="13340" width="9.42578125" style="24" customWidth="1"/>
    <col min="13341" max="13341" width="0.85546875" style="24" customWidth="1"/>
    <col min="13342" max="13342" width="8.5703125" style="24" customWidth="1"/>
    <col min="13343" max="13561" width="9.140625" style="24"/>
    <col min="13562" max="13562" width="7.140625" style="24" customWidth="1"/>
    <col min="13563" max="13564" width="9.140625" style="24"/>
    <col min="13565" max="13565" width="12.42578125" style="24" customWidth="1"/>
    <col min="13566" max="13566" width="0.85546875" style="24" customWidth="1"/>
    <col min="13567" max="13567" width="12.42578125" style="24" customWidth="1"/>
    <col min="13568" max="13568" width="0.85546875" style="24" customWidth="1"/>
    <col min="13569" max="13569" width="12.42578125" style="24" customWidth="1"/>
    <col min="13570" max="13570" width="11.5703125" style="24" customWidth="1"/>
    <col min="13571" max="13571" width="0.5703125" style="24" customWidth="1"/>
    <col min="13572" max="13575" width="5.5703125" style="24" customWidth="1"/>
    <col min="13576" max="13576" width="2.140625" style="24" customWidth="1"/>
    <col min="13577" max="13577" width="6.5703125" style="24" customWidth="1"/>
    <col min="13578" max="13578" width="9" style="24" customWidth="1"/>
    <col min="13579" max="13581" width="9.42578125" style="24" customWidth="1"/>
    <col min="13582" max="13582" width="0.85546875" style="24" customWidth="1"/>
    <col min="13583" max="13590" width="8.5703125" style="24" customWidth="1"/>
    <col min="13591" max="13591" width="3.42578125" style="24" customWidth="1"/>
    <col min="13592" max="13592" width="6.5703125" style="24" customWidth="1"/>
    <col min="13593" max="13593" width="9" style="24" customWidth="1"/>
    <col min="13594" max="13596" width="9.42578125" style="24" customWidth="1"/>
    <col min="13597" max="13597" width="0.85546875" style="24" customWidth="1"/>
    <col min="13598" max="13598" width="8.5703125" style="24" customWidth="1"/>
    <col min="13599" max="13817" width="9.140625" style="24"/>
    <col min="13818" max="13818" width="7.140625" style="24" customWidth="1"/>
    <col min="13819" max="13820" width="9.140625" style="24"/>
    <col min="13821" max="13821" width="12.42578125" style="24" customWidth="1"/>
    <col min="13822" max="13822" width="0.85546875" style="24" customWidth="1"/>
    <col min="13823" max="13823" width="12.42578125" style="24" customWidth="1"/>
    <col min="13824" max="13824" width="0.85546875" style="24" customWidth="1"/>
    <col min="13825" max="13825" width="12.42578125" style="24" customWidth="1"/>
    <col min="13826" max="13826" width="11.5703125" style="24" customWidth="1"/>
    <col min="13827" max="13827" width="0.5703125" style="24" customWidth="1"/>
    <col min="13828" max="13831" width="5.5703125" style="24" customWidth="1"/>
    <col min="13832" max="13832" width="2.140625" style="24" customWidth="1"/>
    <col min="13833" max="13833" width="6.5703125" style="24" customWidth="1"/>
    <col min="13834" max="13834" width="9" style="24" customWidth="1"/>
    <col min="13835" max="13837" width="9.42578125" style="24" customWidth="1"/>
    <col min="13838" max="13838" width="0.85546875" style="24" customWidth="1"/>
    <col min="13839" max="13846" width="8.5703125" style="24" customWidth="1"/>
    <col min="13847" max="13847" width="3.42578125" style="24" customWidth="1"/>
    <col min="13848" max="13848" width="6.5703125" style="24" customWidth="1"/>
    <col min="13849" max="13849" width="9" style="24" customWidth="1"/>
    <col min="13850" max="13852" width="9.42578125" style="24" customWidth="1"/>
    <col min="13853" max="13853" width="0.85546875" style="24" customWidth="1"/>
    <col min="13854" max="13854" width="8.5703125" style="24" customWidth="1"/>
    <col min="13855" max="14073" width="9.140625" style="24"/>
    <col min="14074" max="14074" width="7.140625" style="24" customWidth="1"/>
    <col min="14075" max="14076" width="9.140625" style="24"/>
    <col min="14077" max="14077" width="12.42578125" style="24" customWidth="1"/>
    <col min="14078" max="14078" width="0.85546875" style="24" customWidth="1"/>
    <col min="14079" max="14079" width="12.42578125" style="24" customWidth="1"/>
    <col min="14080" max="14080" width="0.85546875" style="24" customWidth="1"/>
    <col min="14081" max="14081" width="12.42578125" style="24" customWidth="1"/>
    <col min="14082" max="14082" width="11.5703125" style="24" customWidth="1"/>
    <col min="14083" max="14083" width="0.5703125" style="24" customWidth="1"/>
    <col min="14084" max="14087" width="5.5703125" style="24" customWidth="1"/>
    <col min="14088" max="14088" width="2.140625" style="24" customWidth="1"/>
    <col min="14089" max="14089" width="6.5703125" style="24" customWidth="1"/>
    <col min="14090" max="14090" width="9" style="24" customWidth="1"/>
    <col min="14091" max="14093" width="9.42578125" style="24" customWidth="1"/>
    <col min="14094" max="14094" width="0.85546875" style="24" customWidth="1"/>
    <col min="14095" max="14102" width="8.5703125" style="24" customWidth="1"/>
    <col min="14103" max="14103" width="3.42578125" style="24" customWidth="1"/>
    <col min="14104" max="14104" width="6.5703125" style="24" customWidth="1"/>
    <col min="14105" max="14105" width="9" style="24" customWidth="1"/>
    <col min="14106" max="14108" width="9.42578125" style="24" customWidth="1"/>
    <col min="14109" max="14109" width="0.85546875" style="24" customWidth="1"/>
    <col min="14110" max="14110" width="8.5703125" style="24" customWidth="1"/>
    <col min="14111" max="14329" width="9.140625" style="24"/>
    <col min="14330" max="14330" width="7.140625" style="24" customWidth="1"/>
    <col min="14331" max="14332" width="9.140625" style="24"/>
    <col min="14333" max="14333" width="12.42578125" style="24" customWidth="1"/>
    <col min="14334" max="14334" width="0.85546875" style="24" customWidth="1"/>
    <col min="14335" max="14335" width="12.42578125" style="24" customWidth="1"/>
    <col min="14336" max="14336" width="0.85546875" style="24" customWidth="1"/>
    <col min="14337" max="14337" width="12.42578125" style="24" customWidth="1"/>
    <col min="14338" max="14338" width="11.5703125" style="24" customWidth="1"/>
    <col min="14339" max="14339" width="0.5703125" style="24" customWidth="1"/>
    <col min="14340" max="14343" width="5.5703125" style="24" customWidth="1"/>
    <col min="14344" max="14344" width="2.140625" style="24" customWidth="1"/>
    <col min="14345" max="14345" width="6.5703125" style="24" customWidth="1"/>
    <col min="14346" max="14346" width="9" style="24" customWidth="1"/>
    <col min="14347" max="14349" width="9.42578125" style="24" customWidth="1"/>
    <col min="14350" max="14350" width="0.85546875" style="24" customWidth="1"/>
    <col min="14351" max="14358" width="8.5703125" style="24" customWidth="1"/>
    <col min="14359" max="14359" width="3.42578125" style="24" customWidth="1"/>
    <col min="14360" max="14360" width="6.5703125" style="24" customWidth="1"/>
    <col min="14361" max="14361" width="9" style="24" customWidth="1"/>
    <col min="14362" max="14364" width="9.42578125" style="24" customWidth="1"/>
    <col min="14365" max="14365" width="0.85546875" style="24" customWidth="1"/>
    <col min="14366" max="14366" width="8.5703125" style="24" customWidth="1"/>
    <col min="14367" max="14585" width="9.140625" style="24"/>
    <col min="14586" max="14586" width="7.140625" style="24" customWidth="1"/>
    <col min="14587" max="14588" width="9.140625" style="24"/>
    <col min="14589" max="14589" width="12.42578125" style="24" customWidth="1"/>
    <col min="14590" max="14590" width="0.85546875" style="24" customWidth="1"/>
    <col min="14591" max="14591" width="12.42578125" style="24" customWidth="1"/>
    <col min="14592" max="14592" width="0.85546875" style="24" customWidth="1"/>
    <col min="14593" max="14593" width="12.42578125" style="24" customWidth="1"/>
    <col min="14594" max="14594" width="11.5703125" style="24" customWidth="1"/>
    <col min="14595" max="14595" width="0.5703125" style="24" customWidth="1"/>
    <col min="14596" max="14599" width="5.5703125" style="24" customWidth="1"/>
    <col min="14600" max="14600" width="2.140625" style="24" customWidth="1"/>
    <col min="14601" max="14601" width="6.5703125" style="24" customWidth="1"/>
    <col min="14602" max="14602" width="9" style="24" customWidth="1"/>
    <col min="14603" max="14605" width="9.42578125" style="24" customWidth="1"/>
    <col min="14606" max="14606" width="0.85546875" style="24" customWidth="1"/>
    <col min="14607" max="14614" width="8.5703125" style="24" customWidth="1"/>
    <col min="14615" max="14615" width="3.42578125" style="24" customWidth="1"/>
    <col min="14616" max="14616" width="6.5703125" style="24" customWidth="1"/>
    <col min="14617" max="14617" width="9" style="24" customWidth="1"/>
    <col min="14618" max="14620" width="9.42578125" style="24" customWidth="1"/>
    <col min="14621" max="14621" width="0.85546875" style="24" customWidth="1"/>
    <col min="14622" max="14622" width="8.5703125" style="24" customWidth="1"/>
    <col min="14623" max="14841" width="9.140625" style="24"/>
    <col min="14842" max="14842" width="7.140625" style="24" customWidth="1"/>
    <col min="14843" max="14844" width="9.140625" style="24"/>
    <col min="14845" max="14845" width="12.42578125" style="24" customWidth="1"/>
    <col min="14846" max="14846" width="0.85546875" style="24" customWidth="1"/>
    <col min="14847" max="14847" width="12.42578125" style="24" customWidth="1"/>
    <col min="14848" max="14848" width="0.85546875" style="24" customWidth="1"/>
    <col min="14849" max="14849" width="12.42578125" style="24" customWidth="1"/>
    <col min="14850" max="14850" width="11.5703125" style="24" customWidth="1"/>
    <col min="14851" max="14851" width="0.5703125" style="24" customWidth="1"/>
    <col min="14852" max="14855" width="5.5703125" style="24" customWidth="1"/>
    <col min="14856" max="14856" width="2.140625" style="24" customWidth="1"/>
    <col min="14857" max="14857" width="6.5703125" style="24" customWidth="1"/>
    <col min="14858" max="14858" width="9" style="24" customWidth="1"/>
    <col min="14859" max="14861" width="9.42578125" style="24" customWidth="1"/>
    <col min="14862" max="14862" width="0.85546875" style="24" customWidth="1"/>
    <col min="14863" max="14870" width="8.5703125" style="24" customWidth="1"/>
    <col min="14871" max="14871" width="3.42578125" style="24" customWidth="1"/>
    <col min="14872" max="14872" width="6.5703125" style="24" customWidth="1"/>
    <col min="14873" max="14873" width="9" style="24" customWidth="1"/>
    <col min="14874" max="14876" width="9.42578125" style="24" customWidth="1"/>
    <col min="14877" max="14877" width="0.85546875" style="24" customWidth="1"/>
    <col min="14878" max="14878" width="8.5703125" style="24" customWidth="1"/>
    <col min="14879" max="15097" width="9.140625" style="24"/>
    <col min="15098" max="15098" width="7.140625" style="24" customWidth="1"/>
    <col min="15099" max="15100" width="9.140625" style="24"/>
    <col min="15101" max="15101" width="12.42578125" style="24" customWidth="1"/>
    <col min="15102" max="15102" width="0.85546875" style="24" customWidth="1"/>
    <col min="15103" max="15103" width="12.42578125" style="24" customWidth="1"/>
    <col min="15104" max="15104" width="0.85546875" style="24" customWidth="1"/>
    <col min="15105" max="15105" width="12.42578125" style="24" customWidth="1"/>
    <col min="15106" max="15106" width="11.5703125" style="24" customWidth="1"/>
    <col min="15107" max="15107" width="0.5703125" style="24" customWidth="1"/>
    <col min="15108" max="15111" width="5.5703125" style="24" customWidth="1"/>
    <col min="15112" max="15112" width="2.140625" style="24" customWidth="1"/>
    <col min="15113" max="15113" width="6.5703125" style="24" customWidth="1"/>
    <col min="15114" max="15114" width="9" style="24" customWidth="1"/>
    <col min="15115" max="15117" width="9.42578125" style="24" customWidth="1"/>
    <col min="15118" max="15118" width="0.85546875" style="24" customWidth="1"/>
    <col min="15119" max="15126" width="8.5703125" style="24" customWidth="1"/>
    <col min="15127" max="15127" width="3.42578125" style="24" customWidth="1"/>
    <col min="15128" max="15128" width="6.5703125" style="24" customWidth="1"/>
    <col min="15129" max="15129" width="9" style="24" customWidth="1"/>
    <col min="15130" max="15132" width="9.42578125" style="24" customWidth="1"/>
    <col min="15133" max="15133" width="0.85546875" style="24" customWidth="1"/>
    <col min="15134" max="15134" width="8.5703125" style="24" customWidth="1"/>
    <col min="15135" max="15353" width="9.140625" style="24"/>
    <col min="15354" max="15354" width="7.140625" style="24" customWidth="1"/>
    <col min="15355" max="15356" width="9.140625" style="24"/>
    <col min="15357" max="15357" width="12.42578125" style="24" customWidth="1"/>
    <col min="15358" max="15358" width="0.85546875" style="24" customWidth="1"/>
    <col min="15359" max="15359" width="12.42578125" style="24" customWidth="1"/>
    <col min="15360" max="15360" width="0.85546875" style="24" customWidth="1"/>
    <col min="15361" max="15361" width="12.42578125" style="24" customWidth="1"/>
    <col min="15362" max="15362" width="11.5703125" style="24" customWidth="1"/>
    <col min="15363" max="15363" width="0.5703125" style="24" customWidth="1"/>
    <col min="15364" max="15367" width="5.5703125" style="24" customWidth="1"/>
    <col min="15368" max="15368" width="2.140625" style="24" customWidth="1"/>
    <col min="15369" max="15369" width="6.5703125" style="24" customWidth="1"/>
    <col min="15370" max="15370" width="9" style="24" customWidth="1"/>
    <col min="15371" max="15373" width="9.42578125" style="24" customWidth="1"/>
    <col min="15374" max="15374" width="0.85546875" style="24" customWidth="1"/>
    <col min="15375" max="15382" width="8.5703125" style="24" customWidth="1"/>
    <col min="15383" max="15383" width="3.42578125" style="24" customWidth="1"/>
    <col min="15384" max="15384" width="6.5703125" style="24" customWidth="1"/>
    <col min="15385" max="15385" width="9" style="24" customWidth="1"/>
    <col min="15386" max="15388" width="9.42578125" style="24" customWidth="1"/>
    <col min="15389" max="15389" width="0.85546875" style="24" customWidth="1"/>
    <col min="15390" max="15390" width="8.5703125" style="24" customWidth="1"/>
    <col min="15391" max="15609" width="9.140625" style="24"/>
    <col min="15610" max="15610" width="7.140625" style="24" customWidth="1"/>
    <col min="15611" max="15612" width="9.140625" style="24"/>
    <col min="15613" max="15613" width="12.42578125" style="24" customWidth="1"/>
    <col min="15614" max="15614" width="0.85546875" style="24" customWidth="1"/>
    <col min="15615" max="15615" width="12.42578125" style="24" customWidth="1"/>
    <col min="15616" max="15616" width="0.85546875" style="24" customWidth="1"/>
    <col min="15617" max="15617" width="12.42578125" style="24" customWidth="1"/>
    <col min="15618" max="15618" width="11.5703125" style="24" customWidth="1"/>
    <col min="15619" max="15619" width="0.5703125" style="24" customWidth="1"/>
    <col min="15620" max="15623" width="5.5703125" style="24" customWidth="1"/>
    <col min="15624" max="15624" width="2.140625" style="24" customWidth="1"/>
    <col min="15625" max="15625" width="6.5703125" style="24" customWidth="1"/>
    <col min="15626" max="15626" width="9" style="24" customWidth="1"/>
    <col min="15627" max="15629" width="9.42578125" style="24" customWidth="1"/>
    <col min="15630" max="15630" width="0.85546875" style="24" customWidth="1"/>
    <col min="15631" max="15638" width="8.5703125" style="24" customWidth="1"/>
    <col min="15639" max="15639" width="3.42578125" style="24" customWidth="1"/>
    <col min="15640" max="15640" width="6.5703125" style="24" customWidth="1"/>
    <col min="15641" max="15641" width="9" style="24" customWidth="1"/>
    <col min="15642" max="15644" width="9.42578125" style="24" customWidth="1"/>
    <col min="15645" max="15645" width="0.85546875" style="24" customWidth="1"/>
    <col min="15646" max="15646" width="8.5703125" style="24" customWidth="1"/>
    <col min="15647" max="15865" width="9.140625" style="24"/>
    <col min="15866" max="15866" width="7.140625" style="24" customWidth="1"/>
    <col min="15867" max="15868" width="9.140625" style="24"/>
    <col min="15869" max="15869" width="12.42578125" style="24" customWidth="1"/>
    <col min="15870" max="15870" width="0.85546875" style="24" customWidth="1"/>
    <col min="15871" max="15871" width="12.42578125" style="24" customWidth="1"/>
    <col min="15872" max="15872" width="0.85546875" style="24" customWidth="1"/>
    <col min="15873" max="15873" width="12.42578125" style="24" customWidth="1"/>
    <col min="15874" max="15874" width="11.5703125" style="24" customWidth="1"/>
    <col min="15875" max="15875" width="0.5703125" style="24" customWidth="1"/>
    <col min="15876" max="15879" width="5.5703125" style="24" customWidth="1"/>
    <col min="15880" max="15880" width="2.140625" style="24" customWidth="1"/>
    <col min="15881" max="15881" width="6.5703125" style="24" customWidth="1"/>
    <col min="15882" max="15882" width="9" style="24" customWidth="1"/>
    <col min="15883" max="15885" width="9.42578125" style="24" customWidth="1"/>
    <col min="15886" max="15886" width="0.85546875" style="24" customWidth="1"/>
    <col min="15887" max="15894" width="8.5703125" style="24" customWidth="1"/>
    <col min="15895" max="15895" width="3.42578125" style="24" customWidth="1"/>
    <col min="15896" max="15896" width="6.5703125" style="24" customWidth="1"/>
    <col min="15897" max="15897" width="9" style="24" customWidth="1"/>
    <col min="15898" max="15900" width="9.42578125" style="24" customWidth="1"/>
    <col min="15901" max="15901" width="0.85546875" style="24" customWidth="1"/>
    <col min="15902" max="15902" width="8.5703125" style="24" customWidth="1"/>
    <col min="15903" max="16121" width="9.140625" style="24"/>
    <col min="16122" max="16122" width="7.140625" style="24" customWidth="1"/>
    <col min="16123" max="16124" width="9.140625" style="24"/>
    <col min="16125" max="16125" width="12.42578125" style="24" customWidth="1"/>
    <col min="16126" max="16126" width="0.85546875" style="24" customWidth="1"/>
    <col min="16127" max="16127" width="12.42578125" style="24" customWidth="1"/>
    <col min="16128" max="16128" width="0.85546875" style="24" customWidth="1"/>
    <col min="16129" max="16129" width="12.42578125" style="24" customWidth="1"/>
    <col min="16130" max="16130" width="11.5703125" style="24" customWidth="1"/>
    <col min="16131" max="16131" width="0.5703125" style="24" customWidth="1"/>
    <col min="16132" max="16135" width="5.5703125" style="24" customWidth="1"/>
    <col min="16136" max="16136" width="2.140625" style="24" customWidth="1"/>
    <col min="16137" max="16137" width="6.5703125" style="24" customWidth="1"/>
    <col min="16138" max="16138" width="9" style="24" customWidth="1"/>
    <col min="16139" max="16141" width="9.42578125" style="24" customWidth="1"/>
    <col min="16142" max="16142" width="0.85546875" style="24" customWidth="1"/>
    <col min="16143" max="16150" width="8.5703125" style="24" customWidth="1"/>
    <col min="16151" max="16151" width="3.42578125" style="24" customWidth="1"/>
    <col min="16152" max="16152" width="6.5703125" style="24" customWidth="1"/>
    <col min="16153" max="16153" width="9" style="24" customWidth="1"/>
    <col min="16154" max="16156" width="9.42578125" style="24" customWidth="1"/>
    <col min="16157" max="16157" width="0.85546875" style="24" customWidth="1"/>
    <col min="16158" max="16158" width="8.5703125" style="24" customWidth="1"/>
    <col min="16159" max="16384" width="9.140625" style="24"/>
  </cols>
  <sheetData>
    <row r="1" spans="1:49" ht="15.75" x14ac:dyDescent="0.25">
      <c r="B1" s="966" t="s">
        <v>3165</v>
      </c>
      <c r="C1" s="63"/>
      <c r="D1" s="63"/>
      <c r="P1" s="378" t="str">
        <f>B1</f>
        <v>Tableau 50.240 - Approche fondée sur les notations internes - Actifs pondérés en fonction du risque de crédit</v>
      </c>
      <c r="W1" s="378" t="str">
        <f>B1</f>
        <v>Tableau 50.240 - Approche fondée sur les notations internes - Actifs pondérés en fonction du risque de crédit</v>
      </c>
      <c r="X1" s="131"/>
      <c r="Y1" s="131"/>
      <c r="Z1" s="131"/>
      <c r="AA1" s="131"/>
      <c r="AB1" s="131"/>
      <c r="AC1" s="378" t="str">
        <f>$B1</f>
        <v>Tableau 50.240 - Approche fondée sur les notations internes - Actifs pondérés en fonction du risque de crédit</v>
      </c>
      <c r="AD1" s="1596"/>
      <c r="AE1" s="131"/>
      <c r="AF1" s="131"/>
      <c r="AG1" s="131"/>
      <c r="AH1" s="131"/>
      <c r="AI1" s="131"/>
      <c r="AJ1" s="131"/>
      <c r="AK1" s="131"/>
      <c r="AL1" s="131"/>
      <c r="AM1" s="1589" t="str">
        <f>B1</f>
        <v>Tableau 50.240 - Approche fondée sur les notations internes - Actifs pondérés en fonction du risque de crédit</v>
      </c>
      <c r="AN1" s="508"/>
      <c r="AO1" s="508"/>
      <c r="AP1" s="508"/>
      <c r="AQ1" s="508"/>
      <c r="AS1" s="1589" t="str">
        <f>B1</f>
        <v>Tableau 50.240 - Approche fondée sur les notations internes - Actifs pondérés en fonction du risque de crédit</v>
      </c>
      <c r="AT1" s="508"/>
      <c r="AU1" s="508"/>
      <c r="AV1" s="508"/>
      <c r="AW1" s="508"/>
    </row>
    <row r="2" spans="1:49" ht="15" customHeight="1" x14ac:dyDescent="0.25">
      <c r="A2" s="352">
        <v>31</v>
      </c>
      <c r="B2" s="2144" t="s">
        <v>94</v>
      </c>
      <c r="C2" s="2145"/>
      <c r="D2" s="2145"/>
      <c r="E2" s="2146"/>
      <c r="F2" s="177"/>
      <c r="P2" s="2097" t="s">
        <v>3005</v>
      </c>
      <c r="Q2" s="2097"/>
      <c r="R2" s="2097"/>
      <c r="S2" s="2097"/>
      <c r="T2" s="2097"/>
      <c r="U2" s="2097"/>
      <c r="W2" s="2222" t="s">
        <v>3166</v>
      </c>
      <c r="X2" s="2222"/>
      <c r="Y2" s="2222"/>
      <c r="Z2" s="2222"/>
      <c r="AA2" s="2222"/>
      <c r="AB2" s="1662"/>
      <c r="AC2" s="2222" t="s">
        <v>3149</v>
      </c>
      <c r="AD2" s="2222"/>
      <c r="AE2" s="2222"/>
      <c r="AF2" s="2222"/>
      <c r="AG2" s="2222"/>
      <c r="AH2" s="2222"/>
      <c r="AI2" s="2222"/>
      <c r="AJ2" s="2222"/>
      <c r="AK2" s="2222"/>
      <c r="AL2" s="1696"/>
      <c r="AM2" s="2305" t="s">
        <v>3167</v>
      </c>
      <c r="AN2" s="2305"/>
      <c r="AO2" s="2305"/>
      <c r="AP2" s="2305"/>
      <c r="AQ2" s="2305"/>
      <c r="AS2" s="2305" t="s">
        <v>3168</v>
      </c>
      <c r="AT2" s="2305"/>
      <c r="AU2" s="2305"/>
      <c r="AV2" s="2305"/>
      <c r="AW2" s="2305"/>
    </row>
    <row r="3" spans="1:49" ht="15" x14ac:dyDescent="0.2">
      <c r="A3" s="352"/>
      <c r="B3" s="353"/>
      <c r="C3" s="304"/>
      <c r="D3" s="304"/>
      <c r="F3" s="177"/>
      <c r="P3" s="2120"/>
      <c r="Q3" s="2120"/>
      <c r="R3" s="2120"/>
      <c r="S3" s="2120"/>
      <c r="T3" s="2120"/>
      <c r="U3" s="2120"/>
      <c r="W3" s="2222"/>
      <c r="X3" s="2222"/>
      <c r="Y3" s="2222"/>
      <c r="Z3" s="2222"/>
      <c r="AA3" s="2222"/>
      <c r="AB3" s="1670"/>
      <c r="AC3" s="2222"/>
      <c r="AD3" s="2222"/>
      <c r="AE3" s="2222"/>
      <c r="AF3" s="2222"/>
      <c r="AG3" s="2222"/>
      <c r="AH3" s="2222"/>
      <c r="AI3" s="2222"/>
      <c r="AJ3" s="2222"/>
      <c r="AK3" s="2222"/>
      <c r="AL3" s="1696"/>
      <c r="AM3" s="2305"/>
      <c r="AN3" s="2305"/>
      <c r="AO3" s="2305"/>
      <c r="AP3" s="2305"/>
      <c r="AQ3" s="2305"/>
      <c r="AS3" s="2305"/>
      <c r="AT3" s="2305"/>
      <c r="AU3" s="2305"/>
      <c r="AV3" s="2305"/>
      <c r="AW3" s="2305"/>
    </row>
    <row r="4" spans="1:49" ht="29.45" customHeight="1" x14ac:dyDescent="0.2">
      <c r="A4" s="131"/>
      <c r="B4" s="2222" t="s">
        <v>3169</v>
      </c>
      <c r="C4" s="2222"/>
      <c r="D4" s="2222"/>
      <c r="E4" s="2222"/>
      <c r="F4" s="2222"/>
      <c r="G4" s="2222"/>
      <c r="H4" s="2222"/>
      <c r="I4" s="2222"/>
      <c r="J4" s="2222"/>
      <c r="K4" s="2222"/>
      <c r="L4" s="2222"/>
      <c r="M4" s="2222"/>
      <c r="N4" s="2222"/>
      <c r="P4" s="2097" t="str">
        <f>B4</f>
        <v>Pour le portefeuille bancaire – Expositions sur les marges de crédit adossées à un bien immobilier générales (135)</v>
      </c>
      <c r="Q4" s="2097"/>
      <c r="R4" s="2097"/>
      <c r="S4" s="2097"/>
      <c r="T4" s="2097"/>
      <c r="U4" s="2097"/>
      <c r="W4" s="2222" t="str">
        <f>B4</f>
        <v>Pour le portefeuille bancaire – Expositions sur les marges de crédit adossées à un bien immobilier générales (135)</v>
      </c>
      <c r="X4" s="2222"/>
      <c r="Y4" s="2222"/>
      <c r="Z4" s="2222"/>
      <c r="AA4" s="2222"/>
      <c r="AB4" s="1662"/>
      <c r="AC4" s="2303" t="s">
        <v>3170</v>
      </c>
      <c r="AD4" s="2303"/>
      <c r="AE4" s="2303"/>
      <c r="AF4" s="2303"/>
      <c r="AG4" s="2303"/>
      <c r="AH4" s="2303"/>
      <c r="AI4" s="2303"/>
      <c r="AJ4" s="2303"/>
      <c r="AK4" s="2303"/>
      <c r="AL4" s="1722"/>
      <c r="AM4" s="2224" t="str">
        <f>$B4</f>
        <v>Pour le portefeuille bancaire – Expositions sur les marges de crédit adossées à un bien immobilier générales (135)</v>
      </c>
      <c r="AN4" s="2224"/>
      <c r="AO4" s="2224"/>
      <c r="AP4" s="2224"/>
      <c r="AQ4" s="2224"/>
      <c r="AS4" s="2224" t="str">
        <f>$B4</f>
        <v>Pour le portefeuille bancaire – Expositions sur les marges de crédit adossées à un bien immobilier générales (135)</v>
      </c>
      <c r="AT4" s="2224"/>
      <c r="AU4" s="2224"/>
      <c r="AV4" s="2224"/>
      <c r="AW4" s="2224"/>
    </row>
    <row r="5" spans="1:49" ht="15" x14ac:dyDescent="0.2">
      <c r="A5" s="131"/>
      <c r="B5" s="261" t="s">
        <v>2910</v>
      </c>
      <c r="C5" s="661"/>
      <c r="D5" s="131"/>
      <c r="E5" s="131"/>
      <c r="F5" s="131"/>
      <c r="G5" s="131"/>
      <c r="H5" s="131"/>
      <c r="I5" s="131"/>
      <c r="J5" s="131"/>
      <c r="K5" s="131"/>
      <c r="L5" s="131"/>
      <c r="M5" s="131"/>
      <c r="N5" s="131"/>
      <c r="P5" s="261" t="str">
        <f>B5</f>
        <v>Dollars, en milliers, Type d’enregistrement 010</v>
      </c>
      <c r="W5" s="261" t="str">
        <f>B5</f>
        <v>Dollars, en milliers, Type d’enregistrement 010</v>
      </c>
      <c r="X5" s="131"/>
      <c r="Y5" s="131"/>
      <c r="AC5" s="261" t="s">
        <v>2910</v>
      </c>
      <c r="AD5" s="131"/>
      <c r="AE5" s="131"/>
      <c r="AF5" s="1590"/>
      <c r="AG5" s="1590"/>
      <c r="AH5" s="261"/>
      <c r="AI5" s="131"/>
      <c r="AJ5" s="131"/>
      <c r="AK5" s="1590"/>
      <c r="AL5" s="1590"/>
      <c r="AM5" s="261" t="str">
        <f>$B5</f>
        <v>Dollars, en milliers, Type d’enregistrement 010</v>
      </c>
      <c r="AN5" s="508"/>
      <c r="AO5" s="508"/>
      <c r="AP5" s="1590"/>
      <c r="AQ5" s="1590"/>
      <c r="AS5" s="261" t="str">
        <f>$B5</f>
        <v>Dollars, en milliers, Type d’enregistrement 010</v>
      </c>
      <c r="AT5" s="508"/>
      <c r="AU5" s="508"/>
      <c r="AV5" s="1590"/>
      <c r="AW5" s="1590"/>
    </row>
    <row r="6" spans="1:49" ht="28.5" x14ac:dyDescent="0.25">
      <c r="A6" s="131"/>
      <c r="B6" s="2179" t="s">
        <v>2349</v>
      </c>
      <c r="C6" s="2180"/>
      <c r="D6" s="2181"/>
      <c r="E6" s="897"/>
      <c r="F6" s="1666" t="s">
        <v>2350</v>
      </c>
      <c r="G6" s="1544"/>
      <c r="H6" s="2069" t="s">
        <v>2800</v>
      </c>
      <c r="I6" s="2004"/>
      <c r="J6" s="897"/>
      <c r="K6" s="897"/>
      <c r="L6" s="897"/>
      <c r="M6" s="897"/>
      <c r="N6" s="897"/>
      <c r="P6" s="2184"/>
      <c r="Q6" s="2184"/>
      <c r="R6" s="1026"/>
      <c r="S6" s="2105" t="s">
        <v>2971</v>
      </c>
      <c r="T6" s="2149"/>
      <c r="U6" s="1397"/>
      <c r="W6" s="2184"/>
      <c r="X6" s="2184"/>
      <c r="Y6" s="1456"/>
      <c r="Z6" s="2226" t="s">
        <v>2971</v>
      </c>
      <c r="AA6" s="2227"/>
      <c r="AB6" s="1597"/>
      <c r="AC6" s="2304"/>
      <c r="AD6" s="2304"/>
      <c r="AE6" s="189"/>
      <c r="AF6" s="1598"/>
      <c r="AG6" s="131"/>
      <c r="AH6" s="897"/>
      <c r="AI6" s="897"/>
      <c r="AJ6" s="897"/>
      <c r="AK6" s="897"/>
      <c r="AL6" s="897"/>
      <c r="AM6" s="2304"/>
      <c r="AN6" s="2304"/>
      <c r="AO6" s="1591"/>
      <c r="AP6" s="2226" t="s">
        <v>2971</v>
      </c>
      <c r="AQ6" s="2227"/>
      <c r="AS6" s="2304"/>
      <c r="AT6" s="2304"/>
      <c r="AU6" s="24"/>
      <c r="AV6" s="2226" t="s">
        <v>2971</v>
      </c>
      <c r="AW6" s="2227"/>
    </row>
    <row r="7" spans="1:49" ht="83.25" customHeight="1" x14ac:dyDescent="0.2">
      <c r="A7" s="1666" t="s">
        <v>2915</v>
      </c>
      <c r="B7" s="1666" t="s">
        <v>2916</v>
      </c>
      <c r="C7" s="1666" t="s">
        <v>2352</v>
      </c>
      <c r="D7" s="1666" t="s">
        <v>3111</v>
      </c>
      <c r="E7" s="188"/>
      <c r="F7" s="1660" t="s">
        <v>3120</v>
      </c>
      <c r="G7" s="1191"/>
      <c r="H7" s="1666" t="s">
        <v>3083</v>
      </c>
      <c r="I7" s="1213" t="s">
        <v>3131</v>
      </c>
      <c r="J7" s="188"/>
      <c r="K7" s="2002" t="s">
        <v>2359</v>
      </c>
      <c r="L7" s="2149"/>
      <c r="M7" s="2002" t="s">
        <v>2925</v>
      </c>
      <c r="N7" s="2149"/>
      <c r="P7" s="1200" t="str">
        <f>$A7</f>
        <v>Fourchette de probabilité de défaut (PD)</v>
      </c>
      <c r="Q7" s="1200" t="str">
        <f>$B7</f>
        <v>PD estimative (%) (M3)</v>
      </c>
      <c r="R7" s="1666" t="s">
        <v>3090</v>
      </c>
      <c r="S7" s="1666" t="s">
        <v>2927</v>
      </c>
      <c r="T7" s="1666" t="s">
        <v>2928</v>
      </c>
      <c r="U7" s="189"/>
      <c r="W7" s="1200" t="str">
        <f>$A7</f>
        <v>Fourchette de probabilité de défaut (PD)</v>
      </c>
      <c r="X7" s="1200" t="str">
        <f>$B7</f>
        <v>PD estimative (%) (M3)</v>
      </c>
      <c r="Y7" s="1213" t="s">
        <v>3133</v>
      </c>
      <c r="Z7" s="1213" t="s">
        <v>3134</v>
      </c>
      <c r="AA7" s="1213" t="s">
        <v>3171</v>
      </c>
      <c r="AB7" s="1599"/>
      <c r="AC7" s="1600" t="s">
        <v>3172</v>
      </c>
      <c r="AD7" s="1600" t="s">
        <v>2916</v>
      </c>
      <c r="AE7" s="1666" t="s">
        <v>3156</v>
      </c>
      <c r="AF7" s="1213" t="s">
        <v>2979</v>
      </c>
      <c r="AG7" s="1601"/>
      <c r="AH7" s="2306" t="s">
        <v>3138</v>
      </c>
      <c r="AI7" s="2307"/>
      <c r="AJ7" s="2306" t="s">
        <v>2981</v>
      </c>
      <c r="AK7" s="2307"/>
      <c r="AL7" s="508"/>
      <c r="AM7" s="1200" t="str">
        <f>$A7</f>
        <v>Fourchette de probabilité de défaut (PD)</v>
      </c>
      <c r="AN7" s="1200" t="str">
        <f>$B7</f>
        <v>PD estimative (%) (M3)</v>
      </c>
      <c r="AO7" s="1624" t="s">
        <v>3139</v>
      </c>
      <c r="AP7" s="1624" t="s">
        <v>3173</v>
      </c>
      <c r="AQ7" s="1624" t="s">
        <v>3141</v>
      </c>
      <c r="AS7" s="1200" t="str">
        <f>$A7</f>
        <v>Fourchette de probabilité de défaut (PD)</v>
      </c>
      <c r="AT7" s="1200" t="str">
        <f>$B7</f>
        <v>PD estimative (%) (M3)</v>
      </c>
      <c r="AU7" s="1592" t="s">
        <v>3142</v>
      </c>
      <c r="AV7" s="1592" t="s">
        <v>3143</v>
      </c>
      <c r="AW7" s="1592" t="s">
        <v>3174</v>
      </c>
    </row>
    <row r="8" spans="1:49" s="1099" customFormat="1" ht="15" x14ac:dyDescent="0.25">
      <c r="A8" s="1026"/>
      <c r="B8" s="1703" t="s">
        <v>244</v>
      </c>
      <c r="C8" s="1703"/>
      <c r="D8" s="1703" t="s">
        <v>245</v>
      </c>
      <c r="E8" s="1703"/>
      <c r="F8" s="1703" t="s">
        <v>246</v>
      </c>
      <c r="G8" s="1703"/>
      <c r="H8" s="1703" t="s">
        <v>3085</v>
      </c>
      <c r="I8" s="1703"/>
      <c r="J8" s="1703"/>
      <c r="K8" s="1703"/>
      <c r="L8" s="1703"/>
      <c r="M8" s="1703"/>
      <c r="N8" s="1703"/>
      <c r="P8" s="1398"/>
      <c r="Q8" s="1399" t="s">
        <v>2930</v>
      </c>
      <c r="R8" s="1703"/>
      <c r="S8" s="131"/>
      <c r="T8" s="1703"/>
      <c r="U8" s="1703"/>
      <c r="V8" s="1026"/>
      <c r="W8" s="1398"/>
      <c r="X8" s="1399" t="s">
        <v>2930</v>
      </c>
      <c r="Y8" s="1602"/>
      <c r="Z8" s="1590"/>
      <c r="AA8" s="1602"/>
      <c r="AB8" s="1602"/>
      <c r="AC8" s="1603"/>
      <c r="AD8" s="1604" t="s">
        <v>2930</v>
      </c>
      <c r="AE8" s="1026"/>
      <c r="AF8" s="1703"/>
      <c r="AG8" s="1026"/>
      <c r="AH8" s="1703"/>
      <c r="AI8" s="1703"/>
      <c r="AJ8" s="1703"/>
      <c r="AK8" s="1703"/>
      <c r="AL8" s="508"/>
      <c r="AM8" s="1398"/>
      <c r="AN8" s="1399" t="s">
        <v>2930</v>
      </c>
      <c r="AO8" s="1459"/>
      <c r="AP8" s="1459"/>
      <c r="AQ8" s="1459"/>
      <c r="AR8" s="1026"/>
      <c r="AS8" s="1398"/>
      <c r="AT8" s="1399" t="s">
        <v>2930</v>
      </c>
      <c r="AU8" s="1459"/>
      <c r="AV8" s="1459"/>
      <c r="AW8" s="1459"/>
    </row>
    <row r="9" spans="1:49" ht="15" x14ac:dyDescent="0.25">
      <c r="A9" s="131"/>
      <c r="B9" s="138" t="s">
        <v>1784</v>
      </c>
      <c r="C9" s="131"/>
      <c r="D9" s="669"/>
      <c r="E9" s="669"/>
      <c r="F9" s="669"/>
      <c r="G9" s="669"/>
      <c r="H9" s="669"/>
      <c r="I9" s="669"/>
      <c r="J9" s="669"/>
      <c r="K9" s="669"/>
      <c r="L9" s="669"/>
      <c r="M9" s="669"/>
      <c r="N9" s="131"/>
      <c r="P9" s="1400"/>
      <c r="Q9" s="1401" t="str">
        <f>$B9</f>
        <v>Engagements utilisés (501)</v>
      </c>
      <c r="W9" s="1400"/>
      <c r="X9" s="1401" t="str">
        <f>$B9</f>
        <v>Engagements utilisés (501)</v>
      </c>
      <c r="AC9" s="1605"/>
      <c r="AD9" s="1606" t="s">
        <v>3145</v>
      </c>
      <c r="AE9" s="1607"/>
      <c r="AF9" s="131"/>
      <c r="AG9" s="131"/>
      <c r="AH9" s="131"/>
      <c r="AI9" s="131"/>
      <c r="AJ9" s="131"/>
      <c r="AK9" s="131"/>
      <c r="AL9" s="508"/>
      <c r="AM9" s="1400"/>
      <c r="AN9" s="1401" t="str">
        <f>$B9</f>
        <v>Engagements utilisés (501)</v>
      </c>
      <c r="AO9" s="508"/>
      <c r="AP9" s="508"/>
      <c r="AQ9" s="508"/>
      <c r="AS9" s="1400"/>
      <c r="AT9" s="1401" t="str">
        <f>$B9</f>
        <v>Engagements utilisés (501)</v>
      </c>
      <c r="AU9" s="508"/>
      <c r="AV9" s="508"/>
      <c r="AW9" s="508"/>
    </row>
    <row r="10" spans="1:49" ht="12.75" customHeight="1" x14ac:dyDescent="0.2">
      <c r="A10" s="1700" t="s">
        <v>2932</v>
      </c>
      <c r="B10" s="1065"/>
      <c r="C10" s="1402"/>
      <c r="D10" s="1692"/>
      <c r="E10" s="1700"/>
      <c r="F10" s="1692"/>
      <c r="G10" s="1419"/>
      <c r="H10" s="1693"/>
      <c r="I10" s="1405"/>
      <c r="J10" s="1700"/>
      <c r="K10" s="2186"/>
      <c r="L10" s="2186"/>
      <c r="M10" s="2186"/>
      <c r="N10" s="2186"/>
      <c r="P10" s="1407" t="str">
        <f t="shared" ref="P10:P34" si="0">$A10</f>
        <v>1 (1401)</v>
      </c>
      <c r="Q10" s="1408" t="str">
        <f t="shared" ref="Q10:Q34" si="1">IF($B10="","",$B10)</f>
        <v/>
      </c>
      <c r="R10" s="295"/>
      <c r="S10" s="1409"/>
      <c r="T10" s="1409"/>
      <c r="U10" s="1665"/>
      <c r="W10" s="1407" t="str">
        <f t="shared" ref="W10:W34" si="2">$A10</f>
        <v>1 (1401)</v>
      </c>
      <c r="X10" s="1408" t="str">
        <f t="shared" ref="X10:X34" si="3">IF($B10="","",$B10)</f>
        <v/>
      </c>
      <c r="Y10" s="1608"/>
      <c r="Z10" s="1609"/>
      <c r="AA10" s="1609"/>
      <c r="AB10" s="1610"/>
      <c r="AC10" s="1611" t="s">
        <v>2932</v>
      </c>
      <c r="AD10" s="1612" t="str">
        <f t="shared" ref="AD10:AD34" si="4">IF($B10="","",$B10)</f>
        <v/>
      </c>
      <c r="AE10" s="990"/>
      <c r="AF10" s="1405"/>
      <c r="AG10" s="131"/>
      <c r="AH10" s="2186"/>
      <c r="AI10" s="2186"/>
      <c r="AJ10" s="2186"/>
      <c r="AK10" s="2186"/>
      <c r="AL10" s="508"/>
      <c r="AM10" s="1407" t="str">
        <f t="shared" ref="AM10:AM34" si="5">$A10</f>
        <v>1 (1401)</v>
      </c>
      <c r="AN10" s="1408" t="str">
        <f t="shared" ref="AN10:AN34" si="6">IF($B10="","",$B10)</f>
        <v/>
      </c>
      <c r="AO10" s="990"/>
      <c r="AP10" s="990"/>
      <c r="AQ10" s="990"/>
      <c r="AS10" s="1407" t="str">
        <f t="shared" ref="AS10:AS34" si="7">$A10</f>
        <v>1 (1401)</v>
      </c>
      <c r="AT10" s="1408" t="str">
        <f t="shared" ref="AT10:AT34" si="8">IF($B10="","",$B10)</f>
        <v/>
      </c>
      <c r="AU10" s="990"/>
      <c r="AV10" s="990"/>
      <c r="AW10" s="990"/>
    </row>
    <row r="11" spans="1:49" x14ac:dyDescent="0.2">
      <c r="A11" s="1700" t="s">
        <v>2933</v>
      </c>
      <c r="B11" s="1065"/>
      <c r="C11" s="1402"/>
      <c r="D11" s="1692"/>
      <c r="E11" s="1700"/>
      <c r="F11" s="1692"/>
      <c r="G11" s="1419"/>
      <c r="H11" s="1693"/>
      <c r="I11" s="1405"/>
      <c r="J11" s="1700"/>
      <c r="K11" s="2186"/>
      <c r="L11" s="2186"/>
      <c r="M11" s="2186"/>
      <c r="N11" s="2186"/>
      <c r="P11" s="1407" t="str">
        <f t="shared" si="0"/>
        <v>2 (1402)</v>
      </c>
      <c r="Q11" s="1408" t="str">
        <f t="shared" si="1"/>
        <v/>
      </c>
      <c r="R11" s="295"/>
      <c r="S11" s="1409"/>
      <c r="T11" s="1409"/>
      <c r="U11" s="1665"/>
      <c r="W11" s="1407" t="str">
        <f t="shared" si="2"/>
        <v>2 (1402)</v>
      </c>
      <c r="X11" s="1408" t="str">
        <f t="shared" si="3"/>
        <v/>
      </c>
      <c r="Y11" s="1608"/>
      <c r="Z11" s="1609"/>
      <c r="AA11" s="1609"/>
      <c r="AB11" s="1610"/>
      <c r="AC11" s="1611" t="s">
        <v>2933</v>
      </c>
      <c r="AD11" s="1612" t="str">
        <f t="shared" si="4"/>
        <v/>
      </c>
      <c r="AE11" s="990"/>
      <c r="AF11" s="1405"/>
      <c r="AG11" s="131"/>
      <c r="AH11" s="2186"/>
      <c r="AI11" s="2186"/>
      <c r="AJ11" s="2186"/>
      <c r="AK11" s="2186"/>
      <c r="AL11" s="508"/>
      <c r="AM11" s="1407" t="str">
        <f t="shared" si="5"/>
        <v>2 (1402)</v>
      </c>
      <c r="AN11" s="1408" t="str">
        <f t="shared" si="6"/>
        <v/>
      </c>
      <c r="AO11" s="990"/>
      <c r="AP11" s="990"/>
      <c r="AQ11" s="990"/>
      <c r="AS11" s="1407" t="str">
        <f t="shared" si="7"/>
        <v>2 (1402)</v>
      </c>
      <c r="AT11" s="1408" t="str">
        <f t="shared" si="8"/>
        <v/>
      </c>
      <c r="AU11" s="990"/>
      <c r="AV11" s="990"/>
      <c r="AW11" s="990"/>
    </row>
    <row r="12" spans="1:49" x14ac:dyDescent="0.2">
      <c r="A12" s="1700" t="s">
        <v>2934</v>
      </c>
      <c r="B12" s="1065"/>
      <c r="C12" s="1402"/>
      <c r="D12" s="1692"/>
      <c r="E12" s="1700"/>
      <c r="F12" s="1692"/>
      <c r="G12" s="1419"/>
      <c r="H12" s="1693"/>
      <c r="I12" s="1405"/>
      <c r="J12" s="1700"/>
      <c r="K12" s="2186"/>
      <c r="L12" s="2186"/>
      <c r="M12" s="2186"/>
      <c r="N12" s="2186"/>
      <c r="P12" s="1407" t="str">
        <f t="shared" si="0"/>
        <v>3 (1403)</v>
      </c>
      <c r="Q12" s="1408" t="str">
        <f t="shared" si="1"/>
        <v/>
      </c>
      <c r="R12" s="295"/>
      <c r="S12" s="1409"/>
      <c r="T12" s="1409"/>
      <c r="U12" s="1665"/>
      <c r="W12" s="1407" t="str">
        <f t="shared" si="2"/>
        <v>3 (1403)</v>
      </c>
      <c r="X12" s="1408" t="str">
        <f t="shared" si="3"/>
        <v/>
      </c>
      <c r="Y12" s="1608"/>
      <c r="Z12" s="1609"/>
      <c r="AA12" s="1609"/>
      <c r="AB12" s="1610"/>
      <c r="AC12" s="1611" t="s">
        <v>2934</v>
      </c>
      <c r="AD12" s="1612" t="str">
        <f t="shared" si="4"/>
        <v/>
      </c>
      <c r="AE12" s="990"/>
      <c r="AF12" s="1405"/>
      <c r="AG12" s="131"/>
      <c r="AH12" s="2186"/>
      <c r="AI12" s="2186"/>
      <c r="AJ12" s="2186"/>
      <c r="AK12" s="2186"/>
      <c r="AL12" s="508"/>
      <c r="AM12" s="1407" t="str">
        <f t="shared" si="5"/>
        <v>3 (1403)</v>
      </c>
      <c r="AN12" s="1408" t="str">
        <f t="shared" si="6"/>
        <v/>
      </c>
      <c r="AO12" s="990"/>
      <c r="AP12" s="990"/>
      <c r="AQ12" s="990"/>
      <c r="AS12" s="1407" t="str">
        <f t="shared" si="7"/>
        <v>3 (1403)</v>
      </c>
      <c r="AT12" s="1408" t="str">
        <f t="shared" si="8"/>
        <v/>
      </c>
      <c r="AU12" s="990"/>
      <c r="AV12" s="990"/>
      <c r="AW12" s="990"/>
    </row>
    <row r="13" spans="1:49" ht="13.35" hidden="1" customHeight="1" x14ac:dyDescent="0.2">
      <c r="A13" s="1700" t="s">
        <v>2935</v>
      </c>
      <c r="B13" s="1065"/>
      <c r="C13" s="1402"/>
      <c r="D13" s="1692"/>
      <c r="E13" s="1700"/>
      <c r="F13" s="1692"/>
      <c r="G13" s="1419"/>
      <c r="H13" s="1693"/>
      <c r="I13" s="1405"/>
      <c r="J13" s="1700"/>
      <c r="K13" s="2186"/>
      <c r="L13" s="2186"/>
      <c r="M13" s="2186"/>
      <c r="N13" s="2186"/>
      <c r="P13" s="1407" t="str">
        <f t="shared" si="0"/>
        <v>4 (1404)</v>
      </c>
      <c r="Q13" s="1408" t="str">
        <f t="shared" si="1"/>
        <v/>
      </c>
      <c r="R13" s="295"/>
      <c r="S13" s="1409"/>
      <c r="T13" s="1409"/>
      <c r="U13" s="1665"/>
      <c r="W13" s="1407" t="str">
        <f t="shared" si="2"/>
        <v>4 (1404)</v>
      </c>
      <c r="X13" s="1408" t="str">
        <f t="shared" si="3"/>
        <v/>
      </c>
      <c r="Y13" s="1608"/>
      <c r="Z13" s="1609"/>
      <c r="AA13" s="1609"/>
      <c r="AB13" s="1610"/>
      <c r="AC13" s="1611" t="s">
        <v>2935</v>
      </c>
      <c r="AD13" s="1612" t="str">
        <f t="shared" si="4"/>
        <v/>
      </c>
      <c r="AE13" s="990"/>
      <c r="AF13" s="1405"/>
      <c r="AG13" s="131"/>
      <c r="AH13" s="2186"/>
      <c r="AI13" s="2186"/>
      <c r="AJ13" s="2186"/>
      <c r="AK13" s="2186"/>
      <c r="AL13" s="508"/>
      <c r="AM13" s="1407" t="str">
        <f t="shared" si="5"/>
        <v>4 (1404)</v>
      </c>
      <c r="AN13" s="1408" t="str">
        <f t="shared" si="6"/>
        <v/>
      </c>
      <c r="AO13" s="990"/>
      <c r="AP13" s="990"/>
      <c r="AQ13" s="990"/>
      <c r="AS13" s="1407" t="str">
        <f t="shared" si="7"/>
        <v>4 (1404)</v>
      </c>
      <c r="AT13" s="1408" t="str">
        <f t="shared" si="8"/>
        <v/>
      </c>
      <c r="AU13" s="990"/>
      <c r="AV13" s="990"/>
      <c r="AW13" s="990"/>
    </row>
    <row r="14" spans="1:49" ht="13.35" hidden="1" customHeight="1" x14ac:dyDescent="0.2">
      <c r="A14" s="1700" t="s">
        <v>2936</v>
      </c>
      <c r="B14" s="1065"/>
      <c r="C14" s="1402"/>
      <c r="D14" s="1692"/>
      <c r="E14" s="1700"/>
      <c r="F14" s="1692"/>
      <c r="G14" s="1419"/>
      <c r="H14" s="1693"/>
      <c r="I14" s="1405"/>
      <c r="J14" s="1700"/>
      <c r="K14" s="2186"/>
      <c r="L14" s="2186"/>
      <c r="M14" s="2186"/>
      <c r="N14" s="2186"/>
      <c r="P14" s="1407" t="str">
        <f t="shared" si="0"/>
        <v>5 (1405)</v>
      </c>
      <c r="Q14" s="1408" t="str">
        <f t="shared" si="1"/>
        <v/>
      </c>
      <c r="R14" s="295"/>
      <c r="S14" s="1409"/>
      <c r="T14" s="1409"/>
      <c r="U14" s="1665"/>
      <c r="W14" s="1407" t="str">
        <f t="shared" si="2"/>
        <v>5 (1405)</v>
      </c>
      <c r="X14" s="1408" t="str">
        <f t="shared" si="3"/>
        <v/>
      </c>
      <c r="Y14" s="1608"/>
      <c r="Z14" s="1609"/>
      <c r="AA14" s="1609"/>
      <c r="AB14" s="1610"/>
      <c r="AC14" s="1611" t="s">
        <v>2936</v>
      </c>
      <c r="AD14" s="1612" t="str">
        <f t="shared" si="4"/>
        <v/>
      </c>
      <c r="AE14" s="990"/>
      <c r="AF14" s="1405"/>
      <c r="AG14" s="131"/>
      <c r="AH14" s="2186"/>
      <c r="AI14" s="2186"/>
      <c r="AJ14" s="2186"/>
      <c r="AK14" s="2186"/>
      <c r="AL14" s="508"/>
      <c r="AM14" s="1407" t="str">
        <f t="shared" si="5"/>
        <v>5 (1405)</v>
      </c>
      <c r="AN14" s="1408" t="str">
        <f t="shared" si="6"/>
        <v/>
      </c>
      <c r="AO14" s="990"/>
      <c r="AP14" s="990"/>
      <c r="AQ14" s="990"/>
      <c r="AS14" s="1407" t="str">
        <f t="shared" si="7"/>
        <v>5 (1405)</v>
      </c>
      <c r="AT14" s="1408" t="str">
        <f t="shared" si="8"/>
        <v/>
      </c>
      <c r="AU14" s="990"/>
      <c r="AV14" s="990"/>
      <c r="AW14" s="990"/>
    </row>
    <row r="15" spans="1:49" ht="13.35" hidden="1" customHeight="1" x14ac:dyDescent="0.2">
      <c r="A15" s="1700" t="s">
        <v>2937</v>
      </c>
      <c r="B15" s="1065"/>
      <c r="C15" s="1402"/>
      <c r="D15" s="1692"/>
      <c r="E15" s="1700"/>
      <c r="F15" s="1692"/>
      <c r="G15" s="1419"/>
      <c r="H15" s="1693"/>
      <c r="I15" s="1405"/>
      <c r="J15" s="1700"/>
      <c r="K15" s="2186"/>
      <c r="L15" s="2186"/>
      <c r="M15" s="2186"/>
      <c r="N15" s="2186"/>
      <c r="P15" s="1407" t="str">
        <f t="shared" si="0"/>
        <v>6 (1406)</v>
      </c>
      <c r="Q15" s="1408" t="str">
        <f t="shared" si="1"/>
        <v/>
      </c>
      <c r="R15" s="295"/>
      <c r="S15" s="1409"/>
      <c r="T15" s="1409"/>
      <c r="U15" s="1665"/>
      <c r="W15" s="1407" t="str">
        <f t="shared" si="2"/>
        <v>6 (1406)</v>
      </c>
      <c r="X15" s="1408" t="str">
        <f t="shared" si="3"/>
        <v/>
      </c>
      <c r="Y15" s="1608"/>
      <c r="Z15" s="1609"/>
      <c r="AA15" s="1609"/>
      <c r="AB15" s="1610"/>
      <c r="AC15" s="1611" t="s">
        <v>2937</v>
      </c>
      <c r="AD15" s="1612" t="str">
        <f t="shared" si="4"/>
        <v/>
      </c>
      <c r="AE15" s="990"/>
      <c r="AF15" s="1405"/>
      <c r="AG15" s="131"/>
      <c r="AH15" s="2186"/>
      <c r="AI15" s="2186"/>
      <c r="AJ15" s="2186"/>
      <c r="AK15" s="2186"/>
      <c r="AL15" s="508"/>
      <c r="AM15" s="1407" t="str">
        <f t="shared" si="5"/>
        <v>6 (1406)</v>
      </c>
      <c r="AN15" s="1408" t="str">
        <f t="shared" si="6"/>
        <v/>
      </c>
      <c r="AO15" s="990"/>
      <c r="AP15" s="990"/>
      <c r="AQ15" s="990"/>
      <c r="AS15" s="1407" t="str">
        <f t="shared" si="7"/>
        <v>6 (1406)</v>
      </c>
      <c r="AT15" s="1408" t="str">
        <f t="shared" si="8"/>
        <v/>
      </c>
      <c r="AU15" s="990"/>
      <c r="AV15" s="990"/>
      <c r="AW15" s="990"/>
    </row>
    <row r="16" spans="1:49" ht="13.35" hidden="1" customHeight="1" x14ac:dyDescent="0.2">
      <c r="A16" s="1700" t="s">
        <v>2938</v>
      </c>
      <c r="B16" s="1065"/>
      <c r="C16" s="1402"/>
      <c r="D16" s="1692"/>
      <c r="E16" s="1700"/>
      <c r="F16" s="1692"/>
      <c r="G16" s="1419"/>
      <c r="H16" s="1693"/>
      <c r="I16" s="1405"/>
      <c r="J16" s="1700"/>
      <c r="K16" s="2186"/>
      <c r="L16" s="2186"/>
      <c r="M16" s="2186"/>
      <c r="N16" s="2186"/>
      <c r="P16" s="1407" t="str">
        <f t="shared" si="0"/>
        <v>7 (1407)</v>
      </c>
      <c r="Q16" s="1408" t="str">
        <f t="shared" si="1"/>
        <v/>
      </c>
      <c r="R16" s="295"/>
      <c r="S16" s="1409"/>
      <c r="T16" s="1409"/>
      <c r="U16" s="1665"/>
      <c r="W16" s="1407" t="str">
        <f t="shared" si="2"/>
        <v>7 (1407)</v>
      </c>
      <c r="X16" s="1408" t="str">
        <f t="shared" si="3"/>
        <v/>
      </c>
      <c r="Y16" s="1608"/>
      <c r="Z16" s="1609"/>
      <c r="AA16" s="1609"/>
      <c r="AB16" s="1610"/>
      <c r="AC16" s="1611" t="s">
        <v>2938</v>
      </c>
      <c r="AD16" s="1612" t="str">
        <f t="shared" si="4"/>
        <v/>
      </c>
      <c r="AE16" s="990"/>
      <c r="AF16" s="1405"/>
      <c r="AG16" s="131"/>
      <c r="AH16" s="2186"/>
      <c r="AI16" s="2186"/>
      <c r="AJ16" s="2186"/>
      <c r="AK16" s="2186"/>
      <c r="AL16" s="508"/>
      <c r="AM16" s="1407" t="str">
        <f t="shared" si="5"/>
        <v>7 (1407)</v>
      </c>
      <c r="AN16" s="1408" t="str">
        <f t="shared" si="6"/>
        <v/>
      </c>
      <c r="AO16" s="990"/>
      <c r="AP16" s="990"/>
      <c r="AQ16" s="990"/>
      <c r="AS16" s="1407" t="str">
        <f t="shared" si="7"/>
        <v>7 (1407)</v>
      </c>
      <c r="AT16" s="1408" t="str">
        <f t="shared" si="8"/>
        <v/>
      </c>
      <c r="AU16" s="990"/>
      <c r="AV16" s="990"/>
      <c r="AW16" s="990"/>
    </row>
    <row r="17" spans="1:49" ht="13.35" hidden="1" customHeight="1" x14ac:dyDescent="0.2">
      <c r="A17" s="1700" t="s">
        <v>2939</v>
      </c>
      <c r="B17" s="1065"/>
      <c r="C17" s="1402"/>
      <c r="D17" s="1692"/>
      <c r="E17" s="1700"/>
      <c r="F17" s="1692"/>
      <c r="G17" s="1419"/>
      <c r="H17" s="1693"/>
      <c r="I17" s="1405"/>
      <c r="J17" s="1700"/>
      <c r="K17" s="2186"/>
      <c r="L17" s="2186"/>
      <c r="M17" s="2186"/>
      <c r="N17" s="2186"/>
      <c r="P17" s="1407" t="str">
        <f t="shared" si="0"/>
        <v>8 (1408)</v>
      </c>
      <c r="Q17" s="1408" t="str">
        <f t="shared" si="1"/>
        <v/>
      </c>
      <c r="R17" s="295"/>
      <c r="S17" s="1409"/>
      <c r="T17" s="1409"/>
      <c r="U17" s="1665"/>
      <c r="W17" s="1407" t="str">
        <f t="shared" si="2"/>
        <v>8 (1408)</v>
      </c>
      <c r="X17" s="1408" t="str">
        <f t="shared" si="3"/>
        <v/>
      </c>
      <c r="Y17" s="1608"/>
      <c r="Z17" s="1609"/>
      <c r="AA17" s="1609"/>
      <c r="AB17" s="1610"/>
      <c r="AC17" s="1611" t="s">
        <v>2939</v>
      </c>
      <c r="AD17" s="1612" t="str">
        <f t="shared" si="4"/>
        <v/>
      </c>
      <c r="AE17" s="990"/>
      <c r="AF17" s="1405"/>
      <c r="AG17" s="131"/>
      <c r="AH17" s="2186"/>
      <c r="AI17" s="2186"/>
      <c r="AJ17" s="2186"/>
      <c r="AK17" s="2186"/>
      <c r="AL17" s="508"/>
      <c r="AM17" s="1407" t="str">
        <f t="shared" si="5"/>
        <v>8 (1408)</v>
      </c>
      <c r="AN17" s="1408" t="str">
        <f t="shared" si="6"/>
        <v/>
      </c>
      <c r="AO17" s="990"/>
      <c r="AP17" s="990"/>
      <c r="AQ17" s="990"/>
      <c r="AS17" s="1407" t="str">
        <f t="shared" si="7"/>
        <v>8 (1408)</v>
      </c>
      <c r="AT17" s="1408" t="str">
        <f t="shared" si="8"/>
        <v/>
      </c>
      <c r="AU17" s="990"/>
      <c r="AV17" s="990"/>
      <c r="AW17" s="990"/>
    </row>
    <row r="18" spans="1:49" ht="13.35" hidden="1" customHeight="1" x14ac:dyDescent="0.2">
      <c r="A18" s="1700" t="s">
        <v>2940</v>
      </c>
      <c r="B18" s="1065"/>
      <c r="C18" s="1402"/>
      <c r="D18" s="1692"/>
      <c r="E18" s="1700"/>
      <c r="F18" s="1692"/>
      <c r="G18" s="1419"/>
      <c r="H18" s="1693"/>
      <c r="I18" s="1405"/>
      <c r="J18" s="1700"/>
      <c r="K18" s="2186"/>
      <c r="L18" s="2186"/>
      <c r="M18" s="2186"/>
      <c r="N18" s="2186"/>
      <c r="P18" s="1407" t="str">
        <f t="shared" si="0"/>
        <v>9 (1409)</v>
      </c>
      <c r="Q18" s="1408" t="str">
        <f t="shared" si="1"/>
        <v/>
      </c>
      <c r="R18" s="295"/>
      <c r="S18" s="1409"/>
      <c r="T18" s="1409"/>
      <c r="U18" s="1665"/>
      <c r="W18" s="1407" t="str">
        <f t="shared" si="2"/>
        <v>9 (1409)</v>
      </c>
      <c r="X18" s="1408" t="str">
        <f t="shared" si="3"/>
        <v/>
      </c>
      <c r="Y18" s="1608"/>
      <c r="Z18" s="1609"/>
      <c r="AA18" s="1609"/>
      <c r="AB18" s="1610"/>
      <c r="AC18" s="1611" t="s">
        <v>2940</v>
      </c>
      <c r="AD18" s="1612" t="str">
        <f t="shared" si="4"/>
        <v/>
      </c>
      <c r="AE18" s="990"/>
      <c r="AF18" s="1405"/>
      <c r="AG18" s="131"/>
      <c r="AH18" s="2186"/>
      <c r="AI18" s="2186"/>
      <c r="AJ18" s="2186"/>
      <c r="AK18" s="2186"/>
      <c r="AL18" s="508"/>
      <c r="AM18" s="1407" t="str">
        <f t="shared" si="5"/>
        <v>9 (1409)</v>
      </c>
      <c r="AN18" s="1408" t="str">
        <f t="shared" si="6"/>
        <v/>
      </c>
      <c r="AO18" s="990"/>
      <c r="AP18" s="990"/>
      <c r="AQ18" s="990"/>
      <c r="AS18" s="1407" t="str">
        <f t="shared" si="7"/>
        <v>9 (1409)</v>
      </c>
      <c r="AT18" s="1408" t="str">
        <f t="shared" si="8"/>
        <v/>
      </c>
      <c r="AU18" s="990"/>
      <c r="AV18" s="990"/>
      <c r="AW18" s="990"/>
    </row>
    <row r="19" spans="1:49" ht="13.35" hidden="1" customHeight="1" x14ac:dyDescent="0.2">
      <c r="A19" s="1700" t="s">
        <v>2941</v>
      </c>
      <c r="B19" s="1065"/>
      <c r="C19" s="1402"/>
      <c r="D19" s="1692"/>
      <c r="E19" s="1700"/>
      <c r="F19" s="1692"/>
      <c r="G19" s="1419"/>
      <c r="H19" s="1693"/>
      <c r="I19" s="1405"/>
      <c r="J19" s="1700"/>
      <c r="K19" s="2186"/>
      <c r="L19" s="2186"/>
      <c r="M19" s="2186"/>
      <c r="N19" s="2186"/>
      <c r="P19" s="1407" t="str">
        <f t="shared" si="0"/>
        <v>10 (1410)</v>
      </c>
      <c r="Q19" s="1408" t="str">
        <f t="shared" si="1"/>
        <v/>
      </c>
      <c r="R19" s="295"/>
      <c r="S19" s="1409"/>
      <c r="T19" s="1409"/>
      <c r="U19" s="1665"/>
      <c r="W19" s="1407" t="str">
        <f t="shared" si="2"/>
        <v>10 (1410)</v>
      </c>
      <c r="X19" s="1408" t="str">
        <f t="shared" si="3"/>
        <v/>
      </c>
      <c r="Y19" s="1608"/>
      <c r="Z19" s="1609"/>
      <c r="AA19" s="1609"/>
      <c r="AB19" s="1610"/>
      <c r="AC19" s="1611" t="s">
        <v>2941</v>
      </c>
      <c r="AD19" s="1612" t="str">
        <f t="shared" si="4"/>
        <v/>
      </c>
      <c r="AE19" s="990"/>
      <c r="AF19" s="1405"/>
      <c r="AG19" s="131"/>
      <c r="AH19" s="2186"/>
      <c r="AI19" s="2186"/>
      <c r="AJ19" s="2186"/>
      <c r="AK19" s="2186"/>
      <c r="AL19" s="508"/>
      <c r="AM19" s="1407" t="str">
        <f t="shared" si="5"/>
        <v>10 (1410)</v>
      </c>
      <c r="AN19" s="1408" t="str">
        <f t="shared" si="6"/>
        <v/>
      </c>
      <c r="AO19" s="990"/>
      <c r="AP19" s="990"/>
      <c r="AQ19" s="990"/>
      <c r="AS19" s="1407" t="str">
        <f t="shared" si="7"/>
        <v>10 (1410)</v>
      </c>
      <c r="AT19" s="1408" t="str">
        <f t="shared" si="8"/>
        <v/>
      </c>
      <c r="AU19" s="990"/>
      <c r="AV19" s="990"/>
      <c r="AW19" s="990"/>
    </row>
    <row r="20" spans="1:49" ht="13.35" hidden="1" customHeight="1" x14ac:dyDescent="0.2">
      <c r="A20" s="1700" t="s">
        <v>2942</v>
      </c>
      <c r="B20" s="1065"/>
      <c r="C20" s="1402"/>
      <c r="D20" s="1692"/>
      <c r="E20" s="1700"/>
      <c r="F20" s="1692"/>
      <c r="G20" s="1419"/>
      <c r="H20" s="1693"/>
      <c r="I20" s="1405"/>
      <c r="J20" s="1700"/>
      <c r="K20" s="2186"/>
      <c r="L20" s="2186"/>
      <c r="M20" s="2186"/>
      <c r="N20" s="2186"/>
      <c r="P20" s="1407" t="str">
        <f t="shared" si="0"/>
        <v>11 (1411)</v>
      </c>
      <c r="Q20" s="1408" t="str">
        <f t="shared" si="1"/>
        <v/>
      </c>
      <c r="R20" s="295"/>
      <c r="S20" s="1409"/>
      <c r="T20" s="1409"/>
      <c r="U20" s="1665"/>
      <c r="W20" s="1407" t="str">
        <f t="shared" si="2"/>
        <v>11 (1411)</v>
      </c>
      <c r="X20" s="1408" t="str">
        <f t="shared" si="3"/>
        <v/>
      </c>
      <c r="Y20" s="1608"/>
      <c r="Z20" s="1609"/>
      <c r="AA20" s="1609"/>
      <c r="AB20" s="1610"/>
      <c r="AC20" s="1611" t="s">
        <v>2942</v>
      </c>
      <c r="AD20" s="1612" t="str">
        <f t="shared" si="4"/>
        <v/>
      </c>
      <c r="AE20" s="990"/>
      <c r="AF20" s="1405"/>
      <c r="AG20" s="131"/>
      <c r="AH20" s="2186"/>
      <c r="AI20" s="2186"/>
      <c r="AJ20" s="2186"/>
      <c r="AK20" s="2186"/>
      <c r="AL20" s="508"/>
      <c r="AM20" s="1407" t="str">
        <f t="shared" si="5"/>
        <v>11 (1411)</v>
      </c>
      <c r="AN20" s="1408" t="str">
        <f t="shared" si="6"/>
        <v/>
      </c>
      <c r="AO20" s="990"/>
      <c r="AP20" s="990"/>
      <c r="AQ20" s="990"/>
      <c r="AS20" s="1407" t="str">
        <f t="shared" si="7"/>
        <v>11 (1411)</v>
      </c>
      <c r="AT20" s="1408" t="str">
        <f t="shared" si="8"/>
        <v/>
      </c>
      <c r="AU20" s="990"/>
      <c r="AV20" s="990"/>
      <c r="AW20" s="990"/>
    </row>
    <row r="21" spans="1:49" ht="13.35" hidden="1" customHeight="1" x14ac:dyDescent="0.2">
      <c r="A21" s="1700" t="s">
        <v>2943</v>
      </c>
      <c r="B21" s="1065"/>
      <c r="C21" s="1402"/>
      <c r="D21" s="1692"/>
      <c r="E21" s="1700"/>
      <c r="F21" s="1692"/>
      <c r="G21" s="1419"/>
      <c r="H21" s="1693"/>
      <c r="I21" s="1405"/>
      <c r="J21" s="1700"/>
      <c r="K21" s="2186"/>
      <c r="L21" s="2186"/>
      <c r="M21" s="2186"/>
      <c r="N21" s="2186"/>
      <c r="P21" s="1407" t="str">
        <f t="shared" si="0"/>
        <v>12 (1412)</v>
      </c>
      <c r="Q21" s="1408" t="str">
        <f t="shared" si="1"/>
        <v/>
      </c>
      <c r="R21" s="295"/>
      <c r="S21" s="1409"/>
      <c r="T21" s="1409"/>
      <c r="U21" s="1665"/>
      <c r="W21" s="1407" t="str">
        <f t="shared" si="2"/>
        <v>12 (1412)</v>
      </c>
      <c r="X21" s="1408" t="str">
        <f t="shared" si="3"/>
        <v/>
      </c>
      <c r="Y21" s="1608"/>
      <c r="Z21" s="1609"/>
      <c r="AA21" s="1609"/>
      <c r="AB21" s="1610"/>
      <c r="AC21" s="1611" t="s">
        <v>2943</v>
      </c>
      <c r="AD21" s="1612" t="str">
        <f t="shared" si="4"/>
        <v/>
      </c>
      <c r="AE21" s="990"/>
      <c r="AF21" s="1405"/>
      <c r="AG21" s="131"/>
      <c r="AH21" s="2186"/>
      <c r="AI21" s="2186"/>
      <c r="AJ21" s="2186"/>
      <c r="AK21" s="2186"/>
      <c r="AL21" s="508"/>
      <c r="AM21" s="1407" t="str">
        <f t="shared" si="5"/>
        <v>12 (1412)</v>
      </c>
      <c r="AN21" s="1408" t="str">
        <f t="shared" si="6"/>
        <v/>
      </c>
      <c r="AO21" s="990"/>
      <c r="AP21" s="990"/>
      <c r="AQ21" s="990"/>
      <c r="AS21" s="1407" t="str">
        <f t="shared" si="7"/>
        <v>12 (1412)</v>
      </c>
      <c r="AT21" s="1408" t="str">
        <f t="shared" si="8"/>
        <v/>
      </c>
      <c r="AU21" s="990"/>
      <c r="AV21" s="990"/>
      <c r="AW21" s="990"/>
    </row>
    <row r="22" spans="1:49" ht="13.35" hidden="1" customHeight="1" x14ac:dyDescent="0.2">
      <c r="A22" s="1700" t="s">
        <v>2944</v>
      </c>
      <c r="B22" s="1065"/>
      <c r="C22" s="1402"/>
      <c r="D22" s="1692"/>
      <c r="E22" s="1700"/>
      <c r="F22" s="1692"/>
      <c r="G22" s="1419"/>
      <c r="H22" s="1693"/>
      <c r="I22" s="1405"/>
      <c r="J22" s="1700"/>
      <c r="K22" s="2186"/>
      <c r="L22" s="2186"/>
      <c r="M22" s="2186"/>
      <c r="N22" s="2186"/>
      <c r="P22" s="1407" t="str">
        <f t="shared" si="0"/>
        <v>13 (1413)</v>
      </c>
      <c r="Q22" s="1408" t="str">
        <f t="shared" si="1"/>
        <v/>
      </c>
      <c r="R22" s="295"/>
      <c r="S22" s="1409"/>
      <c r="T22" s="1409"/>
      <c r="U22" s="1665"/>
      <c r="W22" s="1407" t="str">
        <f t="shared" si="2"/>
        <v>13 (1413)</v>
      </c>
      <c r="X22" s="1408" t="str">
        <f t="shared" si="3"/>
        <v/>
      </c>
      <c r="Y22" s="1608"/>
      <c r="Z22" s="1609"/>
      <c r="AA22" s="1609"/>
      <c r="AB22" s="1610"/>
      <c r="AC22" s="1611" t="s">
        <v>2944</v>
      </c>
      <c r="AD22" s="1612" t="str">
        <f t="shared" si="4"/>
        <v/>
      </c>
      <c r="AE22" s="990"/>
      <c r="AF22" s="1405"/>
      <c r="AG22" s="131"/>
      <c r="AH22" s="2186"/>
      <c r="AI22" s="2186"/>
      <c r="AJ22" s="2186"/>
      <c r="AK22" s="2186"/>
      <c r="AL22" s="508"/>
      <c r="AM22" s="1407" t="str">
        <f t="shared" si="5"/>
        <v>13 (1413)</v>
      </c>
      <c r="AN22" s="1408" t="str">
        <f t="shared" si="6"/>
        <v/>
      </c>
      <c r="AO22" s="990"/>
      <c r="AP22" s="990"/>
      <c r="AQ22" s="990"/>
      <c r="AS22" s="1407" t="str">
        <f t="shared" si="7"/>
        <v>13 (1413)</v>
      </c>
      <c r="AT22" s="1408" t="str">
        <f t="shared" si="8"/>
        <v/>
      </c>
      <c r="AU22" s="990"/>
      <c r="AV22" s="990"/>
      <c r="AW22" s="990"/>
    </row>
    <row r="23" spans="1:49" ht="13.35" hidden="1" customHeight="1" x14ac:dyDescent="0.2">
      <c r="A23" s="1700" t="s">
        <v>2945</v>
      </c>
      <c r="B23" s="1065"/>
      <c r="C23" s="1402"/>
      <c r="D23" s="1692"/>
      <c r="E23" s="1700"/>
      <c r="F23" s="1692"/>
      <c r="G23" s="1419"/>
      <c r="H23" s="1693"/>
      <c r="I23" s="1405"/>
      <c r="J23" s="1700"/>
      <c r="K23" s="2186"/>
      <c r="L23" s="2186"/>
      <c r="M23" s="2186"/>
      <c r="N23" s="2186"/>
      <c r="P23" s="1407" t="str">
        <f t="shared" si="0"/>
        <v>14 (1414)</v>
      </c>
      <c r="Q23" s="1408" t="str">
        <f t="shared" si="1"/>
        <v/>
      </c>
      <c r="R23" s="295"/>
      <c r="S23" s="1409"/>
      <c r="T23" s="1409"/>
      <c r="U23" s="1665"/>
      <c r="W23" s="1407" t="str">
        <f t="shared" si="2"/>
        <v>14 (1414)</v>
      </c>
      <c r="X23" s="1408" t="str">
        <f t="shared" si="3"/>
        <v/>
      </c>
      <c r="Y23" s="1608"/>
      <c r="Z23" s="1609"/>
      <c r="AA23" s="1609"/>
      <c r="AB23" s="1610"/>
      <c r="AC23" s="1611" t="s">
        <v>2945</v>
      </c>
      <c r="AD23" s="1612" t="str">
        <f t="shared" si="4"/>
        <v/>
      </c>
      <c r="AE23" s="990"/>
      <c r="AF23" s="1405"/>
      <c r="AG23" s="131"/>
      <c r="AH23" s="2186"/>
      <c r="AI23" s="2186"/>
      <c r="AJ23" s="2186"/>
      <c r="AK23" s="2186"/>
      <c r="AL23" s="508"/>
      <c r="AM23" s="1407" t="str">
        <f t="shared" si="5"/>
        <v>14 (1414)</v>
      </c>
      <c r="AN23" s="1408" t="str">
        <f t="shared" si="6"/>
        <v/>
      </c>
      <c r="AO23" s="990"/>
      <c r="AP23" s="990"/>
      <c r="AQ23" s="990"/>
      <c r="AS23" s="1407" t="str">
        <f t="shared" si="7"/>
        <v>14 (1414)</v>
      </c>
      <c r="AT23" s="1408" t="str">
        <f t="shared" si="8"/>
        <v/>
      </c>
      <c r="AU23" s="990"/>
      <c r="AV23" s="990"/>
      <c r="AW23" s="990"/>
    </row>
    <row r="24" spans="1:49" ht="13.35" hidden="1" customHeight="1" x14ac:dyDescent="0.2">
      <c r="A24" s="1700" t="s">
        <v>2946</v>
      </c>
      <c r="B24" s="1065"/>
      <c r="C24" s="1402"/>
      <c r="D24" s="1692"/>
      <c r="E24" s="1700"/>
      <c r="F24" s="1692"/>
      <c r="G24" s="1419"/>
      <c r="H24" s="1693"/>
      <c r="I24" s="1405"/>
      <c r="J24" s="1700"/>
      <c r="K24" s="2186"/>
      <c r="L24" s="2186"/>
      <c r="M24" s="2186"/>
      <c r="N24" s="2186"/>
      <c r="P24" s="1407" t="str">
        <f t="shared" si="0"/>
        <v>15 (1415)</v>
      </c>
      <c r="Q24" s="1408" t="str">
        <f t="shared" si="1"/>
        <v/>
      </c>
      <c r="R24" s="295"/>
      <c r="S24" s="1409"/>
      <c r="T24" s="1409"/>
      <c r="U24" s="1665"/>
      <c r="W24" s="1407" t="str">
        <f t="shared" si="2"/>
        <v>15 (1415)</v>
      </c>
      <c r="X24" s="1408" t="str">
        <f t="shared" si="3"/>
        <v/>
      </c>
      <c r="Y24" s="1608"/>
      <c r="Z24" s="1609"/>
      <c r="AA24" s="1609"/>
      <c r="AB24" s="1610"/>
      <c r="AC24" s="1611" t="s">
        <v>2946</v>
      </c>
      <c r="AD24" s="1612" t="str">
        <f t="shared" si="4"/>
        <v/>
      </c>
      <c r="AE24" s="990"/>
      <c r="AF24" s="1405"/>
      <c r="AG24" s="131"/>
      <c r="AH24" s="2186"/>
      <c r="AI24" s="2186"/>
      <c r="AJ24" s="2186"/>
      <c r="AK24" s="2186"/>
      <c r="AL24" s="508"/>
      <c r="AM24" s="1407" t="str">
        <f t="shared" si="5"/>
        <v>15 (1415)</v>
      </c>
      <c r="AN24" s="1408" t="str">
        <f t="shared" si="6"/>
        <v/>
      </c>
      <c r="AO24" s="990"/>
      <c r="AP24" s="990"/>
      <c r="AQ24" s="990"/>
      <c r="AS24" s="1407" t="str">
        <f t="shared" si="7"/>
        <v>15 (1415)</v>
      </c>
      <c r="AT24" s="1408" t="str">
        <f t="shared" si="8"/>
        <v/>
      </c>
      <c r="AU24" s="990"/>
      <c r="AV24" s="990"/>
      <c r="AW24" s="990"/>
    </row>
    <row r="25" spans="1:49" ht="13.35" hidden="1" customHeight="1" x14ac:dyDescent="0.2">
      <c r="A25" s="1700" t="s">
        <v>2947</v>
      </c>
      <c r="B25" s="1065"/>
      <c r="C25" s="1402"/>
      <c r="D25" s="1692"/>
      <c r="E25" s="1700"/>
      <c r="F25" s="1692"/>
      <c r="G25" s="1419"/>
      <c r="H25" s="1693"/>
      <c r="I25" s="1405"/>
      <c r="J25" s="1700"/>
      <c r="K25" s="2186"/>
      <c r="L25" s="2186"/>
      <c r="M25" s="2186"/>
      <c r="N25" s="2186"/>
      <c r="P25" s="1407" t="str">
        <f t="shared" si="0"/>
        <v>16 (1416)</v>
      </c>
      <c r="Q25" s="1408" t="str">
        <f t="shared" si="1"/>
        <v/>
      </c>
      <c r="R25" s="295"/>
      <c r="S25" s="1409"/>
      <c r="T25" s="1409"/>
      <c r="U25" s="1665"/>
      <c r="W25" s="1407" t="str">
        <f t="shared" si="2"/>
        <v>16 (1416)</v>
      </c>
      <c r="X25" s="1408" t="str">
        <f t="shared" si="3"/>
        <v/>
      </c>
      <c r="Y25" s="1608"/>
      <c r="Z25" s="1609"/>
      <c r="AA25" s="1609"/>
      <c r="AB25" s="1610"/>
      <c r="AC25" s="1611" t="s">
        <v>2947</v>
      </c>
      <c r="AD25" s="1612" t="str">
        <f t="shared" si="4"/>
        <v/>
      </c>
      <c r="AE25" s="990"/>
      <c r="AF25" s="1405"/>
      <c r="AG25" s="131"/>
      <c r="AH25" s="2186"/>
      <c r="AI25" s="2186"/>
      <c r="AJ25" s="2186"/>
      <c r="AK25" s="2186"/>
      <c r="AL25" s="508"/>
      <c r="AM25" s="1407" t="str">
        <f t="shared" si="5"/>
        <v>16 (1416)</v>
      </c>
      <c r="AN25" s="1408" t="str">
        <f t="shared" si="6"/>
        <v/>
      </c>
      <c r="AO25" s="990"/>
      <c r="AP25" s="990"/>
      <c r="AQ25" s="990"/>
      <c r="AS25" s="1407" t="str">
        <f t="shared" si="7"/>
        <v>16 (1416)</v>
      </c>
      <c r="AT25" s="1408" t="str">
        <f t="shared" si="8"/>
        <v/>
      </c>
      <c r="AU25" s="990"/>
      <c r="AV25" s="990"/>
      <c r="AW25" s="990"/>
    </row>
    <row r="26" spans="1:49" ht="13.35" hidden="1" customHeight="1" x14ac:dyDescent="0.2">
      <c r="A26" s="1700" t="s">
        <v>2948</v>
      </c>
      <c r="B26" s="1065"/>
      <c r="C26" s="1402"/>
      <c r="D26" s="1692"/>
      <c r="E26" s="1700"/>
      <c r="F26" s="1692"/>
      <c r="G26" s="1419"/>
      <c r="H26" s="1693"/>
      <c r="I26" s="1405"/>
      <c r="J26" s="1700"/>
      <c r="K26" s="2186"/>
      <c r="L26" s="2186"/>
      <c r="M26" s="2186"/>
      <c r="N26" s="2186"/>
      <c r="P26" s="1407" t="str">
        <f t="shared" si="0"/>
        <v>17 (1417)</v>
      </c>
      <c r="Q26" s="1408" t="str">
        <f t="shared" si="1"/>
        <v/>
      </c>
      <c r="R26" s="295"/>
      <c r="S26" s="1409"/>
      <c r="T26" s="1409"/>
      <c r="U26" s="1665"/>
      <c r="W26" s="1407" t="str">
        <f t="shared" si="2"/>
        <v>17 (1417)</v>
      </c>
      <c r="X26" s="1408" t="str">
        <f t="shared" si="3"/>
        <v/>
      </c>
      <c r="Y26" s="1608"/>
      <c r="Z26" s="1609"/>
      <c r="AA26" s="1609"/>
      <c r="AB26" s="1610"/>
      <c r="AC26" s="1611" t="s">
        <v>2948</v>
      </c>
      <c r="AD26" s="1612" t="str">
        <f t="shared" si="4"/>
        <v/>
      </c>
      <c r="AE26" s="990"/>
      <c r="AF26" s="1405"/>
      <c r="AG26" s="131"/>
      <c r="AH26" s="2186"/>
      <c r="AI26" s="2186"/>
      <c r="AJ26" s="2186"/>
      <c r="AK26" s="2186"/>
      <c r="AL26" s="508"/>
      <c r="AM26" s="1407" t="str">
        <f t="shared" si="5"/>
        <v>17 (1417)</v>
      </c>
      <c r="AN26" s="1408" t="str">
        <f t="shared" si="6"/>
        <v/>
      </c>
      <c r="AO26" s="990"/>
      <c r="AP26" s="990"/>
      <c r="AQ26" s="990"/>
      <c r="AS26" s="1407" t="str">
        <f t="shared" si="7"/>
        <v>17 (1417)</v>
      </c>
      <c r="AT26" s="1408" t="str">
        <f t="shared" si="8"/>
        <v/>
      </c>
      <c r="AU26" s="990"/>
      <c r="AV26" s="990"/>
      <c r="AW26" s="990"/>
    </row>
    <row r="27" spans="1:49" ht="13.35" hidden="1" customHeight="1" x14ac:dyDescent="0.2">
      <c r="A27" s="1700" t="s">
        <v>2949</v>
      </c>
      <c r="B27" s="1065"/>
      <c r="C27" s="1402"/>
      <c r="D27" s="1692"/>
      <c r="E27" s="1700"/>
      <c r="F27" s="1692"/>
      <c r="G27" s="1419"/>
      <c r="H27" s="1693"/>
      <c r="I27" s="1405"/>
      <c r="J27" s="1700"/>
      <c r="K27" s="2186"/>
      <c r="L27" s="2186"/>
      <c r="M27" s="2186"/>
      <c r="N27" s="2186"/>
      <c r="P27" s="1407" t="str">
        <f t="shared" si="0"/>
        <v>18 (1418)</v>
      </c>
      <c r="Q27" s="1408" t="str">
        <f t="shared" si="1"/>
        <v/>
      </c>
      <c r="R27" s="295"/>
      <c r="S27" s="1409"/>
      <c r="T27" s="1409"/>
      <c r="U27" s="1665"/>
      <c r="W27" s="1407" t="str">
        <f t="shared" si="2"/>
        <v>18 (1418)</v>
      </c>
      <c r="X27" s="1408" t="str">
        <f t="shared" si="3"/>
        <v/>
      </c>
      <c r="Y27" s="1608"/>
      <c r="Z27" s="1609"/>
      <c r="AA27" s="1609"/>
      <c r="AB27" s="1610"/>
      <c r="AC27" s="1611" t="s">
        <v>2949</v>
      </c>
      <c r="AD27" s="1612" t="str">
        <f t="shared" si="4"/>
        <v/>
      </c>
      <c r="AE27" s="990"/>
      <c r="AF27" s="1405"/>
      <c r="AG27" s="131"/>
      <c r="AH27" s="2186"/>
      <c r="AI27" s="2186"/>
      <c r="AJ27" s="2186"/>
      <c r="AK27" s="2186"/>
      <c r="AL27" s="508"/>
      <c r="AM27" s="1407" t="str">
        <f t="shared" si="5"/>
        <v>18 (1418)</v>
      </c>
      <c r="AN27" s="1408" t="str">
        <f t="shared" si="6"/>
        <v/>
      </c>
      <c r="AO27" s="990"/>
      <c r="AP27" s="990"/>
      <c r="AQ27" s="990"/>
      <c r="AS27" s="1407" t="str">
        <f t="shared" si="7"/>
        <v>18 (1418)</v>
      </c>
      <c r="AT27" s="1408" t="str">
        <f t="shared" si="8"/>
        <v/>
      </c>
      <c r="AU27" s="990"/>
      <c r="AV27" s="990"/>
      <c r="AW27" s="990"/>
    </row>
    <row r="28" spans="1:49" ht="13.35" hidden="1" customHeight="1" x14ac:dyDescent="0.2">
      <c r="A28" s="1700" t="s">
        <v>2950</v>
      </c>
      <c r="B28" s="1065"/>
      <c r="C28" s="1402"/>
      <c r="D28" s="1692"/>
      <c r="E28" s="1700"/>
      <c r="F28" s="1692"/>
      <c r="G28" s="1419"/>
      <c r="H28" s="1693"/>
      <c r="I28" s="1405"/>
      <c r="J28" s="1700"/>
      <c r="K28" s="2186"/>
      <c r="L28" s="2186"/>
      <c r="M28" s="2186"/>
      <c r="N28" s="2186"/>
      <c r="P28" s="1407" t="str">
        <f t="shared" si="0"/>
        <v>19 (1419)</v>
      </c>
      <c r="Q28" s="1408" t="str">
        <f t="shared" si="1"/>
        <v/>
      </c>
      <c r="R28" s="295"/>
      <c r="S28" s="1409"/>
      <c r="T28" s="1409"/>
      <c r="U28" s="1665"/>
      <c r="W28" s="1407" t="str">
        <f t="shared" si="2"/>
        <v>19 (1419)</v>
      </c>
      <c r="X28" s="1408" t="str">
        <f t="shared" si="3"/>
        <v/>
      </c>
      <c r="Y28" s="1608"/>
      <c r="Z28" s="1609"/>
      <c r="AA28" s="1609"/>
      <c r="AB28" s="1610"/>
      <c r="AC28" s="1611" t="s">
        <v>2950</v>
      </c>
      <c r="AD28" s="1612" t="str">
        <f t="shared" si="4"/>
        <v/>
      </c>
      <c r="AE28" s="990"/>
      <c r="AF28" s="1405"/>
      <c r="AG28" s="131"/>
      <c r="AH28" s="2186"/>
      <c r="AI28" s="2186"/>
      <c r="AJ28" s="2186"/>
      <c r="AK28" s="2186"/>
      <c r="AL28" s="508"/>
      <c r="AM28" s="1407" t="str">
        <f t="shared" si="5"/>
        <v>19 (1419)</v>
      </c>
      <c r="AN28" s="1408" t="str">
        <f t="shared" si="6"/>
        <v/>
      </c>
      <c r="AO28" s="990"/>
      <c r="AP28" s="990"/>
      <c r="AQ28" s="990"/>
      <c r="AS28" s="1407" t="str">
        <f t="shared" si="7"/>
        <v>19 (1419)</v>
      </c>
      <c r="AT28" s="1408" t="str">
        <f t="shared" si="8"/>
        <v/>
      </c>
      <c r="AU28" s="990"/>
      <c r="AV28" s="990"/>
      <c r="AW28" s="990"/>
    </row>
    <row r="29" spans="1:49" ht="13.35" hidden="1" customHeight="1" x14ac:dyDescent="0.2">
      <c r="A29" s="1700" t="s">
        <v>2951</v>
      </c>
      <c r="B29" s="1065"/>
      <c r="C29" s="1402"/>
      <c r="D29" s="1692"/>
      <c r="E29" s="1700"/>
      <c r="F29" s="1692"/>
      <c r="G29" s="1419"/>
      <c r="H29" s="1693"/>
      <c r="I29" s="1405"/>
      <c r="J29" s="1700"/>
      <c r="K29" s="2186"/>
      <c r="L29" s="2186"/>
      <c r="M29" s="2186"/>
      <c r="N29" s="2186"/>
      <c r="P29" s="1407" t="str">
        <f t="shared" si="0"/>
        <v>20 (1420)</v>
      </c>
      <c r="Q29" s="1408" t="str">
        <f t="shared" si="1"/>
        <v/>
      </c>
      <c r="R29" s="295"/>
      <c r="S29" s="1409"/>
      <c r="T29" s="1409"/>
      <c r="U29" s="1665"/>
      <c r="W29" s="1407" t="str">
        <f t="shared" si="2"/>
        <v>20 (1420)</v>
      </c>
      <c r="X29" s="1408" t="str">
        <f t="shared" si="3"/>
        <v/>
      </c>
      <c r="Y29" s="1608"/>
      <c r="Z29" s="1609"/>
      <c r="AA29" s="1609"/>
      <c r="AB29" s="1610"/>
      <c r="AC29" s="1611" t="s">
        <v>2951</v>
      </c>
      <c r="AD29" s="1612" t="str">
        <f t="shared" si="4"/>
        <v/>
      </c>
      <c r="AE29" s="990"/>
      <c r="AF29" s="1405"/>
      <c r="AG29" s="131"/>
      <c r="AH29" s="2186"/>
      <c r="AI29" s="2186"/>
      <c r="AJ29" s="2186"/>
      <c r="AK29" s="2186"/>
      <c r="AL29" s="508"/>
      <c r="AM29" s="1407" t="str">
        <f t="shared" si="5"/>
        <v>20 (1420)</v>
      </c>
      <c r="AN29" s="1408" t="str">
        <f t="shared" si="6"/>
        <v/>
      </c>
      <c r="AO29" s="990"/>
      <c r="AP29" s="990"/>
      <c r="AQ29" s="990"/>
      <c r="AS29" s="1407" t="str">
        <f t="shared" si="7"/>
        <v>20 (1420)</v>
      </c>
      <c r="AT29" s="1408" t="str">
        <f t="shared" si="8"/>
        <v/>
      </c>
      <c r="AU29" s="990"/>
      <c r="AV29" s="990"/>
      <c r="AW29" s="990"/>
    </row>
    <row r="30" spans="1:49" ht="13.35" hidden="1" customHeight="1" x14ac:dyDescent="0.2">
      <c r="A30" s="1700" t="s">
        <v>2952</v>
      </c>
      <c r="B30" s="1065"/>
      <c r="C30" s="1402"/>
      <c r="D30" s="1692"/>
      <c r="E30" s="1700"/>
      <c r="F30" s="1692"/>
      <c r="G30" s="1419"/>
      <c r="H30" s="1693"/>
      <c r="I30" s="1405"/>
      <c r="J30" s="1700"/>
      <c r="K30" s="2186"/>
      <c r="L30" s="2186"/>
      <c r="M30" s="2186"/>
      <c r="N30" s="2186"/>
      <c r="P30" s="1407" t="str">
        <f t="shared" si="0"/>
        <v>21 (1421)</v>
      </c>
      <c r="Q30" s="1408" t="str">
        <f t="shared" si="1"/>
        <v/>
      </c>
      <c r="R30" s="295"/>
      <c r="S30" s="1409"/>
      <c r="T30" s="1409"/>
      <c r="U30" s="1665"/>
      <c r="W30" s="1407" t="str">
        <f t="shared" si="2"/>
        <v>21 (1421)</v>
      </c>
      <c r="X30" s="1408" t="str">
        <f t="shared" si="3"/>
        <v/>
      </c>
      <c r="Y30" s="1608"/>
      <c r="Z30" s="1609"/>
      <c r="AA30" s="1609"/>
      <c r="AB30" s="1610"/>
      <c r="AC30" s="1611" t="s">
        <v>2952</v>
      </c>
      <c r="AD30" s="1612" t="str">
        <f t="shared" si="4"/>
        <v/>
      </c>
      <c r="AE30" s="990"/>
      <c r="AF30" s="1405"/>
      <c r="AG30" s="131"/>
      <c r="AH30" s="2186"/>
      <c r="AI30" s="2186"/>
      <c r="AJ30" s="2186"/>
      <c r="AK30" s="2186"/>
      <c r="AL30" s="508"/>
      <c r="AM30" s="1407" t="str">
        <f t="shared" si="5"/>
        <v>21 (1421)</v>
      </c>
      <c r="AN30" s="1408" t="str">
        <f t="shared" si="6"/>
        <v/>
      </c>
      <c r="AO30" s="990"/>
      <c r="AP30" s="990"/>
      <c r="AQ30" s="990"/>
      <c r="AS30" s="1407" t="str">
        <f t="shared" si="7"/>
        <v>21 (1421)</v>
      </c>
      <c r="AT30" s="1408" t="str">
        <f t="shared" si="8"/>
        <v/>
      </c>
      <c r="AU30" s="990"/>
      <c r="AV30" s="990"/>
      <c r="AW30" s="990"/>
    </row>
    <row r="31" spans="1:49" ht="13.35" hidden="1" customHeight="1" x14ac:dyDescent="0.2">
      <c r="A31" s="1700" t="s">
        <v>2953</v>
      </c>
      <c r="B31" s="1065"/>
      <c r="C31" s="1402"/>
      <c r="D31" s="1692"/>
      <c r="E31" s="1700"/>
      <c r="F31" s="1692"/>
      <c r="G31" s="1419"/>
      <c r="H31" s="1693"/>
      <c r="I31" s="1405"/>
      <c r="J31" s="1700"/>
      <c r="K31" s="2186"/>
      <c r="L31" s="2186"/>
      <c r="M31" s="2186"/>
      <c r="N31" s="2186"/>
      <c r="P31" s="1407" t="str">
        <f t="shared" si="0"/>
        <v>22 (1422)</v>
      </c>
      <c r="Q31" s="1408" t="str">
        <f t="shared" si="1"/>
        <v/>
      </c>
      <c r="R31" s="295"/>
      <c r="S31" s="1409"/>
      <c r="T31" s="1409"/>
      <c r="U31" s="1665"/>
      <c r="W31" s="1407" t="str">
        <f t="shared" si="2"/>
        <v>22 (1422)</v>
      </c>
      <c r="X31" s="1408" t="str">
        <f t="shared" si="3"/>
        <v/>
      </c>
      <c r="Y31" s="1608"/>
      <c r="Z31" s="1609"/>
      <c r="AA31" s="1609"/>
      <c r="AB31" s="1610"/>
      <c r="AC31" s="1611" t="s">
        <v>2953</v>
      </c>
      <c r="AD31" s="1612" t="str">
        <f t="shared" si="4"/>
        <v/>
      </c>
      <c r="AE31" s="990"/>
      <c r="AF31" s="1405"/>
      <c r="AG31" s="131"/>
      <c r="AH31" s="2186"/>
      <c r="AI31" s="2186"/>
      <c r="AJ31" s="2186"/>
      <c r="AK31" s="2186"/>
      <c r="AL31" s="508"/>
      <c r="AM31" s="1407" t="str">
        <f t="shared" si="5"/>
        <v>22 (1422)</v>
      </c>
      <c r="AN31" s="1408" t="str">
        <f t="shared" si="6"/>
        <v/>
      </c>
      <c r="AO31" s="990"/>
      <c r="AP31" s="990"/>
      <c r="AQ31" s="990"/>
      <c r="AS31" s="1407" t="str">
        <f t="shared" si="7"/>
        <v>22 (1422)</v>
      </c>
      <c r="AT31" s="1408" t="str">
        <f t="shared" si="8"/>
        <v/>
      </c>
      <c r="AU31" s="990"/>
      <c r="AV31" s="990"/>
      <c r="AW31" s="990"/>
    </row>
    <row r="32" spans="1:49" ht="13.35" hidden="1" customHeight="1" x14ac:dyDescent="0.2">
      <c r="A32" s="1700" t="s">
        <v>2954</v>
      </c>
      <c r="B32" s="1065"/>
      <c r="C32" s="1402"/>
      <c r="D32" s="1692"/>
      <c r="E32" s="1700"/>
      <c r="F32" s="1692"/>
      <c r="G32" s="1419"/>
      <c r="H32" s="1693"/>
      <c r="I32" s="1405"/>
      <c r="J32" s="1700"/>
      <c r="K32" s="2186"/>
      <c r="L32" s="2186"/>
      <c r="M32" s="2186"/>
      <c r="N32" s="2186"/>
      <c r="P32" s="1407" t="str">
        <f t="shared" si="0"/>
        <v>23 (1423)</v>
      </c>
      <c r="Q32" s="1408" t="str">
        <f t="shared" si="1"/>
        <v/>
      </c>
      <c r="R32" s="295"/>
      <c r="S32" s="1409"/>
      <c r="T32" s="1409"/>
      <c r="U32" s="1665"/>
      <c r="W32" s="1407" t="str">
        <f t="shared" si="2"/>
        <v>23 (1423)</v>
      </c>
      <c r="X32" s="1408" t="str">
        <f t="shared" si="3"/>
        <v/>
      </c>
      <c r="Y32" s="1608"/>
      <c r="Z32" s="1609"/>
      <c r="AA32" s="1609"/>
      <c r="AB32" s="1610"/>
      <c r="AC32" s="1611" t="s">
        <v>2954</v>
      </c>
      <c r="AD32" s="1612" t="str">
        <f t="shared" si="4"/>
        <v/>
      </c>
      <c r="AE32" s="990"/>
      <c r="AF32" s="1405"/>
      <c r="AG32" s="131"/>
      <c r="AH32" s="2186"/>
      <c r="AI32" s="2186"/>
      <c r="AJ32" s="2186"/>
      <c r="AK32" s="2186"/>
      <c r="AL32" s="508"/>
      <c r="AM32" s="1407" t="str">
        <f t="shared" si="5"/>
        <v>23 (1423)</v>
      </c>
      <c r="AN32" s="1408" t="str">
        <f t="shared" si="6"/>
        <v/>
      </c>
      <c r="AO32" s="990"/>
      <c r="AP32" s="990"/>
      <c r="AQ32" s="990"/>
      <c r="AS32" s="1407" t="str">
        <f t="shared" si="7"/>
        <v>23 (1423)</v>
      </c>
      <c r="AT32" s="1408" t="str">
        <f t="shared" si="8"/>
        <v/>
      </c>
      <c r="AU32" s="990"/>
      <c r="AV32" s="990"/>
      <c r="AW32" s="990"/>
    </row>
    <row r="33" spans="1:49" ht="13.35" hidden="1" customHeight="1" x14ac:dyDescent="0.2">
      <c r="A33" s="1700" t="s">
        <v>2955</v>
      </c>
      <c r="B33" s="1065"/>
      <c r="C33" s="1402"/>
      <c r="D33" s="1692"/>
      <c r="E33" s="1700"/>
      <c r="F33" s="1692"/>
      <c r="G33" s="1419"/>
      <c r="H33" s="1693"/>
      <c r="I33" s="1405"/>
      <c r="J33" s="1700"/>
      <c r="K33" s="2186"/>
      <c r="L33" s="2186"/>
      <c r="M33" s="2186"/>
      <c r="N33" s="2186"/>
      <c r="P33" s="1407" t="str">
        <f t="shared" si="0"/>
        <v>24 (1424)</v>
      </c>
      <c r="Q33" s="1408" t="str">
        <f t="shared" si="1"/>
        <v/>
      </c>
      <c r="R33" s="295"/>
      <c r="S33" s="1409"/>
      <c r="T33" s="1409"/>
      <c r="U33" s="1665"/>
      <c r="W33" s="1407" t="str">
        <f t="shared" si="2"/>
        <v>24 (1424)</v>
      </c>
      <c r="X33" s="1408" t="str">
        <f t="shared" si="3"/>
        <v/>
      </c>
      <c r="Y33" s="1608"/>
      <c r="Z33" s="1609"/>
      <c r="AA33" s="1609"/>
      <c r="AB33" s="1610"/>
      <c r="AC33" s="1611" t="s">
        <v>2955</v>
      </c>
      <c r="AD33" s="1612" t="str">
        <f t="shared" si="4"/>
        <v/>
      </c>
      <c r="AE33" s="990"/>
      <c r="AF33" s="1405"/>
      <c r="AG33" s="131"/>
      <c r="AH33" s="2186"/>
      <c r="AI33" s="2186"/>
      <c r="AJ33" s="2186"/>
      <c r="AK33" s="2186"/>
      <c r="AL33" s="508"/>
      <c r="AM33" s="1407" t="str">
        <f t="shared" si="5"/>
        <v>24 (1424)</v>
      </c>
      <c r="AN33" s="1408" t="str">
        <f t="shared" si="6"/>
        <v/>
      </c>
      <c r="AO33" s="990"/>
      <c r="AP33" s="990"/>
      <c r="AQ33" s="990"/>
      <c r="AS33" s="1407" t="str">
        <f t="shared" si="7"/>
        <v>24 (1424)</v>
      </c>
      <c r="AT33" s="1408" t="str">
        <f t="shared" si="8"/>
        <v/>
      </c>
      <c r="AU33" s="990"/>
      <c r="AV33" s="990"/>
      <c r="AW33" s="990"/>
    </row>
    <row r="34" spans="1:49" x14ac:dyDescent="0.2">
      <c r="A34" s="1700" t="s">
        <v>2956</v>
      </c>
      <c r="B34" s="1065"/>
      <c r="C34" s="1402"/>
      <c r="D34" s="1692"/>
      <c r="E34" s="1700"/>
      <c r="F34" s="1692"/>
      <c r="G34" s="1419"/>
      <c r="H34" s="1693"/>
      <c r="I34" s="1405"/>
      <c r="J34" s="1700"/>
      <c r="K34" s="2186"/>
      <c r="L34" s="2186"/>
      <c r="M34" s="2186"/>
      <c r="N34" s="2186"/>
      <c r="P34" s="1407" t="str">
        <f t="shared" si="0"/>
        <v>25 (1425)</v>
      </c>
      <c r="Q34" s="1408" t="str">
        <f t="shared" si="1"/>
        <v/>
      </c>
      <c r="R34" s="295"/>
      <c r="S34" s="1409"/>
      <c r="T34" s="1409"/>
      <c r="U34" s="1665"/>
      <c r="W34" s="1407" t="str">
        <f t="shared" si="2"/>
        <v>25 (1425)</v>
      </c>
      <c r="X34" s="1408" t="str">
        <f t="shared" si="3"/>
        <v/>
      </c>
      <c r="Y34" s="1608"/>
      <c r="Z34" s="1609"/>
      <c r="AA34" s="1609"/>
      <c r="AB34" s="1610"/>
      <c r="AC34" s="1611" t="s">
        <v>2956</v>
      </c>
      <c r="AD34" s="1612" t="str">
        <f t="shared" si="4"/>
        <v/>
      </c>
      <c r="AE34" s="990"/>
      <c r="AF34" s="1405"/>
      <c r="AG34" s="131"/>
      <c r="AH34" s="2186"/>
      <c r="AI34" s="2186"/>
      <c r="AJ34" s="2186"/>
      <c r="AK34" s="2186"/>
      <c r="AL34" s="508"/>
      <c r="AM34" s="1407" t="str">
        <f t="shared" si="5"/>
        <v>25 (1425)</v>
      </c>
      <c r="AN34" s="1408" t="str">
        <f t="shared" si="6"/>
        <v/>
      </c>
      <c r="AO34" s="990"/>
      <c r="AP34" s="990"/>
      <c r="AQ34" s="990"/>
      <c r="AS34" s="1407" t="str">
        <f t="shared" si="7"/>
        <v>25 (1425)</v>
      </c>
      <c r="AT34" s="1408" t="str">
        <f t="shared" si="8"/>
        <v/>
      </c>
      <c r="AU34" s="990"/>
      <c r="AV34" s="990"/>
      <c r="AW34" s="990"/>
    </row>
    <row r="35" spans="1:49" ht="15" x14ac:dyDescent="0.25">
      <c r="A35" s="425" t="s">
        <v>2957</v>
      </c>
      <c r="B35" s="1066">
        <v>100</v>
      </c>
      <c r="C35" s="1410"/>
      <c r="D35" s="1692"/>
      <c r="E35" s="1700"/>
      <c r="F35" s="1692"/>
      <c r="G35" s="1419"/>
      <c r="H35" s="1693"/>
      <c r="I35" s="1405"/>
      <c r="J35" s="1700"/>
      <c r="K35" s="2188"/>
      <c r="L35" s="2188"/>
      <c r="M35" s="2188"/>
      <c r="N35" s="2188"/>
      <c r="P35" s="1400"/>
      <c r="Q35" s="1413">
        <f>$B35</f>
        <v>100</v>
      </c>
      <c r="R35" s="295"/>
      <c r="S35" s="1409"/>
      <c r="T35" s="1409"/>
      <c r="U35" s="1665"/>
      <c r="W35" s="1400"/>
      <c r="X35" s="1413">
        <f>$B35</f>
        <v>100</v>
      </c>
      <c r="Y35" s="1608"/>
      <c r="Z35" s="1609"/>
      <c r="AA35" s="1609"/>
      <c r="AB35" s="1610"/>
      <c r="AC35" s="1605"/>
      <c r="AD35" s="1613">
        <v>100</v>
      </c>
      <c r="AE35" s="990"/>
      <c r="AF35" s="1405"/>
      <c r="AG35" s="131"/>
      <c r="AH35" s="2188"/>
      <c r="AI35" s="2188"/>
      <c r="AJ35" s="2188"/>
      <c r="AK35" s="2188"/>
      <c r="AL35" s="508"/>
      <c r="AM35" s="1400"/>
      <c r="AN35" s="1413">
        <f>$B35</f>
        <v>100</v>
      </c>
      <c r="AO35" s="990"/>
      <c r="AP35" s="990"/>
      <c r="AQ35" s="990"/>
      <c r="AS35" s="1400"/>
      <c r="AT35" s="1413">
        <f>$B35</f>
        <v>100</v>
      </c>
      <c r="AU35" s="990"/>
      <c r="AV35" s="990"/>
      <c r="AW35" s="990"/>
    </row>
    <row r="36" spans="1:49" ht="15" x14ac:dyDescent="0.25">
      <c r="A36" s="132" t="s">
        <v>2958</v>
      </c>
      <c r="B36" s="905" t="s">
        <v>2959</v>
      </c>
      <c r="C36" s="906"/>
      <c r="D36" s="1693"/>
      <c r="E36" s="131"/>
      <c r="F36" s="1693"/>
      <c r="G36" s="1420"/>
      <c r="H36" s="1693"/>
      <c r="I36" s="1416"/>
      <c r="J36" s="131"/>
      <c r="K36" s="2189"/>
      <c r="L36" s="2189"/>
      <c r="M36" s="2189"/>
      <c r="N36" s="2189"/>
      <c r="P36" s="1400"/>
      <c r="Q36" s="906" t="str">
        <f>$B36</f>
        <v>Global</v>
      </c>
      <c r="R36" s="295"/>
      <c r="S36" s="1418"/>
      <c r="T36" s="1418"/>
      <c r="U36" s="1665"/>
      <c r="W36" s="1400"/>
      <c r="X36" s="906" t="str">
        <f>$B36</f>
        <v>Global</v>
      </c>
      <c r="Y36" s="1608"/>
      <c r="Z36" s="1609"/>
      <c r="AA36" s="1609"/>
      <c r="AB36" s="1610"/>
      <c r="AC36" s="1605"/>
      <c r="AD36" s="1614" t="s">
        <v>2959</v>
      </c>
      <c r="AE36" s="295"/>
      <c r="AF36" s="1416"/>
      <c r="AG36" s="131"/>
      <c r="AH36" s="2189"/>
      <c r="AI36" s="2189"/>
      <c r="AJ36" s="2189"/>
      <c r="AK36" s="2189"/>
      <c r="AL36" s="508"/>
      <c r="AM36" s="1400"/>
      <c r="AN36" s="906" t="str">
        <f>$B36</f>
        <v>Global</v>
      </c>
      <c r="AO36" s="295"/>
      <c r="AP36" s="295"/>
      <c r="AQ36" s="295"/>
      <c r="AS36" s="1400"/>
      <c r="AT36" s="906" t="str">
        <f>$B36</f>
        <v>Global</v>
      </c>
      <c r="AU36" s="295"/>
      <c r="AV36" s="295"/>
      <c r="AW36" s="295"/>
    </row>
    <row r="37" spans="1:49" ht="6" customHeight="1" x14ac:dyDescent="0.25">
      <c r="A37" s="131"/>
      <c r="B37" s="131"/>
      <c r="C37" s="131"/>
      <c r="D37" s="131"/>
      <c r="E37" s="131"/>
      <c r="F37" s="131"/>
      <c r="G37" s="131"/>
      <c r="H37" s="131"/>
      <c r="I37" s="131"/>
      <c r="J37" s="131"/>
      <c r="K37" s="131"/>
      <c r="L37" s="131"/>
      <c r="M37" s="131"/>
      <c r="N37" s="131"/>
      <c r="P37" s="1400"/>
      <c r="Q37" s="1400"/>
      <c r="U37" s="1665"/>
      <c r="W37" s="1400"/>
      <c r="X37" s="1400"/>
      <c r="AB37" s="1610"/>
      <c r="AC37" s="1605"/>
      <c r="AD37" s="1605"/>
      <c r="AE37" s="1607"/>
      <c r="AF37" s="131"/>
      <c r="AG37" s="131"/>
      <c r="AH37" s="131"/>
      <c r="AI37" s="131"/>
      <c r="AJ37" s="131"/>
      <c r="AK37" s="131"/>
      <c r="AL37" s="508"/>
      <c r="AM37" s="1400"/>
      <c r="AN37" s="1400"/>
      <c r="AO37" s="508"/>
      <c r="AP37" s="508"/>
      <c r="AQ37" s="508"/>
      <c r="AS37" s="1400"/>
      <c r="AT37" s="1400"/>
      <c r="AU37" s="508"/>
      <c r="AV37" s="508"/>
      <c r="AW37" s="508"/>
    </row>
    <row r="38" spans="1:49" ht="15" x14ac:dyDescent="0.25">
      <c r="A38" s="131"/>
      <c r="B38" s="138" t="s">
        <v>1785</v>
      </c>
      <c r="C38" s="131"/>
      <c r="D38" s="131"/>
      <c r="E38" s="131"/>
      <c r="F38" s="131"/>
      <c r="G38" s="131"/>
      <c r="H38" s="131"/>
      <c r="I38" s="131"/>
      <c r="J38" s="131"/>
      <c r="K38" s="131"/>
      <c r="L38" s="131"/>
      <c r="M38" s="131"/>
      <c r="N38" s="131"/>
      <c r="P38" s="1400"/>
      <c r="Q38" s="1401" t="str">
        <f>$B38</f>
        <v>Engagements inutilisés (502)</v>
      </c>
      <c r="U38" s="1665"/>
      <c r="W38" s="1400"/>
      <c r="X38" s="1401" t="str">
        <f>$B38</f>
        <v>Engagements inutilisés (502)</v>
      </c>
      <c r="AB38" s="1610"/>
      <c r="AC38" s="1605"/>
      <c r="AD38" s="1606" t="s">
        <v>3146</v>
      </c>
      <c r="AE38" s="1607"/>
      <c r="AF38" s="131"/>
      <c r="AG38" s="131"/>
      <c r="AH38" s="131"/>
      <c r="AI38" s="131"/>
      <c r="AJ38" s="131"/>
      <c r="AK38" s="131"/>
      <c r="AL38" s="508"/>
      <c r="AM38" s="1400"/>
      <c r="AN38" s="1401" t="str">
        <f>$B38</f>
        <v>Engagements inutilisés (502)</v>
      </c>
      <c r="AO38" s="508"/>
      <c r="AP38" s="508"/>
      <c r="AQ38" s="508"/>
      <c r="AS38" s="1400"/>
      <c r="AT38" s="1401" t="str">
        <f>$B38</f>
        <v>Engagements inutilisés (502)</v>
      </c>
      <c r="AU38" s="508"/>
      <c r="AV38" s="508"/>
      <c r="AW38" s="508"/>
    </row>
    <row r="39" spans="1:49" x14ac:dyDescent="0.2">
      <c r="A39" s="1700" t="s">
        <v>2932</v>
      </c>
      <c r="B39" s="1065"/>
      <c r="C39" s="1692"/>
      <c r="D39" s="1692"/>
      <c r="E39" s="1700"/>
      <c r="F39" s="1692"/>
      <c r="G39" s="1419"/>
      <c r="H39" s="1693"/>
      <c r="I39" s="1405"/>
      <c r="J39" s="1700"/>
      <c r="K39" s="2186"/>
      <c r="L39" s="2186"/>
      <c r="M39" s="2186"/>
      <c r="N39" s="2186"/>
      <c r="P39" s="1407" t="str">
        <f t="shared" ref="P39:P63" si="9">$A39</f>
        <v>1 (1401)</v>
      </c>
      <c r="Q39" s="1408" t="str">
        <f t="shared" ref="Q39:Q63" si="10">IF($B39="","",$B39)</f>
        <v/>
      </c>
      <c r="R39" s="295"/>
      <c r="S39" s="1409"/>
      <c r="T39" s="1409"/>
      <c r="U39" s="1665"/>
      <c r="W39" s="1407" t="str">
        <f t="shared" ref="W39:W63" si="11">$A39</f>
        <v>1 (1401)</v>
      </c>
      <c r="X39" s="1408" t="str">
        <f t="shared" ref="X39:X63" si="12">IF($B39="","",$B39)</f>
        <v/>
      </c>
      <c r="Y39" s="1608"/>
      <c r="Z39" s="1609"/>
      <c r="AA39" s="1609"/>
      <c r="AB39" s="1610"/>
      <c r="AC39" s="1611" t="s">
        <v>2932</v>
      </c>
      <c r="AD39" s="1612" t="str">
        <f t="shared" ref="AD39:AD63" si="13">IF($B39="","",$B39)</f>
        <v/>
      </c>
      <c r="AE39" s="990"/>
      <c r="AF39" s="1405"/>
      <c r="AG39" s="131"/>
      <c r="AH39" s="2186"/>
      <c r="AI39" s="2186"/>
      <c r="AJ39" s="2186"/>
      <c r="AK39" s="2186"/>
      <c r="AL39" s="508"/>
      <c r="AM39" s="1407" t="str">
        <f t="shared" ref="AM39:AM63" si="14">$A39</f>
        <v>1 (1401)</v>
      </c>
      <c r="AN39" s="1408" t="str">
        <f t="shared" ref="AN39:AN63" si="15">IF($B39="","",$B39)</f>
        <v/>
      </c>
      <c r="AO39" s="990"/>
      <c r="AP39" s="990"/>
      <c r="AQ39" s="990"/>
      <c r="AS39" s="1407" t="str">
        <f t="shared" ref="AS39:AS63" si="16">$A39</f>
        <v>1 (1401)</v>
      </c>
      <c r="AT39" s="1408" t="str">
        <f t="shared" ref="AT39:AT63" si="17">IF($B39="","",$B39)</f>
        <v/>
      </c>
      <c r="AU39" s="990"/>
      <c r="AV39" s="990"/>
      <c r="AW39" s="990"/>
    </row>
    <row r="40" spans="1:49" x14ac:dyDescent="0.2">
      <c r="A40" s="1700" t="s">
        <v>2933</v>
      </c>
      <c r="B40" s="1065"/>
      <c r="C40" s="1692"/>
      <c r="D40" s="1692"/>
      <c r="E40" s="1700"/>
      <c r="F40" s="1692"/>
      <c r="G40" s="1419"/>
      <c r="H40" s="1693"/>
      <c r="I40" s="1405"/>
      <c r="J40" s="1700"/>
      <c r="K40" s="2186"/>
      <c r="L40" s="2186"/>
      <c r="M40" s="2186"/>
      <c r="N40" s="2186"/>
      <c r="P40" s="1407" t="str">
        <f t="shared" si="9"/>
        <v>2 (1402)</v>
      </c>
      <c r="Q40" s="1408" t="str">
        <f t="shared" si="10"/>
        <v/>
      </c>
      <c r="R40" s="295"/>
      <c r="S40" s="1409"/>
      <c r="T40" s="1409"/>
      <c r="U40" s="1665"/>
      <c r="W40" s="1407" t="str">
        <f t="shared" si="11"/>
        <v>2 (1402)</v>
      </c>
      <c r="X40" s="1408" t="str">
        <f t="shared" si="12"/>
        <v/>
      </c>
      <c r="Y40" s="1608"/>
      <c r="Z40" s="1609"/>
      <c r="AA40" s="1609"/>
      <c r="AB40" s="1610"/>
      <c r="AC40" s="1611" t="s">
        <v>2933</v>
      </c>
      <c r="AD40" s="1612" t="str">
        <f t="shared" si="13"/>
        <v/>
      </c>
      <c r="AE40" s="990"/>
      <c r="AF40" s="1405"/>
      <c r="AG40" s="131"/>
      <c r="AH40" s="2186"/>
      <c r="AI40" s="2186"/>
      <c r="AJ40" s="2186"/>
      <c r="AK40" s="2186"/>
      <c r="AL40" s="508"/>
      <c r="AM40" s="1407" t="str">
        <f t="shared" si="14"/>
        <v>2 (1402)</v>
      </c>
      <c r="AN40" s="1408" t="str">
        <f t="shared" si="15"/>
        <v/>
      </c>
      <c r="AO40" s="990"/>
      <c r="AP40" s="990"/>
      <c r="AQ40" s="990"/>
      <c r="AS40" s="1407" t="str">
        <f t="shared" si="16"/>
        <v>2 (1402)</v>
      </c>
      <c r="AT40" s="1408" t="str">
        <f t="shared" si="17"/>
        <v/>
      </c>
      <c r="AU40" s="990"/>
      <c r="AV40" s="990"/>
      <c r="AW40" s="990"/>
    </row>
    <row r="41" spans="1:49" x14ac:dyDescent="0.2">
      <c r="A41" s="1700" t="s">
        <v>2934</v>
      </c>
      <c r="B41" s="1065"/>
      <c r="C41" s="1692"/>
      <c r="D41" s="1692"/>
      <c r="E41" s="1700"/>
      <c r="F41" s="1692"/>
      <c r="G41" s="1419"/>
      <c r="H41" s="1693"/>
      <c r="I41" s="1405"/>
      <c r="J41" s="1700"/>
      <c r="K41" s="2186"/>
      <c r="L41" s="2186"/>
      <c r="M41" s="2186"/>
      <c r="N41" s="2186"/>
      <c r="P41" s="1407" t="str">
        <f t="shared" si="9"/>
        <v>3 (1403)</v>
      </c>
      <c r="Q41" s="1408" t="str">
        <f t="shared" si="10"/>
        <v/>
      </c>
      <c r="R41" s="295"/>
      <c r="S41" s="1409"/>
      <c r="T41" s="1409"/>
      <c r="U41" s="1665"/>
      <c r="W41" s="1407" t="str">
        <f t="shared" si="11"/>
        <v>3 (1403)</v>
      </c>
      <c r="X41" s="1408" t="str">
        <f t="shared" si="12"/>
        <v/>
      </c>
      <c r="Y41" s="1608"/>
      <c r="Z41" s="1609"/>
      <c r="AA41" s="1609"/>
      <c r="AB41" s="1610"/>
      <c r="AC41" s="1611" t="s">
        <v>2934</v>
      </c>
      <c r="AD41" s="1612" t="str">
        <f t="shared" si="13"/>
        <v/>
      </c>
      <c r="AE41" s="990"/>
      <c r="AF41" s="1405"/>
      <c r="AG41" s="131"/>
      <c r="AH41" s="2186"/>
      <c r="AI41" s="2186"/>
      <c r="AJ41" s="2186"/>
      <c r="AK41" s="2186"/>
      <c r="AL41" s="508"/>
      <c r="AM41" s="1407" t="str">
        <f t="shared" si="14"/>
        <v>3 (1403)</v>
      </c>
      <c r="AN41" s="1408" t="str">
        <f t="shared" si="15"/>
        <v/>
      </c>
      <c r="AO41" s="990"/>
      <c r="AP41" s="990"/>
      <c r="AQ41" s="990"/>
      <c r="AS41" s="1407" t="str">
        <f t="shared" si="16"/>
        <v>3 (1403)</v>
      </c>
      <c r="AT41" s="1408" t="str">
        <f t="shared" si="17"/>
        <v/>
      </c>
      <c r="AU41" s="990"/>
      <c r="AV41" s="990"/>
      <c r="AW41" s="990"/>
    </row>
    <row r="42" spans="1:49" ht="13.35" hidden="1" customHeight="1" x14ac:dyDescent="0.2">
      <c r="A42" s="1700" t="s">
        <v>2935</v>
      </c>
      <c r="B42" s="1065"/>
      <c r="C42" s="1692"/>
      <c r="D42" s="1692"/>
      <c r="E42" s="1700"/>
      <c r="F42" s="1692"/>
      <c r="G42" s="1419"/>
      <c r="H42" s="1693"/>
      <c r="I42" s="1405"/>
      <c r="J42" s="1700"/>
      <c r="K42" s="2186"/>
      <c r="L42" s="2186"/>
      <c r="M42" s="2186"/>
      <c r="N42" s="2186"/>
      <c r="P42" s="1407" t="str">
        <f t="shared" si="9"/>
        <v>4 (1404)</v>
      </c>
      <c r="Q42" s="1408" t="str">
        <f t="shared" si="10"/>
        <v/>
      </c>
      <c r="R42" s="295"/>
      <c r="S42" s="1409"/>
      <c r="T42" s="1409"/>
      <c r="U42" s="1665"/>
      <c r="W42" s="1407" t="str">
        <f t="shared" si="11"/>
        <v>4 (1404)</v>
      </c>
      <c r="X42" s="1408" t="str">
        <f t="shared" si="12"/>
        <v/>
      </c>
      <c r="Y42" s="1608"/>
      <c r="Z42" s="1609"/>
      <c r="AA42" s="1609"/>
      <c r="AB42" s="1610"/>
      <c r="AC42" s="1611" t="s">
        <v>2935</v>
      </c>
      <c r="AD42" s="1612" t="str">
        <f t="shared" si="13"/>
        <v/>
      </c>
      <c r="AE42" s="990"/>
      <c r="AF42" s="1405"/>
      <c r="AG42" s="131"/>
      <c r="AH42" s="2186"/>
      <c r="AI42" s="2186"/>
      <c r="AJ42" s="2186"/>
      <c r="AK42" s="2186"/>
      <c r="AL42" s="508"/>
      <c r="AM42" s="1407" t="str">
        <f t="shared" si="14"/>
        <v>4 (1404)</v>
      </c>
      <c r="AN42" s="1408" t="str">
        <f t="shared" si="15"/>
        <v/>
      </c>
      <c r="AO42" s="990"/>
      <c r="AP42" s="990"/>
      <c r="AQ42" s="990"/>
      <c r="AS42" s="1407" t="str">
        <f t="shared" si="16"/>
        <v>4 (1404)</v>
      </c>
      <c r="AT42" s="1408" t="str">
        <f t="shared" si="17"/>
        <v/>
      </c>
      <c r="AU42" s="990"/>
      <c r="AV42" s="990"/>
      <c r="AW42" s="990"/>
    </row>
    <row r="43" spans="1:49" ht="13.35" hidden="1" customHeight="1" x14ac:dyDescent="0.2">
      <c r="A43" s="1700" t="s">
        <v>2936</v>
      </c>
      <c r="B43" s="1065"/>
      <c r="C43" s="1692"/>
      <c r="D43" s="1692"/>
      <c r="E43" s="1700"/>
      <c r="F43" s="1692"/>
      <c r="G43" s="1419"/>
      <c r="H43" s="1693"/>
      <c r="I43" s="1405"/>
      <c r="J43" s="1700"/>
      <c r="K43" s="2186"/>
      <c r="L43" s="2186"/>
      <c r="M43" s="2186"/>
      <c r="N43" s="2186"/>
      <c r="P43" s="1407" t="str">
        <f t="shared" si="9"/>
        <v>5 (1405)</v>
      </c>
      <c r="Q43" s="1408" t="str">
        <f t="shared" si="10"/>
        <v/>
      </c>
      <c r="R43" s="295"/>
      <c r="S43" s="1409"/>
      <c r="T43" s="1409"/>
      <c r="U43" s="1665"/>
      <c r="W43" s="1407" t="str">
        <f t="shared" si="11"/>
        <v>5 (1405)</v>
      </c>
      <c r="X43" s="1408" t="str">
        <f t="shared" si="12"/>
        <v/>
      </c>
      <c r="Y43" s="1608"/>
      <c r="Z43" s="1609"/>
      <c r="AA43" s="1609"/>
      <c r="AB43" s="1610"/>
      <c r="AC43" s="1611" t="s">
        <v>2936</v>
      </c>
      <c r="AD43" s="1612" t="str">
        <f t="shared" si="13"/>
        <v/>
      </c>
      <c r="AE43" s="990"/>
      <c r="AF43" s="1405"/>
      <c r="AG43" s="131"/>
      <c r="AH43" s="2186"/>
      <c r="AI43" s="2186"/>
      <c r="AJ43" s="2186"/>
      <c r="AK43" s="2186"/>
      <c r="AL43" s="508"/>
      <c r="AM43" s="1407" t="str">
        <f t="shared" si="14"/>
        <v>5 (1405)</v>
      </c>
      <c r="AN43" s="1408" t="str">
        <f t="shared" si="15"/>
        <v/>
      </c>
      <c r="AO43" s="990"/>
      <c r="AP43" s="990"/>
      <c r="AQ43" s="990"/>
      <c r="AS43" s="1407" t="str">
        <f t="shared" si="16"/>
        <v>5 (1405)</v>
      </c>
      <c r="AT43" s="1408" t="str">
        <f t="shared" si="17"/>
        <v/>
      </c>
      <c r="AU43" s="990"/>
      <c r="AV43" s="990"/>
      <c r="AW43" s="990"/>
    </row>
    <row r="44" spans="1:49" ht="13.35" hidden="1" customHeight="1" x14ac:dyDescent="0.2">
      <c r="A44" s="1700" t="s">
        <v>2937</v>
      </c>
      <c r="B44" s="1065"/>
      <c r="C44" s="1692"/>
      <c r="D44" s="1692"/>
      <c r="E44" s="1700"/>
      <c r="F44" s="1692"/>
      <c r="G44" s="1419"/>
      <c r="H44" s="1693"/>
      <c r="I44" s="1405"/>
      <c r="J44" s="1700"/>
      <c r="K44" s="2186"/>
      <c r="L44" s="2186"/>
      <c r="M44" s="2186"/>
      <c r="N44" s="2186"/>
      <c r="P44" s="1407" t="str">
        <f t="shared" si="9"/>
        <v>6 (1406)</v>
      </c>
      <c r="Q44" s="1408" t="str">
        <f t="shared" si="10"/>
        <v/>
      </c>
      <c r="R44" s="295"/>
      <c r="S44" s="1409"/>
      <c r="T44" s="1409"/>
      <c r="U44" s="1665"/>
      <c r="W44" s="1407" t="str">
        <f t="shared" si="11"/>
        <v>6 (1406)</v>
      </c>
      <c r="X44" s="1408" t="str">
        <f t="shared" si="12"/>
        <v/>
      </c>
      <c r="Y44" s="1608"/>
      <c r="Z44" s="1609"/>
      <c r="AA44" s="1609"/>
      <c r="AB44" s="1610"/>
      <c r="AC44" s="1611" t="s">
        <v>2937</v>
      </c>
      <c r="AD44" s="1612" t="str">
        <f t="shared" si="13"/>
        <v/>
      </c>
      <c r="AE44" s="990"/>
      <c r="AF44" s="1405"/>
      <c r="AG44" s="131"/>
      <c r="AH44" s="2186"/>
      <c r="AI44" s="2186"/>
      <c r="AJ44" s="2186"/>
      <c r="AK44" s="2186"/>
      <c r="AL44" s="508"/>
      <c r="AM44" s="1407" t="str">
        <f t="shared" si="14"/>
        <v>6 (1406)</v>
      </c>
      <c r="AN44" s="1408" t="str">
        <f t="shared" si="15"/>
        <v/>
      </c>
      <c r="AO44" s="990"/>
      <c r="AP44" s="990"/>
      <c r="AQ44" s="990"/>
      <c r="AS44" s="1407" t="str">
        <f t="shared" si="16"/>
        <v>6 (1406)</v>
      </c>
      <c r="AT44" s="1408" t="str">
        <f t="shared" si="17"/>
        <v/>
      </c>
      <c r="AU44" s="990"/>
      <c r="AV44" s="990"/>
      <c r="AW44" s="990"/>
    </row>
    <row r="45" spans="1:49" ht="13.35" hidden="1" customHeight="1" x14ac:dyDescent="0.2">
      <c r="A45" s="1700" t="s">
        <v>2938</v>
      </c>
      <c r="B45" s="1065"/>
      <c r="C45" s="1692"/>
      <c r="D45" s="1692"/>
      <c r="E45" s="1700"/>
      <c r="F45" s="1692"/>
      <c r="G45" s="1419"/>
      <c r="H45" s="1693"/>
      <c r="I45" s="1405"/>
      <c r="J45" s="1700"/>
      <c r="K45" s="2186"/>
      <c r="L45" s="2186"/>
      <c r="M45" s="2186"/>
      <c r="N45" s="2186"/>
      <c r="P45" s="1407" t="str">
        <f t="shared" si="9"/>
        <v>7 (1407)</v>
      </c>
      <c r="Q45" s="1408" t="str">
        <f t="shared" si="10"/>
        <v/>
      </c>
      <c r="R45" s="295"/>
      <c r="S45" s="1409"/>
      <c r="T45" s="1409"/>
      <c r="U45" s="1665"/>
      <c r="W45" s="1407" t="str">
        <f t="shared" si="11"/>
        <v>7 (1407)</v>
      </c>
      <c r="X45" s="1408" t="str">
        <f t="shared" si="12"/>
        <v/>
      </c>
      <c r="Y45" s="1608"/>
      <c r="Z45" s="1609"/>
      <c r="AA45" s="1609"/>
      <c r="AB45" s="1610"/>
      <c r="AC45" s="1611" t="s">
        <v>2938</v>
      </c>
      <c r="AD45" s="1612" t="str">
        <f t="shared" si="13"/>
        <v/>
      </c>
      <c r="AE45" s="990"/>
      <c r="AF45" s="1405"/>
      <c r="AG45" s="131"/>
      <c r="AH45" s="2186"/>
      <c r="AI45" s="2186"/>
      <c r="AJ45" s="2186"/>
      <c r="AK45" s="2186"/>
      <c r="AL45" s="508"/>
      <c r="AM45" s="1407" t="str">
        <f t="shared" si="14"/>
        <v>7 (1407)</v>
      </c>
      <c r="AN45" s="1408" t="str">
        <f t="shared" si="15"/>
        <v/>
      </c>
      <c r="AO45" s="990"/>
      <c r="AP45" s="990"/>
      <c r="AQ45" s="990"/>
      <c r="AS45" s="1407" t="str">
        <f t="shared" si="16"/>
        <v>7 (1407)</v>
      </c>
      <c r="AT45" s="1408" t="str">
        <f t="shared" si="17"/>
        <v/>
      </c>
      <c r="AU45" s="990"/>
      <c r="AV45" s="990"/>
      <c r="AW45" s="990"/>
    </row>
    <row r="46" spans="1:49" ht="13.35" hidden="1" customHeight="1" x14ac:dyDescent="0.2">
      <c r="A46" s="1700" t="s">
        <v>2939</v>
      </c>
      <c r="B46" s="1065"/>
      <c r="C46" s="1692"/>
      <c r="D46" s="1692"/>
      <c r="E46" s="1700"/>
      <c r="F46" s="1692"/>
      <c r="G46" s="1419"/>
      <c r="H46" s="1693"/>
      <c r="I46" s="1405"/>
      <c r="J46" s="1700"/>
      <c r="K46" s="2186"/>
      <c r="L46" s="2186"/>
      <c r="M46" s="2186"/>
      <c r="N46" s="2186"/>
      <c r="P46" s="1407" t="str">
        <f t="shared" si="9"/>
        <v>8 (1408)</v>
      </c>
      <c r="Q46" s="1408" t="str">
        <f t="shared" si="10"/>
        <v/>
      </c>
      <c r="R46" s="295"/>
      <c r="S46" s="1409"/>
      <c r="T46" s="1409"/>
      <c r="U46" s="1665"/>
      <c r="W46" s="1407" t="str">
        <f t="shared" si="11"/>
        <v>8 (1408)</v>
      </c>
      <c r="X46" s="1408" t="str">
        <f t="shared" si="12"/>
        <v/>
      </c>
      <c r="Y46" s="1608"/>
      <c r="Z46" s="1609"/>
      <c r="AA46" s="1609"/>
      <c r="AB46" s="1610"/>
      <c r="AC46" s="1611" t="s">
        <v>2939</v>
      </c>
      <c r="AD46" s="1612" t="str">
        <f t="shared" si="13"/>
        <v/>
      </c>
      <c r="AE46" s="990"/>
      <c r="AF46" s="1405"/>
      <c r="AG46" s="131"/>
      <c r="AH46" s="2186"/>
      <c r="AI46" s="2186"/>
      <c r="AJ46" s="2186"/>
      <c r="AK46" s="2186"/>
      <c r="AL46" s="508"/>
      <c r="AM46" s="1407" t="str">
        <f t="shared" si="14"/>
        <v>8 (1408)</v>
      </c>
      <c r="AN46" s="1408" t="str">
        <f t="shared" si="15"/>
        <v/>
      </c>
      <c r="AO46" s="990"/>
      <c r="AP46" s="990"/>
      <c r="AQ46" s="990"/>
      <c r="AS46" s="1407" t="str">
        <f t="shared" si="16"/>
        <v>8 (1408)</v>
      </c>
      <c r="AT46" s="1408" t="str">
        <f t="shared" si="17"/>
        <v/>
      </c>
      <c r="AU46" s="990"/>
      <c r="AV46" s="990"/>
      <c r="AW46" s="990"/>
    </row>
    <row r="47" spans="1:49" ht="13.35" hidden="1" customHeight="1" x14ac:dyDescent="0.2">
      <c r="A47" s="1700" t="s">
        <v>2940</v>
      </c>
      <c r="B47" s="1065"/>
      <c r="C47" s="1692"/>
      <c r="D47" s="1692"/>
      <c r="E47" s="1700"/>
      <c r="F47" s="1692"/>
      <c r="G47" s="1419"/>
      <c r="H47" s="1693"/>
      <c r="I47" s="1405"/>
      <c r="J47" s="1700"/>
      <c r="K47" s="2186"/>
      <c r="L47" s="2186"/>
      <c r="M47" s="2186"/>
      <c r="N47" s="2186"/>
      <c r="P47" s="1407" t="str">
        <f t="shared" si="9"/>
        <v>9 (1409)</v>
      </c>
      <c r="Q47" s="1408" t="str">
        <f t="shared" si="10"/>
        <v/>
      </c>
      <c r="R47" s="295"/>
      <c r="S47" s="1409"/>
      <c r="T47" s="1409"/>
      <c r="U47" s="1665"/>
      <c r="W47" s="1407" t="str">
        <f t="shared" si="11"/>
        <v>9 (1409)</v>
      </c>
      <c r="X47" s="1408" t="str">
        <f t="shared" si="12"/>
        <v/>
      </c>
      <c r="Y47" s="1608"/>
      <c r="Z47" s="1609"/>
      <c r="AA47" s="1609"/>
      <c r="AB47" s="1610"/>
      <c r="AC47" s="1611" t="s">
        <v>2940</v>
      </c>
      <c r="AD47" s="1612" t="str">
        <f t="shared" si="13"/>
        <v/>
      </c>
      <c r="AE47" s="990"/>
      <c r="AF47" s="1405"/>
      <c r="AG47" s="131"/>
      <c r="AH47" s="2186"/>
      <c r="AI47" s="2186"/>
      <c r="AJ47" s="2186"/>
      <c r="AK47" s="2186"/>
      <c r="AL47" s="508"/>
      <c r="AM47" s="1407" t="str">
        <f t="shared" si="14"/>
        <v>9 (1409)</v>
      </c>
      <c r="AN47" s="1408" t="str">
        <f t="shared" si="15"/>
        <v/>
      </c>
      <c r="AO47" s="990"/>
      <c r="AP47" s="990"/>
      <c r="AQ47" s="990"/>
      <c r="AS47" s="1407" t="str">
        <f t="shared" si="16"/>
        <v>9 (1409)</v>
      </c>
      <c r="AT47" s="1408" t="str">
        <f t="shared" si="17"/>
        <v/>
      </c>
      <c r="AU47" s="990"/>
      <c r="AV47" s="990"/>
      <c r="AW47" s="990"/>
    </row>
    <row r="48" spans="1:49" ht="13.35" hidden="1" customHeight="1" x14ac:dyDescent="0.2">
      <c r="A48" s="1700" t="s">
        <v>2941</v>
      </c>
      <c r="B48" s="1065"/>
      <c r="C48" s="1692"/>
      <c r="D48" s="1692"/>
      <c r="E48" s="1700"/>
      <c r="F48" s="1692"/>
      <c r="G48" s="1419"/>
      <c r="H48" s="1693"/>
      <c r="I48" s="1405"/>
      <c r="J48" s="1700"/>
      <c r="K48" s="2186"/>
      <c r="L48" s="2186"/>
      <c r="M48" s="2186"/>
      <c r="N48" s="2186"/>
      <c r="P48" s="1407" t="str">
        <f t="shared" si="9"/>
        <v>10 (1410)</v>
      </c>
      <c r="Q48" s="1408" t="str">
        <f t="shared" si="10"/>
        <v/>
      </c>
      <c r="R48" s="295"/>
      <c r="S48" s="1409"/>
      <c r="T48" s="1409"/>
      <c r="U48" s="1665"/>
      <c r="W48" s="1407" t="str">
        <f t="shared" si="11"/>
        <v>10 (1410)</v>
      </c>
      <c r="X48" s="1408" t="str">
        <f t="shared" si="12"/>
        <v/>
      </c>
      <c r="Y48" s="1608"/>
      <c r="Z48" s="1609"/>
      <c r="AA48" s="1609"/>
      <c r="AB48" s="1610"/>
      <c r="AC48" s="1611" t="s">
        <v>2941</v>
      </c>
      <c r="AD48" s="1612" t="str">
        <f t="shared" si="13"/>
        <v/>
      </c>
      <c r="AE48" s="990"/>
      <c r="AF48" s="1405"/>
      <c r="AG48" s="131"/>
      <c r="AH48" s="2186"/>
      <c r="AI48" s="2186"/>
      <c r="AJ48" s="2186"/>
      <c r="AK48" s="2186"/>
      <c r="AL48" s="508"/>
      <c r="AM48" s="1407" t="str">
        <f t="shared" si="14"/>
        <v>10 (1410)</v>
      </c>
      <c r="AN48" s="1408" t="str">
        <f t="shared" si="15"/>
        <v/>
      </c>
      <c r="AO48" s="990"/>
      <c r="AP48" s="990"/>
      <c r="AQ48" s="990"/>
      <c r="AS48" s="1407" t="str">
        <f t="shared" si="16"/>
        <v>10 (1410)</v>
      </c>
      <c r="AT48" s="1408" t="str">
        <f t="shared" si="17"/>
        <v/>
      </c>
      <c r="AU48" s="990"/>
      <c r="AV48" s="990"/>
      <c r="AW48" s="990"/>
    </row>
    <row r="49" spans="1:49" ht="13.35" hidden="1" customHeight="1" x14ac:dyDescent="0.2">
      <c r="A49" s="1700" t="s">
        <v>2942</v>
      </c>
      <c r="B49" s="1065"/>
      <c r="C49" s="1692"/>
      <c r="D49" s="1692"/>
      <c r="E49" s="1700"/>
      <c r="F49" s="1692"/>
      <c r="G49" s="1419"/>
      <c r="H49" s="1693"/>
      <c r="I49" s="1405"/>
      <c r="J49" s="1700"/>
      <c r="K49" s="2186"/>
      <c r="L49" s="2186"/>
      <c r="M49" s="2186"/>
      <c r="N49" s="2186"/>
      <c r="P49" s="1407" t="str">
        <f t="shared" si="9"/>
        <v>11 (1411)</v>
      </c>
      <c r="Q49" s="1408" t="str">
        <f t="shared" si="10"/>
        <v/>
      </c>
      <c r="R49" s="295"/>
      <c r="S49" s="1409"/>
      <c r="T49" s="1409"/>
      <c r="U49" s="1665"/>
      <c r="W49" s="1407" t="str">
        <f t="shared" si="11"/>
        <v>11 (1411)</v>
      </c>
      <c r="X49" s="1408" t="str">
        <f t="shared" si="12"/>
        <v/>
      </c>
      <c r="Y49" s="1608"/>
      <c r="Z49" s="1609"/>
      <c r="AA49" s="1609"/>
      <c r="AB49" s="1610"/>
      <c r="AC49" s="1611" t="s">
        <v>2942</v>
      </c>
      <c r="AD49" s="1612" t="str">
        <f t="shared" si="13"/>
        <v/>
      </c>
      <c r="AE49" s="990"/>
      <c r="AF49" s="1405"/>
      <c r="AG49" s="131"/>
      <c r="AH49" s="2186"/>
      <c r="AI49" s="2186"/>
      <c r="AJ49" s="2186"/>
      <c r="AK49" s="2186"/>
      <c r="AL49" s="508"/>
      <c r="AM49" s="1407" t="str">
        <f t="shared" si="14"/>
        <v>11 (1411)</v>
      </c>
      <c r="AN49" s="1408" t="str">
        <f t="shared" si="15"/>
        <v/>
      </c>
      <c r="AO49" s="990"/>
      <c r="AP49" s="990"/>
      <c r="AQ49" s="990"/>
      <c r="AS49" s="1407" t="str">
        <f t="shared" si="16"/>
        <v>11 (1411)</v>
      </c>
      <c r="AT49" s="1408" t="str">
        <f t="shared" si="17"/>
        <v/>
      </c>
      <c r="AU49" s="990"/>
      <c r="AV49" s="990"/>
      <c r="AW49" s="990"/>
    </row>
    <row r="50" spans="1:49" ht="13.35" hidden="1" customHeight="1" x14ac:dyDescent="0.2">
      <c r="A50" s="1700" t="s">
        <v>2943</v>
      </c>
      <c r="B50" s="1065"/>
      <c r="C50" s="1692"/>
      <c r="D50" s="1692"/>
      <c r="E50" s="1700"/>
      <c r="F50" s="1692"/>
      <c r="G50" s="1419"/>
      <c r="H50" s="1693"/>
      <c r="I50" s="1405"/>
      <c r="J50" s="1700"/>
      <c r="K50" s="2186"/>
      <c r="L50" s="2186"/>
      <c r="M50" s="2186"/>
      <c r="N50" s="2186"/>
      <c r="P50" s="1407" t="str">
        <f t="shared" si="9"/>
        <v>12 (1412)</v>
      </c>
      <c r="Q50" s="1408" t="str">
        <f t="shared" si="10"/>
        <v/>
      </c>
      <c r="R50" s="295"/>
      <c r="S50" s="1409"/>
      <c r="T50" s="1409"/>
      <c r="U50" s="1665"/>
      <c r="W50" s="1407" t="str">
        <f t="shared" si="11"/>
        <v>12 (1412)</v>
      </c>
      <c r="X50" s="1408" t="str">
        <f t="shared" si="12"/>
        <v/>
      </c>
      <c r="Y50" s="1608"/>
      <c r="Z50" s="1609"/>
      <c r="AA50" s="1609"/>
      <c r="AB50" s="1610"/>
      <c r="AC50" s="1611" t="s">
        <v>2943</v>
      </c>
      <c r="AD50" s="1612" t="str">
        <f t="shared" si="13"/>
        <v/>
      </c>
      <c r="AE50" s="990"/>
      <c r="AF50" s="1405"/>
      <c r="AG50" s="131"/>
      <c r="AH50" s="2186"/>
      <c r="AI50" s="2186"/>
      <c r="AJ50" s="2186"/>
      <c r="AK50" s="2186"/>
      <c r="AL50" s="508"/>
      <c r="AM50" s="1407" t="str">
        <f t="shared" si="14"/>
        <v>12 (1412)</v>
      </c>
      <c r="AN50" s="1408" t="str">
        <f t="shared" si="15"/>
        <v/>
      </c>
      <c r="AO50" s="990"/>
      <c r="AP50" s="990"/>
      <c r="AQ50" s="990"/>
      <c r="AS50" s="1407" t="str">
        <f t="shared" si="16"/>
        <v>12 (1412)</v>
      </c>
      <c r="AT50" s="1408" t="str">
        <f t="shared" si="17"/>
        <v/>
      </c>
      <c r="AU50" s="990"/>
      <c r="AV50" s="990"/>
      <c r="AW50" s="990"/>
    </row>
    <row r="51" spans="1:49" ht="13.35" hidden="1" customHeight="1" x14ac:dyDescent="0.2">
      <c r="A51" s="1700" t="s">
        <v>2944</v>
      </c>
      <c r="B51" s="1065"/>
      <c r="C51" s="1692"/>
      <c r="D51" s="1692"/>
      <c r="E51" s="1700"/>
      <c r="F51" s="1692"/>
      <c r="G51" s="1419"/>
      <c r="H51" s="1693"/>
      <c r="I51" s="1405"/>
      <c r="J51" s="1700"/>
      <c r="K51" s="2186"/>
      <c r="L51" s="2186"/>
      <c r="M51" s="2186"/>
      <c r="N51" s="2186"/>
      <c r="P51" s="1407" t="str">
        <f t="shared" si="9"/>
        <v>13 (1413)</v>
      </c>
      <c r="Q51" s="1408" t="str">
        <f t="shared" si="10"/>
        <v/>
      </c>
      <c r="R51" s="295"/>
      <c r="S51" s="1409"/>
      <c r="T51" s="1409"/>
      <c r="U51" s="1665"/>
      <c r="W51" s="1407" t="str">
        <f t="shared" si="11"/>
        <v>13 (1413)</v>
      </c>
      <c r="X51" s="1408" t="str">
        <f t="shared" si="12"/>
        <v/>
      </c>
      <c r="Y51" s="1608"/>
      <c r="Z51" s="1609"/>
      <c r="AA51" s="1609"/>
      <c r="AB51" s="1610"/>
      <c r="AC51" s="1611" t="s">
        <v>2944</v>
      </c>
      <c r="AD51" s="1612" t="str">
        <f t="shared" si="13"/>
        <v/>
      </c>
      <c r="AE51" s="990"/>
      <c r="AF51" s="1405"/>
      <c r="AG51" s="131"/>
      <c r="AH51" s="2186"/>
      <c r="AI51" s="2186"/>
      <c r="AJ51" s="2186"/>
      <c r="AK51" s="2186"/>
      <c r="AL51" s="508"/>
      <c r="AM51" s="1407" t="str">
        <f t="shared" si="14"/>
        <v>13 (1413)</v>
      </c>
      <c r="AN51" s="1408" t="str">
        <f t="shared" si="15"/>
        <v/>
      </c>
      <c r="AO51" s="990"/>
      <c r="AP51" s="990"/>
      <c r="AQ51" s="990"/>
      <c r="AS51" s="1407" t="str">
        <f t="shared" si="16"/>
        <v>13 (1413)</v>
      </c>
      <c r="AT51" s="1408" t="str">
        <f t="shared" si="17"/>
        <v/>
      </c>
      <c r="AU51" s="990"/>
      <c r="AV51" s="990"/>
      <c r="AW51" s="990"/>
    </row>
    <row r="52" spans="1:49" ht="13.35" hidden="1" customHeight="1" x14ac:dyDescent="0.2">
      <c r="A52" s="1700" t="s">
        <v>2945</v>
      </c>
      <c r="B52" s="1065"/>
      <c r="C52" s="1692"/>
      <c r="D52" s="1692"/>
      <c r="E52" s="1700"/>
      <c r="F52" s="1692"/>
      <c r="G52" s="1419"/>
      <c r="H52" s="1693"/>
      <c r="I52" s="1405"/>
      <c r="J52" s="1700"/>
      <c r="K52" s="2186"/>
      <c r="L52" s="2186"/>
      <c r="M52" s="2186"/>
      <c r="N52" s="2186"/>
      <c r="P52" s="1407" t="str">
        <f t="shared" si="9"/>
        <v>14 (1414)</v>
      </c>
      <c r="Q52" s="1408" t="str">
        <f t="shared" si="10"/>
        <v/>
      </c>
      <c r="R52" s="295"/>
      <c r="S52" s="1409"/>
      <c r="T52" s="1409"/>
      <c r="U52" s="1665"/>
      <c r="W52" s="1407" t="str">
        <f t="shared" si="11"/>
        <v>14 (1414)</v>
      </c>
      <c r="X52" s="1408" t="str">
        <f t="shared" si="12"/>
        <v/>
      </c>
      <c r="Y52" s="1608"/>
      <c r="Z52" s="1609"/>
      <c r="AA52" s="1609"/>
      <c r="AB52" s="1610"/>
      <c r="AC52" s="1611" t="s">
        <v>2945</v>
      </c>
      <c r="AD52" s="1612" t="str">
        <f t="shared" si="13"/>
        <v/>
      </c>
      <c r="AE52" s="990"/>
      <c r="AF52" s="1405"/>
      <c r="AG52" s="131"/>
      <c r="AH52" s="2186"/>
      <c r="AI52" s="2186"/>
      <c r="AJ52" s="2186"/>
      <c r="AK52" s="2186"/>
      <c r="AL52" s="508"/>
      <c r="AM52" s="1407" t="str">
        <f t="shared" si="14"/>
        <v>14 (1414)</v>
      </c>
      <c r="AN52" s="1408" t="str">
        <f t="shared" si="15"/>
        <v/>
      </c>
      <c r="AO52" s="990"/>
      <c r="AP52" s="990"/>
      <c r="AQ52" s="990"/>
      <c r="AS52" s="1407" t="str">
        <f t="shared" si="16"/>
        <v>14 (1414)</v>
      </c>
      <c r="AT52" s="1408" t="str">
        <f t="shared" si="17"/>
        <v/>
      </c>
      <c r="AU52" s="990"/>
      <c r="AV52" s="990"/>
      <c r="AW52" s="990"/>
    </row>
    <row r="53" spans="1:49" ht="13.35" hidden="1" customHeight="1" x14ac:dyDescent="0.2">
      <c r="A53" s="1700" t="s">
        <v>2946</v>
      </c>
      <c r="B53" s="1065"/>
      <c r="C53" s="1692"/>
      <c r="D53" s="1692"/>
      <c r="E53" s="1700"/>
      <c r="F53" s="1692"/>
      <c r="G53" s="1419"/>
      <c r="H53" s="1693"/>
      <c r="I53" s="1405"/>
      <c r="J53" s="1700"/>
      <c r="K53" s="2186"/>
      <c r="L53" s="2186"/>
      <c r="M53" s="2186"/>
      <c r="N53" s="2186"/>
      <c r="P53" s="1407" t="str">
        <f t="shared" si="9"/>
        <v>15 (1415)</v>
      </c>
      <c r="Q53" s="1408" t="str">
        <f t="shared" si="10"/>
        <v/>
      </c>
      <c r="R53" s="295"/>
      <c r="S53" s="1409"/>
      <c r="T53" s="1409"/>
      <c r="U53" s="1665"/>
      <c r="W53" s="1407" t="str">
        <f t="shared" si="11"/>
        <v>15 (1415)</v>
      </c>
      <c r="X53" s="1408" t="str">
        <f t="shared" si="12"/>
        <v/>
      </c>
      <c r="Y53" s="1608"/>
      <c r="Z53" s="1609"/>
      <c r="AA53" s="1609"/>
      <c r="AB53" s="1610"/>
      <c r="AC53" s="1611" t="s">
        <v>2946</v>
      </c>
      <c r="AD53" s="1612" t="str">
        <f t="shared" si="13"/>
        <v/>
      </c>
      <c r="AE53" s="990"/>
      <c r="AF53" s="1405"/>
      <c r="AG53" s="131"/>
      <c r="AH53" s="2186"/>
      <c r="AI53" s="2186"/>
      <c r="AJ53" s="2186"/>
      <c r="AK53" s="2186"/>
      <c r="AL53" s="508"/>
      <c r="AM53" s="1407" t="str">
        <f t="shared" si="14"/>
        <v>15 (1415)</v>
      </c>
      <c r="AN53" s="1408" t="str">
        <f t="shared" si="15"/>
        <v/>
      </c>
      <c r="AO53" s="990"/>
      <c r="AP53" s="990"/>
      <c r="AQ53" s="990"/>
      <c r="AS53" s="1407" t="str">
        <f t="shared" si="16"/>
        <v>15 (1415)</v>
      </c>
      <c r="AT53" s="1408" t="str">
        <f t="shared" si="17"/>
        <v/>
      </c>
      <c r="AU53" s="990"/>
      <c r="AV53" s="990"/>
      <c r="AW53" s="990"/>
    </row>
    <row r="54" spans="1:49" ht="13.35" hidden="1" customHeight="1" x14ac:dyDescent="0.2">
      <c r="A54" s="1700" t="s">
        <v>2947</v>
      </c>
      <c r="B54" s="1065"/>
      <c r="C54" s="1692"/>
      <c r="D54" s="1692"/>
      <c r="E54" s="1700"/>
      <c r="F54" s="1692"/>
      <c r="G54" s="1419"/>
      <c r="H54" s="1693"/>
      <c r="I54" s="1405"/>
      <c r="J54" s="1700"/>
      <c r="K54" s="2186"/>
      <c r="L54" s="2186"/>
      <c r="M54" s="2186"/>
      <c r="N54" s="2186"/>
      <c r="P54" s="1407" t="str">
        <f t="shared" si="9"/>
        <v>16 (1416)</v>
      </c>
      <c r="Q54" s="1408" t="str">
        <f t="shared" si="10"/>
        <v/>
      </c>
      <c r="R54" s="295"/>
      <c r="S54" s="1409"/>
      <c r="T54" s="1409"/>
      <c r="U54" s="1665"/>
      <c r="W54" s="1407" t="str">
        <f t="shared" si="11"/>
        <v>16 (1416)</v>
      </c>
      <c r="X54" s="1408" t="str">
        <f t="shared" si="12"/>
        <v/>
      </c>
      <c r="Y54" s="1608"/>
      <c r="Z54" s="1609"/>
      <c r="AA54" s="1609"/>
      <c r="AB54" s="1610"/>
      <c r="AC54" s="1611" t="s">
        <v>2947</v>
      </c>
      <c r="AD54" s="1612" t="str">
        <f t="shared" si="13"/>
        <v/>
      </c>
      <c r="AE54" s="990"/>
      <c r="AF54" s="1405"/>
      <c r="AG54" s="131"/>
      <c r="AH54" s="2186"/>
      <c r="AI54" s="2186"/>
      <c r="AJ54" s="2186"/>
      <c r="AK54" s="2186"/>
      <c r="AL54" s="508"/>
      <c r="AM54" s="1407" t="str">
        <f t="shared" si="14"/>
        <v>16 (1416)</v>
      </c>
      <c r="AN54" s="1408" t="str">
        <f t="shared" si="15"/>
        <v/>
      </c>
      <c r="AO54" s="990"/>
      <c r="AP54" s="990"/>
      <c r="AQ54" s="990"/>
      <c r="AS54" s="1407" t="str">
        <f t="shared" si="16"/>
        <v>16 (1416)</v>
      </c>
      <c r="AT54" s="1408" t="str">
        <f t="shared" si="17"/>
        <v/>
      </c>
      <c r="AU54" s="990"/>
      <c r="AV54" s="990"/>
      <c r="AW54" s="990"/>
    </row>
    <row r="55" spans="1:49" ht="13.35" hidden="1" customHeight="1" x14ac:dyDescent="0.2">
      <c r="A55" s="1700" t="s">
        <v>2948</v>
      </c>
      <c r="B55" s="1065"/>
      <c r="C55" s="1692"/>
      <c r="D55" s="1692"/>
      <c r="E55" s="1700"/>
      <c r="F55" s="1692"/>
      <c r="G55" s="1419"/>
      <c r="H55" s="1693"/>
      <c r="I55" s="1405"/>
      <c r="J55" s="1700"/>
      <c r="K55" s="2186"/>
      <c r="L55" s="2186"/>
      <c r="M55" s="2186"/>
      <c r="N55" s="2186"/>
      <c r="P55" s="1407" t="str">
        <f t="shared" si="9"/>
        <v>17 (1417)</v>
      </c>
      <c r="Q55" s="1408" t="str">
        <f t="shared" si="10"/>
        <v/>
      </c>
      <c r="R55" s="295"/>
      <c r="S55" s="1409"/>
      <c r="T55" s="1409"/>
      <c r="U55" s="1665"/>
      <c r="W55" s="1407" t="str">
        <f t="shared" si="11"/>
        <v>17 (1417)</v>
      </c>
      <c r="X55" s="1408" t="str">
        <f t="shared" si="12"/>
        <v/>
      </c>
      <c r="Y55" s="1608"/>
      <c r="Z55" s="1609"/>
      <c r="AA55" s="1609"/>
      <c r="AB55" s="1610"/>
      <c r="AC55" s="1611" t="s">
        <v>2948</v>
      </c>
      <c r="AD55" s="1612" t="str">
        <f t="shared" si="13"/>
        <v/>
      </c>
      <c r="AE55" s="990"/>
      <c r="AF55" s="1405"/>
      <c r="AG55" s="131"/>
      <c r="AH55" s="2186"/>
      <c r="AI55" s="2186"/>
      <c r="AJ55" s="2186"/>
      <c r="AK55" s="2186"/>
      <c r="AL55" s="508"/>
      <c r="AM55" s="1407" t="str">
        <f t="shared" si="14"/>
        <v>17 (1417)</v>
      </c>
      <c r="AN55" s="1408" t="str">
        <f t="shared" si="15"/>
        <v/>
      </c>
      <c r="AO55" s="990"/>
      <c r="AP55" s="990"/>
      <c r="AQ55" s="990"/>
      <c r="AS55" s="1407" t="str">
        <f t="shared" si="16"/>
        <v>17 (1417)</v>
      </c>
      <c r="AT55" s="1408" t="str">
        <f t="shared" si="17"/>
        <v/>
      </c>
      <c r="AU55" s="990"/>
      <c r="AV55" s="990"/>
      <c r="AW55" s="990"/>
    </row>
    <row r="56" spans="1:49" ht="13.35" hidden="1" customHeight="1" x14ac:dyDescent="0.2">
      <c r="A56" s="1700" t="s">
        <v>2949</v>
      </c>
      <c r="B56" s="1065"/>
      <c r="C56" s="1692"/>
      <c r="D56" s="1692"/>
      <c r="E56" s="1700"/>
      <c r="F56" s="1692"/>
      <c r="G56" s="1419"/>
      <c r="H56" s="1693"/>
      <c r="I56" s="1405"/>
      <c r="J56" s="1700"/>
      <c r="K56" s="2186"/>
      <c r="L56" s="2186"/>
      <c r="M56" s="2186"/>
      <c r="N56" s="2186"/>
      <c r="P56" s="1407" t="str">
        <f t="shared" si="9"/>
        <v>18 (1418)</v>
      </c>
      <c r="Q56" s="1408" t="str">
        <f t="shared" si="10"/>
        <v/>
      </c>
      <c r="R56" s="295"/>
      <c r="S56" s="1409"/>
      <c r="T56" s="1409"/>
      <c r="U56" s="1665"/>
      <c r="W56" s="1407" t="str">
        <f t="shared" si="11"/>
        <v>18 (1418)</v>
      </c>
      <c r="X56" s="1408" t="str">
        <f t="shared" si="12"/>
        <v/>
      </c>
      <c r="Y56" s="1608"/>
      <c r="Z56" s="1609"/>
      <c r="AA56" s="1609"/>
      <c r="AB56" s="1610"/>
      <c r="AC56" s="1611" t="s">
        <v>2949</v>
      </c>
      <c r="AD56" s="1612" t="str">
        <f t="shared" si="13"/>
        <v/>
      </c>
      <c r="AE56" s="990"/>
      <c r="AF56" s="1405"/>
      <c r="AG56" s="131"/>
      <c r="AH56" s="2186"/>
      <c r="AI56" s="2186"/>
      <c r="AJ56" s="2186"/>
      <c r="AK56" s="2186"/>
      <c r="AL56" s="508"/>
      <c r="AM56" s="1407" t="str">
        <f t="shared" si="14"/>
        <v>18 (1418)</v>
      </c>
      <c r="AN56" s="1408" t="str">
        <f t="shared" si="15"/>
        <v/>
      </c>
      <c r="AO56" s="990"/>
      <c r="AP56" s="990"/>
      <c r="AQ56" s="990"/>
      <c r="AS56" s="1407" t="str">
        <f t="shared" si="16"/>
        <v>18 (1418)</v>
      </c>
      <c r="AT56" s="1408" t="str">
        <f t="shared" si="17"/>
        <v/>
      </c>
      <c r="AU56" s="990"/>
      <c r="AV56" s="990"/>
      <c r="AW56" s="990"/>
    </row>
    <row r="57" spans="1:49" ht="13.35" hidden="1" customHeight="1" x14ac:dyDescent="0.2">
      <c r="A57" s="1700" t="s">
        <v>2950</v>
      </c>
      <c r="B57" s="1065"/>
      <c r="C57" s="1692"/>
      <c r="D57" s="1692"/>
      <c r="E57" s="1700"/>
      <c r="F57" s="1692"/>
      <c r="G57" s="1419"/>
      <c r="H57" s="1693"/>
      <c r="I57" s="1405"/>
      <c r="J57" s="1700"/>
      <c r="K57" s="2186"/>
      <c r="L57" s="2186"/>
      <c r="M57" s="2186"/>
      <c r="N57" s="2186"/>
      <c r="P57" s="1407" t="str">
        <f t="shared" si="9"/>
        <v>19 (1419)</v>
      </c>
      <c r="Q57" s="1408" t="str">
        <f t="shared" si="10"/>
        <v/>
      </c>
      <c r="R57" s="295"/>
      <c r="S57" s="1409"/>
      <c r="T57" s="1409"/>
      <c r="U57" s="1665"/>
      <c r="W57" s="1407" t="str">
        <f t="shared" si="11"/>
        <v>19 (1419)</v>
      </c>
      <c r="X57" s="1408" t="str">
        <f t="shared" si="12"/>
        <v/>
      </c>
      <c r="Y57" s="1608"/>
      <c r="Z57" s="1609"/>
      <c r="AA57" s="1609"/>
      <c r="AB57" s="1610"/>
      <c r="AC57" s="1611" t="s">
        <v>2950</v>
      </c>
      <c r="AD57" s="1612" t="str">
        <f t="shared" si="13"/>
        <v/>
      </c>
      <c r="AE57" s="990"/>
      <c r="AF57" s="1405"/>
      <c r="AG57" s="131"/>
      <c r="AH57" s="2186"/>
      <c r="AI57" s="2186"/>
      <c r="AJ57" s="2186"/>
      <c r="AK57" s="2186"/>
      <c r="AL57" s="508"/>
      <c r="AM57" s="1407" t="str">
        <f t="shared" si="14"/>
        <v>19 (1419)</v>
      </c>
      <c r="AN57" s="1408" t="str">
        <f t="shared" si="15"/>
        <v/>
      </c>
      <c r="AO57" s="990"/>
      <c r="AP57" s="990"/>
      <c r="AQ57" s="990"/>
      <c r="AS57" s="1407" t="str">
        <f t="shared" si="16"/>
        <v>19 (1419)</v>
      </c>
      <c r="AT57" s="1408" t="str">
        <f t="shared" si="17"/>
        <v/>
      </c>
      <c r="AU57" s="990"/>
      <c r="AV57" s="990"/>
      <c r="AW57" s="990"/>
    </row>
    <row r="58" spans="1:49" ht="13.35" hidden="1" customHeight="1" x14ac:dyDescent="0.2">
      <c r="A58" s="1700" t="s">
        <v>2951</v>
      </c>
      <c r="B58" s="1065"/>
      <c r="C58" s="1692"/>
      <c r="D58" s="1692"/>
      <c r="E58" s="1700"/>
      <c r="F58" s="1692"/>
      <c r="G58" s="1419"/>
      <c r="H58" s="1693"/>
      <c r="I58" s="1405"/>
      <c r="J58" s="1700"/>
      <c r="K58" s="2186"/>
      <c r="L58" s="2186"/>
      <c r="M58" s="2186"/>
      <c r="N58" s="2186"/>
      <c r="P58" s="1407" t="str">
        <f t="shared" si="9"/>
        <v>20 (1420)</v>
      </c>
      <c r="Q58" s="1408" t="str">
        <f t="shared" si="10"/>
        <v/>
      </c>
      <c r="R58" s="295"/>
      <c r="S58" s="1409"/>
      <c r="T58" s="1409"/>
      <c r="U58" s="1665"/>
      <c r="W58" s="1407" t="str">
        <f t="shared" si="11"/>
        <v>20 (1420)</v>
      </c>
      <c r="X58" s="1408" t="str">
        <f t="shared" si="12"/>
        <v/>
      </c>
      <c r="Y58" s="1608"/>
      <c r="Z58" s="1609"/>
      <c r="AA58" s="1609"/>
      <c r="AB58" s="1610"/>
      <c r="AC58" s="1611" t="s">
        <v>2951</v>
      </c>
      <c r="AD58" s="1612" t="str">
        <f t="shared" si="13"/>
        <v/>
      </c>
      <c r="AE58" s="990"/>
      <c r="AF58" s="1405"/>
      <c r="AG58" s="131"/>
      <c r="AH58" s="2186"/>
      <c r="AI58" s="2186"/>
      <c r="AJ58" s="2186"/>
      <c r="AK58" s="2186"/>
      <c r="AL58" s="508"/>
      <c r="AM58" s="1407" t="str">
        <f t="shared" si="14"/>
        <v>20 (1420)</v>
      </c>
      <c r="AN58" s="1408" t="str">
        <f t="shared" si="15"/>
        <v/>
      </c>
      <c r="AO58" s="990"/>
      <c r="AP58" s="990"/>
      <c r="AQ58" s="990"/>
      <c r="AS58" s="1407" t="str">
        <f t="shared" si="16"/>
        <v>20 (1420)</v>
      </c>
      <c r="AT58" s="1408" t="str">
        <f t="shared" si="17"/>
        <v/>
      </c>
      <c r="AU58" s="990"/>
      <c r="AV58" s="990"/>
      <c r="AW58" s="990"/>
    </row>
    <row r="59" spans="1:49" ht="13.35" hidden="1" customHeight="1" x14ac:dyDescent="0.2">
      <c r="A59" s="1700" t="s">
        <v>2952</v>
      </c>
      <c r="B59" s="1065"/>
      <c r="C59" s="1692"/>
      <c r="D59" s="1692"/>
      <c r="E59" s="1700"/>
      <c r="F59" s="1692"/>
      <c r="G59" s="1419"/>
      <c r="H59" s="1693"/>
      <c r="I59" s="1405"/>
      <c r="J59" s="1700"/>
      <c r="K59" s="2186"/>
      <c r="L59" s="2186"/>
      <c r="M59" s="2186"/>
      <c r="N59" s="2186"/>
      <c r="P59" s="1407" t="str">
        <f t="shared" si="9"/>
        <v>21 (1421)</v>
      </c>
      <c r="Q59" s="1408" t="str">
        <f t="shared" si="10"/>
        <v/>
      </c>
      <c r="R59" s="295"/>
      <c r="S59" s="1409"/>
      <c r="T59" s="1409"/>
      <c r="U59" s="1665"/>
      <c r="W59" s="1407" t="str">
        <f t="shared" si="11"/>
        <v>21 (1421)</v>
      </c>
      <c r="X59" s="1408" t="str">
        <f t="shared" si="12"/>
        <v/>
      </c>
      <c r="Y59" s="1608"/>
      <c r="Z59" s="1609"/>
      <c r="AA59" s="1609"/>
      <c r="AB59" s="1610"/>
      <c r="AC59" s="1611" t="s">
        <v>2952</v>
      </c>
      <c r="AD59" s="1612" t="str">
        <f t="shared" si="13"/>
        <v/>
      </c>
      <c r="AE59" s="990"/>
      <c r="AF59" s="1405"/>
      <c r="AG59" s="131"/>
      <c r="AH59" s="2186"/>
      <c r="AI59" s="2186"/>
      <c r="AJ59" s="2186"/>
      <c r="AK59" s="2186"/>
      <c r="AL59" s="508"/>
      <c r="AM59" s="1407" t="str">
        <f t="shared" si="14"/>
        <v>21 (1421)</v>
      </c>
      <c r="AN59" s="1408" t="str">
        <f t="shared" si="15"/>
        <v/>
      </c>
      <c r="AO59" s="990"/>
      <c r="AP59" s="990"/>
      <c r="AQ59" s="990"/>
      <c r="AS59" s="1407" t="str">
        <f t="shared" si="16"/>
        <v>21 (1421)</v>
      </c>
      <c r="AT59" s="1408" t="str">
        <f t="shared" si="17"/>
        <v/>
      </c>
      <c r="AU59" s="990"/>
      <c r="AV59" s="990"/>
      <c r="AW59" s="990"/>
    </row>
    <row r="60" spans="1:49" ht="13.35" hidden="1" customHeight="1" x14ac:dyDescent="0.2">
      <c r="A60" s="1700" t="s">
        <v>2953</v>
      </c>
      <c r="B60" s="1065"/>
      <c r="C60" s="1692"/>
      <c r="D60" s="1692"/>
      <c r="E60" s="1700"/>
      <c r="F60" s="1692"/>
      <c r="G60" s="1419"/>
      <c r="H60" s="1693"/>
      <c r="I60" s="1405"/>
      <c r="J60" s="1700"/>
      <c r="K60" s="2186"/>
      <c r="L60" s="2186"/>
      <c r="M60" s="2186"/>
      <c r="N60" s="2186"/>
      <c r="P60" s="1407" t="str">
        <f t="shared" si="9"/>
        <v>22 (1422)</v>
      </c>
      <c r="Q60" s="1408" t="str">
        <f t="shared" si="10"/>
        <v/>
      </c>
      <c r="R60" s="295"/>
      <c r="S60" s="1409"/>
      <c r="T60" s="1409"/>
      <c r="U60" s="1665"/>
      <c r="W60" s="1407" t="str">
        <f t="shared" si="11"/>
        <v>22 (1422)</v>
      </c>
      <c r="X60" s="1408" t="str">
        <f t="shared" si="12"/>
        <v/>
      </c>
      <c r="Y60" s="1608"/>
      <c r="Z60" s="1609"/>
      <c r="AA60" s="1609"/>
      <c r="AB60" s="1610"/>
      <c r="AC60" s="1611" t="s">
        <v>2953</v>
      </c>
      <c r="AD60" s="1612" t="str">
        <f t="shared" si="13"/>
        <v/>
      </c>
      <c r="AE60" s="990"/>
      <c r="AF60" s="1405"/>
      <c r="AG60" s="131"/>
      <c r="AH60" s="2186"/>
      <c r="AI60" s="2186"/>
      <c r="AJ60" s="2186"/>
      <c r="AK60" s="2186"/>
      <c r="AL60" s="508"/>
      <c r="AM60" s="1407" t="str">
        <f t="shared" si="14"/>
        <v>22 (1422)</v>
      </c>
      <c r="AN60" s="1408" t="str">
        <f t="shared" si="15"/>
        <v/>
      </c>
      <c r="AO60" s="990"/>
      <c r="AP60" s="990"/>
      <c r="AQ60" s="990"/>
      <c r="AS60" s="1407" t="str">
        <f t="shared" si="16"/>
        <v>22 (1422)</v>
      </c>
      <c r="AT60" s="1408" t="str">
        <f t="shared" si="17"/>
        <v/>
      </c>
      <c r="AU60" s="990"/>
      <c r="AV60" s="990"/>
      <c r="AW60" s="990"/>
    </row>
    <row r="61" spans="1:49" ht="13.35" hidden="1" customHeight="1" x14ac:dyDescent="0.2">
      <c r="A61" s="1700" t="s">
        <v>2954</v>
      </c>
      <c r="B61" s="1065"/>
      <c r="C61" s="1692"/>
      <c r="D61" s="1692"/>
      <c r="E61" s="1700"/>
      <c r="F61" s="1692"/>
      <c r="G61" s="1419"/>
      <c r="H61" s="1693"/>
      <c r="I61" s="1405"/>
      <c r="J61" s="1700"/>
      <c r="K61" s="2186"/>
      <c r="L61" s="2186"/>
      <c r="M61" s="2186"/>
      <c r="N61" s="2186"/>
      <c r="P61" s="1407" t="str">
        <f t="shared" si="9"/>
        <v>23 (1423)</v>
      </c>
      <c r="Q61" s="1408" t="str">
        <f t="shared" si="10"/>
        <v/>
      </c>
      <c r="R61" s="295"/>
      <c r="S61" s="1409"/>
      <c r="T61" s="1409"/>
      <c r="U61" s="1665"/>
      <c r="W61" s="1407" t="str">
        <f t="shared" si="11"/>
        <v>23 (1423)</v>
      </c>
      <c r="X61" s="1408" t="str">
        <f t="shared" si="12"/>
        <v/>
      </c>
      <c r="Y61" s="1608"/>
      <c r="Z61" s="1609"/>
      <c r="AA61" s="1609"/>
      <c r="AB61" s="1610"/>
      <c r="AC61" s="1611" t="s">
        <v>2954</v>
      </c>
      <c r="AD61" s="1612" t="str">
        <f t="shared" si="13"/>
        <v/>
      </c>
      <c r="AE61" s="990"/>
      <c r="AF61" s="1405"/>
      <c r="AG61" s="131"/>
      <c r="AH61" s="2186"/>
      <c r="AI61" s="2186"/>
      <c r="AJ61" s="2186"/>
      <c r="AK61" s="2186"/>
      <c r="AL61" s="508"/>
      <c r="AM61" s="1407" t="str">
        <f t="shared" si="14"/>
        <v>23 (1423)</v>
      </c>
      <c r="AN61" s="1408" t="str">
        <f t="shared" si="15"/>
        <v/>
      </c>
      <c r="AO61" s="990"/>
      <c r="AP61" s="990"/>
      <c r="AQ61" s="990"/>
      <c r="AS61" s="1407" t="str">
        <f t="shared" si="16"/>
        <v>23 (1423)</v>
      </c>
      <c r="AT61" s="1408" t="str">
        <f t="shared" si="17"/>
        <v/>
      </c>
      <c r="AU61" s="990"/>
      <c r="AV61" s="990"/>
      <c r="AW61" s="990"/>
    </row>
    <row r="62" spans="1:49" ht="13.35" hidden="1" customHeight="1" x14ac:dyDescent="0.2">
      <c r="A62" s="1700" t="s">
        <v>2955</v>
      </c>
      <c r="B62" s="1065"/>
      <c r="C62" s="1692"/>
      <c r="D62" s="1692"/>
      <c r="E62" s="1700"/>
      <c r="F62" s="1692"/>
      <c r="G62" s="1419"/>
      <c r="H62" s="1693"/>
      <c r="I62" s="1405"/>
      <c r="J62" s="1700"/>
      <c r="K62" s="2186"/>
      <c r="L62" s="2186"/>
      <c r="M62" s="2186"/>
      <c r="N62" s="2186"/>
      <c r="P62" s="1407" t="str">
        <f t="shared" si="9"/>
        <v>24 (1424)</v>
      </c>
      <c r="Q62" s="1408" t="str">
        <f t="shared" si="10"/>
        <v/>
      </c>
      <c r="R62" s="295"/>
      <c r="S62" s="1409"/>
      <c r="T62" s="1409"/>
      <c r="U62" s="1665"/>
      <c r="W62" s="1407" t="str">
        <f t="shared" si="11"/>
        <v>24 (1424)</v>
      </c>
      <c r="X62" s="1408" t="str">
        <f t="shared" si="12"/>
        <v/>
      </c>
      <c r="Y62" s="1608"/>
      <c r="Z62" s="1609"/>
      <c r="AA62" s="1609"/>
      <c r="AB62" s="1610"/>
      <c r="AC62" s="1611" t="s">
        <v>2955</v>
      </c>
      <c r="AD62" s="1612" t="str">
        <f t="shared" si="13"/>
        <v/>
      </c>
      <c r="AE62" s="990"/>
      <c r="AF62" s="1405"/>
      <c r="AG62" s="131"/>
      <c r="AH62" s="2186"/>
      <c r="AI62" s="2186"/>
      <c r="AJ62" s="2186"/>
      <c r="AK62" s="2186"/>
      <c r="AL62" s="508"/>
      <c r="AM62" s="1407" t="str">
        <f t="shared" si="14"/>
        <v>24 (1424)</v>
      </c>
      <c r="AN62" s="1408" t="str">
        <f t="shared" si="15"/>
        <v/>
      </c>
      <c r="AO62" s="990"/>
      <c r="AP62" s="990"/>
      <c r="AQ62" s="990"/>
      <c r="AS62" s="1407" t="str">
        <f t="shared" si="16"/>
        <v>24 (1424)</v>
      </c>
      <c r="AT62" s="1408" t="str">
        <f t="shared" si="17"/>
        <v/>
      </c>
      <c r="AU62" s="990"/>
      <c r="AV62" s="990"/>
      <c r="AW62" s="990"/>
    </row>
    <row r="63" spans="1:49" x14ac:dyDescent="0.2">
      <c r="A63" s="1700" t="s">
        <v>2956</v>
      </c>
      <c r="B63" s="1065"/>
      <c r="C63" s="1692"/>
      <c r="D63" s="1692"/>
      <c r="E63" s="1700"/>
      <c r="F63" s="1692"/>
      <c r="G63" s="1419"/>
      <c r="H63" s="1693"/>
      <c r="I63" s="1405"/>
      <c r="J63" s="1700"/>
      <c r="K63" s="2186"/>
      <c r="L63" s="2186"/>
      <c r="M63" s="2186"/>
      <c r="N63" s="2186"/>
      <c r="P63" s="1407" t="str">
        <f t="shared" si="9"/>
        <v>25 (1425)</v>
      </c>
      <c r="Q63" s="1408" t="str">
        <f t="shared" si="10"/>
        <v/>
      </c>
      <c r="R63" s="295"/>
      <c r="S63" s="1409"/>
      <c r="T63" s="1409"/>
      <c r="U63" s="1665"/>
      <c r="W63" s="1407" t="str">
        <f t="shared" si="11"/>
        <v>25 (1425)</v>
      </c>
      <c r="X63" s="1408" t="str">
        <f t="shared" si="12"/>
        <v/>
      </c>
      <c r="Y63" s="1608"/>
      <c r="Z63" s="1609"/>
      <c r="AA63" s="1609"/>
      <c r="AB63" s="1610"/>
      <c r="AC63" s="1611" t="s">
        <v>2956</v>
      </c>
      <c r="AD63" s="1612" t="str">
        <f t="shared" si="13"/>
        <v/>
      </c>
      <c r="AE63" s="990"/>
      <c r="AF63" s="1405"/>
      <c r="AG63" s="131"/>
      <c r="AH63" s="2186"/>
      <c r="AI63" s="2186"/>
      <c r="AJ63" s="2186"/>
      <c r="AK63" s="2186"/>
      <c r="AL63" s="508"/>
      <c r="AM63" s="1407" t="str">
        <f t="shared" si="14"/>
        <v>25 (1425)</v>
      </c>
      <c r="AN63" s="1408" t="str">
        <f t="shared" si="15"/>
        <v/>
      </c>
      <c r="AO63" s="990"/>
      <c r="AP63" s="990"/>
      <c r="AQ63" s="990"/>
      <c r="AS63" s="1407" t="str">
        <f t="shared" si="16"/>
        <v>25 (1425)</v>
      </c>
      <c r="AT63" s="1408" t="str">
        <f t="shared" si="17"/>
        <v/>
      </c>
      <c r="AU63" s="990"/>
      <c r="AV63" s="990"/>
      <c r="AW63" s="990"/>
    </row>
    <row r="64" spans="1:49" ht="15" x14ac:dyDescent="0.25">
      <c r="A64" s="425" t="s">
        <v>2957</v>
      </c>
      <c r="B64" s="1066">
        <v>100</v>
      </c>
      <c r="C64" s="1692"/>
      <c r="D64" s="1692"/>
      <c r="E64" s="1700"/>
      <c r="F64" s="1692"/>
      <c r="G64" s="1419"/>
      <c r="H64" s="1693"/>
      <c r="I64" s="1405"/>
      <c r="J64" s="1700"/>
      <c r="K64" s="2188"/>
      <c r="L64" s="2188"/>
      <c r="M64" s="2188"/>
      <c r="N64" s="2188"/>
      <c r="P64" s="1400"/>
      <c r="Q64" s="1413">
        <f>$B64</f>
        <v>100</v>
      </c>
      <c r="R64" s="295"/>
      <c r="S64" s="1409"/>
      <c r="T64" s="1409"/>
      <c r="U64" s="1665"/>
      <c r="W64" s="1400"/>
      <c r="X64" s="1413">
        <f>$B64</f>
        <v>100</v>
      </c>
      <c r="Y64" s="1608"/>
      <c r="Z64" s="1609"/>
      <c r="AA64" s="1609"/>
      <c r="AB64" s="1610"/>
      <c r="AC64" s="1605"/>
      <c r="AD64" s="1613">
        <v>100</v>
      </c>
      <c r="AE64" s="990"/>
      <c r="AF64" s="1405"/>
      <c r="AG64" s="131"/>
      <c r="AH64" s="2188"/>
      <c r="AI64" s="2188"/>
      <c r="AJ64" s="2188"/>
      <c r="AK64" s="2188"/>
      <c r="AL64" s="508"/>
      <c r="AM64" s="1400"/>
      <c r="AN64" s="1413">
        <f>$B64</f>
        <v>100</v>
      </c>
      <c r="AO64" s="990"/>
      <c r="AP64" s="990"/>
      <c r="AQ64" s="990"/>
      <c r="AS64" s="1400"/>
      <c r="AT64" s="1413">
        <f>$B64</f>
        <v>100</v>
      </c>
      <c r="AU64" s="990"/>
      <c r="AV64" s="990"/>
      <c r="AW64" s="990"/>
    </row>
    <row r="65" spans="1:49" ht="12.75" customHeight="1" x14ac:dyDescent="0.25">
      <c r="A65" s="132" t="s">
        <v>2958</v>
      </c>
      <c r="B65" s="905" t="s">
        <v>2959</v>
      </c>
      <c r="C65" s="1693"/>
      <c r="D65" s="1693"/>
      <c r="E65" s="131"/>
      <c r="F65" s="1693"/>
      <c r="G65" s="1420"/>
      <c r="H65" s="1693"/>
      <c r="I65" s="1416"/>
      <c r="J65" s="131"/>
      <c r="K65" s="2189"/>
      <c r="L65" s="2189"/>
      <c r="M65" s="2189"/>
      <c r="N65" s="2189"/>
      <c r="P65" s="1400"/>
      <c r="Q65" s="906" t="str">
        <f>$B65</f>
        <v>Global</v>
      </c>
      <c r="R65" s="295"/>
      <c r="S65" s="1418"/>
      <c r="T65" s="1418"/>
      <c r="U65" s="1665"/>
      <c r="W65" s="1400"/>
      <c r="X65" s="906" t="str">
        <f>$B65</f>
        <v>Global</v>
      </c>
      <c r="Y65" s="1608"/>
      <c r="Z65" s="1609"/>
      <c r="AA65" s="1609"/>
      <c r="AB65" s="1610"/>
      <c r="AC65" s="1605"/>
      <c r="AD65" s="1614" t="s">
        <v>2959</v>
      </c>
      <c r="AE65" s="295"/>
      <c r="AF65" s="1416"/>
      <c r="AG65" s="131"/>
      <c r="AH65" s="2189"/>
      <c r="AI65" s="2189"/>
      <c r="AJ65" s="2189"/>
      <c r="AK65" s="2189"/>
      <c r="AL65" s="508"/>
      <c r="AM65" s="1400"/>
      <c r="AN65" s="906" t="str">
        <f>$B65</f>
        <v>Global</v>
      </c>
      <c r="AO65" s="295"/>
      <c r="AP65" s="295"/>
      <c r="AQ65" s="295"/>
      <c r="AS65" s="1400"/>
      <c r="AT65" s="906" t="str">
        <f>$B65</f>
        <v>Global</v>
      </c>
      <c r="AU65" s="295"/>
      <c r="AV65" s="295"/>
      <c r="AW65" s="295"/>
    </row>
    <row r="66" spans="1:49" ht="6" customHeight="1" x14ac:dyDescent="0.25">
      <c r="A66" s="131"/>
      <c r="B66" s="131"/>
      <c r="C66" s="131"/>
      <c r="D66" s="131"/>
      <c r="E66" s="131"/>
      <c r="F66" s="131"/>
      <c r="G66" s="131"/>
      <c r="H66" s="131"/>
      <c r="I66" s="131"/>
      <c r="J66" s="131"/>
      <c r="K66" s="131"/>
      <c r="L66" s="131"/>
      <c r="M66" s="131"/>
      <c r="N66" s="131"/>
      <c r="P66" s="1400"/>
      <c r="Q66" s="1400"/>
      <c r="U66" s="1665"/>
      <c r="W66" s="1400"/>
      <c r="X66" s="1400"/>
      <c r="AB66" s="1610"/>
      <c r="AC66" s="1605"/>
      <c r="AD66" s="1605"/>
      <c r="AE66" s="1607"/>
      <c r="AF66" s="131"/>
      <c r="AG66" s="131"/>
      <c r="AH66" s="131"/>
      <c r="AI66" s="131"/>
      <c r="AJ66" s="131"/>
      <c r="AK66" s="131"/>
      <c r="AL66" s="508"/>
      <c r="AM66" s="1400"/>
      <c r="AN66" s="1400"/>
      <c r="AO66" s="508"/>
      <c r="AP66" s="508"/>
      <c r="AQ66" s="508"/>
      <c r="AS66" s="1400"/>
      <c r="AT66" s="1400"/>
      <c r="AU66" s="508"/>
      <c r="AV66" s="508"/>
      <c r="AW66" s="508"/>
    </row>
    <row r="67" spans="1:49" ht="15" x14ac:dyDescent="0.25">
      <c r="A67" s="131"/>
      <c r="B67" s="138" t="s">
        <v>1788</v>
      </c>
      <c r="C67" s="131"/>
      <c r="D67" s="131"/>
      <c r="E67" s="131"/>
      <c r="F67" s="131"/>
      <c r="G67" s="131"/>
      <c r="H67" s="131"/>
      <c r="I67" s="131"/>
      <c r="J67" s="131"/>
      <c r="K67" s="131"/>
      <c r="L67" s="131"/>
      <c r="M67" s="131"/>
      <c r="N67" s="131"/>
      <c r="P67" s="1400"/>
      <c r="Q67" s="1401" t="str">
        <f>$B67</f>
        <v>Autres éléments hors bilan (505)</v>
      </c>
      <c r="U67" s="1665"/>
      <c r="W67" s="1400"/>
      <c r="X67" s="1401" t="str">
        <f>$B67</f>
        <v>Autres éléments hors bilan (505)</v>
      </c>
      <c r="AB67" s="1610"/>
      <c r="AC67" s="1605"/>
      <c r="AD67" s="1606" t="s">
        <v>1788</v>
      </c>
      <c r="AE67" s="1607"/>
      <c r="AF67" s="131"/>
      <c r="AG67" s="131"/>
      <c r="AH67" s="131"/>
      <c r="AI67" s="131"/>
      <c r="AJ67" s="131"/>
      <c r="AK67" s="131"/>
      <c r="AL67" s="508"/>
      <c r="AM67" s="1400"/>
      <c r="AN67" s="1401" t="str">
        <f>$B67</f>
        <v>Autres éléments hors bilan (505)</v>
      </c>
      <c r="AO67" s="508"/>
      <c r="AP67" s="508"/>
      <c r="AQ67" s="508"/>
      <c r="AS67" s="1400"/>
      <c r="AT67" s="1401" t="str">
        <f>$B67</f>
        <v>Autres éléments hors bilan (505)</v>
      </c>
      <c r="AU67" s="508"/>
      <c r="AV67" s="508"/>
      <c r="AW67" s="508"/>
    </row>
    <row r="68" spans="1:49" x14ac:dyDescent="0.2">
      <c r="A68" s="1700" t="s">
        <v>2932</v>
      </c>
      <c r="B68" s="1065"/>
      <c r="C68" s="1692"/>
      <c r="D68" s="1692"/>
      <c r="E68" s="1700"/>
      <c r="F68" s="1692"/>
      <c r="G68" s="1419"/>
      <c r="H68" s="1693"/>
      <c r="I68" s="1405"/>
      <c r="J68" s="1700"/>
      <c r="K68" s="2186"/>
      <c r="L68" s="2186"/>
      <c r="M68" s="2186"/>
      <c r="N68" s="2186"/>
      <c r="P68" s="1407" t="str">
        <f t="shared" ref="P68:P92" si="18">$A68</f>
        <v>1 (1401)</v>
      </c>
      <c r="Q68" s="1408" t="str">
        <f t="shared" ref="Q68:Q92" si="19">IF($B68="","",$B68)</f>
        <v/>
      </c>
      <c r="R68" s="295"/>
      <c r="S68" s="1409"/>
      <c r="T68" s="1409"/>
      <c r="U68" s="1665"/>
      <c r="W68" s="1407" t="str">
        <f t="shared" ref="W68:W92" si="20">$A68</f>
        <v>1 (1401)</v>
      </c>
      <c r="X68" s="1408" t="str">
        <f t="shared" ref="X68:X92" si="21">IF($B68="","",$B68)</f>
        <v/>
      </c>
      <c r="Y68" s="1608"/>
      <c r="Z68" s="1609"/>
      <c r="AA68" s="1609"/>
      <c r="AB68" s="1610"/>
      <c r="AC68" s="1611" t="s">
        <v>2932</v>
      </c>
      <c r="AD68" s="1612" t="str">
        <f t="shared" ref="AD68:AD92" si="22">IF($B68="","",$B68)</f>
        <v/>
      </c>
      <c r="AE68" s="990"/>
      <c r="AF68" s="1405"/>
      <c r="AG68" s="131"/>
      <c r="AH68" s="2186"/>
      <c r="AI68" s="2186"/>
      <c r="AJ68" s="2186"/>
      <c r="AK68" s="2186"/>
      <c r="AL68" s="508"/>
      <c r="AM68" s="1407" t="str">
        <f t="shared" ref="AM68:AM92" si="23">$A68</f>
        <v>1 (1401)</v>
      </c>
      <c r="AN68" s="1408" t="str">
        <f t="shared" ref="AN68:AN92" si="24">IF($B68="","",$B68)</f>
        <v/>
      </c>
      <c r="AO68" s="990"/>
      <c r="AP68" s="990"/>
      <c r="AQ68" s="990"/>
      <c r="AS68" s="1407" t="str">
        <f t="shared" ref="AS68:AS92" si="25">$A68</f>
        <v>1 (1401)</v>
      </c>
      <c r="AT68" s="1408" t="str">
        <f t="shared" ref="AT68:AT92" si="26">IF($B68="","",$B68)</f>
        <v/>
      </c>
      <c r="AU68" s="990"/>
      <c r="AV68" s="990"/>
      <c r="AW68" s="990"/>
    </row>
    <row r="69" spans="1:49" x14ac:dyDescent="0.2">
      <c r="A69" s="1700" t="s">
        <v>2933</v>
      </c>
      <c r="B69" s="1065"/>
      <c r="C69" s="1692"/>
      <c r="D69" s="1692"/>
      <c r="E69" s="1700"/>
      <c r="F69" s="1692"/>
      <c r="G69" s="1419"/>
      <c r="H69" s="1693"/>
      <c r="I69" s="1405"/>
      <c r="J69" s="1700"/>
      <c r="K69" s="2186"/>
      <c r="L69" s="2186"/>
      <c r="M69" s="2186"/>
      <c r="N69" s="2186"/>
      <c r="P69" s="1407" t="str">
        <f t="shared" si="18"/>
        <v>2 (1402)</v>
      </c>
      <c r="Q69" s="1408" t="str">
        <f t="shared" si="19"/>
        <v/>
      </c>
      <c r="R69" s="295"/>
      <c r="S69" s="1409"/>
      <c r="T69" s="1409"/>
      <c r="U69" s="1665"/>
      <c r="W69" s="1407" t="str">
        <f t="shared" si="20"/>
        <v>2 (1402)</v>
      </c>
      <c r="X69" s="1408" t="str">
        <f t="shared" si="21"/>
        <v/>
      </c>
      <c r="Y69" s="1608"/>
      <c r="Z69" s="1609"/>
      <c r="AA69" s="1609"/>
      <c r="AB69" s="1610"/>
      <c r="AC69" s="1611" t="s">
        <v>2933</v>
      </c>
      <c r="AD69" s="1612" t="str">
        <f t="shared" si="22"/>
        <v/>
      </c>
      <c r="AE69" s="990"/>
      <c r="AF69" s="1405"/>
      <c r="AG69" s="131"/>
      <c r="AH69" s="2186"/>
      <c r="AI69" s="2186"/>
      <c r="AJ69" s="2186"/>
      <c r="AK69" s="2186"/>
      <c r="AL69" s="508"/>
      <c r="AM69" s="1407" t="str">
        <f t="shared" si="23"/>
        <v>2 (1402)</v>
      </c>
      <c r="AN69" s="1408" t="str">
        <f t="shared" si="24"/>
        <v/>
      </c>
      <c r="AO69" s="990"/>
      <c r="AP69" s="990"/>
      <c r="AQ69" s="990"/>
      <c r="AS69" s="1407" t="str">
        <f t="shared" si="25"/>
        <v>2 (1402)</v>
      </c>
      <c r="AT69" s="1408" t="str">
        <f t="shared" si="26"/>
        <v/>
      </c>
      <c r="AU69" s="990"/>
      <c r="AV69" s="990"/>
      <c r="AW69" s="990"/>
    </row>
    <row r="70" spans="1:49" x14ac:dyDescent="0.2">
      <c r="A70" s="1700" t="s">
        <v>2934</v>
      </c>
      <c r="B70" s="1065"/>
      <c r="C70" s="1692"/>
      <c r="D70" s="1692"/>
      <c r="E70" s="1700"/>
      <c r="F70" s="1692"/>
      <c r="G70" s="1419"/>
      <c r="H70" s="1693"/>
      <c r="I70" s="1405"/>
      <c r="J70" s="1700"/>
      <c r="K70" s="2186"/>
      <c r="L70" s="2186"/>
      <c r="M70" s="2186"/>
      <c r="N70" s="2186"/>
      <c r="P70" s="1407" t="str">
        <f t="shared" si="18"/>
        <v>3 (1403)</v>
      </c>
      <c r="Q70" s="1408" t="str">
        <f t="shared" si="19"/>
        <v/>
      </c>
      <c r="R70" s="295"/>
      <c r="S70" s="1409"/>
      <c r="T70" s="1409"/>
      <c r="U70" s="1665"/>
      <c r="W70" s="1407" t="str">
        <f t="shared" si="20"/>
        <v>3 (1403)</v>
      </c>
      <c r="X70" s="1408" t="str">
        <f t="shared" si="21"/>
        <v/>
      </c>
      <c r="Y70" s="1608"/>
      <c r="Z70" s="1609"/>
      <c r="AA70" s="1609"/>
      <c r="AB70" s="1610"/>
      <c r="AC70" s="1611" t="s">
        <v>2934</v>
      </c>
      <c r="AD70" s="1612" t="str">
        <f t="shared" si="22"/>
        <v/>
      </c>
      <c r="AE70" s="990"/>
      <c r="AF70" s="1405"/>
      <c r="AG70" s="131"/>
      <c r="AH70" s="2186"/>
      <c r="AI70" s="2186"/>
      <c r="AJ70" s="2186"/>
      <c r="AK70" s="2186"/>
      <c r="AL70" s="508"/>
      <c r="AM70" s="1407" t="str">
        <f t="shared" si="23"/>
        <v>3 (1403)</v>
      </c>
      <c r="AN70" s="1408" t="str">
        <f t="shared" si="24"/>
        <v/>
      </c>
      <c r="AO70" s="990"/>
      <c r="AP70" s="990"/>
      <c r="AQ70" s="990"/>
      <c r="AS70" s="1407" t="str">
        <f t="shared" si="25"/>
        <v>3 (1403)</v>
      </c>
      <c r="AT70" s="1408" t="str">
        <f t="shared" si="26"/>
        <v/>
      </c>
      <c r="AU70" s="990"/>
      <c r="AV70" s="990"/>
      <c r="AW70" s="990"/>
    </row>
    <row r="71" spans="1:49" ht="13.35" hidden="1" customHeight="1" x14ac:dyDescent="0.2">
      <c r="A71" s="1700" t="s">
        <v>2935</v>
      </c>
      <c r="B71" s="1065"/>
      <c r="C71" s="1692"/>
      <c r="D71" s="1692"/>
      <c r="E71" s="1700"/>
      <c r="F71" s="1692"/>
      <c r="G71" s="1419"/>
      <c r="H71" s="1693"/>
      <c r="I71" s="1405"/>
      <c r="J71" s="1700"/>
      <c r="K71" s="2186"/>
      <c r="L71" s="2186"/>
      <c r="M71" s="2186"/>
      <c r="N71" s="2186"/>
      <c r="P71" s="1407" t="str">
        <f t="shared" si="18"/>
        <v>4 (1404)</v>
      </c>
      <c r="Q71" s="1408" t="str">
        <f t="shared" si="19"/>
        <v/>
      </c>
      <c r="R71" s="295"/>
      <c r="S71" s="1409"/>
      <c r="T71" s="1409"/>
      <c r="U71" s="1665"/>
      <c r="W71" s="1407" t="str">
        <f t="shared" si="20"/>
        <v>4 (1404)</v>
      </c>
      <c r="X71" s="1408" t="str">
        <f t="shared" si="21"/>
        <v/>
      </c>
      <c r="Y71" s="1608"/>
      <c r="Z71" s="1609"/>
      <c r="AA71" s="1609"/>
      <c r="AB71" s="1610"/>
      <c r="AC71" s="1611" t="s">
        <v>2935</v>
      </c>
      <c r="AD71" s="1612" t="str">
        <f t="shared" si="22"/>
        <v/>
      </c>
      <c r="AE71" s="990"/>
      <c r="AF71" s="1405"/>
      <c r="AG71" s="131"/>
      <c r="AH71" s="2186"/>
      <c r="AI71" s="2186"/>
      <c r="AJ71" s="2186"/>
      <c r="AK71" s="2186"/>
      <c r="AL71" s="508"/>
      <c r="AM71" s="1407" t="str">
        <f t="shared" si="23"/>
        <v>4 (1404)</v>
      </c>
      <c r="AN71" s="1408" t="str">
        <f t="shared" si="24"/>
        <v/>
      </c>
      <c r="AO71" s="990"/>
      <c r="AP71" s="990"/>
      <c r="AQ71" s="990"/>
      <c r="AS71" s="1407" t="str">
        <f t="shared" si="25"/>
        <v>4 (1404)</v>
      </c>
      <c r="AT71" s="1408" t="str">
        <f t="shared" si="26"/>
        <v/>
      </c>
      <c r="AU71" s="990"/>
      <c r="AV71" s="990"/>
      <c r="AW71" s="990"/>
    </row>
    <row r="72" spans="1:49" ht="13.35" hidden="1" customHeight="1" x14ac:dyDescent="0.2">
      <c r="A72" s="1700" t="s">
        <v>2936</v>
      </c>
      <c r="B72" s="1065"/>
      <c r="C72" s="1692"/>
      <c r="D72" s="1692"/>
      <c r="E72" s="1700"/>
      <c r="F72" s="1692"/>
      <c r="G72" s="1419"/>
      <c r="H72" s="1693"/>
      <c r="I72" s="1405"/>
      <c r="J72" s="1700"/>
      <c r="K72" s="2186"/>
      <c r="L72" s="2186"/>
      <c r="M72" s="2186"/>
      <c r="N72" s="2186"/>
      <c r="P72" s="1407" t="str">
        <f t="shared" si="18"/>
        <v>5 (1405)</v>
      </c>
      <c r="Q72" s="1408" t="str">
        <f t="shared" si="19"/>
        <v/>
      </c>
      <c r="R72" s="295"/>
      <c r="S72" s="1409"/>
      <c r="T72" s="1409"/>
      <c r="U72" s="1665"/>
      <c r="W72" s="1407" t="str">
        <f t="shared" si="20"/>
        <v>5 (1405)</v>
      </c>
      <c r="X72" s="1408" t="str">
        <f t="shared" si="21"/>
        <v/>
      </c>
      <c r="Y72" s="1608"/>
      <c r="Z72" s="1609"/>
      <c r="AA72" s="1609"/>
      <c r="AB72" s="1610"/>
      <c r="AC72" s="1611" t="s">
        <v>2936</v>
      </c>
      <c r="AD72" s="1612" t="str">
        <f t="shared" si="22"/>
        <v/>
      </c>
      <c r="AE72" s="990"/>
      <c r="AF72" s="1405"/>
      <c r="AG72" s="131"/>
      <c r="AH72" s="2186"/>
      <c r="AI72" s="2186"/>
      <c r="AJ72" s="2186"/>
      <c r="AK72" s="2186"/>
      <c r="AL72" s="508"/>
      <c r="AM72" s="1407" t="str">
        <f t="shared" si="23"/>
        <v>5 (1405)</v>
      </c>
      <c r="AN72" s="1408" t="str">
        <f t="shared" si="24"/>
        <v/>
      </c>
      <c r="AO72" s="990"/>
      <c r="AP72" s="990"/>
      <c r="AQ72" s="990"/>
      <c r="AS72" s="1407" t="str">
        <f t="shared" si="25"/>
        <v>5 (1405)</v>
      </c>
      <c r="AT72" s="1408" t="str">
        <f t="shared" si="26"/>
        <v/>
      </c>
      <c r="AU72" s="990"/>
      <c r="AV72" s="990"/>
      <c r="AW72" s="990"/>
    </row>
    <row r="73" spans="1:49" ht="13.35" hidden="1" customHeight="1" x14ac:dyDescent="0.2">
      <c r="A73" s="1700" t="s">
        <v>2937</v>
      </c>
      <c r="B73" s="1065"/>
      <c r="C73" s="1692"/>
      <c r="D73" s="1692"/>
      <c r="E73" s="1700"/>
      <c r="F73" s="1692"/>
      <c r="G73" s="1419"/>
      <c r="H73" s="1693"/>
      <c r="I73" s="1405"/>
      <c r="J73" s="1700"/>
      <c r="K73" s="2186"/>
      <c r="L73" s="2186"/>
      <c r="M73" s="2186"/>
      <c r="N73" s="2186"/>
      <c r="P73" s="1407" t="str">
        <f t="shared" si="18"/>
        <v>6 (1406)</v>
      </c>
      <c r="Q73" s="1408" t="str">
        <f t="shared" si="19"/>
        <v/>
      </c>
      <c r="R73" s="295"/>
      <c r="S73" s="1409"/>
      <c r="T73" s="1409"/>
      <c r="U73" s="1665"/>
      <c r="W73" s="1407" t="str">
        <f t="shared" si="20"/>
        <v>6 (1406)</v>
      </c>
      <c r="X73" s="1408" t="str">
        <f t="shared" si="21"/>
        <v/>
      </c>
      <c r="Y73" s="1608"/>
      <c r="Z73" s="1609"/>
      <c r="AA73" s="1609"/>
      <c r="AB73" s="1610"/>
      <c r="AC73" s="1611" t="s">
        <v>2937</v>
      </c>
      <c r="AD73" s="1612" t="str">
        <f t="shared" si="22"/>
        <v/>
      </c>
      <c r="AE73" s="990"/>
      <c r="AF73" s="1405"/>
      <c r="AG73" s="131"/>
      <c r="AH73" s="2186"/>
      <c r="AI73" s="2186"/>
      <c r="AJ73" s="2186"/>
      <c r="AK73" s="2186"/>
      <c r="AL73" s="508"/>
      <c r="AM73" s="1407" t="str">
        <f t="shared" si="23"/>
        <v>6 (1406)</v>
      </c>
      <c r="AN73" s="1408" t="str">
        <f t="shared" si="24"/>
        <v/>
      </c>
      <c r="AO73" s="990"/>
      <c r="AP73" s="990"/>
      <c r="AQ73" s="990"/>
      <c r="AS73" s="1407" t="str">
        <f t="shared" si="25"/>
        <v>6 (1406)</v>
      </c>
      <c r="AT73" s="1408" t="str">
        <f t="shared" si="26"/>
        <v/>
      </c>
      <c r="AU73" s="990"/>
      <c r="AV73" s="990"/>
      <c r="AW73" s="990"/>
    </row>
    <row r="74" spans="1:49" ht="13.35" hidden="1" customHeight="1" x14ac:dyDescent="0.2">
      <c r="A74" s="1700" t="s">
        <v>2938</v>
      </c>
      <c r="B74" s="1065"/>
      <c r="C74" s="1692"/>
      <c r="D74" s="1692"/>
      <c r="E74" s="1700"/>
      <c r="F74" s="1692"/>
      <c r="G74" s="1419"/>
      <c r="H74" s="1693"/>
      <c r="I74" s="1405"/>
      <c r="J74" s="1700"/>
      <c r="K74" s="2186"/>
      <c r="L74" s="2186"/>
      <c r="M74" s="2186"/>
      <c r="N74" s="2186"/>
      <c r="P74" s="1407" t="str">
        <f t="shared" si="18"/>
        <v>7 (1407)</v>
      </c>
      <c r="Q74" s="1408" t="str">
        <f t="shared" si="19"/>
        <v/>
      </c>
      <c r="R74" s="295"/>
      <c r="S74" s="1409"/>
      <c r="T74" s="1409"/>
      <c r="U74" s="1665"/>
      <c r="W74" s="1407" t="str">
        <f t="shared" si="20"/>
        <v>7 (1407)</v>
      </c>
      <c r="X74" s="1408" t="str">
        <f t="shared" si="21"/>
        <v/>
      </c>
      <c r="Y74" s="1608"/>
      <c r="Z74" s="1609"/>
      <c r="AA74" s="1609"/>
      <c r="AB74" s="1610"/>
      <c r="AC74" s="1611" t="s">
        <v>2938</v>
      </c>
      <c r="AD74" s="1612" t="str">
        <f t="shared" si="22"/>
        <v/>
      </c>
      <c r="AE74" s="990"/>
      <c r="AF74" s="1405"/>
      <c r="AG74" s="131"/>
      <c r="AH74" s="2186"/>
      <c r="AI74" s="2186"/>
      <c r="AJ74" s="2186"/>
      <c r="AK74" s="2186"/>
      <c r="AL74" s="508"/>
      <c r="AM74" s="1407" t="str">
        <f t="shared" si="23"/>
        <v>7 (1407)</v>
      </c>
      <c r="AN74" s="1408" t="str">
        <f t="shared" si="24"/>
        <v/>
      </c>
      <c r="AO74" s="990"/>
      <c r="AP74" s="990"/>
      <c r="AQ74" s="990"/>
      <c r="AS74" s="1407" t="str">
        <f t="shared" si="25"/>
        <v>7 (1407)</v>
      </c>
      <c r="AT74" s="1408" t="str">
        <f t="shared" si="26"/>
        <v/>
      </c>
      <c r="AU74" s="990"/>
      <c r="AV74" s="990"/>
      <c r="AW74" s="990"/>
    </row>
    <row r="75" spans="1:49" ht="13.35" hidden="1" customHeight="1" x14ac:dyDescent="0.2">
      <c r="A75" s="1700" t="s">
        <v>2939</v>
      </c>
      <c r="B75" s="1065"/>
      <c r="C75" s="1692"/>
      <c r="D75" s="1692"/>
      <c r="E75" s="1700"/>
      <c r="F75" s="1692"/>
      <c r="G75" s="1419"/>
      <c r="H75" s="1693"/>
      <c r="I75" s="1405"/>
      <c r="J75" s="1700"/>
      <c r="K75" s="2186"/>
      <c r="L75" s="2186"/>
      <c r="M75" s="2186"/>
      <c r="N75" s="2186"/>
      <c r="P75" s="1407" t="str">
        <f t="shared" si="18"/>
        <v>8 (1408)</v>
      </c>
      <c r="Q75" s="1408" t="str">
        <f t="shared" si="19"/>
        <v/>
      </c>
      <c r="R75" s="295"/>
      <c r="S75" s="1409"/>
      <c r="T75" s="1409"/>
      <c r="U75" s="1665"/>
      <c r="W75" s="1407" t="str">
        <f t="shared" si="20"/>
        <v>8 (1408)</v>
      </c>
      <c r="X75" s="1408" t="str">
        <f t="shared" si="21"/>
        <v/>
      </c>
      <c r="Y75" s="1608"/>
      <c r="Z75" s="1609"/>
      <c r="AA75" s="1609"/>
      <c r="AB75" s="1610"/>
      <c r="AC75" s="1611" t="s">
        <v>2939</v>
      </c>
      <c r="AD75" s="1612" t="str">
        <f t="shared" si="22"/>
        <v/>
      </c>
      <c r="AE75" s="990"/>
      <c r="AF75" s="1405"/>
      <c r="AG75" s="131"/>
      <c r="AH75" s="2186"/>
      <c r="AI75" s="2186"/>
      <c r="AJ75" s="2186"/>
      <c r="AK75" s="2186"/>
      <c r="AL75" s="508"/>
      <c r="AM75" s="1407" t="str">
        <f t="shared" si="23"/>
        <v>8 (1408)</v>
      </c>
      <c r="AN75" s="1408" t="str">
        <f t="shared" si="24"/>
        <v/>
      </c>
      <c r="AO75" s="990"/>
      <c r="AP75" s="990"/>
      <c r="AQ75" s="990"/>
      <c r="AS75" s="1407" t="str">
        <f t="shared" si="25"/>
        <v>8 (1408)</v>
      </c>
      <c r="AT75" s="1408" t="str">
        <f t="shared" si="26"/>
        <v/>
      </c>
      <c r="AU75" s="990"/>
      <c r="AV75" s="990"/>
      <c r="AW75" s="990"/>
    </row>
    <row r="76" spans="1:49" ht="13.35" hidden="1" customHeight="1" x14ac:dyDescent="0.2">
      <c r="A76" s="1700" t="s">
        <v>2940</v>
      </c>
      <c r="B76" s="1065"/>
      <c r="C76" s="1692"/>
      <c r="D76" s="1692"/>
      <c r="E76" s="1700"/>
      <c r="F76" s="1692"/>
      <c r="G76" s="1419"/>
      <c r="H76" s="1693"/>
      <c r="I76" s="1405"/>
      <c r="J76" s="1700"/>
      <c r="K76" s="2186"/>
      <c r="L76" s="2186"/>
      <c r="M76" s="2186"/>
      <c r="N76" s="2186"/>
      <c r="P76" s="1407" t="str">
        <f t="shared" si="18"/>
        <v>9 (1409)</v>
      </c>
      <c r="Q76" s="1408" t="str">
        <f t="shared" si="19"/>
        <v/>
      </c>
      <c r="R76" s="295"/>
      <c r="S76" s="1409"/>
      <c r="T76" s="1409"/>
      <c r="U76" s="1665"/>
      <c r="W76" s="1407" t="str">
        <f t="shared" si="20"/>
        <v>9 (1409)</v>
      </c>
      <c r="X76" s="1408" t="str">
        <f t="shared" si="21"/>
        <v/>
      </c>
      <c r="Y76" s="1608"/>
      <c r="Z76" s="1609"/>
      <c r="AA76" s="1609"/>
      <c r="AB76" s="1610"/>
      <c r="AC76" s="1611" t="s">
        <v>2940</v>
      </c>
      <c r="AD76" s="1612" t="str">
        <f t="shared" si="22"/>
        <v/>
      </c>
      <c r="AE76" s="990"/>
      <c r="AF76" s="1405"/>
      <c r="AG76" s="131"/>
      <c r="AH76" s="2186"/>
      <c r="AI76" s="2186"/>
      <c r="AJ76" s="2186"/>
      <c r="AK76" s="2186"/>
      <c r="AL76" s="508"/>
      <c r="AM76" s="1407" t="str">
        <f t="shared" si="23"/>
        <v>9 (1409)</v>
      </c>
      <c r="AN76" s="1408" t="str">
        <f t="shared" si="24"/>
        <v/>
      </c>
      <c r="AO76" s="990"/>
      <c r="AP76" s="990"/>
      <c r="AQ76" s="990"/>
      <c r="AS76" s="1407" t="str">
        <f t="shared" si="25"/>
        <v>9 (1409)</v>
      </c>
      <c r="AT76" s="1408" t="str">
        <f t="shared" si="26"/>
        <v/>
      </c>
      <c r="AU76" s="990"/>
      <c r="AV76" s="990"/>
      <c r="AW76" s="990"/>
    </row>
    <row r="77" spans="1:49" ht="13.35" hidden="1" customHeight="1" x14ac:dyDescent="0.2">
      <c r="A77" s="1700" t="s">
        <v>2941</v>
      </c>
      <c r="B77" s="1065"/>
      <c r="C77" s="1692"/>
      <c r="D77" s="1692"/>
      <c r="E77" s="1700"/>
      <c r="F77" s="1692"/>
      <c r="G77" s="1419"/>
      <c r="H77" s="1693"/>
      <c r="I77" s="1405"/>
      <c r="J77" s="1700"/>
      <c r="K77" s="2186"/>
      <c r="L77" s="2186"/>
      <c r="M77" s="2186"/>
      <c r="N77" s="2186"/>
      <c r="P77" s="1407" t="str">
        <f t="shared" si="18"/>
        <v>10 (1410)</v>
      </c>
      <c r="Q77" s="1408" t="str">
        <f t="shared" si="19"/>
        <v/>
      </c>
      <c r="R77" s="295"/>
      <c r="S77" s="1409"/>
      <c r="T77" s="1409"/>
      <c r="U77" s="1665"/>
      <c r="W77" s="1407" t="str">
        <f t="shared" si="20"/>
        <v>10 (1410)</v>
      </c>
      <c r="X77" s="1408" t="str">
        <f t="shared" si="21"/>
        <v/>
      </c>
      <c r="Y77" s="1608"/>
      <c r="Z77" s="1609"/>
      <c r="AA77" s="1609"/>
      <c r="AB77" s="1610"/>
      <c r="AC77" s="1611" t="s">
        <v>2941</v>
      </c>
      <c r="AD77" s="1612" t="str">
        <f t="shared" si="22"/>
        <v/>
      </c>
      <c r="AE77" s="990"/>
      <c r="AF77" s="1405"/>
      <c r="AG77" s="131"/>
      <c r="AH77" s="2186"/>
      <c r="AI77" s="2186"/>
      <c r="AJ77" s="2186"/>
      <c r="AK77" s="2186"/>
      <c r="AL77" s="508"/>
      <c r="AM77" s="1407" t="str">
        <f t="shared" si="23"/>
        <v>10 (1410)</v>
      </c>
      <c r="AN77" s="1408" t="str">
        <f t="shared" si="24"/>
        <v/>
      </c>
      <c r="AO77" s="990"/>
      <c r="AP77" s="990"/>
      <c r="AQ77" s="990"/>
      <c r="AS77" s="1407" t="str">
        <f t="shared" si="25"/>
        <v>10 (1410)</v>
      </c>
      <c r="AT77" s="1408" t="str">
        <f t="shared" si="26"/>
        <v/>
      </c>
      <c r="AU77" s="990"/>
      <c r="AV77" s="990"/>
      <c r="AW77" s="990"/>
    </row>
    <row r="78" spans="1:49" ht="13.35" hidden="1" customHeight="1" x14ac:dyDescent="0.2">
      <c r="A78" s="1700" t="s">
        <v>2942</v>
      </c>
      <c r="B78" s="1065"/>
      <c r="C78" s="1692"/>
      <c r="D78" s="1692"/>
      <c r="E78" s="1700"/>
      <c r="F78" s="1692"/>
      <c r="G78" s="1419"/>
      <c r="H78" s="1693"/>
      <c r="I78" s="1405"/>
      <c r="J78" s="1700"/>
      <c r="K78" s="2186"/>
      <c r="L78" s="2186"/>
      <c r="M78" s="2186"/>
      <c r="N78" s="2186"/>
      <c r="P78" s="1407" t="str">
        <f t="shared" si="18"/>
        <v>11 (1411)</v>
      </c>
      <c r="Q78" s="1408" t="str">
        <f t="shared" si="19"/>
        <v/>
      </c>
      <c r="R78" s="295"/>
      <c r="S78" s="1409"/>
      <c r="T78" s="1409"/>
      <c r="U78" s="1665"/>
      <c r="W78" s="1407" t="str">
        <f t="shared" si="20"/>
        <v>11 (1411)</v>
      </c>
      <c r="X78" s="1408" t="str">
        <f t="shared" si="21"/>
        <v/>
      </c>
      <c r="Y78" s="1608"/>
      <c r="Z78" s="1609"/>
      <c r="AA78" s="1609"/>
      <c r="AB78" s="1610"/>
      <c r="AC78" s="1611" t="s">
        <v>2942</v>
      </c>
      <c r="AD78" s="1612" t="str">
        <f t="shared" si="22"/>
        <v/>
      </c>
      <c r="AE78" s="990"/>
      <c r="AF78" s="1405"/>
      <c r="AG78" s="131"/>
      <c r="AH78" s="2186"/>
      <c r="AI78" s="2186"/>
      <c r="AJ78" s="2186"/>
      <c r="AK78" s="2186"/>
      <c r="AL78" s="508"/>
      <c r="AM78" s="1407" t="str">
        <f t="shared" si="23"/>
        <v>11 (1411)</v>
      </c>
      <c r="AN78" s="1408" t="str">
        <f t="shared" si="24"/>
        <v/>
      </c>
      <c r="AO78" s="990"/>
      <c r="AP78" s="990"/>
      <c r="AQ78" s="990"/>
      <c r="AS78" s="1407" t="str">
        <f t="shared" si="25"/>
        <v>11 (1411)</v>
      </c>
      <c r="AT78" s="1408" t="str">
        <f t="shared" si="26"/>
        <v/>
      </c>
      <c r="AU78" s="990"/>
      <c r="AV78" s="990"/>
      <c r="AW78" s="990"/>
    </row>
    <row r="79" spans="1:49" ht="13.35" hidden="1" customHeight="1" x14ac:dyDescent="0.2">
      <c r="A79" s="1700" t="s">
        <v>2943</v>
      </c>
      <c r="B79" s="1065"/>
      <c r="C79" s="1692"/>
      <c r="D79" s="1692"/>
      <c r="E79" s="1700"/>
      <c r="F79" s="1692"/>
      <c r="G79" s="1419"/>
      <c r="H79" s="1693"/>
      <c r="I79" s="1405"/>
      <c r="J79" s="1700"/>
      <c r="K79" s="2186"/>
      <c r="L79" s="2186"/>
      <c r="M79" s="2186"/>
      <c r="N79" s="2186"/>
      <c r="P79" s="1407" t="str">
        <f t="shared" si="18"/>
        <v>12 (1412)</v>
      </c>
      <c r="Q79" s="1408" t="str">
        <f t="shared" si="19"/>
        <v/>
      </c>
      <c r="R79" s="295"/>
      <c r="S79" s="1409"/>
      <c r="T79" s="1409"/>
      <c r="U79" s="1665"/>
      <c r="W79" s="1407" t="str">
        <f t="shared" si="20"/>
        <v>12 (1412)</v>
      </c>
      <c r="X79" s="1408" t="str">
        <f t="shared" si="21"/>
        <v/>
      </c>
      <c r="Y79" s="1608"/>
      <c r="Z79" s="1609"/>
      <c r="AA79" s="1609"/>
      <c r="AB79" s="1610"/>
      <c r="AC79" s="1611" t="s">
        <v>2943</v>
      </c>
      <c r="AD79" s="1612" t="str">
        <f t="shared" si="22"/>
        <v/>
      </c>
      <c r="AE79" s="990"/>
      <c r="AF79" s="1405"/>
      <c r="AG79" s="131"/>
      <c r="AH79" s="2186"/>
      <c r="AI79" s="2186"/>
      <c r="AJ79" s="2186"/>
      <c r="AK79" s="2186"/>
      <c r="AL79" s="508"/>
      <c r="AM79" s="1407" t="str">
        <f t="shared" si="23"/>
        <v>12 (1412)</v>
      </c>
      <c r="AN79" s="1408" t="str">
        <f t="shared" si="24"/>
        <v/>
      </c>
      <c r="AO79" s="990"/>
      <c r="AP79" s="990"/>
      <c r="AQ79" s="990"/>
      <c r="AS79" s="1407" t="str">
        <f t="shared" si="25"/>
        <v>12 (1412)</v>
      </c>
      <c r="AT79" s="1408" t="str">
        <f t="shared" si="26"/>
        <v/>
      </c>
      <c r="AU79" s="990"/>
      <c r="AV79" s="990"/>
      <c r="AW79" s="990"/>
    </row>
    <row r="80" spans="1:49" ht="13.35" hidden="1" customHeight="1" x14ac:dyDescent="0.2">
      <c r="A80" s="1700" t="s">
        <v>2944</v>
      </c>
      <c r="B80" s="1065"/>
      <c r="C80" s="1692"/>
      <c r="D80" s="1692"/>
      <c r="E80" s="1700"/>
      <c r="F80" s="1692"/>
      <c r="G80" s="1419"/>
      <c r="H80" s="1693"/>
      <c r="I80" s="1405"/>
      <c r="J80" s="1700"/>
      <c r="K80" s="2186"/>
      <c r="L80" s="2186"/>
      <c r="M80" s="2186"/>
      <c r="N80" s="2186"/>
      <c r="P80" s="1407" t="str">
        <f t="shared" si="18"/>
        <v>13 (1413)</v>
      </c>
      <c r="Q80" s="1408" t="str">
        <f t="shared" si="19"/>
        <v/>
      </c>
      <c r="R80" s="295"/>
      <c r="S80" s="1409"/>
      <c r="T80" s="1409"/>
      <c r="U80" s="1665"/>
      <c r="W80" s="1407" t="str">
        <f t="shared" si="20"/>
        <v>13 (1413)</v>
      </c>
      <c r="X80" s="1408" t="str">
        <f t="shared" si="21"/>
        <v/>
      </c>
      <c r="Y80" s="1608"/>
      <c r="Z80" s="1609"/>
      <c r="AA80" s="1609"/>
      <c r="AB80" s="1610"/>
      <c r="AC80" s="1611" t="s">
        <v>2944</v>
      </c>
      <c r="AD80" s="1612" t="str">
        <f t="shared" si="22"/>
        <v/>
      </c>
      <c r="AE80" s="990"/>
      <c r="AF80" s="1405"/>
      <c r="AG80" s="131"/>
      <c r="AH80" s="2186"/>
      <c r="AI80" s="2186"/>
      <c r="AJ80" s="2186"/>
      <c r="AK80" s="2186"/>
      <c r="AL80" s="508"/>
      <c r="AM80" s="1407" t="str">
        <f t="shared" si="23"/>
        <v>13 (1413)</v>
      </c>
      <c r="AN80" s="1408" t="str">
        <f t="shared" si="24"/>
        <v/>
      </c>
      <c r="AO80" s="990"/>
      <c r="AP80" s="990"/>
      <c r="AQ80" s="990"/>
      <c r="AS80" s="1407" t="str">
        <f t="shared" si="25"/>
        <v>13 (1413)</v>
      </c>
      <c r="AT80" s="1408" t="str">
        <f t="shared" si="26"/>
        <v/>
      </c>
      <c r="AU80" s="990"/>
      <c r="AV80" s="990"/>
      <c r="AW80" s="990"/>
    </row>
    <row r="81" spans="1:49" ht="13.35" hidden="1" customHeight="1" x14ac:dyDescent="0.2">
      <c r="A81" s="1700" t="s">
        <v>2945</v>
      </c>
      <c r="B81" s="1065"/>
      <c r="C81" s="1692"/>
      <c r="D81" s="1692"/>
      <c r="E81" s="1700"/>
      <c r="F81" s="1692"/>
      <c r="G81" s="1419"/>
      <c r="H81" s="1693"/>
      <c r="I81" s="1405"/>
      <c r="J81" s="1700"/>
      <c r="K81" s="2186"/>
      <c r="L81" s="2186"/>
      <c r="M81" s="2186"/>
      <c r="N81" s="2186"/>
      <c r="P81" s="1407" t="str">
        <f t="shared" si="18"/>
        <v>14 (1414)</v>
      </c>
      <c r="Q81" s="1408" t="str">
        <f t="shared" si="19"/>
        <v/>
      </c>
      <c r="R81" s="295"/>
      <c r="S81" s="1409"/>
      <c r="T81" s="1409"/>
      <c r="U81" s="1665"/>
      <c r="W81" s="1407" t="str">
        <f t="shared" si="20"/>
        <v>14 (1414)</v>
      </c>
      <c r="X81" s="1408" t="str">
        <f t="shared" si="21"/>
        <v/>
      </c>
      <c r="Y81" s="1608"/>
      <c r="Z81" s="1609"/>
      <c r="AA81" s="1609"/>
      <c r="AB81" s="1610"/>
      <c r="AC81" s="1611" t="s">
        <v>2945</v>
      </c>
      <c r="AD81" s="1612" t="str">
        <f t="shared" si="22"/>
        <v/>
      </c>
      <c r="AE81" s="990"/>
      <c r="AF81" s="1405"/>
      <c r="AG81" s="131"/>
      <c r="AH81" s="2186"/>
      <c r="AI81" s="2186"/>
      <c r="AJ81" s="2186"/>
      <c r="AK81" s="2186"/>
      <c r="AL81" s="508"/>
      <c r="AM81" s="1407" t="str">
        <f t="shared" si="23"/>
        <v>14 (1414)</v>
      </c>
      <c r="AN81" s="1408" t="str">
        <f t="shared" si="24"/>
        <v/>
      </c>
      <c r="AO81" s="990"/>
      <c r="AP81" s="990"/>
      <c r="AQ81" s="990"/>
      <c r="AS81" s="1407" t="str">
        <f t="shared" si="25"/>
        <v>14 (1414)</v>
      </c>
      <c r="AT81" s="1408" t="str">
        <f t="shared" si="26"/>
        <v/>
      </c>
      <c r="AU81" s="990"/>
      <c r="AV81" s="990"/>
      <c r="AW81" s="990"/>
    </row>
    <row r="82" spans="1:49" ht="13.35" hidden="1" customHeight="1" x14ac:dyDescent="0.2">
      <c r="A82" s="1700" t="s">
        <v>2946</v>
      </c>
      <c r="B82" s="1065"/>
      <c r="C82" s="1692"/>
      <c r="D82" s="1692"/>
      <c r="E82" s="1700"/>
      <c r="F82" s="1692"/>
      <c r="G82" s="1419"/>
      <c r="H82" s="1693"/>
      <c r="I82" s="1405"/>
      <c r="J82" s="1700"/>
      <c r="K82" s="2186"/>
      <c r="L82" s="2186"/>
      <c r="M82" s="2186"/>
      <c r="N82" s="2186"/>
      <c r="P82" s="1407" t="str">
        <f t="shared" si="18"/>
        <v>15 (1415)</v>
      </c>
      <c r="Q82" s="1408" t="str">
        <f t="shared" si="19"/>
        <v/>
      </c>
      <c r="R82" s="295"/>
      <c r="S82" s="1409"/>
      <c r="T82" s="1409"/>
      <c r="U82" s="1665"/>
      <c r="W82" s="1407" t="str">
        <f t="shared" si="20"/>
        <v>15 (1415)</v>
      </c>
      <c r="X82" s="1408" t="str">
        <f t="shared" si="21"/>
        <v/>
      </c>
      <c r="Y82" s="1608"/>
      <c r="Z82" s="1609"/>
      <c r="AA82" s="1609"/>
      <c r="AB82" s="1610"/>
      <c r="AC82" s="1611" t="s">
        <v>2946</v>
      </c>
      <c r="AD82" s="1612" t="str">
        <f t="shared" si="22"/>
        <v/>
      </c>
      <c r="AE82" s="990"/>
      <c r="AF82" s="1405"/>
      <c r="AG82" s="131"/>
      <c r="AH82" s="2186"/>
      <c r="AI82" s="2186"/>
      <c r="AJ82" s="2186"/>
      <c r="AK82" s="2186"/>
      <c r="AL82" s="508"/>
      <c r="AM82" s="1407" t="str">
        <f t="shared" si="23"/>
        <v>15 (1415)</v>
      </c>
      <c r="AN82" s="1408" t="str">
        <f t="shared" si="24"/>
        <v/>
      </c>
      <c r="AO82" s="990"/>
      <c r="AP82" s="990"/>
      <c r="AQ82" s="990"/>
      <c r="AS82" s="1407" t="str">
        <f t="shared" si="25"/>
        <v>15 (1415)</v>
      </c>
      <c r="AT82" s="1408" t="str">
        <f t="shared" si="26"/>
        <v/>
      </c>
      <c r="AU82" s="990"/>
      <c r="AV82" s="990"/>
      <c r="AW82" s="990"/>
    </row>
    <row r="83" spans="1:49" ht="13.35" hidden="1" customHeight="1" x14ac:dyDescent="0.2">
      <c r="A83" s="1700" t="s">
        <v>2947</v>
      </c>
      <c r="B83" s="1065"/>
      <c r="C83" s="1692"/>
      <c r="D83" s="1692"/>
      <c r="E83" s="1700"/>
      <c r="F83" s="1692"/>
      <c r="G83" s="1419"/>
      <c r="H83" s="1693"/>
      <c r="I83" s="1405"/>
      <c r="J83" s="1700"/>
      <c r="K83" s="2186"/>
      <c r="L83" s="2186"/>
      <c r="M83" s="2186"/>
      <c r="N83" s="2186"/>
      <c r="P83" s="1407" t="str">
        <f t="shared" si="18"/>
        <v>16 (1416)</v>
      </c>
      <c r="Q83" s="1408" t="str">
        <f t="shared" si="19"/>
        <v/>
      </c>
      <c r="R83" s="295"/>
      <c r="S83" s="1409"/>
      <c r="T83" s="1409"/>
      <c r="U83" s="1665"/>
      <c r="W83" s="1407" t="str">
        <f t="shared" si="20"/>
        <v>16 (1416)</v>
      </c>
      <c r="X83" s="1408" t="str">
        <f t="shared" si="21"/>
        <v/>
      </c>
      <c r="Y83" s="1608"/>
      <c r="Z83" s="1609"/>
      <c r="AA83" s="1609"/>
      <c r="AB83" s="1610"/>
      <c r="AC83" s="1611" t="s">
        <v>2947</v>
      </c>
      <c r="AD83" s="1612" t="str">
        <f t="shared" si="22"/>
        <v/>
      </c>
      <c r="AE83" s="990"/>
      <c r="AF83" s="1405"/>
      <c r="AG83" s="131"/>
      <c r="AH83" s="2186"/>
      <c r="AI83" s="2186"/>
      <c r="AJ83" s="2186"/>
      <c r="AK83" s="2186"/>
      <c r="AL83" s="508"/>
      <c r="AM83" s="1407" t="str">
        <f t="shared" si="23"/>
        <v>16 (1416)</v>
      </c>
      <c r="AN83" s="1408" t="str">
        <f t="shared" si="24"/>
        <v/>
      </c>
      <c r="AO83" s="990"/>
      <c r="AP83" s="990"/>
      <c r="AQ83" s="990"/>
      <c r="AS83" s="1407" t="str">
        <f t="shared" si="25"/>
        <v>16 (1416)</v>
      </c>
      <c r="AT83" s="1408" t="str">
        <f t="shared" si="26"/>
        <v/>
      </c>
      <c r="AU83" s="990"/>
      <c r="AV83" s="990"/>
      <c r="AW83" s="990"/>
    </row>
    <row r="84" spans="1:49" ht="13.35" hidden="1" customHeight="1" x14ac:dyDescent="0.2">
      <c r="A84" s="1700" t="s">
        <v>2948</v>
      </c>
      <c r="B84" s="1065"/>
      <c r="C84" s="1692"/>
      <c r="D84" s="1692"/>
      <c r="E84" s="1700"/>
      <c r="F84" s="1692"/>
      <c r="G84" s="1419"/>
      <c r="H84" s="1693"/>
      <c r="I84" s="1405"/>
      <c r="J84" s="1700"/>
      <c r="K84" s="2186"/>
      <c r="L84" s="2186"/>
      <c r="M84" s="2186"/>
      <c r="N84" s="2186"/>
      <c r="P84" s="1407" t="str">
        <f t="shared" si="18"/>
        <v>17 (1417)</v>
      </c>
      <c r="Q84" s="1408" t="str">
        <f t="shared" si="19"/>
        <v/>
      </c>
      <c r="R84" s="295"/>
      <c r="S84" s="1409"/>
      <c r="T84" s="1409"/>
      <c r="U84" s="1665"/>
      <c r="W84" s="1407" t="str">
        <f t="shared" si="20"/>
        <v>17 (1417)</v>
      </c>
      <c r="X84" s="1408" t="str">
        <f t="shared" si="21"/>
        <v/>
      </c>
      <c r="Y84" s="1608"/>
      <c r="Z84" s="1609"/>
      <c r="AA84" s="1609"/>
      <c r="AB84" s="1610"/>
      <c r="AC84" s="1611" t="s">
        <v>2948</v>
      </c>
      <c r="AD84" s="1612" t="str">
        <f t="shared" si="22"/>
        <v/>
      </c>
      <c r="AE84" s="990"/>
      <c r="AF84" s="1405"/>
      <c r="AG84" s="131"/>
      <c r="AH84" s="2186"/>
      <c r="AI84" s="2186"/>
      <c r="AJ84" s="2186"/>
      <c r="AK84" s="2186"/>
      <c r="AL84" s="508"/>
      <c r="AM84" s="1407" t="str">
        <f t="shared" si="23"/>
        <v>17 (1417)</v>
      </c>
      <c r="AN84" s="1408" t="str">
        <f t="shared" si="24"/>
        <v/>
      </c>
      <c r="AO84" s="990"/>
      <c r="AP84" s="990"/>
      <c r="AQ84" s="990"/>
      <c r="AS84" s="1407" t="str">
        <f t="shared" si="25"/>
        <v>17 (1417)</v>
      </c>
      <c r="AT84" s="1408" t="str">
        <f t="shared" si="26"/>
        <v/>
      </c>
      <c r="AU84" s="990"/>
      <c r="AV84" s="990"/>
      <c r="AW84" s="990"/>
    </row>
    <row r="85" spans="1:49" ht="13.35" hidden="1" customHeight="1" x14ac:dyDescent="0.2">
      <c r="A85" s="1700" t="s">
        <v>2949</v>
      </c>
      <c r="B85" s="1065"/>
      <c r="C85" s="1692"/>
      <c r="D85" s="1692"/>
      <c r="E85" s="1700"/>
      <c r="F85" s="1692"/>
      <c r="G85" s="1419"/>
      <c r="H85" s="1693"/>
      <c r="I85" s="1405"/>
      <c r="J85" s="1700"/>
      <c r="K85" s="2186"/>
      <c r="L85" s="2186"/>
      <c r="M85" s="2186"/>
      <c r="N85" s="2186"/>
      <c r="P85" s="1407" t="str">
        <f t="shared" si="18"/>
        <v>18 (1418)</v>
      </c>
      <c r="Q85" s="1408" t="str">
        <f t="shared" si="19"/>
        <v/>
      </c>
      <c r="R85" s="295"/>
      <c r="S85" s="1409"/>
      <c r="T85" s="1409"/>
      <c r="U85" s="1665"/>
      <c r="W85" s="1407" t="str">
        <f t="shared" si="20"/>
        <v>18 (1418)</v>
      </c>
      <c r="X85" s="1408" t="str">
        <f t="shared" si="21"/>
        <v/>
      </c>
      <c r="Y85" s="1608"/>
      <c r="Z85" s="1609"/>
      <c r="AA85" s="1609"/>
      <c r="AB85" s="1610"/>
      <c r="AC85" s="1611" t="s">
        <v>2949</v>
      </c>
      <c r="AD85" s="1612" t="str">
        <f t="shared" si="22"/>
        <v/>
      </c>
      <c r="AE85" s="990"/>
      <c r="AF85" s="1405"/>
      <c r="AG85" s="131"/>
      <c r="AH85" s="2186"/>
      <c r="AI85" s="2186"/>
      <c r="AJ85" s="2186"/>
      <c r="AK85" s="2186"/>
      <c r="AL85" s="508"/>
      <c r="AM85" s="1407" t="str">
        <f t="shared" si="23"/>
        <v>18 (1418)</v>
      </c>
      <c r="AN85" s="1408" t="str">
        <f t="shared" si="24"/>
        <v/>
      </c>
      <c r="AO85" s="990"/>
      <c r="AP85" s="990"/>
      <c r="AQ85" s="990"/>
      <c r="AS85" s="1407" t="str">
        <f t="shared" si="25"/>
        <v>18 (1418)</v>
      </c>
      <c r="AT85" s="1408" t="str">
        <f t="shared" si="26"/>
        <v/>
      </c>
      <c r="AU85" s="990"/>
      <c r="AV85" s="990"/>
      <c r="AW85" s="990"/>
    </row>
    <row r="86" spans="1:49" ht="13.35" hidden="1" customHeight="1" x14ac:dyDescent="0.2">
      <c r="A86" s="1700" t="s">
        <v>2950</v>
      </c>
      <c r="B86" s="1065"/>
      <c r="C86" s="1692"/>
      <c r="D86" s="1692"/>
      <c r="E86" s="1700"/>
      <c r="F86" s="1692"/>
      <c r="G86" s="1419"/>
      <c r="H86" s="1693"/>
      <c r="I86" s="1405"/>
      <c r="J86" s="1700"/>
      <c r="K86" s="2186"/>
      <c r="L86" s="2186"/>
      <c r="M86" s="2186"/>
      <c r="N86" s="2186"/>
      <c r="P86" s="1407" t="str">
        <f t="shared" si="18"/>
        <v>19 (1419)</v>
      </c>
      <c r="Q86" s="1408" t="str">
        <f t="shared" si="19"/>
        <v/>
      </c>
      <c r="R86" s="295"/>
      <c r="S86" s="1409"/>
      <c r="T86" s="1409"/>
      <c r="U86" s="1665"/>
      <c r="W86" s="1407" t="str">
        <f t="shared" si="20"/>
        <v>19 (1419)</v>
      </c>
      <c r="X86" s="1408" t="str">
        <f t="shared" si="21"/>
        <v/>
      </c>
      <c r="Y86" s="1608"/>
      <c r="Z86" s="1609"/>
      <c r="AA86" s="1609"/>
      <c r="AB86" s="1610"/>
      <c r="AC86" s="1611" t="s">
        <v>2950</v>
      </c>
      <c r="AD86" s="1612" t="str">
        <f t="shared" si="22"/>
        <v/>
      </c>
      <c r="AE86" s="990"/>
      <c r="AF86" s="1405"/>
      <c r="AG86" s="131"/>
      <c r="AH86" s="2186"/>
      <c r="AI86" s="2186"/>
      <c r="AJ86" s="2186"/>
      <c r="AK86" s="2186"/>
      <c r="AL86" s="508"/>
      <c r="AM86" s="1407" t="str">
        <f t="shared" si="23"/>
        <v>19 (1419)</v>
      </c>
      <c r="AN86" s="1408" t="str">
        <f t="shared" si="24"/>
        <v/>
      </c>
      <c r="AO86" s="990"/>
      <c r="AP86" s="990"/>
      <c r="AQ86" s="990"/>
      <c r="AS86" s="1407" t="str">
        <f t="shared" si="25"/>
        <v>19 (1419)</v>
      </c>
      <c r="AT86" s="1408" t="str">
        <f t="shared" si="26"/>
        <v/>
      </c>
      <c r="AU86" s="990"/>
      <c r="AV86" s="990"/>
      <c r="AW86" s="990"/>
    </row>
    <row r="87" spans="1:49" ht="13.35" hidden="1" customHeight="1" x14ac:dyDescent="0.2">
      <c r="A87" s="1700" t="s">
        <v>2951</v>
      </c>
      <c r="B87" s="1065"/>
      <c r="C87" s="1692"/>
      <c r="D87" s="1692"/>
      <c r="E87" s="1700"/>
      <c r="F87" s="1692"/>
      <c r="G87" s="1419"/>
      <c r="H87" s="1693"/>
      <c r="I87" s="1405"/>
      <c r="J87" s="1700"/>
      <c r="K87" s="2186"/>
      <c r="L87" s="2186"/>
      <c r="M87" s="2186"/>
      <c r="N87" s="2186"/>
      <c r="P87" s="1407" t="str">
        <f t="shared" si="18"/>
        <v>20 (1420)</v>
      </c>
      <c r="Q87" s="1408" t="str">
        <f t="shared" si="19"/>
        <v/>
      </c>
      <c r="R87" s="295"/>
      <c r="S87" s="1409"/>
      <c r="T87" s="1409"/>
      <c r="U87" s="1665"/>
      <c r="W87" s="1407" t="str">
        <f t="shared" si="20"/>
        <v>20 (1420)</v>
      </c>
      <c r="X87" s="1408" t="str">
        <f t="shared" si="21"/>
        <v/>
      </c>
      <c r="Y87" s="1608"/>
      <c r="Z87" s="1609"/>
      <c r="AA87" s="1609"/>
      <c r="AB87" s="1610"/>
      <c r="AC87" s="1611" t="s">
        <v>2951</v>
      </c>
      <c r="AD87" s="1612" t="str">
        <f t="shared" si="22"/>
        <v/>
      </c>
      <c r="AE87" s="990"/>
      <c r="AF87" s="1405"/>
      <c r="AG87" s="131"/>
      <c r="AH87" s="2186"/>
      <c r="AI87" s="2186"/>
      <c r="AJ87" s="2186"/>
      <c r="AK87" s="2186"/>
      <c r="AL87" s="508"/>
      <c r="AM87" s="1407" t="str">
        <f t="shared" si="23"/>
        <v>20 (1420)</v>
      </c>
      <c r="AN87" s="1408" t="str">
        <f t="shared" si="24"/>
        <v/>
      </c>
      <c r="AO87" s="990"/>
      <c r="AP87" s="990"/>
      <c r="AQ87" s="990"/>
      <c r="AS87" s="1407" t="str">
        <f t="shared" si="25"/>
        <v>20 (1420)</v>
      </c>
      <c r="AT87" s="1408" t="str">
        <f t="shared" si="26"/>
        <v/>
      </c>
      <c r="AU87" s="990"/>
      <c r="AV87" s="990"/>
      <c r="AW87" s="990"/>
    </row>
    <row r="88" spans="1:49" ht="13.35" hidden="1" customHeight="1" x14ac:dyDescent="0.2">
      <c r="A88" s="1700" t="s">
        <v>2952</v>
      </c>
      <c r="B88" s="1065"/>
      <c r="C88" s="1692"/>
      <c r="D88" s="1692"/>
      <c r="E88" s="1700"/>
      <c r="F88" s="1692"/>
      <c r="G88" s="1419"/>
      <c r="H88" s="1693"/>
      <c r="I88" s="1405"/>
      <c r="J88" s="1700"/>
      <c r="K88" s="2186"/>
      <c r="L88" s="2186"/>
      <c r="M88" s="2186"/>
      <c r="N88" s="2186"/>
      <c r="P88" s="1407" t="str">
        <f t="shared" si="18"/>
        <v>21 (1421)</v>
      </c>
      <c r="Q88" s="1408" t="str">
        <f t="shared" si="19"/>
        <v/>
      </c>
      <c r="R88" s="295"/>
      <c r="S88" s="1409"/>
      <c r="T88" s="1409"/>
      <c r="U88" s="1665"/>
      <c r="W88" s="1407" t="str">
        <f t="shared" si="20"/>
        <v>21 (1421)</v>
      </c>
      <c r="X88" s="1408" t="str">
        <f t="shared" si="21"/>
        <v/>
      </c>
      <c r="Y88" s="1608"/>
      <c r="Z88" s="1609"/>
      <c r="AA88" s="1609"/>
      <c r="AB88" s="1610"/>
      <c r="AC88" s="1611" t="s">
        <v>2952</v>
      </c>
      <c r="AD88" s="1612" t="str">
        <f t="shared" si="22"/>
        <v/>
      </c>
      <c r="AE88" s="990"/>
      <c r="AF88" s="1405"/>
      <c r="AG88" s="131"/>
      <c r="AH88" s="2186"/>
      <c r="AI88" s="2186"/>
      <c r="AJ88" s="2186"/>
      <c r="AK88" s="2186"/>
      <c r="AL88" s="508"/>
      <c r="AM88" s="1407" t="str">
        <f t="shared" si="23"/>
        <v>21 (1421)</v>
      </c>
      <c r="AN88" s="1408" t="str">
        <f t="shared" si="24"/>
        <v/>
      </c>
      <c r="AO88" s="990"/>
      <c r="AP88" s="990"/>
      <c r="AQ88" s="990"/>
      <c r="AS88" s="1407" t="str">
        <f t="shared" si="25"/>
        <v>21 (1421)</v>
      </c>
      <c r="AT88" s="1408" t="str">
        <f t="shared" si="26"/>
        <v/>
      </c>
      <c r="AU88" s="990"/>
      <c r="AV88" s="990"/>
      <c r="AW88" s="990"/>
    </row>
    <row r="89" spans="1:49" ht="13.35" hidden="1" customHeight="1" x14ac:dyDescent="0.2">
      <c r="A89" s="1700" t="s">
        <v>2953</v>
      </c>
      <c r="B89" s="1065"/>
      <c r="C89" s="1692"/>
      <c r="D89" s="1692"/>
      <c r="E89" s="1700"/>
      <c r="F89" s="1692"/>
      <c r="G89" s="1419"/>
      <c r="H89" s="1693"/>
      <c r="I89" s="1405"/>
      <c r="J89" s="1700"/>
      <c r="K89" s="2186"/>
      <c r="L89" s="2186"/>
      <c r="M89" s="2186"/>
      <c r="N89" s="2186"/>
      <c r="P89" s="1407" t="str">
        <f t="shared" si="18"/>
        <v>22 (1422)</v>
      </c>
      <c r="Q89" s="1408" t="str">
        <f t="shared" si="19"/>
        <v/>
      </c>
      <c r="R89" s="295"/>
      <c r="S89" s="1409"/>
      <c r="T89" s="1409"/>
      <c r="U89" s="1665"/>
      <c r="W89" s="1407" t="str">
        <f t="shared" si="20"/>
        <v>22 (1422)</v>
      </c>
      <c r="X89" s="1408" t="str">
        <f t="shared" si="21"/>
        <v/>
      </c>
      <c r="Y89" s="1608"/>
      <c r="Z89" s="1609"/>
      <c r="AA89" s="1609"/>
      <c r="AB89" s="1610"/>
      <c r="AC89" s="1611" t="s">
        <v>2953</v>
      </c>
      <c r="AD89" s="1612" t="str">
        <f t="shared" si="22"/>
        <v/>
      </c>
      <c r="AE89" s="990"/>
      <c r="AF89" s="1405"/>
      <c r="AG89" s="131"/>
      <c r="AH89" s="2186"/>
      <c r="AI89" s="2186"/>
      <c r="AJ89" s="2186"/>
      <c r="AK89" s="2186"/>
      <c r="AL89" s="508"/>
      <c r="AM89" s="1407" t="str">
        <f t="shared" si="23"/>
        <v>22 (1422)</v>
      </c>
      <c r="AN89" s="1408" t="str">
        <f t="shared" si="24"/>
        <v/>
      </c>
      <c r="AO89" s="990"/>
      <c r="AP89" s="990"/>
      <c r="AQ89" s="990"/>
      <c r="AS89" s="1407" t="str">
        <f t="shared" si="25"/>
        <v>22 (1422)</v>
      </c>
      <c r="AT89" s="1408" t="str">
        <f t="shared" si="26"/>
        <v/>
      </c>
      <c r="AU89" s="990"/>
      <c r="AV89" s="990"/>
      <c r="AW89" s="990"/>
    </row>
    <row r="90" spans="1:49" ht="13.35" hidden="1" customHeight="1" x14ac:dyDescent="0.2">
      <c r="A90" s="1700" t="s">
        <v>2954</v>
      </c>
      <c r="B90" s="1065"/>
      <c r="C90" s="1692"/>
      <c r="D90" s="1692"/>
      <c r="E90" s="1700"/>
      <c r="F90" s="1692"/>
      <c r="G90" s="1419"/>
      <c r="H90" s="1693"/>
      <c r="I90" s="1405"/>
      <c r="J90" s="1700"/>
      <c r="K90" s="2186"/>
      <c r="L90" s="2186"/>
      <c r="M90" s="2186"/>
      <c r="N90" s="2186"/>
      <c r="P90" s="1407" t="str">
        <f t="shared" si="18"/>
        <v>23 (1423)</v>
      </c>
      <c r="Q90" s="1408" t="str">
        <f t="shared" si="19"/>
        <v/>
      </c>
      <c r="R90" s="295"/>
      <c r="S90" s="1409"/>
      <c r="T90" s="1409"/>
      <c r="U90" s="1665"/>
      <c r="W90" s="1407" t="str">
        <f t="shared" si="20"/>
        <v>23 (1423)</v>
      </c>
      <c r="X90" s="1408" t="str">
        <f t="shared" si="21"/>
        <v/>
      </c>
      <c r="Y90" s="1608"/>
      <c r="Z90" s="1609"/>
      <c r="AA90" s="1609"/>
      <c r="AB90" s="1610"/>
      <c r="AC90" s="1611" t="s">
        <v>2954</v>
      </c>
      <c r="AD90" s="1612" t="str">
        <f t="shared" si="22"/>
        <v/>
      </c>
      <c r="AE90" s="990"/>
      <c r="AF90" s="1405"/>
      <c r="AG90" s="131"/>
      <c r="AH90" s="2186"/>
      <c r="AI90" s="2186"/>
      <c r="AJ90" s="2186"/>
      <c r="AK90" s="2186"/>
      <c r="AL90" s="508"/>
      <c r="AM90" s="1407" t="str">
        <f t="shared" si="23"/>
        <v>23 (1423)</v>
      </c>
      <c r="AN90" s="1408" t="str">
        <f t="shared" si="24"/>
        <v/>
      </c>
      <c r="AO90" s="990"/>
      <c r="AP90" s="990"/>
      <c r="AQ90" s="990"/>
      <c r="AS90" s="1407" t="str">
        <f t="shared" si="25"/>
        <v>23 (1423)</v>
      </c>
      <c r="AT90" s="1408" t="str">
        <f t="shared" si="26"/>
        <v/>
      </c>
      <c r="AU90" s="990"/>
      <c r="AV90" s="990"/>
      <c r="AW90" s="990"/>
    </row>
    <row r="91" spans="1:49" ht="13.35" hidden="1" customHeight="1" x14ac:dyDescent="0.2">
      <c r="A91" s="1700" t="s">
        <v>2955</v>
      </c>
      <c r="B91" s="1065"/>
      <c r="C91" s="1692"/>
      <c r="D91" s="1692"/>
      <c r="E91" s="1700"/>
      <c r="F91" s="1692"/>
      <c r="G91" s="1419"/>
      <c r="H91" s="1693"/>
      <c r="I91" s="1405"/>
      <c r="J91" s="1700"/>
      <c r="K91" s="2186"/>
      <c r="L91" s="2186"/>
      <c r="M91" s="2186"/>
      <c r="N91" s="2186"/>
      <c r="P91" s="1407" t="str">
        <f t="shared" si="18"/>
        <v>24 (1424)</v>
      </c>
      <c r="Q91" s="1408" t="str">
        <f t="shared" si="19"/>
        <v/>
      </c>
      <c r="R91" s="295"/>
      <c r="S91" s="1409"/>
      <c r="T91" s="1409"/>
      <c r="U91" s="1665"/>
      <c r="W91" s="1407" t="str">
        <f t="shared" si="20"/>
        <v>24 (1424)</v>
      </c>
      <c r="X91" s="1408" t="str">
        <f t="shared" si="21"/>
        <v/>
      </c>
      <c r="Y91" s="1608"/>
      <c r="Z91" s="1609"/>
      <c r="AA91" s="1609"/>
      <c r="AB91" s="1610"/>
      <c r="AC91" s="1611" t="s">
        <v>2955</v>
      </c>
      <c r="AD91" s="1612" t="str">
        <f t="shared" si="22"/>
        <v/>
      </c>
      <c r="AE91" s="990"/>
      <c r="AF91" s="1405"/>
      <c r="AG91" s="131"/>
      <c r="AH91" s="2186"/>
      <c r="AI91" s="2186"/>
      <c r="AJ91" s="2186"/>
      <c r="AK91" s="2186"/>
      <c r="AL91" s="508"/>
      <c r="AM91" s="1407" t="str">
        <f t="shared" si="23"/>
        <v>24 (1424)</v>
      </c>
      <c r="AN91" s="1408" t="str">
        <f t="shared" si="24"/>
        <v/>
      </c>
      <c r="AO91" s="990"/>
      <c r="AP91" s="990"/>
      <c r="AQ91" s="990"/>
      <c r="AS91" s="1407" t="str">
        <f t="shared" si="25"/>
        <v>24 (1424)</v>
      </c>
      <c r="AT91" s="1408" t="str">
        <f t="shared" si="26"/>
        <v/>
      </c>
      <c r="AU91" s="990"/>
      <c r="AV91" s="990"/>
      <c r="AW91" s="990"/>
    </row>
    <row r="92" spans="1:49" x14ac:dyDescent="0.2">
      <c r="A92" s="1700" t="s">
        <v>2956</v>
      </c>
      <c r="B92" s="1065"/>
      <c r="C92" s="1692"/>
      <c r="D92" s="1692"/>
      <c r="E92" s="1700"/>
      <c r="F92" s="1692"/>
      <c r="G92" s="1419"/>
      <c r="H92" s="1693"/>
      <c r="I92" s="1405"/>
      <c r="J92" s="1700"/>
      <c r="K92" s="2186"/>
      <c r="L92" s="2186"/>
      <c r="M92" s="2186"/>
      <c r="N92" s="2186"/>
      <c r="P92" s="1407" t="str">
        <f t="shared" si="18"/>
        <v>25 (1425)</v>
      </c>
      <c r="Q92" s="1408" t="str">
        <f t="shared" si="19"/>
        <v/>
      </c>
      <c r="R92" s="295"/>
      <c r="S92" s="1409"/>
      <c r="T92" s="1409"/>
      <c r="U92" s="1665"/>
      <c r="W92" s="1407" t="str">
        <f t="shared" si="20"/>
        <v>25 (1425)</v>
      </c>
      <c r="X92" s="1408" t="str">
        <f t="shared" si="21"/>
        <v/>
      </c>
      <c r="Y92" s="1608"/>
      <c r="Z92" s="1609"/>
      <c r="AA92" s="1609"/>
      <c r="AB92" s="1610"/>
      <c r="AC92" s="1611" t="s">
        <v>2956</v>
      </c>
      <c r="AD92" s="1612" t="str">
        <f t="shared" si="22"/>
        <v/>
      </c>
      <c r="AE92" s="990"/>
      <c r="AF92" s="1405"/>
      <c r="AG92" s="131"/>
      <c r="AH92" s="2186"/>
      <c r="AI92" s="2186"/>
      <c r="AJ92" s="2186"/>
      <c r="AK92" s="2186"/>
      <c r="AL92" s="508"/>
      <c r="AM92" s="1407" t="str">
        <f t="shared" si="23"/>
        <v>25 (1425)</v>
      </c>
      <c r="AN92" s="1408" t="str">
        <f t="shared" si="24"/>
        <v/>
      </c>
      <c r="AO92" s="990"/>
      <c r="AP92" s="990"/>
      <c r="AQ92" s="990"/>
      <c r="AS92" s="1407" t="str">
        <f t="shared" si="25"/>
        <v>25 (1425)</v>
      </c>
      <c r="AT92" s="1408" t="str">
        <f t="shared" si="26"/>
        <v/>
      </c>
      <c r="AU92" s="990"/>
      <c r="AV92" s="990"/>
      <c r="AW92" s="990"/>
    </row>
    <row r="93" spans="1:49" ht="15" x14ac:dyDescent="0.25">
      <c r="A93" s="425" t="s">
        <v>2957</v>
      </c>
      <c r="B93" s="1066">
        <v>100</v>
      </c>
      <c r="C93" s="1692"/>
      <c r="D93" s="1692"/>
      <c r="E93" s="1700"/>
      <c r="F93" s="1692"/>
      <c r="G93" s="1419"/>
      <c r="H93" s="1693"/>
      <c r="I93" s="1405"/>
      <c r="J93" s="1700"/>
      <c r="K93" s="2188"/>
      <c r="L93" s="2188"/>
      <c r="M93" s="2188"/>
      <c r="N93" s="2188"/>
      <c r="P93" s="1400"/>
      <c r="Q93" s="1413">
        <f>$B93</f>
        <v>100</v>
      </c>
      <c r="R93" s="295"/>
      <c r="S93" s="1409"/>
      <c r="T93" s="1409"/>
      <c r="U93" s="1665"/>
      <c r="W93" s="1400"/>
      <c r="X93" s="1413">
        <f>$B93</f>
        <v>100</v>
      </c>
      <c r="Y93" s="1608"/>
      <c r="Z93" s="1609"/>
      <c r="AA93" s="1609"/>
      <c r="AB93" s="1610"/>
      <c r="AC93" s="1605"/>
      <c r="AD93" s="1613">
        <v>100</v>
      </c>
      <c r="AE93" s="990"/>
      <c r="AF93" s="1405"/>
      <c r="AG93" s="131"/>
      <c r="AH93" s="2188"/>
      <c r="AI93" s="2188"/>
      <c r="AJ93" s="2188"/>
      <c r="AK93" s="2188"/>
      <c r="AL93" s="508"/>
      <c r="AM93" s="1400"/>
      <c r="AN93" s="1413">
        <f>$B93</f>
        <v>100</v>
      </c>
      <c r="AO93" s="990"/>
      <c r="AP93" s="990"/>
      <c r="AQ93" s="990"/>
      <c r="AS93" s="1400"/>
      <c r="AT93" s="1413">
        <f>$B93</f>
        <v>100</v>
      </c>
      <c r="AU93" s="990"/>
      <c r="AV93" s="990"/>
      <c r="AW93" s="990"/>
    </row>
    <row r="94" spans="1:49" ht="15" x14ac:dyDescent="0.25">
      <c r="A94" s="132" t="s">
        <v>2958</v>
      </c>
      <c r="B94" s="905" t="s">
        <v>2959</v>
      </c>
      <c r="C94" s="1693"/>
      <c r="D94" s="1693"/>
      <c r="E94" s="131"/>
      <c r="F94" s="1693"/>
      <c r="G94" s="1420"/>
      <c r="H94" s="1693"/>
      <c r="I94" s="1416"/>
      <c r="J94" s="131"/>
      <c r="K94" s="2189"/>
      <c r="L94" s="2189"/>
      <c r="M94" s="2189"/>
      <c r="N94" s="2189"/>
      <c r="P94" s="1400"/>
      <c r="Q94" s="906" t="str">
        <f>$B94</f>
        <v>Global</v>
      </c>
      <c r="R94" s="295"/>
      <c r="S94" s="1418"/>
      <c r="T94" s="1418"/>
      <c r="U94" s="1665"/>
      <c r="W94" s="1400"/>
      <c r="X94" s="906" t="str">
        <f>$B94</f>
        <v>Global</v>
      </c>
      <c r="Y94" s="1608"/>
      <c r="Z94" s="1609"/>
      <c r="AA94" s="1609"/>
      <c r="AB94" s="1610"/>
      <c r="AC94" s="1605"/>
      <c r="AD94" s="1614" t="s">
        <v>2959</v>
      </c>
      <c r="AE94" s="295"/>
      <c r="AF94" s="1416"/>
      <c r="AG94" s="131"/>
      <c r="AH94" s="2189"/>
      <c r="AI94" s="2189"/>
      <c r="AJ94" s="2189"/>
      <c r="AK94" s="2189"/>
      <c r="AL94" s="508"/>
      <c r="AM94" s="1400"/>
      <c r="AN94" s="906" t="str">
        <f>$B94</f>
        <v>Global</v>
      </c>
      <c r="AO94" s="295"/>
      <c r="AP94" s="295"/>
      <c r="AQ94" s="295"/>
      <c r="AS94" s="1400"/>
      <c r="AT94" s="906" t="str">
        <f>$B94</f>
        <v>Global</v>
      </c>
      <c r="AU94" s="295"/>
      <c r="AV94" s="295"/>
      <c r="AW94" s="295"/>
    </row>
    <row r="95" spans="1:49" x14ac:dyDescent="0.2">
      <c r="P95" s="1429"/>
      <c r="Q95" s="1429"/>
      <c r="R95" s="914"/>
      <c r="S95" s="914"/>
      <c r="T95" s="914"/>
      <c r="U95" s="914"/>
      <c r="Y95" s="914"/>
      <c r="Z95" s="914"/>
      <c r="AA95" s="914"/>
      <c r="AB95" s="914"/>
      <c r="AE95" s="553"/>
      <c r="AF95" s="131"/>
      <c r="AG95" s="131"/>
      <c r="AH95" s="131"/>
      <c r="AI95" s="131"/>
      <c r="AJ95" s="131"/>
      <c r="AK95" s="131"/>
      <c r="AL95" s="508"/>
      <c r="AO95" s="1527"/>
      <c r="AP95" s="1527"/>
      <c r="AQ95" s="1527"/>
      <c r="AU95" s="1527"/>
      <c r="AV95" s="1527"/>
      <c r="AW95" s="1527"/>
    </row>
    <row r="96" spans="1:49" x14ac:dyDescent="0.2">
      <c r="A96" s="131"/>
      <c r="B96" s="1356" t="s">
        <v>2960</v>
      </c>
      <c r="C96" s="1357"/>
      <c r="D96" s="1357"/>
      <c r="E96" s="131"/>
      <c r="F96" s="1357"/>
      <c r="G96" s="979"/>
      <c r="H96" s="1358"/>
      <c r="I96" s="1358"/>
      <c r="J96" s="1357"/>
      <c r="K96" s="1357"/>
      <c r="L96" s="1357"/>
      <c r="M96" s="1357"/>
      <c r="N96" s="1428"/>
      <c r="P96" s="1439"/>
      <c r="Q96" s="1439"/>
      <c r="R96" s="553"/>
      <c r="S96" s="553"/>
      <c r="U96" s="553"/>
      <c r="V96" s="1526"/>
      <c r="W96" s="1526"/>
      <c r="X96" s="1526"/>
      <c r="Y96" s="1526"/>
      <c r="Z96" s="1526"/>
      <c r="AA96" s="131"/>
      <c r="AB96" s="1527"/>
      <c r="AC96" s="1527"/>
      <c r="AD96" s="508"/>
      <c r="AE96" s="508"/>
      <c r="AF96" s="508"/>
      <c r="AG96" s="508"/>
      <c r="AH96" s="1473"/>
      <c r="AI96" s="508"/>
      <c r="AJ96" s="508"/>
      <c r="AK96" s="508"/>
      <c r="AL96" s="508"/>
      <c r="AM96" s="508"/>
      <c r="AN96" s="508"/>
      <c r="AO96" s="508"/>
      <c r="AP96" s="1527"/>
      <c r="AQ96" s="1527"/>
      <c r="AR96" s="508"/>
      <c r="AS96" s="508"/>
      <c r="AT96" s="508"/>
    </row>
    <row r="97" spans="1:49" x14ac:dyDescent="0.2">
      <c r="A97" s="132" t="s">
        <v>2958</v>
      </c>
      <c r="B97" s="1359" t="s">
        <v>2959</v>
      </c>
      <c r="C97" s="1360"/>
      <c r="D97" s="1360"/>
      <c r="E97" s="1361"/>
      <c r="F97" s="1360"/>
      <c r="G97" s="1616"/>
      <c r="H97" s="1430"/>
      <c r="I97" s="1617"/>
      <c r="J97" s="131"/>
      <c r="K97" s="2254"/>
      <c r="L97" s="2255"/>
      <c r="M97" s="2256"/>
      <c r="N97" s="2257"/>
      <c r="O97" s="30"/>
      <c r="P97" s="1716"/>
      <c r="Q97" s="1716"/>
      <c r="R97" s="1717"/>
      <c r="S97" s="1717"/>
      <c r="U97" s="553"/>
      <c r="V97" s="1526"/>
      <c r="W97" s="1526"/>
      <c r="X97" s="1526"/>
      <c r="Y97" s="1526"/>
      <c r="Z97" s="1526"/>
      <c r="AA97" s="131"/>
      <c r="AB97" s="1527"/>
      <c r="AC97" s="1527"/>
      <c r="AD97" s="508"/>
      <c r="AE97" s="508"/>
      <c r="AF97" s="508"/>
      <c r="AG97" s="508"/>
      <c r="AH97" s="1473"/>
      <c r="AI97" s="508"/>
      <c r="AJ97" s="508"/>
      <c r="AK97" s="508"/>
      <c r="AL97" s="508"/>
      <c r="AM97" s="508"/>
      <c r="AN97" s="508"/>
      <c r="AO97" s="508"/>
      <c r="AP97" s="1527"/>
      <c r="AQ97" s="1527"/>
      <c r="AR97" s="508"/>
      <c r="AS97" s="508"/>
      <c r="AT97" s="508"/>
    </row>
    <row r="98" spans="1:49" x14ac:dyDescent="0.2">
      <c r="A98" s="131"/>
      <c r="B98" s="131"/>
      <c r="C98" s="131"/>
      <c r="D98" s="131"/>
      <c r="E98" s="131"/>
      <c r="F98" s="131"/>
      <c r="G98" s="131"/>
      <c r="H98" s="131"/>
      <c r="I98" s="131"/>
      <c r="J98" s="131"/>
      <c r="K98" s="131"/>
      <c r="L98" s="131"/>
      <c r="M98" s="131"/>
      <c r="N98" s="131"/>
      <c r="P98" s="1570"/>
      <c r="Q98" s="1570"/>
      <c r="W98" s="1429"/>
      <c r="X98" s="1429"/>
      <c r="Y98" s="131"/>
      <c r="Z98" s="131"/>
      <c r="AA98" s="131"/>
      <c r="AB98" s="131"/>
      <c r="AC98" s="1427"/>
      <c r="AD98" s="1427"/>
      <c r="AE98" s="131"/>
      <c r="AF98" s="131"/>
      <c r="AG98" s="131"/>
      <c r="AH98" s="131"/>
      <c r="AI98" s="131"/>
      <c r="AJ98" s="131"/>
      <c r="AK98" s="131"/>
      <c r="AL98" s="508"/>
      <c r="AM98" s="1429"/>
      <c r="AN98" s="1429"/>
      <c r="AS98" s="1429"/>
      <c r="AT98" s="1429"/>
    </row>
    <row r="99" spans="1:49" x14ac:dyDescent="0.2">
      <c r="A99" s="131"/>
      <c r="B99" s="138" t="s">
        <v>746</v>
      </c>
      <c r="C99" s="131"/>
      <c r="D99" s="1693"/>
      <c r="E99" s="131"/>
      <c r="F99" s="131"/>
      <c r="G99" s="131"/>
      <c r="H99" s="131"/>
      <c r="I99" s="131"/>
      <c r="J99" s="131"/>
      <c r="K99" s="2189"/>
      <c r="L99" s="2189"/>
      <c r="M99" s="2189"/>
      <c r="N99" s="2189"/>
      <c r="P99" s="1436"/>
      <c r="Q99" s="1401" t="str">
        <f>$B99</f>
        <v>Total (500)</v>
      </c>
      <c r="R99" s="295"/>
      <c r="T99" s="1437"/>
      <c r="U99" s="1437"/>
      <c r="W99" s="1436"/>
      <c r="X99" s="1401" t="str">
        <f>$B99</f>
        <v>Total (500)</v>
      </c>
      <c r="Y99" s="1608"/>
      <c r="AA99" s="1437"/>
      <c r="AB99" s="1437"/>
      <c r="AC99" s="1436"/>
      <c r="AD99" s="1606" t="s">
        <v>746</v>
      </c>
      <c r="AE99" s="295"/>
      <c r="AF99" s="131"/>
      <c r="AG99" s="131"/>
      <c r="AH99" s="2189"/>
      <c r="AI99" s="2189"/>
      <c r="AJ99" s="2189"/>
      <c r="AK99" s="2189"/>
      <c r="AL99" s="508"/>
      <c r="AM99" s="1436"/>
      <c r="AN99" s="1401" t="str">
        <f>$B99</f>
        <v>Total (500)</v>
      </c>
      <c r="AO99" s="295"/>
      <c r="AP99" s="1527"/>
      <c r="AQ99" s="1527"/>
      <c r="AS99" s="1436"/>
      <c r="AT99" s="1401" t="str">
        <f>$B99</f>
        <v>Total (500)</v>
      </c>
      <c r="AU99" s="295"/>
      <c r="AV99" s="1527"/>
      <c r="AW99" s="1527"/>
    </row>
    <row r="100" spans="1:49" x14ac:dyDescent="0.2">
      <c r="A100" s="1700"/>
      <c r="B100" s="131"/>
      <c r="C100" s="131"/>
      <c r="D100" s="131"/>
      <c r="E100" s="131"/>
      <c r="F100" s="131"/>
      <c r="G100" s="131"/>
      <c r="H100" s="131"/>
      <c r="I100" s="131"/>
      <c r="J100" s="131"/>
      <c r="K100" s="131"/>
      <c r="L100" s="131"/>
      <c r="M100" s="131"/>
      <c r="N100" s="131"/>
    </row>
    <row r="101" spans="1:49" s="25" customFormat="1" ht="43.35" customHeight="1" x14ac:dyDescent="0.2">
      <c r="A101" s="932"/>
      <c r="B101" s="1474" t="s">
        <v>3014</v>
      </c>
      <c r="C101" s="131"/>
      <c r="D101" s="131"/>
      <c r="E101" s="131"/>
      <c r="F101" s="131"/>
      <c r="G101" s="131"/>
      <c r="H101" s="131"/>
      <c r="I101" s="131"/>
      <c r="J101" s="131"/>
      <c r="K101" s="139" t="s">
        <v>3015</v>
      </c>
      <c r="L101" s="139" t="s">
        <v>3016</v>
      </c>
      <c r="M101" s="139" t="s">
        <v>3015</v>
      </c>
      <c r="N101" s="139" t="s">
        <v>3016</v>
      </c>
      <c r="P101" s="1481"/>
      <c r="Q101" s="1481"/>
      <c r="R101" s="1481"/>
      <c r="S101" s="1481"/>
      <c r="T101" s="1481"/>
      <c r="U101" s="1481"/>
      <c r="V101" s="1481"/>
      <c r="W101" s="1615"/>
      <c r="X101" s="1615"/>
      <c r="Y101" s="1615"/>
      <c r="Z101" s="1615"/>
      <c r="AA101" s="1615"/>
      <c r="AB101" s="1615"/>
      <c r="AC101" s="1615"/>
      <c r="AD101" s="1615"/>
      <c r="AE101" s="1481"/>
      <c r="AF101" s="1481"/>
      <c r="AG101" s="1481"/>
      <c r="AH101" s="1481"/>
      <c r="AI101" s="1481"/>
      <c r="AJ101" s="1481"/>
      <c r="AK101" s="1481"/>
      <c r="AL101" s="1481"/>
      <c r="AM101" s="131"/>
      <c r="AN101" s="131"/>
      <c r="AO101" s="131"/>
      <c r="AP101" s="131"/>
      <c r="AQ101" s="131"/>
      <c r="AR101" s="1481"/>
      <c r="AS101" s="1481"/>
      <c r="AT101" s="1481"/>
      <c r="AU101" s="1481"/>
      <c r="AV101" s="1481"/>
      <c r="AW101" s="1481"/>
    </row>
    <row r="102" spans="1:49" s="25" customFormat="1" ht="41.45" customHeight="1" x14ac:dyDescent="0.2">
      <c r="A102" s="932"/>
      <c r="B102" s="1475" t="s">
        <v>1784</v>
      </c>
      <c r="C102" s="660"/>
      <c r="D102" s="1692"/>
      <c r="E102" s="131"/>
      <c r="F102" s="1477"/>
      <c r="G102" s="1419"/>
      <c r="H102" s="1693"/>
      <c r="I102" s="1405"/>
      <c r="J102" s="131"/>
      <c r="K102" s="1692"/>
      <c r="L102" s="1692"/>
      <c r="M102" s="1692"/>
      <c r="N102" s="1692"/>
      <c r="P102" s="1481"/>
      <c r="Q102" s="1481"/>
      <c r="R102" s="1481"/>
      <c r="S102" s="1481"/>
      <c r="T102" s="1481"/>
      <c r="U102" s="1481"/>
      <c r="V102" s="1481"/>
      <c r="W102" s="1615"/>
      <c r="X102" s="1615"/>
      <c r="Y102" s="1615"/>
      <c r="Z102" s="1615"/>
      <c r="AA102" s="1615"/>
      <c r="AB102" s="1615"/>
      <c r="AC102" s="1615"/>
      <c r="AD102" s="1615"/>
      <c r="AE102" s="1481"/>
      <c r="AF102" s="1481"/>
      <c r="AG102" s="1481"/>
      <c r="AH102" s="1481"/>
      <c r="AI102" s="1481"/>
      <c r="AJ102" s="1481"/>
      <c r="AK102" s="1481"/>
      <c r="AL102" s="1481"/>
      <c r="AM102" s="131"/>
      <c r="AN102" s="131"/>
      <c r="AO102" s="131"/>
      <c r="AP102" s="131"/>
      <c r="AQ102" s="131"/>
      <c r="AR102" s="1481"/>
      <c r="AS102" s="1481"/>
      <c r="AT102" s="1481"/>
      <c r="AU102" s="1481"/>
      <c r="AV102" s="1481"/>
      <c r="AW102" s="1481"/>
    </row>
    <row r="103" spans="1:49" s="25" customFormat="1" ht="43.7" customHeight="1" x14ac:dyDescent="0.2">
      <c r="A103" s="932"/>
      <c r="B103" s="1478" t="s">
        <v>3146</v>
      </c>
      <c r="C103" s="1692"/>
      <c r="D103" s="1692"/>
      <c r="E103" s="131"/>
      <c r="F103" s="1477"/>
      <c r="G103" s="1419"/>
      <c r="H103" s="1693"/>
      <c r="I103" s="1405"/>
      <c r="J103" s="131"/>
      <c r="K103" s="1692"/>
      <c r="L103" s="1692"/>
      <c r="M103" s="1692"/>
      <c r="N103" s="1692"/>
      <c r="P103" s="1481"/>
      <c r="Q103" s="1481"/>
      <c r="R103" s="1481"/>
      <c r="S103" s="1481"/>
      <c r="T103" s="1481"/>
      <c r="U103" s="1481"/>
      <c r="V103" s="1481"/>
      <c r="W103" s="1615"/>
      <c r="X103" s="1615"/>
      <c r="Y103" s="1615"/>
      <c r="Z103" s="1615"/>
      <c r="AA103" s="1615"/>
      <c r="AB103" s="1615"/>
      <c r="AC103" s="1615"/>
      <c r="AD103" s="1615"/>
      <c r="AE103" s="1481"/>
      <c r="AF103" s="1481"/>
      <c r="AG103" s="1481"/>
      <c r="AH103" s="1481"/>
      <c r="AI103" s="1481"/>
      <c r="AJ103" s="1481"/>
      <c r="AK103" s="1481"/>
      <c r="AL103" s="1481"/>
      <c r="AM103" s="131"/>
      <c r="AN103" s="131"/>
      <c r="AO103" s="131"/>
      <c r="AP103" s="131"/>
      <c r="AQ103" s="131"/>
      <c r="AR103" s="1481"/>
      <c r="AS103" s="1481"/>
      <c r="AT103" s="1481"/>
      <c r="AU103" s="1481"/>
      <c r="AV103" s="1481"/>
      <c r="AW103" s="1481"/>
    </row>
    <row r="104" spans="1:49" ht="12.75" customHeight="1" x14ac:dyDescent="0.2">
      <c r="A104" s="1700"/>
      <c r="B104" s="131"/>
      <c r="C104" s="131"/>
      <c r="D104" s="131"/>
      <c r="E104" s="131"/>
      <c r="F104" s="131"/>
      <c r="G104" s="131"/>
      <c r="H104" s="131"/>
      <c r="I104" s="131"/>
      <c r="J104" s="131"/>
      <c r="K104" s="131"/>
      <c r="L104" s="131"/>
      <c r="M104" s="131"/>
      <c r="N104" s="131"/>
    </row>
    <row r="105" spans="1:49" ht="22.5" customHeight="1" x14ac:dyDescent="0.2">
      <c r="A105" s="1178">
        <v>1</v>
      </c>
      <c r="B105" s="2015" t="s">
        <v>3086</v>
      </c>
      <c r="C105" s="2120"/>
      <c r="D105" s="2120"/>
      <c r="E105" s="2120"/>
      <c r="F105" s="2120"/>
      <c r="G105" s="2120"/>
      <c r="H105" s="2120"/>
      <c r="I105" s="2120"/>
      <c r="J105" s="2120"/>
      <c r="K105" s="2120"/>
      <c r="L105" s="2120"/>
      <c r="M105" s="2120"/>
      <c r="N105" s="2120"/>
    </row>
    <row r="106" spans="1:49" ht="22.5" customHeight="1" x14ac:dyDescent="0.2">
      <c r="A106" s="1178">
        <v>2</v>
      </c>
      <c r="B106" s="2001" t="s">
        <v>3087</v>
      </c>
      <c r="C106" s="2080"/>
      <c r="D106" s="2080"/>
      <c r="E106" s="2080"/>
      <c r="F106" s="2080"/>
      <c r="G106" s="2080"/>
      <c r="H106" s="2080"/>
      <c r="I106" s="2080"/>
      <c r="J106" s="2080"/>
      <c r="K106" s="2080"/>
      <c r="L106" s="2080"/>
      <c r="M106" s="2080"/>
      <c r="N106" s="2080"/>
    </row>
    <row r="107" spans="1:49" x14ac:dyDescent="0.2">
      <c r="A107" s="30"/>
    </row>
    <row r="108" spans="1:49" x14ac:dyDescent="0.2">
      <c r="A108" s="30"/>
      <c r="B108" s="25"/>
    </row>
    <row r="109" spans="1:49" x14ac:dyDescent="0.2">
      <c r="A109" s="30"/>
    </row>
    <row r="110" spans="1:49" x14ac:dyDescent="0.2">
      <c r="A110" s="30"/>
    </row>
    <row r="111" spans="1:49" x14ac:dyDescent="0.2">
      <c r="A111" s="30"/>
    </row>
    <row r="112" spans="1:49" x14ac:dyDescent="0.2">
      <c r="A112" s="30"/>
    </row>
    <row r="113" spans="1:1" x14ac:dyDescent="0.2">
      <c r="A113" s="30"/>
    </row>
    <row r="114" spans="1:1" x14ac:dyDescent="0.2">
      <c r="A114" s="30"/>
    </row>
    <row r="115" spans="1:1" x14ac:dyDescent="0.2">
      <c r="A115" s="30"/>
    </row>
    <row r="116" spans="1:1" x14ac:dyDescent="0.2">
      <c r="A116" s="30"/>
    </row>
    <row r="117" spans="1:1" x14ac:dyDescent="0.2">
      <c r="A117" s="30"/>
    </row>
    <row r="118" spans="1:1" x14ac:dyDescent="0.2">
      <c r="A118" s="30"/>
    </row>
    <row r="119" spans="1:1" x14ac:dyDescent="0.2">
      <c r="A119" s="30"/>
    </row>
    <row r="120" spans="1:1" x14ac:dyDescent="0.2">
      <c r="A120" s="30"/>
    </row>
    <row r="121" spans="1:1" x14ac:dyDescent="0.2">
      <c r="A121" s="30"/>
    </row>
    <row r="122" spans="1:1" x14ac:dyDescent="0.2">
      <c r="A122" s="30"/>
    </row>
    <row r="123" spans="1:1" x14ac:dyDescent="0.2">
      <c r="A123" s="30"/>
    </row>
    <row r="124" spans="1:1" x14ac:dyDescent="0.2">
      <c r="A124" s="30"/>
    </row>
    <row r="125" spans="1:1" x14ac:dyDescent="0.2">
      <c r="A125" s="1103"/>
    </row>
    <row r="126" spans="1:1" x14ac:dyDescent="0.2">
      <c r="A126" s="54"/>
    </row>
    <row r="129" spans="1:1" x14ac:dyDescent="0.2">
      <c r="A129" s="30"/>
    </row>
    <row r="130" spans="1:1" x14ac:dyDescent="0.2">
      <c r="A130" s="30"/>
    </row>
    <row r="131" spans="1:1" x14ac:dyDescent="0.2">
      <c r="A131" s="30"/>
    </row>
    <row r="132" spans="1:1" x14ac:dyDescent="0.2">
      <c r="A132" s="30"/>
    </row>
    <row r="133" spans="1:1" x14ac:dyDescent="0.2">
      <c r="A133" s="30"/>
    </row>
    <row r="134" spans="1:1" x14ac:dyDescent="0.2">
      <c r="A134" s="30"/>
    </row>
    <row r="135" spans="1:1" x14ac:dyDescent="0.2">
      <c r="A135" s="30"/>
    </row>
    <row r="136" spans="1:1" x14ac:dyDescent="0.2">
      <c r="A136" s="30"/>
    </row>
    <row r="137" spans="1:1" x14ac:dyDescent="0.2">
      <c r="A137" s="30"/>
    </row>
    <row r="138" spans="1:1" x14ac:dyDescent="0.2">
      <c r="A138" s="30"/>
    </row>
    <row r="139" spans="1:1" x14ac:dyDescent="0.2">
      <c r="A139" s="30"/>
    </row>
    <row r="140" spans="1:1" x14ac:dyDescent="0.2">
      <c r="A140" s="30"/>
    </row>
    <row r="141" spans="1:1" x14ac:dyDescent="0.2">
      <c r="A141" s="30"/>
    </row>
    <row r="142" spans="1:1" x14ac:dyDescent="0.2">
      <c r="A142" s="30"/>
    </row>
    <row r="143" spans="1:1" x14ac:dyDescent="0.2">
      <c r="A143" s="30"/>
    </row>
    <row r="144" spans="1:1" x14ac:dyDescent="0.2">
      <c r="A144" s="30"/>
    </row>
    <row r="145" spans="1:1" x14ac:dyDescent="0.2">
      <c r="A145" s="30"/>
    </row>
    <row r="146" spans="1:1" x14ac:dyDescent="0.2">
      <c r="A146" s="30"/>
    </row>
    <row r="147" spans="1:1" x14ac:dyDescent="0.2">
      <c r="A147" s="30"/>
    </row>
    <row r="148" spans="1:1" x14ac:dyDescent="0.2">
      <c r="A148" s="30"/>
    </row>
    <row r="149" spans="1:1" x14ac:dyDescent="0.2">
      <c r="A149" s="30"/>
    </row>
    <row r="150" spans="1:1" x14ac:dyDescent="0.2">
      <c r="A150" s="30"/>
    </row>
    <row r="151" spans="1:1" x14ac:dyDescent="0.2">
      <c r="A151" s="30"/>
    </row>
    <row r="152" spans="1:1" x14ac:dyDescent="0.2">
      <c r="A152" s="30"/>
    </row>
    <row r="153" spans="1:1" x14ac:dyDescent="0.2">
      <c r="A153" s="30"/>
    </row>
    <row r="154" spans="1:1" x14ac:dyDescent="0.2">
      <c r="A154" s="1103"/>
    </row>
    <row r="155" spans="1:1" x14ac:dyDescent="0.2">
      <c r="A155" s="54"/>
    </row>
  </sheetData>
  <mergeCells count="359">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K99:L99"/>
    <mergeCell ref="M99:N99"/>
    <mergeCell ref="AH99:AI99"/>
    <mergeCell ref="AJ99:AK99"/>
    <mergeCell ref="B105:N105"/>
    <mergeCell ref="B106:N106"/>
    <mergeCell ref="K94:L94"/>
    <mergeCell ref="M94:N94"/>
    <mergeCell ref="AH94:AI94"/>
    <mergeCell ref="AJ94:AK94"/>
    <mergeCell ref="K97:L97"/>
    <mergeCell ref="M97:N97"/>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4:L14"/>
    <mergeCell ref="M14:N14"/>
    <mergeCell ref="AH14:AI14"/>
    <mergeCell ref="AJ14:AK14"/>
    <mergeCell ref="K12:L12"/>
    <mergeCell ref="M12:N12"/>
    <mergeCell ref="AH12:AI12"/>
    <mergeCell ref="AJ12:AK12"/>
    <mergeCell ref="K13:L13"/>
    <mergeCell ref="M13:N13"/>
    <mergeCell ref="AH13:AI13"/>
    <mergeCell ref="AJ13:AK13"/>
    <mergeCell ref="K16:L16"/>
    <mergeCell ref="M16:N16"/>
    <mergeCell ref="AH16:AI16"/>
    <mergeCell ref="AJ16:AK16"/>
    <mergeCell ref="K17:L17"/>
    <mergeCell ref="M17:N17"/>
    <mergeCell ref="AH17:AI17"/>
    <mergeCell ref="AJ17:AK17"/>
    <mergeCell ref="K15:L15"/>
    <mergeCell ref="M15:N15"/>
    <mergeCell ref="AH15:AI15"/>
    <mergeCell ref="AJ15:AK15"/>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B6:D6"/>
    <mergeCell ref="H6:I6"/>
    <mergeCell ref="P6:Q6"/>
    <mergeCell ref="S6:T6"/>
    <mergeCell ref="B4:N4"/>
    <mergeCell ref="P4:U4"/>
    <mergeCell ref="W4:AA4"/>
    <mergeCell ref="AC4:AK4"/>
    <mergeCell ref="AM4:AQ4"/>
    <mergeCell ref="AP6:AQ6"/>
    <mergeCell ref="AM6:AN6"/>
  </mergeCells>
  <hyperlinks>
    <hyperlink ref="B2:E2" location="'Liste tableaux'!A1" display="Retour à la liste des tableaux" xr:uid="{92553623-B300-4A38-947C-8AE184EC146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1" sqref="B1"/>
    </sheetView>
  </sheetViews>
  <sheetFormatPr defaultColWidth="9.140625" defaultRowHeight="15" x14ac:dyDescent="0.25"/>
  <cols>
    <col min="5" max="5" width="3" customWidth="1"/>
    <col min="6" max="6" width="11.42578125" customWidth="1"/>
    <col min="7" max="7" width="1.85546875" customWidth="1"/>
    <col min="9" max="9" width="13.7109375" customWidth="1"/>
    <col min="18" max="18" width="16.85546875" customWidth="1"/>
    <col min="19" max="19" width="14" customWidth="1"/>
    <col min="24" max="24" width="12" customWidth="1"/>
    <col min="25" max="25" width="11.140625" customWidth="1"/>
    <col min="26" max="26" width="11.85546875" customWidth="1"/>
    <col min="32" max="32" width="2.7109375" customWidth="1"/>
    <col min="37" max="37" width="9.140625" style="25"/>
    <col min="40" max="40" width="12.28515625" customWidth="1"/>
    <col min="41" max="41" width="13" customWidth="1"/>
    <col min="42" max="42" width="11.7109375" customWidth="1"/>
    <col min="47" max="47" width="11.140625" customWidth="1"/>
    <col min="48" max="48" width="11.28515625" customWidth="1"/>
  </cols>
  <sheetData>
    <row r="1" spans="1:48" ht="15.75" x14ac:dyDescent="0.25">
      <c r="A1" s="1719"/>
      <c r="B1" s="378" t="s">
        <v>3175</v>
      </c>
      <c r="C1" s="33"/>
      <c r="D1" s="33"/>
      <c r="E1" s="1719"/>
      <c r="F1" s="1719"/>
      <c r="G1" s="1719"/>
      <c r="H1" s="1719"/>
      <c r="I1" s="1719"/>
      <c r="J1" s="1719"/>
      <c r="K1" s="1719"/>
      <c r="L1" s="1719"/>
      <c r="M1" s="1719"/>
      <c r="N1" s="1719"/>
      <c r="O1" s="1719"/>
      <c r="P1" s="378" t="s">
        <v>3175</v>
      </c>
      <c r="Q1" s="131"/>
      <c r="R1" s="131"/>
      <c r="S1" s="131"/>
      <c r="T1" s="131"/>
      <c r="U1" s="131"/>
      <c r="V1" s="378"/>
      <c r="W1" s="131"/>
      <c r="X1" s="131"/>
      <c r="Y1" s="131"/>
      <c r="Z1" s="131"/>
      <c r="AA1" s="131"/>
      <c r="AB1" s="378" t="s">
        <v>3175</v>
      </c>
      <c r="AC1" s="1596"/>
      <c r="AD1" s="131"/>
      <c r="AE1" s="131"/>
      <c r="AF1" s="131"/>
      <c r="AG1" s="131"/>
      <c r="AH1" s="131"/>
      <c r="AI1" s="131"/>
      <c r="AJ1" s="131"/>
      <c r="AK1" s="1481"/>
      <c r="AL1" s="378"/>
      <c r="AM1" s="131"/>
      <c r="AN1" s="131"/>
      <c r="AO1" s="131"/>
      <c r="AP1" s="131"/>
      <c r="AQ1" s="1650"/>
      <c r="AR1" s="378" t="s">
        <v>3175</v>
      </c>
      <c r="AS1" s="131"/>
      <c r="AT1" s="131"/>
      <c r="AU1" s="131"/>
      <c r="AV1" s="131"/>
    </row>
    <row r="2" spans="1:48" ht="12" customHeight="1" x14ac:dyDescent="0.25">
      <c r="A2" s="35">
        <v>31</v>
      </c>
      <c r="B2" s="2144" t="s">
        <v>94</v>
      </c>
      <c r="C2" s="2145"/>
      <c r="D2" s="2145"/>
      <c r="E2" s="2146"/>
      <c r="F2" s="70"/>
      <c r="G2" s="1719"/>
      <c r="H2" s="1719"/>
      <c r="I2" s="1719"/>
      <c r="J2" s="1719"/>
      <c r="K2" s="1719"/>
      <c r="L2" s="1719"/>
      <c r="M2" s="1719"/>
      <c r="N2" s="1719"/>
      <c r="O2" s="1719"/>
      <c r="P2" s="2097" t="s">
        <v>3005</v>
      </c>
      <c r="Q2" s="2042"/>
      <c r="R2" s="2042"/>
      <c r="S2" s="2042"/>
      <c r="T2" s="2042"/>
      <c r="U2" s="1662"/>
      <c r="V2" s="2222" t="s">
        <v>3148</v>
      </c>
      <c r="W2" s="2042"/>
      <c r="X2" s="2042"/>
      <c r="Y2" s="2042"/>
      <c r="Z2" s="2042"/>
      <c r="AA2" s="1662"/>
      <c r="AB2" s="2222" t="s">
        <v>3149</v>
      </c>
      <c r="AC2" s="2042"/>
      <c r="AD2" s="2042"/>
      <c r="AE2" s="2042"/>
      <c r="AF2" s="2042"/>
      <c r="AG2" s="2042"/>
      <c r="AH2" s="1696"/>
      <c r="AI2" s="1696"/>
      <c r="AJ2" s="1696"/>
      <c r="AK2" s="1481"/>
      <c r="AL2" s="2222" t="s">
        <v>3150</v>
      </c>
      <c r="AM2" s="2042"/>
      <c r="AN2" s="2042"/>
      <c r="AO2" s="2042"/>
      <c r="AP2" s="2042"/>
      <c r="AQ2" s="1650"/>
      <c r="AR2" s="2222" t="s">
        <v>3151</v>
      </c>
      <c r="AS2" s="2042"/>
      <c r="AT2" s="2042"/>
      <c r="AU2" s="2042"/>
      <c r="AV2" s="2042"/>
    </row>
    <row r="3" spans="1:48" ht="19.149999999999999" customHeight="1" x14ac:dyDescent="0.25">
      <c r="A3" s="35"/>
      <c r="B3" s="1018"/>
      <c r="C3" s="320"/>
      <c r="D3" s="320"/>
      <c r="E3" s="1719"/>
      <c r="F3" s="70"/>
      <c r="G3" s="1719"/>
      <c r="H3" s="1719"/>
      <c r="I3" s="1719"/>
      <c r="J3" s="1719"/>
      <c r="K3" s="1719"/>
      <c r="L3" s="1719"/>
      <c r="M3" s="1719"/>
      <c r="N3" s="1719"/>
      <c r="O3" s="1719"/>
      <c r="P3" s="2042"/>
      <c r="Q3" s="2042"/>
      <c r="R3" s="2042"/>
      <c r="S3" s="2042"/>
      <c r="T3" s="2042"/>
      <c r="U3" s="1670"/>
      <c r="V3" s="2042"/>
      <c r="W3" s="2042"/>
      <c r="X3" s="2042"/>
      <c r="Y3" s="2042"/>
      <c r="Z3" s="2042"/>
      <c r="AA3" s="1670"/>
      <c r="AB3" s="2042"/>
      <c r="AC3" s="2042"/>
      <c r="AD3" s="2042"/>
      <c r="AE3" s="2042"/>
      <c r="AF3" s="2042"/>
      <c r="AG3" s="2042"/>
      <c r="AH3" s="1696"/>
      <c r="AI3" s="1696"/>
      <c r="AJ3" s="1696"/>
      <c r="AK3" s="1481"/>
      <c r="AL3" s="2042"/>
      <c r="AM3" s="2042"/>
      <c r="AN3" s="2042"/>
      <c r="AO3" s="2042"/>
      <c r="AP3" s="2042"/>
      <c r="AQ3" s="1650"/>
      <c r="AR3" s="2042"/>
      <c r="AS3" s="2042"/>
      <c r="AT3" s="2042"/>
      <c r="AU3" s="2042"/>
      <c r="AV3" s="2042"/>
    </row>
    <row r="4" spans="1:48" ht="30.75" customHeight="1" x14ac:dyDescent="0.25">
      <c r="A4" s="1719"/>
      <c r="B4" s="2222" t="s">
        <v>3176</v>
      </c>
      <c r="C4" s="2222"/>
      <c r="D4" s="2222"/>
      <c r="E4" s="2222"/>
      <c r="F4" s="2222"/>
      <c r="G4" s="2222"/>
      <c r="H4" s="2222"/>
      <c r="I4" s="2222"/>
      <c r="J4" s="2222"/>
      <c r="K4" s="2222"/>
      <c r="L4" s="2222"/>
      <c r="M4" s="2222"/>
      <c r="N4" s="2222"/>
      <c r="O4" s="1662"/>
      <c r="P4" s="2097" t="str">
        <f>B4</f>
        <v>Pour le portefeuille bancaire – Expositions sur les marges de crédit adossées à un bien immobilier de rapport (136)</v>
      </c>
      <c r="Q4" s="2042"/>
      <c r="R4" s="2042"/>
      <c r="S4" s="2042"/>
      <c r="T4" s="2042"/>
      <c r="U4" s="1662"/>
      <c r="V4" s="2222" t="str">
        <f>B4</f>
        <v>Pour le portefeuille bancaire – Expositions sur les marges de crédit adossées à un bien immobilier de rapport (136)</v>
      </c>
      <c r="W4" s="2042"/>
      <c r="X4" s="2042"/>
      <c r="Y4" s="2042"/>
      <c r="Z4" s="2042"/>
      <c r="AA4" s="1662"/>
      <c r="AB4" s="2303" t="str">
        <f>V4</f>
        <v>Pour le portefeuille bancaire – Expositions sur les marges de crédit adossées à un bien immobilier de rapport (136)</v>
      </c>
      <c r="AC4" s="2303"/>
      <c r="AD4" s="2303"/>
      <c r="AE4" s="2303"/>
      <c r="AF4" s="2303"/>
      <c r="AG4" s="2303"/>
      <c r="AH4" s="1722"/>
      <c r="AI4" s="1722"/>
      <c r="AJ4" s="1722"/>
      <c r="AK4" s="1481"/>
      <c r="AL4" s="2222" t="str">
        <f>$B4</f>
        <v>Pour le portefeuille bancaire – Expositions sur les marges de crédit adossées à un bien immobilier de rapport (136)</v>
      </c>
      <c r="AM4" s="2042"/>
      <c r="AN4" s="2042"/>
      <c r="AO4" s="2042"/>
      <c r="AP4" s="2042"/>
      <c r="AQ4" s="1650"/>
      <c r="AR4" s="2222" t="str">
        <f>$B4</f>
        <v>Pour le portefeuille bancaire – Expositions sur les marges de crédit adossées à un bien immobilier de rapport (136)</v>
      </c>
      <c r="AS4" s="2042"/>
      <c r="AT4" s="2042"/>
      <c r="AU4" s="2042"/>
      <c r="AV4" s="2042"/>
    </row>
    <row r="5" spans="1:48" ht="12" customHeight="1" x14ac:dyDescent="0.25">
      <c r="A5" s="1719"/>
      <c r="B5" s="1019"/>
      <c r="C5" s="1719"/>
      <c r="D5" s="1719"/>
      <c r="E5" s="1719"/>
      <c r="F5" s="1719"/>
      <c r="G5" s="1"/>
      <c r="H5" s="1719"/>
      <c r="I5" s="1"/>
      <c r="J5" s="1"/>
      <c r="K5" s="1719"/>
      <c r="L5" s="1719"/>
      <c r="M5" s="1719"/>
      <c r="N5" s="1719"/>
      <c r="O5" s="1719"/>
      <c r="P5" s="2042"/>
      <c r="Q5" s="2042"/>
      <c r="R5" s="2042"/>
      <c r="S5" s="2042"/>
      <c r="T5" s="2042"/>
      <c r="U5" s="131"/>
      <c r="V5" s="2042"/>
      <c r="W5" s="2042"/>
      <c r="X5" s="2042"/>
      <c r="Y5" s="2042"/>
      <c r="Z5" s="2042"/>
      <c r="AA5" s="1590"/>
      <c r="AB5" s="2303"/>
      <c r="AC5" s="2303"/>
      <c r="AD5" s="2303"/>
      <c r="AE5" s="2303"/>
      <c r="AF5" s="2303"/>
      <c r="AG5" s="2303"/>
      <c r="AH5" s="131"/>
      <c r="AI5" s="131"/>
      <c r="AJ5" s="131"/>
      <c r="AK5" s="1481"/>
      <c r="AL5" s="2042"/>
      <c r="AM5" s="2042"/>
      <c r="AN5" s="2042"/>
      <c r="AO5" s="2042"/>
      <c r="AP5" s="2042"/>
      <c r="AQ5" s="1650"/>
      <c r="AR5" s="2042"/>
      <c r="AS5" s="2042"/>
      <c r="AT5" s="2042"/>
      <c r="AU5" s="2042"/>
      <c r="AV5" s="2042"/>
    </row>
    <row r="6" spans="1:48" s="448" customFormat="1" ht="15.75" x14ac:dyDescent="0.25">
      <c r="A6" s="1718"/>
      <c r="B6" s="261" t="s">
        <v>2910</v>
      </c>
      <c r="C6" s="661"/>
      <c r="D6" s="1718"/>
      <c r="E6" s="1718"/>
      <c r="F6" s="1718"/>
      <c r="G6" s="1718"/>
      <c r="H6" s="1718"/>
      <c r="I6" s="1718"/>
      <c r="J6" s="1718"/>
      <c r="K6" s="1718"/>
      <c r="L6" s="1718"/>
      <c r="M6" s="1718"/>
      <c r="N6" s="1718"/>
      <c r="O6" s="1718"/>
      <c r="P6" s="261" t="str">
        <f>B6</f>
        <v>Dollars, en milliers, Type d’enregistrement 010</v>
      </c>
      <c r="Q6" s="131"/>
      <c r="R6" s="131"/>
      <c r="S6" s="131"/>
      <c r="T6" s="131"/>
      <c r="U6" s="131"/>
      <c r="V6" s="261" t="str">
        <f>B6</f>
        <v>Dollars, en milliers, Type d’enregistrement 010</v>
      </c>
      <c r="W6" s="131"/>
      <c r="X6" s="131"/>
      <c r="Y6" s="1590"/>
      <c r="Z6" s="1590"/>
      <c r="AA6" s="1590"/>
      <c r="AB6" s="261" t="s">
        <v>2910</v>
      </c>
      <c r="AC6" s="131"/>
      <c r="AD6" s="131"/>
      <c r="AE6" s="1590"/>
      <c r="AF6" s="1590"/>
      <c r="AG6" s="261"/>
      <c r="AH6" s="131"/>
      <c r="AI6" s="131"/>
      <c r="AJ6" s="1590"/>
      <c r="AK6" s="1481"/>
      <c r="AL6" s="261" t="str">
        <f>$B6</f>
        <v>Dollars, en milliers, Type d’enregistrement 010</v>
      </c>
      <c r="AM6" s="131"/>
      <c r="AN6" s="131"/>
      <c r="AO6" s="1590"/>
      <c r="AP6" s="1590"/>
      <c r="AQ6" s="1650"/>
      <c r="AR6" s="261" t="str">
        <f>B6</f>
        <v>Dollars, en milliers, Type d’enregistrement 010</v>
      </c>
      <c r="AS6" s="131"/>
      <c r="AT6" s="131"/>
      <c r="AU6" s="1590"/>
      <c r="AV6" s="1590"/>
    </row>
    <row r="7" spans="1:48" ht="35.25" customHeight="1" x14ac:dyDescent="0.25">
      <c r="A7" s="131"/>
      <c r="B7" s="2221" t="s">
        <v>2349</v>
      </c>
      <c r="C7" s="2280"/>
      <c r="D7" s="2278"/>
      <c r="E7" s="897"/>
      <c r="F7" s="1666" t="s">
        <v>2350</v>
      </c>
      <c r="G7" s="1544"/>
      <c r="H7" s="2081" t="s">
        <v>2800</v>
      </c>
      <c r="I7" s="2278"/>
      <c r="J7" s="897"/>
      <c r="K7" s="897"/>
      <c r="L7" s="897"/>
      <c r="M7" s="897"/>
      <c r="N7" s="897"/>
      <c r="O7" s="1719"/>
      <c r="P7" s="1690"/>
      <c r="Q7" s="1690"/>
      <c r="R7" s="1026"/>
      <c r="S7" s="2002" t="s">
        <v>2971</v>
      </c>
      <c r="T7" s="2308"/>
      <c r="U7" s="1397"/>
      <c r="V7" s="1690"/>
      <c r="W7" s="1690"/>
      <c r="X7" s="1456"/>
      <c r="Y7" s="2226" t="s">
        <v>2971</v>
      </c>
      <c r="Z7" s="2278"/>
      <c r="AA7" s="1597"/>
      <c r="AB7" s="1723"/>
      <c r="AC7" s="1723"/>
      <c r="AD7" s="189"/>
      <c r="AE7" s="1598"/>
      <c r="AF7" s="131"/>
      <c r="AG7" s="897"/>
      <c r="AH7" s="897"/>
      <c r="AI7" s="897"/>
      <c r="AJ7" s="897"/>
      <c r="AK7" s="1481"/>
      <c r="AL7" s="1723"/>
      <c r="AM7" s="1723"/>
      <c r="AN7" s="1591"/>
      <c r="AO7" s="2226" t="s">
        <v>2971</v>
      </c>
      <c r="AP7" s="2278"/>
      <c r="AQ7" s="1650"/>
      <c r="AR7" s="1723"/>
      <c r="AS7" s="1723"/>
      <c r="AT7" s="1591"/>
      <c r="AU7" s="2226" t="s">
        <v>2971</v>
      </c>
      <c r="AV7" s="2278"/>
    </row>
    <row r="8" spans="1:48" ht="93.75" customHeight="1" x14ac:dyDescent="0.25">
      <c r="A8" s="1666" t="s">
        <v>2915</v>
      </c>
      <c r="B8" s="1666" t="s">
        <v>2916</v>
      </c>
      <c r="C8" s="1666" t="s">
        <v>2352</v>
      </c>
      <c r="D8" s="1666" t="s">
        <v>3111</v>
      </c>
      <c r="E8" s="188"/>
      <c r="F8" s="1660" t="s">
        <v>3120</v>
      </c>
      <c r="G8" s="1191"/>
      <c r="H8" s="1666" t="s">
        <v>3083</v>
      </c>
      <c r="I8" s="1213" t="s">
        <v>3154</v>
      </c>
      <c r="J8" s="188"/>
      <c r="K8" s="2002" t="s">
        <v>2359</v>
      </c>
      <c r="L8" s="2149"/>
      <c r="M8" s="2002" t="s">
        <v>2925</v>
      </c>
      <c r="N8" s="2149"/>
      <c r="O8" s="1719"/>
      <c r="P8" s="1200" t="str">
        <f>$A8</f>
        <v>Fourchette de probabilité de défaut (PD)</v>
      </c>
      <c r="Q8" s="1200" t="str">
        <f>$B8</f>
        <v>PD estimative (%) (M3)</v>
      </c>
      <c r="R8" s="1666" t="s">
        <v>3090</v>
      </c>
      <c r="S8" s="1666" t="s">
        <v>2927</v>
      </c>
      <c r="T8" s="1666" t="s">
        <v>2928</v>
      </c>
      <c r="U8" s="189"/>
      <c r="V8" s="1200" t="str">
        <f>$A8</f>
        <v>Fourchette de probabilité de défaut (PD)</v>
      </c>
      <c r="W8" s="1200" t="str">
        <f>$B8</f>
        <v>PD estimative (%) (M3)</v>
      </c>
      <c r="X8" s="1213" t="s">
        <v>3133</v>
      </c>
      <c r="Y8" s="1213" t="s">
        <v>3134</v>
      </c>
      <c r="Z8" s="1213" t="s">
        <v>3106</v>
      </c>
      <c r="AA8" s="1599"/>
      <c r="AB8" s="1600" t="s">
        <v>2915</v>
      </c>
      <c r="AC8" s="1600" t="s">
        <v>2916</v>
      </c>
      <c r="AD8" s="1666" t="s">
        <v>3156</v>
      </c>
      <c r="AE8" s="1213" t="s">
        <v>3157</v>
      </c>
      <c r="AF8" s="1601"/>
      <c r="AG8" s="2306" t="s">
        <v>3138</v>
      </c>
      <c r="AH8" s="2308"/>
      <c r="AI8" s="2306" t="s">
        <v>2981</v>
      </c>
      <c r="AJ8" s="2308"/>
      <c r="AK8" s="1481"/>
      <c r="AL8" s="1200" t="str">
        <f>$A8</f>
        <v>Fourchette de probabilité de défaut (PD)</v>
      </c>
      <c r="AM8" s="1200" t="str">
        <f>$B8</f>
        <v>PD estimative (%) (M3)</v>
      </c>
      <c r="AN8" s="1592" t="s">
        <v>3158</v>
      </c>
      <c r="AO8" s="1592" t="s">
        <v>3177</v>
      </c>
      <c r="AP8" s="1592" t="s">
        <v>3160</v>
      </c>
      <c r="AQ8" s="1650"/>
      <c r="AR8" s="1200" t="str">
        <f>$A8</f>
        <v>Fourchette de probabilité de défaut (PD)</v>
      </c>
      <c r="AS8" s="1200" t="str">
        <f>$B8</f>
        <v>PD estimative (%) (M3)</v>
      </c>
      <c r="AT8" s="1592" t="s">
        <v>3161</v>
      </c>
      <c r="AU8" s="1592" t="s">
        <v>3162</v>
      </c>
      <c r="AV8" s="1592" t="s">
        <v>3163</v>
      </c>
    </row>
    <row r="9" spans="1:48" s="876" customFormat="1" x14ac:dyDescent="0.25">
      <c r="A9" s="1026"/>
      <c r="B9" s="1703" t="s">
        <v>244</v>
      </c>
      <c r="C9" s="1703"/>
      <c r="D9" s="1703" t="s">
        <v>245</v>
      </c>
      <c r="E9" s="1703"/>
      <c r="F9" s="1703" t="s">
        <v>246</v>
      </c>
      <c r="G9" s="1703"/>
      <c r="H9" s="1703" t="s">
        <v>3085</v>
      </c>
      <c r="I9" s="1703"/>
      <c r="J9" s="1703"/>
      <c r="K9" s="1703"/>
      <c r="L9" s="1703"/>
      <c r="M9" s="1703"/>
      <c r="N9" s="1703"/>
      <c r="P9" s="1398"/>
      <c r="Q9" s="1399" t="s">
        <v>2930</v>
      </c>
      <c r="R9" s="1703"/>
      <c r="S9" s="131"/>
      <c r="T9" s="1703"/>
      <c r="U9" s="1703"/>
      <c r="V9" s="1398"/>
      <c r="W9" s="1399" t="s">
        <v>2930</v>
      </c>
      <c r="X9" s="1602"/>
      <c r="Y9" s="1590"/>
      <c r="Z9" s="1602"/>
      <c r="AA9" s="1602"/>
      <c r="AB9" s="1603"/>
      <c r="AC9" s="1604" t="s">
        <v>2930</v>
      </c>
      <c r="AD9" s="1026"/>
      <c r="AE9" s="1703"/>
      <c r="AF9" s="1026"/>
      <c r="AG9" s="1703"/>
      <c r="AH9" s="1703"/>
      <c r="AI9" s="1703"/>
      <c r="AJ9" s="1703"/>
      <c r="AK9" s="1481"/>
      <c r="AL9" s="1398"/>
      <c r="AM9" s="1399" t="s">
        <v>2930</v>
      </c>
      <c r="AN9" s="1602"/>
      <c r="AO9" s="1590"/>
      <c r="AP9" s="1602"/>
      <c r="AQ9" s="1026"/>
      <c r="AR9" s="1398"/>
      <c r="AS9" s="1399" t="s">
        <v>2930</v>
      </c>
      <c r="AT9" s="1602"/>
      <c r="AU9" s="1590"/>
      <c r="AV9" s="1602"/>
    </row>
    <row r="10" spans="1:48" x14ac:dyDescent="0.25">
      <c r="A10" s="131"/>
      <c r="B10" s="138" t="s">
        <v>1784</v>
      </c>
      <c r="C10" s="131"/>
      <c r="D10" s="669"/>
      <c r="E10" s="669"/>
      <c r="F10" s="669"/>
      <c r="G10" s="669"/>
      <c r="H10" s="669"/>
      <c r="I10" s="669"/>
      <c r="J10" s="669"/>
      <c r="K10" s="669"/>
      <c r="L10" s="669"/>
      <c r="M10" s="669"/>
      <c r="N10" s="131"/>
      <c r="O10" s="1719"/>
      <c r="P10" s="1400"/>
      <c r="Q10" s="1401" t="str">
        <f>$B10</f>
        <v>Engagements utilisés (501)</v>
      </c>
      <c r="R10" s="131"/>
      <c r="S10" s="131"/>
      <c r="T10" s="131"/>
      <c r="U10" s="131"/>
      <c r="V10" s="1400"/>
      <c r="W10" s="1401" t="str">
        <f>$B10</f>
        <v>Engagements utilisés (501)</v>
      </c>
      <c r="X10" s="1590"/>
      <c r="Y10" s="1590"/>
      <c r="Z10" s="1590"/>
      <c r="AA10" s="1590"/>
      <c r="AB10" s="1605"/>
      <c r="AC10" s="1606" t="s">
        <v>3145</v>
      </c>
      <c r="AD10" s="1607"/>
      <c r="AE10" s="131"/>
      <c r="AF10" s="131"/>
      <c r="AG10" s="131"/>
      <c r="AH10" s="131"/>
      <c r="AI10" s="131"/>
      <c r="AJ10" s="131"/>
      <c r="AK10" s="1481"/>
      <c r="AL10" s="1400"/>
      <c r="AM10" s="1401" t="str">
        <f>$B10</f>
        <v>Engagements utilisés (501)</v>
      </c>
      <c r="AN10" s="1590"/>
      <c r="AO10" s="1590"/>
      <c r="AP10" s="1590"/>
      <c r="AQ10" s="1650"/>
      <c r="AR10" s="1400"/>
      <c r="AS10" s="1401" t="str">
        <f>$B10</f>
        <v>Engagements utilisés (501)</v>
      </c>
      <c r="AT10" s="1590"/>
      <c r="AU10" s="1590"/>
      <c r="AV10" s="1590"/>
    </row>
    <row r="11" spans="1:48" s="24" customFormat="1" ht="10.15" customHeight="1" x14ac:dyDescent="0.2">
      <c r="A11" s="1700" t="s">
        <v>2932</v>
      </c>
      <c r="B11" s="1065"/>
      <c r="C11" s="1402"/>
      <c r="D11" s="1692"/>
      <c r="E11" s="1700"/>
      <c r="F11" s="1692"/>
      <c r="G11" s="1419"/>
      <c r="H11" s="1693"/>
      <c r="I11" s="1405"/>
      <c r="J11" s="1700"/>
      <c r="K11" s="2186"/>
      <c r="L11" s="2186"/>
      <c r="M11" s="2186"/>
      <c r="N11" s="2186"/>
      <c r="P11" s="1407" t="str">
        <f t="shared" ref="P11:P35" si="0">$A11</f>
        <v>1 (1401)</v>
      </c>
      <c r="Q11" s="1408" t="str">
        <f t="shared" ref="Q11:Q35" si="1">IF($B11="","",$B11)</f>
        <v/>
      </c>
      <c r="R11" s="295"/>
      <c r="S11" s="1409"/>
      <c r="T11" s="1409"/>
      <c r="U11" s="1665"/>
      <c r="V11" s="1407" t="str">
        <f t="shared" ref="V11:V35" si="2">$A11</f>
        <v>1 (1401)</v>
      </c>
      <c r="W11" s="1408" t="str">
        <f t="shared" ref="W11:W35" si="3">IF($B11="","",$B11)</f>
        <v/>
      </c>
      <c r="X11" s="1608"/>
      <c r="Y11" s="1609"/>
      <c r="Z11" s="1609"/>
      <c r="AA11" s="1610"/>
      <c r="AB11" s="1611" t="s">
        <v>2932</v>
      </c>
      <c r="AC11" s="1612" t="str">
        <f t="shared" ref="AC11:AC35" si="4">IF($B11="","",$B11)</f>
        <v/>
      </c>
      <c r="AD11" s="990"/>
      <c r="AE11" s="1405"/>
      <c r="AF11" s="131"/>
      <c r="AG11" s="2186"/>
      <c r="AH11" s="2186"/>
      <c r="AI11" s="2186"/>
      <c r="AJ11" s="2186"/>
      <c r="AK11" s="1481"/>
      <c r="AL11" s="1407" t="str">
        <f t="shared" ref="AL11:AL35" si="5">$A11</f>
        <v>1 (1401)</v>
      </c>
      <c r="AM11" s="1408" t="str">
        <f t="shared" ref="AM11:AM35" si="6">IF($B11="","",$B11)</f>
        <v/>
      </c>
      <c r="AN11" s="1608"/>
      <c r="AO11" s="1609"/>
      <c r="AP11" s="1609"/>
      <c r="AQ11" s="131"/>
      <c r="AR11" s="1407" t="str">
        <f t="shared" ref="AR11:AR35" si="7">$A11</f>
        <v>1 (1401)</v>
      </c>
      <c r="AS11" s="1408" t="str">
        <f t="shared" ref="AS11:AS35" si="8">IF($B11="","",$B11)</f>
        <v/>
      </c>
      <c r="AT11" s="1608"/>
      <c r="AU11" s="1609"/>
      <c r="AV11" s="1609"/>
    </row>
    <row r="12" spans="1:48" s="24" customFormat="1" ht="12.75" x14ac:dyDescent="0.2">
      <c r="A12" s="1700" t="s">
        <v>2933</v>
      </c>
      <c r="B12" s="1065"/>
      <c r="C12" s="1402"/>
      <c r="D12" s="1692"/>
      <c r="E12" s="1700"/>
      <c r="F12" s="1692"/>
      <c r="G12" s="1419"/>
      <c r="H12" s="1693"/>
      <c r="I12" s="1405"/>
      <c r="J12" s="1700"/>
      <c r="K12" s="2186"/>
      <c r="L12" s="2186"/>
      <c r="M12" s="2186"/>
      <c r="N12" s="2186"/>
      <c r="P12" s="1407" t="str">
        <f t="shared" si="0"/>
        <v>2 (1402)</v>
      </c>
      <c r="Q12" s="1408" t="str">
        <f t="shared" si="1"/>
        <v/>
      </c>
      <c r="R12" s="295"/>
      <c r="S12" s="1409"/>
      <c r="T12" s="1409"/>
      <c r="U12" s="1665"/>
      <c r="V12" s="1407" t="str">
        <f t="shared" si="2"/>
        <v>2 (1402)</v>
      </c>
      <c r="W12" s="1408" t="str">
        <f t="shared" si="3"/>
        <v/>
      </c>
      <c r="X12" s="1608"/>
      <c r="Y12" s="1609"/>
      <c r="Z12" s="1609"/>
      <c r="AA12" s="1610"/>
      <c r="AB12" s="1611" t="s">
        <v>2933</v>
      </c>
      <c r="AC12" s="1612" t="str">
        <f t="shared" si="4"/>
        <v/>
      </c>
      <c r="AD12" s="990"/>
      <c r="AE12" s="1405"/>
      <c r="AF12" s="131"/>
      <c r="AG12" s="2186"/>
      <c r="AH12" s="2186"/>
      <c r="AI12" s="2186"/>
      <c r="AJ12" s="2186"/>
      <c r="AK12" s="1481"/>
      <c r="AL12" s="1407" t="str">
        <f t="shared" si="5"/>
        <v>2 (1402)</v>
      </c>
      <c r="AM12" s="1408" t="str">
        <f t="shared" si="6"/>
        <v/>
      </c>
      <c r="AN12" s="1608"/>
      <c r="AO12" s="1609"/>
      <c r="AP12" s="1609"/>
      <c r="AQ12" s="131"/>
      <c r="AR12" s="1407" t="str">
        <f t="shared" si="7"/>
        <v>2 (1402)</v>
      </c>
      <c r="AS12" s="1408" t="str">
        <f t="shared" si="8"/>
        <v/>
      </c>
      <c r="AT12" s="1608"/>
      <c r="AU12" s="1609"/>
      <c r="AV12" s="1609"/>
    </row>
    <row r="13" spans="1:48" s="24" customFormat="1" ht="12.75" x14ac:dyDescent="0.2">
      <c r="A13" s="1700" t="s">
        <v>2934</v>
      </c>
      <c r="B13" s="1065"/>
      <c r="C13" s="1402"/>
      <c r="D13" s="1692"/>
      <c r="E13" s="1700"/>
      <c r="F13" s="1692"/>
      <c r="G13" s="1419"/>
      <c r="H13" s="1693"/>
      <c r="I13" s="1405"/>
      <c r="J13" s="1700"/>
      <c r="K13" s="2186"/>
      <c r="L13" s="2186"/>
      <c r="M13" s="2186"/>
      <c r="N13" s="2186"/>
      <c r="P13" s="1407" t="str">
        <f t="shared" si="0"/>
        <v>3 (1403)</v>
      </c>
      <c r="Q13" s="1408" t="str">
        <f t="shared" si="1"/>
        <v/>
      </c>
      <c r="R13" s="295"/>
      <c r="S13" s="1409"/>
      <c r="T13" s="1409"/>
      <c r="U13" s="1665"/>
      <c r="V13" s="1407" t="str">
        <f t="shared" si="2"/>
        <v>3 (1403)</v>
      </c>
      <c r="W13" s="1408" t="str">
        <f t="shared" si="3"/>
        <v/>
      </c>
      <c r="X13" s="1608"/>
      <c r="Y13" s="1609"/>
      <c r="Z13" s="1609"/>
      <c r="AA13" s="1610"/>
      <c r="AB13" s="1611" t="s">
        <v>2934</v>
      </c>
      <c r="AC13" s="1612" t="str">
        <f t="shared" si="4"/>
        <v/>
      </c>
      <c r="AD13" s="990"/>
      <c r="AE13" s="1405"/>
      <c r="AF13" s="131"/>
      <c r="AG13" s="2186"/>
      <c r="AH13" s="2186"/>
      <c r="AI13" s="2186"/>
      <c r="AJ13" s="2186"/>
      <c r="AK13" s="1481"/>
      <c r="AL13" s="1407" t="str">
        <f t="shared" si="5"/>
        <v>3 (1403)</v>
      </c>
      <c r="AM13" s="1408" t="str">
        <f t="shared" si="6"/>
        <v/>
      </c>
      <c r="AN13" s="1608"/>
      <c r="AO13" s="1609"/>
      <c r="AP13" s="1609"/>
      <c r="AQ13" s="131"/>
      <c r="AR13" s="1407" t="str">
        <f t="shared" si="7"/>
        <v>3 (1403)</v>
      </c>
      <c r="AS13" s="1408" t="str">
        <f t="shared" si="8"/>
        <v/>
      </c>
      <c r="AT13" s="1608"/>
      <c r="AU13" s="1609"/>
      <c r="AV13" s="1609"/>
    </row>
    <row r="14" spans="1:48" s="24" customFormat="1" ht="10.7" hidden="1" customHeight="1" x14ac:dyDescent="0.2">
      <c r="A14" s="1700" t="s">
        <v>2935</v>
      </c>
      <c r="B14" s="1065"/>
      <c r="C14" s="1402"/>
      <c r="D14" s="1692"/>
      <c r="E14" s="1700"/>
      <c r="F14" s="1692"/>
      <c r="G14" s="1419"/>
      <c r="H14" s="1693"/>
      <c r="I14" s="1405"/>
      <c r="J14" s="1700"/>
      <c r="K14" s="2186"/>
      <c r="L14" s="2186"/>
      <c r="M14" s="2186"/>
      <c r="N14" s="2186"/>
      <c r="P14" s="1407" t="str">
        <f t="shared" si="0"/>
        <v>4 (1404)</v>
      </c>
      <c r="Q14" s="1408" t="str">
        <f t="shared" si="1"/>
        <v/>
      </c>
      <c r="R14" s="295"/>
      <c r="S14" s="1409"/>
      <c r="T14" s="1409"/>
      <c r="U14" s="1665"/>
      <c r="V14" s="1407" t="str">
        <f t="shared" si="2"/>
        <v>4 (1404)</v>
      </c>
      <c r="W14" s="1408" t="str">
        <f t="shared" si="3"/>
        <v/>
      </c>
      <c r="X14" s="1608"/>
      <c r="Y14" s="1609"/>
      <c r="Z14" s="1609"/>
      <c r="AA14" s="1610"/>
      <c r="AB14" s="1611" t="s">
        <v>2935</v>
      </c>
      <c r="AC14" s="1612" t="str">
        <f t="shared" si="4"/>
        <v/>
      </c>
      <c r="AD14" s="990"/>
      <c r="AE14" s="1405"/>
      <c r="AF14" s="131"/>
      <c r="AG14" s="2186"/>
      <c r="AH14" s="2186"/>
      <c r="AI14" s="2186"/>
      <c r="AJ14" s="2186"/>
      <c r="AK14" s="1481"/>
      <c r="AL14" s="1407" t="str">
        <f t="shared" si="5"/>
        <v>4 (1404)</v>
      </c>
      <c r="AM14" s="1408" t="str">
        <f t="shared" si="6"/>
        <v/>
      </c>
      <c r="AN14" s="1608"/>
      <c r="AO14" s="1609"/>
      <c r="AP14" s="1609"/>
      <c r="AQ14" s="131"/>
      <c r="AR14" s="1407" t="str">
        <f t="shared" si="7"/>
        <v>4 (1404)</v>
      </c>
      <c r="AS14" s="1408" t="str">
        <f t="shared" si="8"/>
        <v/>
      </c>
      <c r="AT14" s="1608"/>
      <c r="AU14" s="1609"/>
      <c r="AV14" s="1609"/>
    </row>
    <row r="15" spans="1:48" s="24" customFormat="1" ht="10.7" hidden="1" customHeight="1" x14ac:dyDescent="0.2">
      <c r="A15" s="1700" t="s">
        <v>2936</v>
      </c>
      <c r="B15" s="1065"/>
      <c r="C15" s="1402"/>
      <c r="D15" s="1692"/>
      <c r="E15" s="1700"/>
      <c r="F15" s="1692"/>
      <c r="G15" s="1419"/>
      <c r="H15" s="1693"/>
      <c r="I15" s="1405"/>
      <c r="J15" s="1700"/>
      <c r="K15" s="2186"/>
      <c r="L15" s="2186"/>
      <c r="M15" s="2186"/>
      <c r="N15" s="2186"/>
      <c r="P15" s="1407" t="str">
        <f t="shared" si="0"/>
        <v>5 (1405)</v>
      </c>
      <c r="Q15" s="1408" t="str">
        <f t="shared" si="1"/>
        <v/>
      </c>
      <c r="R15" s="295"/>
      <c r="S15" s="1409"/>
      <c r="T15" s="1409"/>
      <c r="U15" s="1665"/>
      <c r="V15" s="1407" t="str">
        <f t="shared" si="2"/>
        <v>5 (1405)</v>
      </c>
      <c r="W15" s="1408" t="str">
        <f t="shared" si="3"/>
        <v/>
      </c>
      <c r="X15" s="1608"/>
      <c r="Y15" s="1609"/>
      <c r="Z15" s="1609"/>
      <c r="AA15" s="1610"/>
      <c r="AB15" s="1611" t="s">
        <v>2936</v>
      </c>
      <c r="AC15" s="1612" t="str">
        <f t="shared" si="4"/>
        <v/>
      </c>
      <c r="AD15" s="990"/>
      <c r="AE15" s="1405"/>
      <c r="AF15" s="131"/>
      <c r="AG15" s="2186"/>
      <c r="AH15" s="2186"/>
      <c r="AI15" s="2186"/>
      <c r="AJ15" s="2186"/>
      <c r="AK15" s="1481"/>
      <c r="AL15" s="1407" t="str">
        <f t="shared" si="5"/>
        <v>5 (1405)</v>
      </c>
      <c r="AM15" s="1408" t="str">
        <f t="shared" si="6"/>
        <v/>
      </c>
      <c r="AN15" s="1608"/>
      <c r="AO15" s="1609"/>
      <c r="AP15" s="1609"/>
      <c r="AQ15" s="131"/>
      <c r="AR15" s="1407" t="str">
        <f t="shared" si="7"/>
        <v>5 (1405)</v>
      </c>
      <c r="AS15" s="1408" t="str">
        <f t="shared" si="8"/>
        <v/>
      </c>
      <c r="AT15" s="1608"/>
      <c r="AU15" s="1609"/>
      <c r="AV15" s="1609"/>
    </row>
    <row r="16" spans="1:48" s="24" customFormat="1" ht="10.7" hidden="1" customHeight="1" x14ac:dyDescent="0.2">
      <c r="A16" s="1700" t="s">
        <v>2937</v>
      </c>
      <c r="B16" s="1065"/>
      <c r="C16" s="1402"/>
      <c r="D16" s="1692"/>
      <c r="E16" s="1700"/>
      <c r="F16" s="1692"/>
      <c r="G16" s="1419"/>
      <c r="H16" s="1693"/>
      <c r="I16" s="1405"/>
      <c r="J16" s="1700"/>
      <c r="K16" s="2186"/>
      <c r="L16" s="2186"/>
      <c r="M16" s="2186"/>
      <c r="N16" s="2186"/>
      <c r="P16" s="1407" t="str">
        <f t="shared" si="0"/>
        <v>6 (1406)</v>
      </c>
      <c r="Q16" s="1408" t="str">
        <f t="shared" si="1"/>
        <v/>
      </c>
      <c r="R16" s="295"/>
      <c r="S16" s="1409"/>
      <c r="T16" s="1409"/>
      <c r="U16" s="1665"/>
      <c r="V16" s="1407" t="str">
        <f t="shared" si="2"/>
        <v>6 (1406)</v>
      </c>
      <c r="W16" s="1408" t="str">
        <f t="shared" si="3"/>
        <v/>
      </c>
      <c r="X16" s="1608"/>
      <c r="Y16" s="1609"/>
      <c r="Z16" s="1609"/>
      <c r="AA16" s="1610"/>
      <c r="AB16" s="1611" t="s">
        <v>2937</v>
      </c>
      <c r="AC16" s="1612" t="str">
        <f t="shared" si="4"/>
        <v/>
      </c>
      <c r="AD16" s="990"/>
      <c r="AE16" s="1405"/>
      <c r="AF16" s="131"/>
      <c r="AG16" s="2186"/>
      <c r="AH16" s="2186"/>
      <c r="AI16" s="2186"/>
      <c r="AJ16" s="2186"/>
      <c r="AK16" s="1481"/>
      <c r="AL16" s="1407" t="str">
        <f t="shared" si="5"/>
        <v>6 (1406)</v>
      </c>
      <c r="AM16" s="1408" t="str">
        <f t="shared" si="6"/>
        <v/>
      </c>
      <c r="AN16" s="1608"/>
      <c r="AO16" s="1609"/>
      <c r="AP16" s="1609"/>
      <c r="AQ16" s="131"/>
      <c r="AR16" s="1407" t="str">
        <f t="shared" si="7"/>
        <v>6 (1406)</v>
      </c>
      <c r="AS16" s="1408" t="str">
        <f t="shared" si="8"/>
        <v/>
      </c>
      <c r="AT16" s="1608"/>
      <c r="AU16" s="1609"/>
      <c r="AV16" s="1609"/>
    </row>
    <row r="17" spans="1:48" s="24" customFormat="1" ht="10.7" hidden="1" customHeight="1" x14ac:dyDescent="0.2">
      <c r="A17" s="1700" t="s">
        <v>2938</v>
      </c>
      <c r="B17" s="1065"/>
      <c r="C17" s="1402"/>
      <c r="D17" s="1692"/>
      <c r="E17" s="1700"/>
      <c r="F17" s="1692"/>
      <c r="G17" s="1419"/>
      <c r="H17" s="1693"/>
      <c r="I17" s="1405"/>
      <c r="J17" s="1700"/>
      <c r="K17" s="2186"/>
      <c r="L17" s="2186"/>
      <c r="M17" s="2186"/>
      <c r="N17" s="2186"/>
      <c r="P17" s="1407" t="str">
        <f t="shared" si="0"/>
        <v>7 (1407)</v>
      </c>
      <c r="Q17" s="1408" t="str">
        <f t="shared" si="1"/>
        <v/>
      </c>
      <c r="R17" s="295"/>
      <c r="S17" s="1409"/>
      <c r="T17" s="1409"/>
      <c r="U17" s="1665"/>
      <c r="V17" s="1407" t="str">
        <f t="shared" si="2"/>
        <v>7 (1407)</v>
      </c>
      <c r="W17" s="1408" t="str">
        <f t="shared" si="3"/>
        <v/>
      </c>
      <c r="X17" s="1608"/>
      <c r="Y17" s="1609"/>
      <c r="Z17" s="1609"/>
      <c r="AA17" s="1610"/>
      <c r="AB17" s="1611" t="s">
        <v>2938</v>
      </c>
      <c r="AC17" s="1612" t="str">
        <f t="shared" si="4"/>
        <v/>
      </c>
      <c r="AD17" s="990"/>
      <c r="AE17" s="1405"/>
      <c r="AF17" s="131"/>
      <c r="AG17" s="2186"/>
      <c r="AH17" s="2186"/>
      <c r="AI17" s="2186"/>
      <c r="AJ17" s="2186"/>
      <c r="AK17" s="1481"/>
      <c r="AL17" s="1407" t="str">
        <f t="shared" si="5"/>
        <v>7 (1407)</v>
      </c>
      <c r="AM17" s="1408" t="str">
        <f t="shared" si="6"/>
        <v/>
      </c>
      <c r="AN17" s="1608"/>
      <c r="AO17" s="1609"/>
      <c r="AP17" s="1609"/>
      <c r="AQ17" s="131"/>
      <c r="AR17" s="1407" t="str">
        <f t="shared" si="7"/>
        <v>7 (1407)</v>
      </c>
      <c r="AS17" s="1408" t="str">
        <f t="shared" si="8"/>
        <v/>
      </c>
      <c r="AT17" s="1608"/>
      <c r="AU17" s="1609"/>
      <c r="AV17" s="1609"/>
    </row>
    <row r="18" spans="1:48" s="24" customFormat="1" ht="10.7" hidden="1" customHeight="1" x14ac:dyDescent="0.2">
      <c r="A18" s="1700" t="s">
        <v>2939</v>
      </c>
      <c r="B18" s="1065"/>
      <c r="C18" s="1402"/>
      <c r="D18" s="1692"/>
      <c r="E18" s="1700"/>
      <c r="F18" s="1692"/>
      <c r="G18" s="1419"/>
      <c r="H18" s="1693"/>
      <c r="I18" s="1405"/>
      <c r="J18" s="1700"/>
      <c r="K18" s="2186"/>
      <c r="L18" s="2186"/>
      <c r="M18" s="2186"/>
      <c r="N18" s="2186"/>
      <c r="P18" s="1407" t="str">
        <f t="shared" si="0"/>
        <v>8 (1408)</v>
      </c>
      <c r="Q18" s="1408" t="str">
        <f t="shared" si="1"/>
        <v/>
      </c>
      <c r="R18" s="295"/>
      <c r="S18" s="1409"/>
      <c r="T18" s="1409"/>
      <c r="U18" s="1665"/>
      <c r="V18" s="1407" t="str">
        <f t="shared" si="2"/>
        <v>8 (1408)</v>
      </c>
      <c r="W18" s="1408" t="str">
        <f t="shared" si="3"/>
        <v/>
      </c>
      <c r="X18" s="1608"/>
      <c r="Y18" s="1609"/>
      <c r="Z18" s="1609"/>
      <c r="AA18" s="1610"/>
      <c r="AB18" s="1611" t="s">
        <v>2939</v>
      </c>
      <c r="AC18" s="1612" t="str">
        <f t="shared" si="4"/>
        <v/>
      </c>
      <c r="AD18" s="990"/>
      <c r="AE18" s="1405"/>
      <c r="AF18" s="131"/>
      <c r="AG18" s="2186"/>
      <c r="AH18" s="2186"/>
      <c r="AI18" s="2186"/>
      <c r="AJ18" s="2186"/>
      <c r="AK18" s="1481"/>
      <c r="AL18" s="1407" t="str">
        <f t="shared" si="5"/>
        <v>8 (1408)</v>
      </c>
      <c r="AM18" s="1408" t="str">
        <f t="shared" si="6"/>
        <v/>
      </c>
      <c r="AN18" s="1608"/>
      <c r="AO18" s="1609"/>
      <c r="AP18" s="1609"/>
      <c r="AQ18" s="131"/>
      <c r="AR18" s="1407" t="str">
        <f t="shared" si="7"/>
        <v>8 (1408)</v>
      </c>
      <c r="AS18" s="1408" t="str">
        <f t="shared" si="8"/>
        <v/>
      </c>
      <c r="AT18" s="1608"/>
      <c r="AU18" s="1609"/>
      <c r="AV18" s="1609"/>
    </row>
    <row r="19" spans="1:48" s="24" customFormat="1" ht="10.7" hidden="1" customHeight="1" x14ac:dyDescent="0.2">
      <c r="A19" s="1700" t="s">
        <v>2940</v>
      </c>
      <c r="B19" s="1065"/>
      <c r="C19" s="1402"/>
      <c r="D19" s="1692"/>
      <c r="E19" s="1700"/>
      <c r="F19" s="1692"/>
      <c r="G19" s="1419"/>
      <c r="H19" s="1693"/>
      <c r="I19" s="1405"/>
      <c r="J19" s="1700"/>
      <c r="K19" s="2186"/>
      <c r="L19" s="2186"/>
      <c r="M19" s="2186"/>
      <c r="N19" s="2186"/>
      <c r="P19" s="1407" t="str">
        <f t="shared" si="0"/>
        <v>9 (1409)</v>
      </c>
      <c r="Q19" s="1408" t="str">
        <f t="shared" si="1"/>
        <v/>
      </c>
      <c r="R19" s="295"/>
      <c r="S19" s="1409"/>
      <c r="T19" s="1409"/>
      <c r="U19" s="1665"/>
      <c r="V19" s="1407" t="str">
        <f t="shared" si="2"/>
        <v>9 (1409)</v>
      </c>
      <c r="W19" s="1408" t="str">
        <f t="shared" si="3"/>
        <v/>
      </c>
      <c r="X19" s="1608"/>
      <c r="Y19" s="1609"/>
      <c r="Z19" s="1609"/>
      <c r="AA19" s="1610"/>
      <c r="AB19" s="1611" t="s">
        <v>2940</v>
      </c>
      <c r="AC19" s="1612" t="str">
        <f t="shared" si="4"/>
        <v/>
      </c>
      <c r="AD19" s="990"/>
      <c r="AE19" s="1405"/>
      <c r="AF19" s="131"/>
      <c r="AG19" s="2186"/>
      <c r="AH19" s="2186"/>
      <c r="AI19" s="2186"/>
      <c r="AJ19" s="2186"/>
      <c r="AK19" s="1481"/>
      <c r="AL19" s="1407" t="str">
        <f t="shared" si="5"/>
        <v>9 (1409)</v>
      </c>
      <c r="AM19" s="1408" t="str">
        <f t="shared" si="6"/>
        <v/>
      </c>
      <c r="AN19" s="1608"/>
      <c r="AO19" s="1609"/>
      <c r="AP19" s="1609"/>
      <c r="AQ19" s="131"/>
      <c r="AR19" s="1407" t="str">
        <f t="shared" si="7"/>
        <v>9 (1409)</v>
      </c>
      <c r="AS19" s="1408" t="str">
        <f t="shared" si="8"/>
        <v/>
      </c>
      <c r="AT19" s="1608"/>
      <c r="AU19" s="1609"/>
      <c r="AV19" s="1609"/>
    </row>
    <row r="20" spans="1:48" s="24" customFormat="1" ht="10.7" hidden="1" customHeight="1" x14ac:dyDescent="0.2">
      <c r="A20" s="1700" t="s">
        <v>2941</v>
      </c>
      <c r="B20" s="1065"/>
      <c r="C20" s="1402"/>
      <c r="D20" s="1692"/>
      <c r="E20" s="1700"/>
      <c r="F20" s="1692"/>
      <c r="G20" s="1419"/>
      <c r="H20" s="1693"/>
      <c r="I20" s="1405"/>
      <c r="J20" s="1700"/>
      <c r="K20" s="2186"/>
      <c r="L20" s="2186"/>
      <c r="M20" s="2186"/>
      <c r="N20" s="2186"/>
      <c r="P20" s="1407" t="str">
        <f t="shared" si="0"/>
        <v>10 (1410)</v>
      </c>
      <c r="Q20" s="1408" t="str">
        <f t="shared" si="1"/>
        <v/>
      </c>
      <c r="R20" s="295"/>
      <c r="S20" s="1409"/>
      <c r="T20" s="1409"/>
      <c r="U20" s="1665"/>
      <c r="V20" s="1407" t="str">
        <f t="shared" si="2"/>
        <v>10 (1410)</v>
      </c>
      <c r="W20" s="1408" t="str">
        <f t="shared" si="3"/>
        <v/>
      </c>
      <c r="X20" s="1608"/>
      <c r="Y20" s="1609"/>
      <c r="Z20" s="1609"/>
      <c r="AA20" s="1610"/>
      <c r="AB20" s="1611" t="s">
        <v>2941</v>
      </c>
      <c r="AC20" s="1612" t="str">
        <f t="shared" si="4"/>
        <v/>
      </c>
      <c r="AD20" s="990"/>
      <c r="AE20" s="1405"/>
      <c r="AF20" s="131"/>
      <c r="AG20" s="2186"/>
      <c r="AH20" s="2186"/>
      <c r="AI20" s="2186"/>
      <c r="AJ20" s="2186"/>
      <c r="AK20" s="1481"/>
      <c r="AL20" s="1407" t="str">
        <f t="shared" si="5"/>
        <v>10 (1410)</v>
      </c>
      <c r="AM20" s="1408" t="str">
        <f t="shared" si="6"/>
        <v/>
      </c>
      <c r="AN20" s="1608"/>
      <c r="AO20" s="1609"/>
      <c r="AP20" s="1609"/>
      <c r="AQ20" s="131"/>
      <c r="AR20" s="1407" t="str">
        <f t="shared" si="7"/>
        <v>10 (1410)</v>
      </c>
      <c r="AS20" s="1408" t="str">
        <f t="shared" si="8"/>
        <v/>
      </c>
      <c r="AT20" s="1608"/>
      <c r="AU20" s="1609"/>
      <c r="AV20" s="1609"/>
    </row>
    <row r="21" spans="1:48" s="24" customFormat="1" ht="10.7" hidden="1" customHeight="1" x14ac:dyDescent="0.2">
      <c r="A21" s="1700" t="s">
        <v>2942</v>
      </c>
      <c r="B21" s="1065"/>
      <c r="C21" s="1402"/>
      <c r="D21" s="1692"/>
      <c r="E21" s="1700"/>
      <c r="F21" s="1692"/>
      <c r="G21" s="1419"/>
      <c r="H21" s="1693"/>
      <c r="I21" s="1405"/>
      <c r="J21" s="1700"/>
      <c r="K21" s="2186"/>
      <c r="L21" s="2186"/>
      <c r="M21" s="2186"/>
      <c r="N21" s="2186"/>
      <c r="P21" s="1407" t="str">
        <f t="shared" si="0"/>
        <v>11 (1411)</v>
      </c>
      <c r="Q21" s="1408" t="str">
        <f t="shared" si="1"/>
        <v/>
      </c>
      <c r="R21" s="295"/>
      <c r="S21" s="1409"/>
      <c r="T21" s="1409"/>
      <c r="U21" s="1665"/>
      <c r="V21" s="1407" t="str">
        <f t="shared" si="2"/>
        <v>11 (1411)</v>
      </c>
      <c r="W21" s="1408" t="str">
        <f t="shared" si="3"/>
        <v/>
      </c>
      <c r="X21" s="1608"/>
      <c r="Y21" s="1609"/>
      <c r="Z21" s="1609"/>
      <c r="AA21" s="1610"/>
      <c r="AB21" s="1611" t="s">
        <v>2942</v>
      </c>
      <c r="AC21" s="1612" t="str">
        <f t="shared" si="4"/>
        <v/>
      </c>
      <c r="AD21" s="990"/>
      <c r="AE21" s="1405"/>
      <c r="AF21" s="131"/>
      <c r="AG21" s="2186"/>
      <c r="AH21" s="2186"/>
      <c r="AI21" s="2186"/>
      <c r="AJ21" s="2186"/>
      <c r="AK21" s="1481"/>
      <c r="AL21" s="1407" t="str">
        <f t="shared" si="5"/>
        <v>11 (1411)</v>
      </c>
      <c r="AM21" s="1408" t="str">
        <f t="shared" si="6"/>
        <v/>
      </c>
      <c r="AN21" s="1608"/>
      <c r="AO21" s="1609"/>
      <c r="AP21" s="1609"/>
      <c r="AQ21" s="131"/>
      <c r="AR21" s="1407" t="str">
        <f t="shared" si="7"/>
        <v>11 (1411)</v>
      </c>
      <c r="AS21" s="1408" t="str">
        <f t="shared" si="8"/>
        <v/>
      </c>
      <c r="AT21" s="1608"/>
      <c r="AU21" s="1609"/>
      <c r="AV21" s="1609"/>
    </row>
    <row r="22" spans="1:48" s="24" customFormat="1" ht="10.7" hidden="1" customHeight="1" x14ac:dyDescent="0.2">
      <c r="A22" s="1700" t="s">
        <v>2943</v>
      </c>
      <c r="B22" s="1065"/>
      <c r="C22" s="1402"/>
      <c r="D22" s="1692"/>
      <c r="E22" s="1700"/>
      <c r="F22" s="1692"/>
      <c r="G22" s="1419"/>
      <c r="H22" s="1693"/>
      <c r="I22" s="1405"/>
      <c r="J22" s="1700"/>
      <c r="K22" s="2186"/>
      <c r="L22" s="2186"/>
      <c r="M22" s="2186"/>
      <c r="N22" s="2186"/>
      <c r="P22" s="1407" t="str">
        <f t="shared" si="0"/>
        <v>12 (1412)</v>
      </c>
      <c r="Q22" s="1408" t="str">
        <f t="shared" si="1"/>
        <v/>
      </c>
      <c r="R22" s="295"/>
      <c r="S22" s="1409"/>
      <c r="T22" s="1409"/>
      <c r="U22" s="1665"/>
      <c r="V22" s="1407" t="str">
        <f t="shared" si="2"/>
        <v>12 (1412)</v>
      </c>
      <c r="W22" s="1408" t="str">
        <f t="shared" si="3"/>
        <v/>
      </c>
      <c r="X22" s="1608"/>
      <c r="Y22" s="1609"/>
      <c r="Z22" s="1609"/>
      <c r="AA22" s="1610"/>
      <c r="AB22" s="1611" t="s">
        <v>2943</v>
      </c>
      <c r="AC22" s="1612" t="str">
        <f t="shared" si="4"/>
        <v/>
      </c>
      <c r="AD22" s="990"/>
      <c r="AE22" s="1405"/>
      <c r="AF22" s="131"/>
      <c r="AG22" s="2186"/>
      <c r="AH22" s="2186"/>
      <c r="AI22" s="2186"/>
      <c r="AJ22" s="2186"/>
      <c r="AK22" s="1481"/>
      <c r="AL22" s="1407" t="str">
        <f t="shared" si="5"/>
        <v>12 (1412)</v>
      </c>
      <c r="AM22" s="1408" t="str">
        <f t="shared" si="6"/>
        <v/>
      </c>
      <c r="AN22" s="1608"/>
      <c r="AO22" s="1609"/>
      <c r="AP22" s="1609"/>
      <c r="AQ22" s="131"/>
      <c r="AR22" s="1407" t="str">
        <f t="shared" si="7"/>
        <v>12 (1412)</v>
      </c>
      <c r="AS22" s="1408" t="str">
        <f t="shared" si="8"/>
        <v/>
      </c>
      <c r="AT22" s="1608"/>
      <c r="AU22" s="1609"/>
      <c r="AV22" s="1609"/>
    </row>
    <row r="23" spans="1:48" s="24" customFormat="1" ht="10.7" hidden="1" customHeight="1" x14ac:dyDescent="0.2">
      <c r="A23" s="1700" t="s">
        <v>2944</v>
      </c>
      <c r="B23" s="1065"/>
      <c r="C23" s="1402"/>
      <c r="D23" s="1692"/>
      <c r="E23" s="1700"/>
      <c r="F23" s="1692"/>
      <c r="G23" s="1419"/>
      <c r="H23" s="1693"/>
      <c r="I23" s="1405"/>
      <c r="J23" s="1700"/>
      <c r="K23" s="2186"/>
      <c r="L23" s="2186"/>
      <c r="M23" s="2186"/>
      <c r="N23" s="2186"/>
      <c r="P23" s="1407" t="str">
        <f t="shared" si="0"/>
        <v>13 (1413)</v>
      </c>
      <c r="Q23" s="1408" t="str">
        <f t="shared" si="1"/>
        <v/>
      </c>
      <c r="R23" s="295"/>
      <c r="S23" s="1409"/>
      <c r="T23" s="1409"/>
      <c r="U23" s="1665"/>
      <c r="V23" s="1407" t="str">
        <f t="shared" si="2"/>
        <v>13 (1413)</v>
      </c>
      <c r="W23" s="1408" t="str">
        <f t="shared" si="3"/>
        <v/>
      </c>
      <c r="X23" s="1608"/>
      <c r="Y23" s="1609"/>
      <c r="Z23" s="1609"/>
      <c r="AA23" s="1610"/>
      <c r="AB23" s="1611" t="s">
        <v>2944</v>
      </c>
      <c r="AC23" s="1612" t="str">
        <f t="shared" si="4"/>
        <v/>
      </c>
      <c r="AD23" s="990"/>
      <c r="AE23" s="1405"/>
      <c r="AF23" s="131"/>
      <c r="AG23" s="2186"/>
      <c r="AH23" s="2186"/>
      <c r="AI23" s="2186"/>
      <c r="AJ23" s="2186"/>
      <c r="AK23" s="1481"/>
      <c r="AL23" s="1407" t="str">
        <f t="shared" si="5"/>
        <v>13 (1413)</v>
      </c>
      <c r="AM23" s="1408" t="str">
        <f t="shared" si="6"/>
        <v/>
      </c>
      <c r="AN23" s="1608"/>
      <c r="AO23" s="1609"/>
      <c r="AP23" s="1609"/>
      <c r="AQ23" s="131"/>
      <c r="AR23" s="1407" t="str">
        <f t="shared" si="7"/>
        <v>13 (1413)</v>
      </c>
      <c r="AS23" s="1408" t="str">
        <f t="shared" si="8"/>
        <v/>
      </c>
      <c r="AT23" s="1608"/>
      <c r="AU23" s="1609"/>
      <c r="AV23" s="1609"/>
    </row>
    <row r="24" spans="1:48" s="24" customFormat="1" ht="10.7" hidden="1" customHeight="1" x14ac:dyDescent="0.2">
      <c r="A24" s="1700" t="s">
        <v>2945</v>
      </c>
      <c r="B24" s="1065"/>
      <c r="C24" s="1402"/>
      <c r="D24" s="1692"/>
      <c r="E24" s="1700"/>
      <c r="F24" s="1692"/>
      <c r="G24" s="1419"/>
      <c r="H24" s="1693"/>
      <c r="I24" s="1405"/>
      <c r="J24" s="1700"/>
      <c r="K24" s="2186"/>
      <c r="L24" s="2186"/>
      <c r="M24" s="2186"/>
      <c r="N24" s="2186"/>
      <c r="P24" s="1407" t="str">
        <f t="shared" si="0"/>
        <v>14 (1414)</v>
      </c>
      <c r="Q24" s="1408" t="str">
        <f t="shared" si="1"/>
        <v/>
      </c>
      <c r="R24" s="295"/>
      <c r="S24" s="1409"/>
      <c r="T24" s="1409"/>
      <c r="U24" s="1665"/>
      <c r="V24" s="1407" t="str">
        <f t="shared" si="2"/>
        <v>14 (1414)</v>
      </c>
      <c r="W24" s="1408" t="str">
        <f t="shared" si="3"/>
        <v/>
      </c>
      <c r="X24" s="1608"/>
      <c r="Y24" s="1609"/>
      <c r="Z24" s="1609"/>
      <c r="AA24" s="1610"/>
      <c r="AB24" s="1611" t="s">
        <v>2945</v>
      </c>
      <c r="AC24" s="1612" t="str">
        <f t="shared" si="4"/>
        <v/>
      </c>
      <c r="AD24" s="990"/>
      <c r="AE24" s="1405"/>
      <c r="AF24" s="131"/>
      <c r="AG24" s="2186"/>
      <c r="AH24" s="2186"/>
      <c r="AI24" s="2186"/>
      <c r="AJ24" s="2186"/>
      <c r="AK24" s="1481"/>
      <c r="AL24" s="1407" t="str">
        <f t="shared" si="5"/>
        <v>14 (1414)</v>
      </c>
      <c r="AM24" s="1408" t="str">
        <f t="shared" si="6"/>
        <v/>
      </c>
      <c r="AN24" s="1608"/>
      <c r="AO24" s="1609"/>
      <c r="AP24" s="1609"/>
      <c r="AQ24" s="131"/>
      <c r="AR24" s="1407" t="str">
        <f t="shared" si="7"/>
        <v>14 (1414)</v>
      </c>
      <c r="AS24" s="1408" t="str">
        <f t="shared" si="8"/>
        <v/>
      </c>
      <c r="AT24" s="1608"/>
      <c r="AU24" s="1609"/>
      <c r="AV24" s="1609"/>
    </row>
    <row r="25" spans="1:48" s="24" customFormat="1" ht="10.7" hidden="1" customHeight="1" x14ac:dyDescent="0.2">
      <c r="A25" s="1700" t="s">
        <v>2946</v>
      </c>
      <c r="B25" s="1065"/>
      <c r="C25" s="1402"/>
      <c r="D25" s="1692"/>
      <c r="E25" s="1700"/>
      <c r="F25" s="1692"/>
      <c r="G25" s="1419"/>
      <c r="H25" s="1693"/>
      <c r="I25" s="1405"/>
      <c r="J25" s="1700"/>
      <c r="K25" s="2186"/>
      <c r="L25" s="2186"/>
      <c r="M25" s="2186"/>
      <c r="N25" s="2186"/>
      <c r="P25" s="1407" t="str">
        <f t="shared" si="0"/>
        <v>15 (1415)</v>
      </c>
      <c r="Q25" s="1408" t="str">
        <f t="shared" si="1"/>
        <v/>
      </c>
      <c r="R25" s="295"/>
      <c r="S25" s="1409"/>
      <c r="T25" s="1409"/>
      <c r="U25" s="1665"/>
      <c r="V25" s="1407" t="str">
        <f t="shared" si="2"/>
        <v>15 (1415)</v>
      </c>
      <c r="W25" s="1408" t="str">
        <f t="shared" si="3"/>
        <v/>
      </c>
      <c r="X25" s="1608"/>
      <c r="Y25" s="1609"/>
      <c r="Z25" s="1609"/>
      <c r="AA25" s="1610"/>
      <c r="AB25" s="1611" t="s">
        <v>2946</v>
      </c>
      <c r="AC25" s="1612" t="str">
        <f t="shared" si="4"/>
        <v/>
      </c>
      <c r="AD25" s="990"/>
      <c r="AE25" s="1405"/>
      <c r="AF25" s="131"/>
      <c r="AG25" s="2186"/>
      <c r="AH25" s="2186"/>
      <c r="AI25" s="2186"/>
      <c r="AJ25" s="2186"/>
      <c r="AK25" s="1481"/>
      <c r="AL25" s="1407" t="str">
        <f t="shared" si="5"/>
        <v>15 (1415)</v>
      </c>
      <c r="AM25" s="1408" t="str">
        <f t="shared" si="6"/>
        <v/>
      </c>
      <c r="AN25" s="1608"/>
      <c r="AO25" s="1609"/>
      <c r="AP25" s="1609"/>
      <c r="AQ25" s="131"/>
      <c r="AR25" s="1407" t="str">
        <f t="shared" si="7"/>
        <v>15 (1415)</v>
      </c>
      <c r="AS25" s="1408" t="str">
        <f t="shared" si="8"/>
        <v/>
      </c>
      <c r="AT25" s="1608"/>
      <c r="AU25" s="1609"/>
      <c r="AV25" s="1609"/>
    </row>
    <row r="26" spans="1:48" s="24" customFormat="1" ht="10.7" hidden="1" customHeight="1" x14ac:dyDescent="0.2">
      <c r="A26" s="1700" t="s">
        <v>2947</v>
      </c>
      <c r="B26" s="1065"/>
      <c r="C26" s="1402"/>
      <c r="D26" s="1692"/>
      <c r="E26" s="1700"/>
      <c r="F26" s="1692"/>
      <c r="G26" s="1419"/>
      <c r="H26" s="1693"/>
      <c r="I26" s="1405"/>
      <c r="J26" s="1700"/>
      <c r="K26" s="2186"/>
      <c r="L26" s="2186"/>
      <c r="M26" s="2186"/>
      <c r="N26" s="2186"/>
      <c r="P26" s="1407" t="str">
        <f t="shared" si="0"/>
        <v>16 (1416)</v>
      </c>
      <c r="Q26" s="1408" t="str">
        <f t="shared" si="1"/>
        <v/>
      </c>
      <c r="R26" s="295"/>
      <c r="S26" s="1409"/>
      <c r="T26" s="1409"/>
      <c r="U26" s="1665"/>
      <c r="V26" s="1407" t="str">
        <f t="shared" si="2"/>
        <v>16 (1416)</v>
      </c>
      <c r="W26" s="1408" t="str">
        <f t="shared" si="3"/>
        <v/>
      </c>
      <c r="X26" s="1608"/>
      <c r="Y26" s="1609"/>
      <c r="Z26" s="1609"/>
      <c r="AA26" s="1610"/>
      <c r="AB26" s="1611" t="s">
        <v>2947</v>
      </c>
      <c r="AC26" s="1612" t="str">
        <f t="shared" si="4"/>
        <v/>
      </c>
      <c r="AD26" s="990"/>
      <c r="AE26" s="1405"/>
      <c r="AF26" s="131"/>
      <c r="AG26" s="2186"/>
      <c r="AH26" s="2186"/>
      <c r="AI26" s="2186"/>
      <c r="AJ26" s="2186"/>
      <c r="AK26" s="1481"/>
      <c r="AL26" s="1407" t="str">
        <f t="shared" si="5"/>
        <v>16 (1416)</v>
      </c>
      <c r="AM26" s="1408" t="str">
        <f t="shared" si="6"/>
        <v/>
      </c>
      <c r="AN26" s="1608"/>
      <c r="AO26" s="1609"/>
      <c r="AP26" s="1609"/>
      <c r="AQ26" s="131"/>
      <c r="AR26" s="1407" t="str">
        <f t="shared" si="7"/>
        <v>16 (1416)</v>
      </c>
      <c r="AS26" s="1408" t="str">
        <f t="shared" si="8"/>
        <v/>
      </c>
      <c r="AT26" s="1608"/>
      <c r="AU26" s="1609"/>
      <c r="AV26" s="1609"/>
    </row>
    <row r="27" spans="1:48" s="24" customFormat="1" ht="10.7" hidden="1" customHeight="1" x14ac:dyDescent="0.2">
      <c r="A27" s="1700" t="s">
        <v>2948</v>
      </c>
      <c r="B27" s="1065"/>
      <c r="C27" s="1402"/>
      <c r="D27" s="1692"/>
      <c r="E27" s="1700"/>
      <c r="F27" s="1692"/>
      <c r="G27" s="1419"/>
      <c r="H27" s="1693"/>
      <c r="I27" s="1405"/>
      <c r="J27" s="1700"/>
      <c r="K27" s="2186"/>
      <c r="L27" s="2186"/>
      <c r="M27" s="2186"/>
      <c r="N27" s="2186"/>
      <c r="P27" s="1407" t="str">
        <f t="shared" si="0"/>
        <v>17 (1417)</v>
      </c>
      <c r="Q27" s="1408" t="str">
        <f t="shared" si="1"/>
        <v/>
      </c>
      <c r="R27" s="295"/>
      <c r="S27" s="1409"/>
      <c r="T27" s="1409"/>
      <c r="U27" s="1665"/>
      <c r="V27" s="1407" t="str">
        <f t="shared" si="2"/>
        <v>17 (1417)</v>
      </c>
      <c r="W27" s="1408" t="str">
        <f t="shared" si="3"/>
        <v/>
      </c>
      <c r="X27" s="1608"/>
      <c r="Y27" s="1609"/>
      <c r="Z27" s="1609"/>
      <c r="AA27" s="1610"/>
      <c r="AB27" s="1611" t="s">
        <v>2948</v>
      </c>
      <c r="AC27" s="1612" t="str">
        <f t="shared" si="4"/>
        <v/>
      </c>
      <c r="AD27" s="990"/>
      <c r="AE27" s="1405"/>
      <c r="AF27" s="131"/>
      <c r="AG27" s="2186"/>
      <c r="AH27" s="2186"/>
      <c r="AI27" s="2186"/>
      <c r="AJ27" s="2186"/>
      <c r="AK27" s="1481"/>
      <c r="AL27" s="1407" t="str">
        <f t="shared" si="5"/>
        <v>17 (1417)</v>
      </c>
      <c r="AM27" s="1408" t="str">
        <f t="shared" si="6"/>
        <v/>
      </c>
      <c r="AN27" s="1608"/>
      <c r="AO27" s="1609"/>
      <c r="AP27" s="1609"/>
      <c r="AQ27" s="131"/>
      <c r="AR27" s="1407" t="str">
        <f t="shared" si="7"/>
        <v>17 (1417)</v>
      </c>
      <c r="AS27" s="1408" t="str">
        <f t="shared" si="8"/>
        <v/>
      </c>
      <c r="AT27" s="1608"/>
      <c r="AU27" s="1609"/>
      <c r="AV27" s="1609"/>
    </row>
    <row r="28" spans="1:48" s="24" customFormat="1" ht="10.7" hidden="1" customHeight="1" x14ac:dyDescent="0.2">
      <c r="A28" s="1700" t="s">
        <v>2949</v>
      </c>
      <c r="B28" s="1065"/>
      <c r="C28" s="1402"/>
      <c r="D28" s="1692"/>
      <c r="E28" s="1700"/>
      <c r="F28" s="1692"/>
      <c r="G28" s="1419"/>
      <c r="H28" s="1693"/>
      <c r="I28" s="1405"/>
      <c r="J28" s="1700"/>
      <c r="K28" s="2186"/>
      <c r="L28" s="2186"/>
      <c r="M28" s="2186"/>
      <c r="N28" s="2186"/>
      <c r="P28" s="1407" t="str">
        <f t="shared" si="0"/>
        <v>18 (1418)</v>
      </c>
      <c r="Q28" s="1408" t="str">
        <f t="shared" si="1"/>
        <v/>
      </c>
      <c r="R28" s="295"/>
      <c r="S28" s="1409"/>
      <c r="T28" s="1409"/>
      <c r="U28" s="1665"/>
      <c r="V28" s="1407" t="str">
        <f t="shared" si="2"/>
        <v>18 (1418)</v>
      </c>
      <c r="W28" s="1408" t="str">
        <f t="shared" si="3"/>
        <v/>
      </c>
      <c r="X28" s="1608"/>
      <c r="Y28" s="1609"/>
      <c r="Z28" s="1609"/>
      <c r="AA28" s="1610"/>
      <c r="AB28" s="1611" t="s">
        <v>2949</v>
      </c>
      <c r="AC28" s="1612" t="str">
        <f t="shared" si="4"/>
        <v/>
      </c>
      <c r="AD28" s="990"/>
      <c r="AE28" s="1405"/>
      <c r="AF28" s="131"/>
      <c r="AG28" s="2186"/>
      <c r="AH28" s="2186"/>
      <c r="AI28" s="2186"/>
      <c r="AJ28" s="2186"/>
      <c r="AK28" s="1481"/>
      <c r="AL28" s="1407" t="str">
        <f t="shared" si="5"/>
        <v>18 (1418)</v>
      </c>
      <c r="AM28" s="1408" t="str">
        <f t="shared" si="6"/>
        <v/>
      </c>
      <c r="AN28" s="1608"/>
      <c r="AO28" s="1609"/>
      <c r="AP28" s="1609"/>
      <c r="AQ28" s="131"/>
      <c r="AR28" s="1407" t="str">
        <f t="shared" si="7"/>
        <v>18 (1418)</v>
      </c>
      <c r="AS28" s="1408" t="str">
        <f t="shared" si="8"/>
        <v/>
      </c>
      <c r="AT28" s="1608"/>
      <c r="AU28" s="1609"/>
      <c r="AV28" s="1609"/>
    </row>
    <row r="29" spans="1:48" s="24" customFormat="1" ht="10.7" hidden="1" customHeight="1" x14ac:dyDescent="0.2">
      <c r="A29" s="1700" t="s">
        <v>2950</v>
      </c>
      <c r="B29" s="1065"/>
      <c r="C29" s="1402"/>
      <c r="D29" s="1692"/>
      <c r="E29" s="1700"/>
      <c r="F29" s="1692"/>
      <c r="G29" s="1419"/>
      <c r="H29" s="1693"/>
      <c r="I29" s="1405"/>
      <c r="J29" s="1700"/>
      <c r="K29" s="2186"/>
      <c r="L29" s="2186"/>
      <c r="M29" s="2186"/>
      <c r="N29" s="2186"/>
      <c r="P29" s="1407" t="str">
        <f t="shared" si="0"/>
        <v>19 (1419)</v>
      </c>
      <c r="Q29" s="1408" t="str">
        <f t="shared" si="1"/>
        <v/>
      </c>
      <c r="R29" s="295"/>
      <c r="S29" s="1409"/>
      <c r="T29" s="1409"/>
      <c r="U29" s="1665"/>
      <c r="V29" s="1407" t="str">
        <f t="shared" si="2"/>
        <v>19 (1419)</v>
      </c>
      <c r="W29" s="1408" t="str">
        <f t="shared" si="3"/>
        <v/>
      </c>
      <c r="X29" s="1608"/>
      <c r="Y29" s="1609"/>
      <c r="Z29" s="1609"/>
      <c r="AA29" s="1610"/>
      <c r="AB29" s="1611" t="s">
        <v>2950</v>
      </c>
      <c r="AC29" s="1612" t="str">
        <f t="shared" si="4"/>
        <v/>
      </c>
      <c r="AD29" s="990"/>
      <c r="AE29" s="1405"/>
      <c r="AF29" s="131"/>
      <c r="AG29" s="2186"/>
      <c r="AH29" s="2186"/>
      <c r="AI29" s="2186"/>
      <c r="AJ29" s="2186"/>
      <c r="AK29" s="1481"/>
      <c r="AL29" s="1407" t="str">
        <f t="shared" si="5"/>
        <v>19 (1419)</v>
      </c>
      <c r="AM29" s="1408" t="str">
        <f t="shared" si="6"/>
        <v/>
      </c>
      <c r="AN29" s="1608"/>
      <c r="AO29" s="1609"/>
      <c r="AP29" s="1609"/>
      <c r="AQ29" s="131"/>
      <c r="AR29" s="1407" t="str">
        <f t="shared" si="7"/>
        <v>19 (1419)</v>
      </c>
      <c r="AS29" s="1408" t="str">
        <f t="shared" si="8"/>
        <v/>
      </c>
      <c r="AT29" s="1608"/>
      <c r="AU29" s="1609"/>
      <c r="AV29" s="1609"/>
    </row>
    <row r="30" spans="1:48" s="24" customFormat="1" ht="10.7" hidden="1" customHeight="1" x14ac:dyDescent="0.2">
      <c r="A30" s="1700" t="s">
        <v>2951</v>
      </c>
      <c r="B30" s="1065"/>
      <c r="C30" s="1402"/>
      <c r="D30" s="1692"/>
      <c r="E30" s="1700"/>
      <c r="F30" s="1692"/>
      <c r="G30" s="1419"/>
      <c r="H30" s="1693"/>
      <c r="I30" s="1405"/>
      <c r="J30" s="1700"/>
      <c r="K30" s="2186"/>
      <c r="L30" s="2186"/>
      <c r="M30" s="2186"/>
      <c r="N30" s="2186"/>
      <c r="P30" s="1407" t="str">
        <f t="shared" si="0"/>
        <v>20 (1420)</v>
      </c>
      <c r="Q30" s="1408" t="str">
        <f t="shared" si="1"/>
        <v/>
      </c>
      <c r="R30" s="295"/>
      <c r="S30" s="1409"/>
      <c r="T30" s="1409"/>
      <c r="U30" s="1665"/>
      <c r="V30" s="1407" t="str">
        <f t="shared" si="2"/>
        <v>20 (1420)</v>
      </c>
      <c r="W30" s="1408" t="str">
        <f t="shared" si="3"/>
        <v/>
      </c>
      <c r="X30" s="1608"/>
      <c r="Y30" s="1609"/>
      <c r="Z30" s="1609"/>
      <c r="AA30" s="1610"/>
      <c r="AB30" s="1611" t="s">
        <v>2951</v>
      </c>
      <c r="AC30" s="1612" t="str">
        <f t="shared" si="4"/>
        <v/>
      </c>
      <c r="AD30" s="990"/>
      <c r="AE30" s="1405"/>
      <c r="AF30" s="131"/>
      <c r="AG30" s="2186"/>
      <c r="AH30" s="2186"/>
      <c r="AI30" s="2186"/>
      <c r="AJ30" s="2186"/>
      <c r="AK30" s="1481"/>
      <c r="AL30" s="1407" t="str">
        <f t="shared" si="5"/>
        <v>20 (1420)</v>
      </c>
      <c r="AM30" s="1408" t="str">
        <f t="shared" si="6"/>
        <v/>
      </c>
      <c r="AN30" s="1608"/>
      <c r="AO30" s="1609"/>
      <c r="AP30" s="1609"/>
      <c r="AQ30" s="131"/>
      <c r="AR30" s="1407" t="str">
        <f t="shared" si="7"/>
        <v>20 (1420)</v>
      </c>
      <c r="AS30" s="1408" t="str">
        <f t="shared" si="8"/>
        <v/>
      </c>
      <c r="AT30" s="1608"/>
      <c r="AU30" s="1609"/>
      <c r="AV30" s="1609"/>
    </row>
    <row r="31" spans="1:48" s="24" customFormat="1" ht="10.7" hidden="1" customHeight="1" x14ac:dyDescent="0.2">
      <c r="A31" s="1700" t="s">
        <v>2952</v>
      </c>
      <c r="B31" s="1065"/>
      <c r="C31" s="1402"/>
      <c r="D31" s="1692"/>
      <c r="E31" s="1700"/>
      <c r="F31" s="1692"/>
      <c r="G31" s="1419"/>
      <c r="H31" s="1693"/>
      <c r="I31" s="1405"/>
      <c r="J31" s="1700"/>
      <c r="K31" s="2186"/>
      <c r="L31" s="2186"/>
      <c r="M31" s="2186"/>
      <c r="N31" s="2186"/>
      <c r="P31" s="1407" t="str">
        <f t="shared" si="0"/>
        <v>21 (1421)</v>
      </c>
      <c r="Q31" s="1408" t="str">
        <f t="shared" si="1"/>
        <v/>
      </c>
      <c r="R31" s="295"/>
      <c r="S31" s="1409"/>
      <c r="T31" s="1409"/>
      <c r="U31" s="1665"/>
      <c r="V31" s="1407" t="str">
        <f t="shared" si="2"/>
        <v>21 (1421)</v>
      </c>
      <c r="W31" s="1408" t="str">
        <f t="shared" si="3"/>
        <v/>
      </c>
      <c r="X31" s="1608"/>
      <c r="Y31" s="1609"/>
      <c r="Z31" s="1609"/>
      <c r="AA31" s="1610"/>
      <c r="AB31" s="1611" t="s">
        <v>2952</v>
      </c>
      <c r="AC31" s="1612" t="str">
        <f t="shared" si="4"/>
        <v/>
      </c>
      <c r="AD31" s="990"/>
      <c r="AE31" s="1405"/>
      <c r="AF31" s="131"/>
      <c r="AG31" s="2186"/>
      <c r="AH31" s="2186"/>
      <c r="AI31" s="2186"/>
      <c r="AJ31" s="2186"/>
      <c r="AK31" s="1481"/>
      <c r="AL31" s="1407" t="str">
        <f t="shared" si="5"/>
        <v>21 (1421)</v>
      </c>
      <c r="AM31" s="1408" t="str">
        <f t="shared" si="6"/>
        <v/>
      </c>
      <c r="AN31" s="1608"/>
      <c r="AO31" s="1609"/>
      <c r="AP31" s="1609"/>
      <c r="AQ31" s="131"/>
      <c r="AR31" s="1407" t="str">
        <f t="shared" si="7"/>
        <v>21 (1421)</v>
      </c>
      <c r="AS31" s="1408" t="str">
        <f t="shared" si="8"/>
        <v/>
      </c>
      <c r="AT31" s="1608"/>
      <c r="AU31" s="1609"/>
      <c r="AV31" s="1609"/>
    </row>
    <row r="32" spans="1:48" s="24" customFormat="1" ht="10.7" hidden="1" customHeight="1" x14ac:dyDescent="0.2">
      <c r="A32" s="1700" t="s">
        <v>2953</v>
      </c>
      <c r="B32" s="1065"/>
      <c r="C32" s="1402"/>
      <c r="D32" s="1692"/>
      <c r="E32" s="1700"/>
      <c r="F32" s="1692"/>
      <c r="G32" s="1419"/>
      <c r="H32" s="1693"/>
      <c r="I32" s="1405"/>
      <c r="J32" s="1700"/>
      <c r="K32" s="2186"/>
      <c r="L32" s="2186"/>
      <c r="M32" s="2186"/>
      <c r="N32" s="2186"/>
      <c r="P32" s="1407" t="str">
        <f t="shared" si="0"/>
        <v>22 (1422)</v>
      </c>
      <c r="Q32" s="1408" t="str">
        <f t="shared" si="1"/>
        <v/>
      </c>
      <c r="R32" s="295"/>
      <c r="S32" s="1409"/>
      <c r="T32" s="1409"/>
      <c r="U32" s="1665"/>
      <c r="V32" s="1407" t="str">
        <f t="shared" si="2"/>
        <v>22 (1422)</v>
      </c>
      <c r="W32" s="1408" t="str">
        <f t="shared" si="3"/>
        <v/>
      </c>
      <c r="X32" s="1608"/>
      <c r="Y32" s="1609"/>
      <c r="Z32" s="1609"/>
      <c r="AA32" s="1610"/>
      <c r="AB32" s="1611" t="s">
        <v>2953</v>
      </c>
      <c r="AC32" s="1612" t="str">
        <f t="shared" si="4"/>
        <v/>
      </c>
      <c r="AD32" s="990"/>
      <c r="AE32" s="1405"/>
      <c r="AF32" s="131"/>
      <c r="AG32" s="2186"/>
      <c r="AH32" s="2186"/>
      <c r="AI32" s="2186"/>
      <c r="AJ32" s="2186"/>
      <c r="AK32" s="1481"/>
      <c r="AL32" s="1407" t="str">
        <f t="shared" si="5"/>
        <v>22 (1422)</v>
      </c>
      <c r="AM32" s="1408" t="str">
        <f t="shared" si="6"/>
        <v/>
      </c>
      <c r="AN32" s="1608"/>
      <c r="AO32" s="1609"/>
      <c r="AP32" s="1609"/>
      <c r="AQ32" s="131"/>
      <c r="AR32" s="1407" t="str">
        <f t="shared" si="7"/>
        <v>22 (1422)</v>
      </c>
      <c r="AS32" s="1408" t="str">
        <f t="shared" si="8"/>
        <v/>
      </c>
      <c r="AT32" s="1608"/>
      <c r="AU32" s="1609"/>
      <c r="AV32" s="1609"/>
    </row>
    <row r="33" spans="1:48" s="24" customFormat="1" ht="10.7" hidden="1" customHeight="1" x14ac:dyDescent="0.2">
      <c r="A33" s="1700" t="s">
        <v>2954</v>
      </c>
      <c r="B33" s="1065"/>
      <c r="C33" s="1402"/>
      <c r="D33" s="1692"/>
      <c r="E33" s="1700"/>
      <c r="F33" s="1692"/>
      <c r="G33" s="1419"/>
      <c r="H33" s="1693"/>
      <c r="I33" s="1405"/>
      <c r="J33" s="1700"/>
      <c r="K33" s="2186"/>
      <c r="L33" s="2186"/>
      <c r="M33" s="2186"/>
      <c r="N33" s="2186"/>
      <c r="P33" s="1407" t="str">
        <f t="shared" si="0"/>
        <v>23 (1423)</v>
      </c>
      <c r="Q33" s="1408" t="str">
        <f t="shared" si="1"/>
        <v/>
      </c>
      <c r="R33" s="295"/>
      <c r="S33" s="1409"/>
      <c r="T33" s="1409"/>
      <c r="U33" s="1665"/>
      <c r="V33" s="1407" t="str">
        <f t="shared" si="2"/>
        <v>23 (1423)</v>
      </c>
      <c r="W33" s="1408" t="str">
        <f t="shared" si="3"/>
        <v/>
      </c>
      <c r="X33" s="1608"/>
      <c r="Y33" s="1609"/>
      <c r="Z33" s="1609"/>
      <c r="AA33" s="1610"/>
      <c r="AB33" s="1611" t="s">
        <v>2954</v>
      </c>
      <c r="AC33" s="1612" t="str">
        <f t="shared" si="4"/>
        <v/>
      </c>
      <c r="AD33" s="990"/>
      <c r="AE33" s="1405"/>
      <c r="AF33" s="131"/>
      <c r="AG33" s="2186"/>
      <c r="AH33" s="2186"/>
      <c r="AI33" s="2186"/>
      <c r="AJ33" s="2186"/>
      <c r="AK33" s="1481"/>
      <c r="AL33" s="1407" t="str">
        <f t="shared" si="5"/>
        <v>23 (1423)</v>
      </c>
      <c r="AM33" s="1408" t="str">
        <f t="shared" si="6"/>
        <v/>
      </c>
      <c r="AN33" s="1608"/>
      <c r="AO33" s="1609"/>
      <c r="AP33" s="1609"/>
      <c r="AQ33" s="131"/>
      <c r="AR33" s="1407" t="str">
        <f t="shared" si="7"/>
        <v>23 (1423)</v>
      </c>
      <c r="AS33" s="1408" t="str">
        <f t="shared" si="8"/>
        <v/>
      </c>
      <c r="AT33" s="1608"/>
      <c r="AU33" s="1609"/>
      <c r="AV33" s="1609"/>
    </row>
    <row r="34" spans="1:48" s="24" customFormat="1" ht="10.7" hidden="1" customHeight="1" x14ac:dyDescent="0.2">
      <c r="A34" s="1700" t="s">
        <v>2955</v>
      </c>
      <c r="B34" s="1065"/>
      <c r="C34" s="1402"/>
      <c r="D34" s="1692"/>
      <c r="E34" s="1700"/>
      <c r="F34" s="1692"/>
      <c r="G34" s="1419"/>
      <c r="H34" s="1693"/>
      <c r="I34" s="1405"/>
      <c r="J34" s="1700"/>
      <c r="K34" s="2186"/>
      <c r="L34" s="2186"/>
      <c r="M34" s="2186"/>
      <c r="N34" s="2186"/>
      <c r="P34" s="1407" t="str">
        <f t="shared" si="0"/>
        <v>24 (1424)</v>
      </c>
      <c r="Q34" s="1408" t="str">
        <f t="shared" si="1"/>
        <v/>
      </c>
      <c r="R34" s="295"/>
      <c r="S34" s="1409"/>
      <c r="T34" s="1409"/>
      <c r="U34" s="1665"/>
      <c r="V34" s="1407" t="str">
        <f t="shared" si="2"/>
        <v>24 (1424)</v>
      </c>
      <c r="W34" s="1408" t="str">
        <f t="shared" si="3"/>
        <v/>
      </c>
      <c r="X34" s="1608"/>
      <c r="Y34" s="1609"/>
      <c r="Z34" s="1609"/>
      <c r="AA34" s="1610"/>
      <c r="AB34" s="1611" t="s">
        <v>2955</v>
      </c>
      <c r="AC34" s="1612" t="str">
        <f t="shared" si="4"/>
        <v/>
      </c>
      <c r="AD34" s="990"/>
      <c r="AE34" s="1405"/>
      <c r="AF34" s="131"/>
      <c r="AG34" s="2186"/>
      <c r="AH34" s="2186"/>
      <c r="AI34" s="2186"/>
      <c r="AJ34" s="2186"/>
      <c r="AK34" s="1481"/>
      <c r="AL34" s="1407" t="str">
        <f t="shared" si="5"/>
        <v>24 (1424)</v>
      </c>
      <c r="AM34" s="1408" t="str">
        <f t="shared" si="6"/>
        <v/>
      </c>
      <c r="AN34" s="1608"/>
      <c r="AO34" s="1609"/>
      <c r="AP34" s="1609"/>
      <c r="AQ34" s="131"/>
      <c r="AR34" s="1407" t="str">
        <f t="shared" si="7"/>
        <v>24 (1424)</v>
      </c>
      <c r="AS34" s="1408" t="str">
        <f t="shared" si="8"/>
        <v/>
      </c>
      <c r="AT34" s="1608"/>
      <c r="AU34" s="1609"/>
      <c r="AV34" s="1609"/>
    </row>
    <row r="35" spans="1:48" s="24" customFormat="1" ht="12.75" x14ac:dyDescent="0.2">
      <c r="A35" s="1700" t="s">
        <v>2956</v>
      </c>
      <c r="B35" s="1065"/>
      <c r="C35" s="1402"/>
      <c r="D35" s="1692"/>
      <c r="E35" s="1700"/>
      <c r="F35" s="1692"/>
      <c r="G35" s="1419"/>
      <c r="H35" s="1693"/>
      <c r="I35" s="1405"/>
      <c r="J35" s="1700"/>
      <c r="K35" s="2186"/>
      <c r="L35" s="2186"/>
      <c r="M35" s="2186"/>
      <c r="N35" s="2186"/>
      <c r="P35" s="1407" t="str">
        <f t="shared" si="0"/>
        <v>25 (1425)</v>
      </c>
      <c r="Q35" s="1408" t="str">
        <f t="shared" si="1"/>
        <v/>
      </c>
      <c r="R35" s="295"/>
      <c r="S35" s="1409"/>
      <c r="T35" s="1409"/>
      <c r="U35" s="1665"/>
      <c r="V35" s="1407" t="str">
        <f t="shared" si="2"/>
        <v>25 (1425)</v>
      </c>
      <c r="W35" s="1408" t="str">
        <f t="shared" si="3"/>
        <v/>
      </c>
      <c r="X35" s="1608"/>
      <c r="Y35" s="1609"/>
      <c r="Z35" s="1609"/>
      <c r="AA35" s="1610"/>
      <c r="AB35" s="1611" t="s">
        <v>2956</v>
      </c>
      <c r="AC35" s="1612" t="str">
        <f t="shared" si="4"/>
        <v/>
      </c>
      <c r="AD35" s="990"/>
      <c r="AE35" s="1405"/>
      <c r="AF35" s="131"/>
      <c r="AG35" s="2186"/>
      <c r="AH35" s="2186"/>
      <c r="AI35" s="2186"/>
      <c r="AJ35" s="2186"/>
      <c r="AK35" s="1481"/>
      <c r="AL35" s="1407" t="str">
        <f t="shared" si="5"/>
        <v>25 (1425)</v>
      </c>
      <c r="AM35" s="1408" t="str">
        <f t="shared" si="6"/>
        <v/>
      </c>
      <c r="AN35" s="1608"/>
      <c r="AO35" s="1609"/>
      <c r="AP35" s="1609"/>
      <c r="AQ35" s="131"/>
      <c r="AR35" s="1407" t="str">
        <f t="shared" si="7"/>
        <v>25 (1425)</v>
      </c>
      <c r="AS35" s="1408" t="str">
        <f t="shared" si="8"/>
        <v/>
      </c>
      <c r="AT35" s="1608"/>
      <c r="AU35" s="1609"/>
      <c r="AV35" s="1609"/>
    </row>
    <row r="36" spans="1:48" s="24" customFormat="1" x14ac:dyDescent="0.25">
      <c r="A36" s="425" t="s">
        <v>2957</v>
      </c>
      <c r="B36" s="1066">
        <v>100</v>
      </c>
      <c r="C36" s="1410"/>
      <c r="D36" s="1692"/>
      <c r="E36" s="1700"/>
      <c r="F36" s="1692"/>
      <c r="G36" s="1419"/>
      <c r="H36" s="1693"/>
      <c r="I36" s="1405"/>
      <c r="J36" s="1700"/>
      <c r="K36" s="2188"/>
      <c r="L36" s="2188"/>
      <c r="M36" s="2188"/>
      <c r="N36" s="2188"/>
      <c r="P36" s="1400"/>
      <c r="Q36" s="1413">
        <f>$B36</f>
        <v>100</v>
      </c>
      <c r="R36" s="295"/>
      <c r="S36" s="1409"/>
      <c r="T36" s="1409"/>
      <c r="U36" s="1665"/>
      <c r="V36" s="1400"/>
      <c r="W36" s="1413">
        <f>$B36</f>
        <v>100</v>
      </c>
      <c r="X36" s="1608"/>
      <c r="Y36" s="1609"/>
      <c r="Z36" s="1609"/>
      <c r="AA36" s="1610"/>
      <c r="AB36" s="1605"/>
      <c r="AC36" s="1613">
        <v>100</v>
      </c>
      <c r="AD36" s="990"/>
      <c r="AE36" s="1405"/>
      <c r="AF36" s="131"/>
      <c r="AG36" s="2188"/>
      <c r="AH36" s="2188"/>
      <c r="AI36" s="2188"/>
      <c r="AJ36" s="2188"/>
      <c r="AK36" s="1481"/>
      <c r="AL36" s="1400"/>
      <c r="AM36" s="1413">
        <f>$B36</f>
        <v>100</v>
      </c>
      <c r="AN36" s="1608"/>
      <c r="AO36" s="1609"/>
      <c r="AP36" s="1609"/>
      <c r="AQ36" s="131"/>
      <c r="AR36" s="1400"/>
      <c r="AS36" s="1413">
        <f>$B36</f>
        <v>100</v>
      </c>
      <c r="AT36" s="1608"/>
      <c r="AU36" s="1609"/>
      <c r="AV36" s="1609"/>
    </row>
    <row r="37" spans="1:48" s="24" customFormat="1" x14ac:dyDescent="0.25">
      <c r="A37" s="132" t="s">
        <v>2958</v>
      </c>
      <c r="B37" s="905" t="s">
        <v>2959</v>
      </c>
      <c r="C37" s="906"/>
      <c r="D37" s="1693"/>
      <c r="E37" s="131"/>
      <c r="F37" s="1693"/>
      <c r="G37" s="1420"/>
      <c r="H37" s="1693"/>
      <c r="I37" s="1416"/>
      <c r="J37" s="131"/>
      <c r="K37" s="2189"/>
      <c r="L37" s="2189"/>
      <c r="M37" s="2189"/>
      <c r="N37" s="2189"/>
      <c r="P37" s="1400"/>
      <c r="Q37" s="906" t="str">
        <f>$B37</f>
        <v>Global</v>
      </c>
      <c r="R37" s="295"/>
      <c r="S37" s="1418"/>
      <c r="T37" s="1418"/>
      <c r="U37" s="1665"/>
      <c r="V37" s="1400"/>
      <c r="W37" s="906" t="str">
        <f>$B37</f>
        <v>Global</v>
      </c>
      <c r="X37" s="1608"/>
      <c r="Y37" s="1609"/>
      <c r="Z37" s="1609"/>
      <c r="AA37" s="1610"/>
      <c r="AB37" s="1605"/>
      <c r="AC37" s="1614" t="s">
        <v>2959</v>
      </c>
      <c r="AD37" s="295"/>
      <c r="AE37" s="1416"/>
      <c r="AF37" s="131"/>
      <c r="AG37" s="2189"/>
      <c r="AH37" s="2189"/>
      <c r="AI37" s="2189"/>
      <c r="AJ37" s="2189"/>
      <c r="AK37" s="1481"/>
      <c r="AL37" s="1400"/>
      <c r="AM37" s="906" t="str">
        <f>$B37</f>
        <v>Global</v>
      </c>
      <c r="AN37" s="1608"/>
      <c r="AO37" s="1609"/>
      <c r="AP37" s="1609"/>
      <c r="AQ37" s="131"/>
      <c r="AR37" s="1400"/>
      <c r="AS37" s="906" t="str">
        <f>$B37</f>
        <v>Global</v>
      </c>
      <c r="AT37" s="1608"/>
      <c r="AU37" s="1609"/>
      <c r="AV37" s="1609"/>
    </row>
    <row r="38" spans="1:48" ht="4.9000000000000004" customHeight="1" x14ac:dyDescent="0.25">
      <c r="A38" s="131"/>
      <c r="B38" s="131"/>
      <c r="C38" s="131"/>
      <c r="D38" s="131"/>
      <c r="E38" s="1650"/>
      <c r="F38" s="1650"/>
      <c r="G38" s="1650"/>
      <c r="H38" s="131"/>
      <c r="I38" s="1650"/>
      <c r="J38" s="1650"/>
      <c r="K38" s="131"/>
      <c r="L38" s="131"/>
      <c r="M38" s="131"/>
      <c r="N38" s="131"/>
      <c r="O38" s="1719"/>
      <c r="P38" s="1400"/>
      <c r="Q38" s="1400"/>
      <c r="R38" s="131"/>
      <c r="S38" s="131"/>
      <c r="T38" s="131"/>
      <c r="U38" s="1665"/>
      <c r="V38" s="1400"/>
      <c r="W38" s="1400"/>
      <c r="X38" s="1590"/>
      <c r="Y38" s="1590"/>
      <c r="Z38" s="1590"/>
      <c r="AA38" s="1610"/>
      <c r="AB38" s="1605"/>
      <c r="AC38" s="1605"/>
      <c r="AD38" s="1607"/>
      <c r="AE38" s="131"/>
      <c r="AF38" s="131"/>
      <c r="AG38" s="131"/>
      <c r="AH38" s="131"/>
      <c r="AI38" s="131"/>
      <c r="AJ38" s="131"/>
      <c r="AK38" s="1481"/>
      <c r="AL38" s="1400"/>
      <c r="AM38" s="1400"/>
      <c r="AN38" s="1590"/>
      <c r="AO38" s="1590"/>
      <c r="AP38" s="1590"/>
      <c r="AQ38" s="131"/>
      <c r="AR38" s="1400"/>
      <c r="AS38" s="1400"/>
      <c r="AT38" s="1590"/>
      <c r="AU38" s="1590"/>
      <c r="AV38" s="1590"/>
    </row>
    <row r="39" spans="1:48" x14ac:dyDescent="0.25">
      <c r="A39" s="131"/>
      <c r="B39" s="138" t="s">
        <v>1785</v>
      </c>
      <c r="C39" s="131"/>
      <c r="D39" s="131"/>
      <c r="E39" s="1650"/>
      <c r="F39" s="1650"/>
      <c r="G39" s="1650"/>
      <c r="H39" s="131"/>
      <c r="I39" s="1650"/>
      <c r="J39" s="1650"/>
      <c r="K39" s="131"/>
      <c r="L39" s="131"/>
      <c r="M39" s="131"/>
      <c r="N39" s="131"/>
      <c r="O39" s="1719"/>
      <c r="P39" s="1400"/>
      <c r="Q39" s="1401" t="str">
        <f>$B39</f>
        <v>Engagements inutilisés (502)</v>
      </c>
      <c r="R39" s="131"/>
      <c r="S39" s="131"/>
      <c r="T39" s="131"/>
      <c r="U39" s="1665"/>
      <c r="V39" s="1400"/>
      <c r="W39" s="1401" t="str">
        <f>$B39</f>
        <v>Engagements inutilisés (502)</v>
      </c>
      <c r="X39" s="1590"/>
      <c r="Y39" s="1590"/>
      <c r="Z39" s="1590"/>
      <c r="AA39" s="1610"/>
      <c r="AB39" s="1605"/>
      <c r="AC39" s="1606" t="s">
        <v>3146</v>
      </c>
      <c r="AD39" s="1607"/>
      <c r="AE39" s="131"/>
      <c r="AF39" s="131"/>
      <c r="AG39" s="131"/>
      <c r="AH39" s="131"/>
      <c r="AI39" s="131"/>
      <c r="AJ39" s="131"/>
      <c r="AK39" s="1481"/>
      <c r="AL39" s="1400"/>
      <c r="AM39" s="1401" t="str">
        <f>$B39</f>
        <v>Engagements inutilisés (502)</v>
      </c>
      <c r="AN39" s="1590"/>
      <c r="AO39" s="1590"/>
      <c r="AP39" s="1590"/>
      <c r="AQ39" s="131"/>
      <c r="AR39" s="1400"/>
      <c r="AS39" s="1401" t="str">
        <f>$B39</f>
        <v>Engagements inutilisés (502)</v>
      </c>
      <c r="AT39" s="1590"/>
      <c r="AU39" s="1590"/>
      <c r="AV39" s="1590"/>
    </row>
    <row r="40" spans="1:48" s="24" customFormat="1" ht="12.75" x14ac:dyDescent="0.2">
      <c r="A40" s="1700" t="s">
        <v>2932</v>
      </c>
      <c r="B40" s="1065"/>
      <c r="C40" s="1692"/>
      <c r="D40" s="1692"/>
      <c r="E40" s="1700"/>
      <c r="F40" s="1692"/>
      <c r="G40" s="1419"/>
      <c r="H40" s="1693"/>
      <c r="I40" s="1405"/>
      <c r="J40" s="1700"/>
      <c r="K40" s="2186"/>
      <c r="L40" s="2186"/>
      <c r="M40" s="2186"/>
      <c r="N40" s="2186"/>
      <c r="P40" s="1407" t="str">
        <f t="shared" ref="P40:P64" si="9">$A40</f>
        <v>1 (1401)</v>
      </c>
      <c r="Q40" s="1408" t="str">
        <f t="shared" ref="Q40:Q64" si="10">IF($B40="","",$B40)</f>
        <v/>
      </c>
      <c r="R40" s="295"/>
      <c r="S40" s="1409"/>
      <c r="T40" s="1409"/>
      <c r="U40" s="1665"/>
      <c r="V40" s="1407" t="str">
        <f t="shared" ref="V40:V64" si="11">$A40</f>
        <v>1 (1401)</v>
      </c>
      <c r="W40" s="1408" t="str">
        <f t="shared" ref="W40:W64" si="12">IF($B40="","",$B40)</f>
        <v/>
      </c>
      <c r="X40" s="1608"/>
      <c r="Y40" s="1609"/>
      <c r="Z40" s="1609"/>
      <c r="AA40" s="1610"/>
      <c r="AB40" s="1611" t="s">
        <v>2932</v>
      </c>
      <c r="AC40" s="1612" t="str">
        <f t="shared" ref="AC40:AC64" si="13">IF($B40="","",$B40)</f>
        <v/>
      </c>
      <c r="AD40" s="990"/>
      <c r="AE40" s="1405"/>
      <c r="AF40" s="131"/>
      <c r="AG40" s="2186"/>
      <c r="AH40" s="2186"/>
      <c r="AI40" s="2186"/>
      <c r="AJ40" s="2186"/>
      <c r="AK40" s="1481"/>
      <c r="AL40" s="1407" t="str">
        <f t="shared" ref="AL40:AL64" si="14">$A40</f>
        <v>1 (1401)</v>
      </c>
      <c r="AM40" s="1408" t="str">
        <f t="shared" ref="AM40:AM64" si="15">IF($B40="","",$B40)</f>
        <v/>
      </c>
      <c r="AN40" s="1608"/>
      <c r="AO40" s="1609"/>
      <c r="AP40" s="1609"/>
      <c r="AQ40" s="131"/>
      <c r="AR40" s="1407" t="str">
        <f t="shared" ref="AR40:AR64" si="16">$A40</f>
        <v>1 (1401)</v>
      </c>
      <c r="AS40" s="1408" t="str">
        <f t="shared" ref="AS40:AS64" si="17">IF($B40="","",$B40)</f>
        <v/>
      </c>
      <c r="AT40" s="1608"/>
      <c r="AU40" s="1609"/>
      <c r="AV40" s="1609"/>
    </row>
    <row r="41" spans="1:48" s="24" customFormat="1" ht="12.75" x14ac:dyDescent="0.2">
      <c r="A41" s="1700" t="s">
        <v>2933</v>
      </c>
      <c r="B41" s="1065"/>
      <c r="C41" s="1692"/>
      <c r="D41" s="1692"/>
      <c r="E41" s="1700"/>
      <c r="F41" s="1692"/>
      <c r="G41" s="1419"/>
      <c r="H41" s="1693"/>
      <c r="I41" s="1405"/>
      <c r="J41" s="1700"/>
      <c r="K41" s="2186"/>
      <c r="L41" s="2186"/>
      <c r="M41" s="2186"/>
      <c r="N41" s="2186"/>
      <c r="P41" s="1407" t="str">
        <f t="shared" si="9"/>
        <v>2 (1402)</v>
      </c>
      <c r="Q41" s="1408" t="str">
        <f t="shared" si="10"/>
        <v/>
      </c>
      <c r="R41" s="295"/>
      <c r="S41" s="1409"/>
      <c r="T41" s="1409"/>
      <c r="U41" s="1665"/>
      <c r="V41" s="1407" t="str">
        <f t="shared" si="11"/>
        <v>2 (1402)</v>
      </c>
      <c r="W41" s="1408" t="str">
        <f t="shared" si="12"/>
        <v/>
      </c>
      <c r="X41" s="1608"/>
      <c r="Y41" s="1609"/>
      <c r="Z41" s="1609"/>
      <c r="AA41" s="1610"/>
      <c r="AB41" s="1611" t="s">
        <v>2933</v>
      </c>
      <c r="AC41" s="1612" t="str">
        <f t="shared" si="13"/>
        <v/>
      </c>
      <c r="AD41" s="990"/>
      <c r="AE41" s="1405"/>
      <c r="AF41" s="131"/>
      <c r="AG41" s="2186"/>
      <c r="AH41" s="2186"/>
      <c r="AI41" s="2186"/>
      <c r="AJ41" s="2186"/>
      <c r="AK41" s="1481"/>
      <c r="AL41" s="1407" t="str">
        <f t="shared" si="14"/>
        <v>2 (1402)</v>
      </c>
      <c r="AM41" s="1408" t="str">
        <f t="shared" si="15"/>
        <v/>
      </c>
      <c r="AN41" s="1608"/>
      <c r="AO41" s="1609"/>
      <c r="AP41" s="1609"/>
      <c r="AQ41" s="131"/>
      <c r="AR41" s="1407" t="str">
        <f t="shared" si="16"/>
        <v>2 (1402)</v>
      </c>
      <c r="AS41" s="1408" t="str">
        <f t="shared" si="17"/>
        <v/>
      </c>
      <c r="AT41" s="1608"/>
      <c r="AU41" s="1609"/>
      <c r="AV41" s="1609"/>
    </row>
    <row r="42" spans="1:48" s="24" customFormat="1" ht="12.75" x14ac:dyDescent="0.2">
      <c r="A42" s="1700" t="s">
        <v>2934</v>
      </c>
      <c r="B42" s="1065"/>
      <c r="C42" s="1692"/>
      <c r="D42" s="1692"/>
      <c r="E42" s="1700"/>
      <c r="F42" s="1692"/>
      <c r="G42" s="1419"/>
      <c r="H42" s="1693"/>
      <c r="I42" s="1405"/>
      <c r="J42" s="1700"/>
      <c r="K42" s="2186"/>
      <c r="L42" s="2186"/>
      <c r="M42" s="2186"/>
      <c r="N42" s="2186"/>
      <c r="P42" s="1407" t="str">
        <f t="shared" si="9"/>
        <v>3 (1403)</v>
      </c>
      <c r="Q42" s="1408" t="str">
        <f t="shared" si="10"/>
        <v/>
      </c>
      <c r="R42" s="295"/>
      <c r="S42" s="1409"/>
      <c r="T42" s="1409"/>
      <c r="U42" s="1665"/>
      <c r="V42" s="1407" t="str">
        <f t="shared" si="11"/>
        <v>3 (1403)</v>
      </c>
      <c r="W42" s="1408" t="str">
        <f t="shared" si="12"/>
        <v/>
      </c>
      <c r="X42" s="1608"/>
      <c r="Y42" s="1609"/>
      <c r="Z42" s="1609"/>
      <c r="AA42" s="1610"/>
      <c r="AB42" s="1611" t="s">
        <v>2934</v>
      </c>
      <c r="AC42" s="1612" t="str">
        <f t="shared" si="13"/>
        <v/>
      </c>
      <c r="AD42" s="990"/>
      <c r="AE42" s="1405"/>
      <c r="AF42" s="131"/>
      <c r="AG42" s="2186"/>
      <c r="AH42" s="2186"/>
      <c r="AI42" s="2186"/>
      <c r="AJ42" s="2186"/>
      <c r="AK42" s="1481"/>
      <c r="AL42" s="1407" t="str">
        <f t="shared" si="14"/>
        <v>3 (1403)</v>
      </c>
      <c r="AM42" s="1408" t="str">
        <f t="shared" si="15"/>
        <v/>
      </c>
      <c r="AN42" s="1608"/>
      <c r="AO42" s="1609"/>
      <c r="AP42" s="1609"/>
      <c r="AQ42" s="131"/>
      <c r="AR42" s="1407" t="str">
        <f t="shared" si="16"/>
        <v>3 (1403)</v>
      </c>
      <c r="AS42" s="1408" t="str">
        <f t="shared" si="17"/>
        <v/>
      </c>
      <c r="AT42" s="1608"/>
      <c r="AU42" s="1609"/>
      <c r="AV42" s="1609"/>
    </row>
    <row r="43" spans="1:48" s="24" customFormat="1" ht="10.7" hidden="1" customHeight="1" x14ac:dyDescent="0.2">
      <c r="A43" s="1700" t="s">
        <v>2935</v>
      </c>
      <c r="B43" s="1065"/>
      <c r="C43" s="1692"/>
      <c r="D43" s="1692"/>
      <c r="E43" s="1700"/>
      <c r="F43" s="1692"/>
      <c r="G43" s="1419"/>
      <c r="H43" s="1693"/>
      <c r="I43" s="1405"/>
      <c r="J43" s="1700"/>
      <c r="K43" s="2186"/>
      <c r="L43" s="2186"/>
      <c r="M43" s="2186"/>
      <c r="N43" s="2186"/>
      <c r="P43" s="1407" t="str">
        <f t="shared" si="9"/>
        <v>4 (1404)</v>
      </c>
      <c r="Q43" s="1408" t="str">
        <f t="shared" si="10"/>
        <v/>
      </c>
      <c r="R43" s="295"/>
      <c r="S43" s="1409"/>
      <c r="T43" s="1409"/>
      <c r="U43" s="1665"/>
      <c r="V43" s="1407" t="str">
        <f t="shared" si="11"/>
        <v>4 (1404)</v>
      </c>
      <c r="W43" s="1408" t="str">
        <f t="shared" si="12"/>
        <v/>
      </c>
      <c r="X43" s="1608"/>
      <c r="Y43" s="1609"/>
      <c r="Z43" s="1609"/>
      <c r="AA43" s="1610"/>
      <c r="AB43" s="1611" t="s">
        <v>2935</v>
      </c>
      <c r="AC43" s="1612" t="str">
        <f t="shared" si="13"/>
        <v/>
      </c>
      <c r="AD43" s="990"/>
      <c r="AE43" s="1405"/>
      <c r="AF43" s="131"/>
      <c r="AG43" s="2186"/>
      <c r="AH43" s="2186"/>
      <c r="AI43" s="2186"/>
      <c r="AJ43" s="2186"/>
      <c r="AK43" s="1481"/>
      <c r="AL43" s="1407" t="str">
        <f t="shared" si="14"/>
        <v>4 (1404)</v>
      </c>
      <c r="AM43" s="1408" t="str">
        <f t="shared" si="15"/>
        <v/>
      </c>
      <c r="AN43" s="1608"/>
      <c r="AO43" s="1609"/>
      <c r="AP43" s="1609"/>
      <c r="AQ43" s="131"/>
      <c r="AR43" s="1407" t="str">
        <f t="shared" si="16"/>
        <v>4 (1404)</v>
      </c>
      <c r="AS43" s="1408" t="str">
        <f t="shared" si="17"/>
        <v/>
      </c>
      <c r="AT43" s="1608"/>
      <c r="AU43" s="1609"/>
      <c r="AV43" s="1609"/>
    </row>
    <row r="44" spans="1:48" s="24" customFormat="1" ht="10.7" hidden="1" customHeight="1" x14ac:dyDescent="0.2">
      <c r="A44" s="1700" t="s">
        <v>2936</v>
      </c>
      <c r="B44" s="1065"/>
      <c r="C44" s="1692"/>
      <c r="D44" s="1692"/>
      <c r="E44" s="1700"/>
      <c r="F44" s="1692"/>
      <c r="G44" s="1419"/>
      <c r="H44" s="1693"/>
      <c r="I44" s="1405"/>
      <c r="J44" s="1700"/>
      <c r="K44" s="2186"/>
      <c r="L44" s="2186"/>
      <c r="M44" s="2186"/>
      <c r="N44" s="2186"/>
      <c r="P44" s="1407" t="str">
        <f t="shared" si="9"/>
        <v>5 (1405)</v>
      </c>
      <c r="Q44" s="1408" t="str">
        <f t="shared" si="10"/>
        <v/>
      </c>
      <c r="R44" s="295"/>
      <c r="S44" s="1409"/>
      <c r="T44" s="1409"/>
      <c r="U44" s="1665"/>
      <c r="V44" s="1407" t="str">
        <f t="shared" si="11"/>
        <v>5 (1405)</v>
      </c>
      <c r="W44" s="1408" t="str">
        <f t="shared" si="12"/>
        <v/>
      </c>
      <c r="X44" s="1608"/>
      <c r="Y44" s="1609"/>
      <c r="Z44" s="1609"/>
      <c r="AA44" s="1610"/>
      <c r="AB44" s="1611" t="s">
        <v>2936</v>
      </c>
      <c r="AC44" s="1612" t="str">
        <f t="shared" si="13"/>
        <v/>
      </c>
      <c r="AD44" s="990"/>
      <c r="AE44" s="1405"/>
      <c r="AF44" s="131"/>
      <c r="AG44" s="2186"/>
      <c r="AH44" s="2186"/>
      <c r="AI44" s="2186"/>
      <c r="AJ44" s="2186"/>
      <c r="AK44" s="1481"/>
      <c r="AL44" s="1407" t="str">
        <f t="shared" si="14"/>
        <v>5 (1405)</v>
      </c>
      <c r="AM44" s="1408" t="str">
        <f t="shared" si="15"/>
        <v/>
      </c>
      <c r="AN44" s="1608"/>
      <c r="AO44" s="1609"/>
      <c r="AP44" s="1609"/>
      <c r="AQ44" s="131"/>
      <c r="AR44" s="1407" t="str">
        <f t="shared" si="16"/>
        <v>5 (1405)</v>
      </c>
      <c r="AS44" s="1408" t="str">
        <f t="shared" si="17"/>
        <v/>
      </c>
      <c r="AT44" s="1608"/>
      <c r="AU44" s="1609"/>
      <c r="AV44" s="1609"/>
    </row>
    <row r="45" spans="1:48" s="24" customFormat="1" ht="10.7" hidden="1" customHeight="1" x14ac:dyDescent="0.2">
      <c r="A45" s="1700" t="s">
        <v>2937</v>
      </c>
      <c r="B45" s="1065"/>
      <c r="C45" s="1692"/>
      <c r="D45" s="1692"/>
      <c r="E45" s="1700"/>
      <c r="F45" s="1692"/>
      <c r="G45" s="1419"/>
      <c r="H45" s="1693"/>
      <c r="I45" s="1405"/>
      <c r="J45" s="1700"/>
      <c r="K45" s="2186"/>
      <c r="L45" s="2186"/>
      <c r="M45" s="2186"/>
      <c r="N45" s="2186"/>
      <c r="P45" s="1407" t="str">
        <f t="shared" si="9"/>
        <v>6 (1406)</v>
      </c>
      <c r="Q45" s="1408" t="str">
        <f t="shared" si="10"/>
        <v/>
      </c>
      <c r="R45" s="295"/>
      <c r="S45" s="1409"/>
      <c r="T45" s="1409"/>
      <c r="U45" s="1665"/>
      <c r="V45" s="1407" t="str">
        <f t="shared" si="11"/>
        <v>6 (1406)</v>
      </c>
      <c r="W45" s="1408" t="str">
        <f t="shared" si="12"/>
        <v/>
      </c>
      <c r="X45" s="1608"/>
      <c r="Y45" s="1609"/>
      <c r="Z45" s="1609"/>
      <c r="AA45" s="1610"/>
      <c r="AB45" s="1611" t="s">
        <v>2937</v>
      </c>
      <c r="AC45" s="1612" t="str">
        <f t="shared" si="13"/>
        <v/>
      </c>
      <c r="AD45" s="990"/>
      <c r="AE45" s="1405"/>
      <c r="AF45" s="131"/>
      <c r="AG45" s="2186"/>
      <c r="AH45" s="2186"/>
      <c r="AI45" s="2186"/>
      <c r="AJ45" s="2186"/>
      <c r="AK45" s="1481"/>
      <c r="AL45" s="1407" t="str">
        <f t="shared" si="14"/>
        <v>6 (1406)</v>
      </c>
      <c r="AM45" s="1408" t="str">
        <f t="shared" si="15"/>
        <v/>
      </c>
      <c r="AN45" s="1608"/>
      <c r="AO45" s="1609"/>
      <c r="AP45" s="1609"/>
      <c r="AQ45" s="131"/>
      <c r="AR45" s="1407" t="str">
        <f t="shared" si="16"/>
        <v>6 (1406)</v>
      </c>
      <c r="AS45" s="1408" t="str">
        <f t="shared" si="17"/>
        <v/>
      </c>
      <c r="AT45" s="1608"/>
      <c r="AU45" s="1609"/>
      <c r="AV45" s="1609"/>
    </row>
    <row r="46" spans="1:48" s="24" customFormat="1" ht="10.7" hidden="1" customHeight="1" x14ac:dyDescent="0.2">
      <c r="A46" s="1700" t="s">
        <v>2938</v>
      </c>
      <c r="B46" s="1065"/>
      <c r="C46" s="1692"/>
      <c r="D46" s="1692"/>
      <c r="E46" s="1700"/>
      <c r="F46" s="1692"/>
      <c r="G46" s="1419"/>
      <c r="H46" s="1693"/>
      <c r="I46" s="1405"/>
      <c r="J46" s="1700"/>
      <c r="K46" s="2186"/>
      <c r="L46" s="2186"/>
      <c r="M46" s="2186"/>
      <c r="N46" s="2186"/>
      <c r="P46" s="1407" t="str">
        <f t="shared" si="9"/>
        <v>7 (1407)</v>
      </c>
      <c r="Q46" s="1408" t="str">
        <f t="shared" si="10"/>
        <v/>
      </c>
      <c r="R46" s="295"/>
      <c r="S46" s="1409"/>
      <c r="T46" s="1409"/>
      <c r="U46" s="1665"/>
      <c r="V46" s="1407" t="str">
        <f t="shared" si="11"/>
        <v>7 (1407)</v>
      </c>
      <c r="W46" s="1408" t="str">
        <f t="shared" si="12"/>
        <v/>
      </c>
      <c r="X46" s="1608"/>
      <c r="Y46" s="1609"/>
      <c r="Z46" s="1609"/>
      <c r="AA46" s="1610"/>
      <c r="AB46" s="1611" t="s">
        <v>2938</v>
      </c>
      <c r="AC46" s="1612" t="str">
        <f t="shared" si="13"/>
        <v/>
      </c>
      <c r="AD46" s="990"/>
      <c r="AE46" s="1405"/>
      <c r="AF46" s="131"/>
      <c r="AG46" s="2186"/>
      <c r="AH46" s="2186"/>
      <c r="AI46" s="2186"/>
      <c r="AJ46" s="2186"/>
      <c r="AK46" s="1481"/>
      <c r="AL46" s="1407" t="str">
        <f t="shared" si="14"/>
        <v>7 (1407)</v>
      </c>
      <c r="AM46" s="1408" t="str">
        <f t="shared" si="15"/>
        <v/>
      </c>
      <c r="AN46" s="1608"/>
      <c r="AO46" s="1609"/>
      <c r="AP46" s="1609"/>
      <c r="AQ46" s="131"/>
      <c r="AR46" s="1407" t="str">
        <f t="shared" si="16"/>
        <v>7 (1407)</v>
      </c>
      <c r="AS46" s="1408" t="str">
        <f t="shared" si="17"/>
        <v/>
      </c>
      <c r="AT46" s="1608"/>
      <c r="AU46" s="1609"/>
      <c r="AV46" s="1609"/>
    </row>
    <row r="47" spans="1:48" s="24" customFormat="1" ht="10.7" hidden="1" customHeight="1" x14ac:dyDescent="0.2">
      <c r="A47" s="1700" t="s">
        <v>2939</v>
      </c>
      <c r="B47" s="1065"/>
      <c r="C47" s="1692"/>
      <c r="D47" s="1692"/>
      <c r="E47" s="1700"/>
      <c r="F47" s="1692"/>
      <c r="G47" s="1419"/>
      <c r="H47" s="1693"/>
      <c r="I47" s="1405"/>
      <c r="J47" s="1700"/>
      <c r="K47" s="2186"/>
      <c r="L47" s="2186"/>
      <c r="M47" s="2186"/>
      <c r="N47" s="2186"/>
      <c r="P47" s="1407" t="str">
        <f t="shared" si="9"/>
        <v>8 (1408)</v>
      </c>
      <c r="Q47" s="1408" t="str">
        <f t="shared" si="10"/>
        <v/>
      </c>
      <c r="R47" s="295"/>
      <c r="S47" s="1409"/>
      <c r="T47" s="1409"/>
      <c r="U47" s="1665"/>
      <c r="V47" s="1407" t="str">
        <f t="shared" si="11"/>
        <v>8 (1408)</v>
      </c>
      <c r="W47" s="1408" t="str">
        <f t="shared" si="12"/>
        <v/>
      </c>
      <c r="X47" s="1608"/>
      <c r="Y47" s="1609"/>
      <c r="Z47" s="1609"/>
      <c r="AA47" s="1610"/>
      <c r="AB47" s="1611" t="s">
        <v>2939</v>
      </c>
      <c r="AC47" s="1612" t="str">
        <f t="shared" si="13"/>
        <v/>
      </c>
      <c r="AD47" s="990"/>
      <c r="AE47" s="1405"/>
      <c r="AF47" s="131"/>
      <c r="AG47" s="2186"/>
      <c r="AH47" s="2186"/>
      <c r="AI47" s="2186"/>
      <c r="AJ47" s="2186"/>
      <c r="AK47" s="1481"/>
      <c r="AL47" s="1407" t="str">
        <f t="shared" si="14"/>
        <v>8 (1408)</v>
      </c>
      <c r="AM47" s="1408" t="str">
        <f t="shared" si="15"/>
        <v/>
      </c>
      <c r="AN47" s="1608"/>
      <c r="AO47" s="1609"/>
      <c r="AP47" s="1609"/>
      <c r="AQ47" s="131"/>
      <c r="AR47" s="1407" t="str">
        <f t="shared" si="16"/>
        <v>8 (1408)</v>
      </c>
      <c r="AS47" s="1408" t="str">
        <f t="shared" si="17"/>
        <v/>
      </c>
      <c r="AT47" s="1608"/>
      <c r="AU47" s="1609"/>
      <c r="AV47" s="1609"/>
    </row>
    <row r="48" spans="1:48" s="24" customFormat="1" ht="10.7" hidden="1" customHeight="1" x14ac:dyDescent="0.2">
      <c r="A48" s="1700" t="s">
        <v>2940</v>
      </c>
      <c r="B48" s="1065"/>
      <c r="C48" s="1692"/>
      <c r="D48" s="1692"/>
      <c r="E48" s="1700"/>
      <c r="F48" s="1692"/>
      <c r="G48" s="1419"/>
      <c r="H48" s="1693"/>
      <c r="I48" s="1405"/>
      <c r="J48" s="1700"/>
      <c r="K48" s="2186"/>
      <c r="L48" s="2186"/>
      <c r="M48" s="2186"/>
      <c r="N48" s="2186"/>
      <c r="P48" s="1407" t="str">
        <f t="shared" si="9"/>
        <v>9 (1409)</v>
      </c>
      <c r="Q48" s="1408" t="str">
        <f t="shared" si="10"/>
        <v/>
      </c>
      <c r="R48" s="295"/>
      <c r="S48" s="1409"/>
      <c r="T48" s="1409"/>
      <c r="U48" s="1665"/>
      <c r="V48" s="1407" t="str">
        <f t="shared" si="11"/>
        <v>9 (1409)</v>
      </c>
      <c r="W48" s="1408" t="str">
        <f t="shared" si="12"/>
        <v/>
      </c>
      <c r="X48" s="1608"/>
      <c r="Y48" s="1609"/>
      <c r="Z48" s="1609"/>
      <c r="AA48" s="1610"/>
      <c r="AB48" s="1611" t="s">
        <v>2940</v>
      </c>
      <c r="AC48" s="1612" t="str">
        <f t="shared" si="13"/>
        <v/>
      </c>
      <c r="AD48" s="990"/>
      <c r="AE48" s="1405"/>
      <c r="AF48" s="131"/>
      <c r="AG48" s="2186"/>
      <c r="AH48" s="2186"/>
      <c r="AI48" s="2186"/>
      <c r="AJ48" s="2186"/>
      <c r="AK48" s="1481"/>
      <c r="AL48" s="1407" t="str">
        <f t="shared" si="14"/>
        <v>9 (1409)</v>
      </c>
      <c r="AM48" s="1408" t="str">
        <f t="shared" si="15"/>
        <v/>
      </c>
      <c r="AN48" s="1608"/>
      <c r="AO48" s="1609"/>
      <c r="AP48" s="1609"/>
      <c r="AQ48" s="131"/>
      <c r="AR48" s="1407" t="str">
        <f t="shared" si="16"/>
        <v>9 (1409)</v>
      </c>
      <c r="AS48" s="1408" t="str">
        <f t="shared" si="17"/>
        <v/>
      </c>
      <c r="AT48" s="1608"/>
      <c r="AU48" s="1609"/>
      <c r="AV48" s="1609"/>
    </row>
    <row r="49" spans="1:48" s="24" customFormat="1" ht="10.7" hidden="1" customHeight="1" x14ac:dyDescent="0.2">
      <c r="A49" s="1700" t="s">
        <v>2941</v>
      </c>
      <c r="B49" s="1065"/>
      <c r="C49" s="1692"/>
      <c r="D49" s="1692"/>
      <c r="E49" s="1700"/>
      <c r="F49" s="1692"/>
      <c r="G49" s="1419"/>
      <c r="H49" s="1693"/>
      <c r="I49" s="1405"/>
      <c r="J49" s="1700"/>
      <c r="K49" s="2186"/>
      <c r="L49" s="2186"/>
      <c r="M49" s="2186"/>
      <c r="N49" s="2186"/>
      <c r="P49" s="1407" t="str">
        <f t="shared" si="9"/>
        <v>10 (1410)</v>
      </c>
      <c r="Q49" s="1408" t="str">
        <f t="shared" si="10"/>
        <v/>
      </c>
      <c r="R49" s="295"/>
      <c r="S49" s="1409"/>
      <c r="T49" s="1409"/>
      <c r="U49" s="1665"/>
      <c r="V49" s="1407" t="str">
        <f t="shared" si="11"/>
        <v>10 (1410)</v>
      </c>
      <c r="W49" s="1408" t="str">
        <f t="shared" si="12"/>
        <v/>
      </c>
      <c r="X49" s="1608"/>
      <c r="Y49" s="1609"/>
      <c r="Z49" s="1609"/>
      <c r="AA49" s="1610"/>
      <c r="AB49" s="1611" t="s">
        <v>2941</v>
      </c>
      <c r="AC49" s="1612" t="str">
        <f t="shared" si="13"/>
        <v/>
      </c>
      <c r="AD49" s="990"/>
      <c r="AE49" s="1405"/>
      <c r="AF49" s="131"/>
      <c r="AG49" s="2186"/>
      <c r="AH49" s="2186"/>
      <c r="AI49" s="2186"/>
      <c r="AJ49" s="2186"/>
      <c r="AK49" s="1481"/>
      <c r="AL49" s="1407" t="str">
        <f t="shared" si="14"/>
        <v>10 (1410)</v>
      </c>
      <c r="AM49" s="1408" t="str">
        <f t="shared" si="15"/>
        <v/>
      </c>
      <c r="AN49" s="1608"/>
      <c r="AO49" s="1609"/>
      <c r="AP49" s="1609"/>
      <c r="AQ49" s="131"/>
      <c r="AR49" s="1407" t="str">
        <f t="shared" si="16"/>
        <v>10 (1410)</v>
      </c>
      <c r="AS49" s="1408" t="str">
        <f t="shared" si="17"/>
        <v/>
      </c>
      <c r="AT49" s="1608"/>
      <c r="AU49" s="1609"/>
      <c r="AV49" s="1609"/>
    </row>
    <row r="50" spans="1:48" s="24" customFormat="1" ht="10.7" hidden="1" customHeight="1" x14ac:dyDescent="0.2">
      <c r="A50" s="1700" t="s">
        <v>2942</v>
      </c>
      <c r="B50" s="1065"/>
      <c r="C50" s="1692"/>
      <c r="D50" s="1692"/>
      <c r="E50" s="1700"/>
      <c r="F50" s="1692"/>
      <c r="G50" s="1419"/>
      <c r="H50" s="1693"/>
      <c r="I50" s="1405"/>
      <c r="J50" s="1700"/>
      <c r="K50" s="2186"/>
      <c r="L50" s="2186"/>
      <c r="M50" s="2186"/>
      <c r="N50" s="2186"/>
      <c r="P50" s="1407" t="str">
        <f t="shared" si="9"/>
        <v>11 (1411)</v>
      </c>
      <c r="Q50" s="1408" t="str">
        <f t="shared" si="10"/>
        <v/>
      </c>
      <c r="R50" s="295"/>
      <c r="S50" s="1409"/>
      <c r="T50" s="1409"/>
      <c r="U50" s="1665"/>
      <c r="V50" s="1407" t="str">
        <f t="shared" si="11"/>
        <v>11 (1411)</v>
      </c>
      <c r="W50" s="1408" t="str">
        <f t="shared" si="12"/>
        <v/>
      </c>
      <c r="X50" s="1608"/>
      <c r="Y50" s="1609"/>
      <c r="Z50" s="1609"/>
      <c r="AA50" s="1610"/>
      <c r="AB50" s="1611" t="s">
        <v>2942</v>
      </c>
      <c r="AC50" s="1612" t="str">
        <f t="shared" si="13"/>
        <v/>
      </c>
      <c r="AD50" s="990"/>
      <c r="AE50" s="1405"/>
      <c r="AF50" s="131"/>
      <c r="AG50" s="2186"/>
      <c r="AH50" s="2186"/>
      <c r="AI50" s="2186"/>
      <c r="AJ50" s="2186"/>
      <c r="AK50" s="1481"/>
      <c r="AL50" s="1407" t="str">
        <f t="shared" si="14"/>
        <v>11 (1411)</v>
      </c>
      <c r="AM50" s="1408" t="str">
        <f t="shared" si="15"/>
        <v/>
      </c>
      <c r="AN50" s="1608"/>
      <c r="AO50" s="1609"/>
      <c r="AP50" s="1609"/>
      <c r="AQ50" s="131"/>
      <c r="AR50" s="1407" t="str">
        <f t="shared" si="16"/>
        <v>11 (1411)</v>
      </c>
      <c r="AS50" s="1408" t="str">
        <f t="shared" si="17"/>
        <v/>
      </c>
      <c r="AT50" s="1608"/>
      <c r="AU50" s="1609"/>
      <c r="AV50" s="1609"/>
    </row>
    <row r="51" spans="1:48" s="24" customFormat="1" ht="10.7" hidden="1" customHeight="1" x14ac:dyDescent="0.2">
      <c r="A51" s="1700" t="s">
        <v>2943</v>
      </c>
      <c r="B51" s="1065"/>
      <c r="C51" s="1692"/>
      <c r="D51" s="1692"/>
      <c r="E51" s="1700"/>
      <c r="F51" s="1692"/>
      <c r="G51" s="1419"/>
      <c r="H51" s="1693"/>
      <c r="I51" s="1405"/>
      <c r="J51" s="1700"/>
      <c r="K51" s="2186"/>
      <c r="L51" s="2186"/>
      <c r="M51" s="2186"/>
      <c r="N51" s="2186"/>
      <c r="P51" s="1407" t="str">
        <f t="shared" si="9"/>
        <v>12 (1412)</v>
      </c>
      <c r="Q51" s="1408" t="str">
        <f t="shared" si="10"/>
        <v/>
      </c>
      <c r="R51" s="295"/>
      <c r="S51" s="1409"/>
      <c r="T51" s="1409"/>
      <c r="U51" s="1665"/>
      <c r="V51" s="1407" t="str">
        <f t="shared" si="11"/>
        <v>12 (1412)</v>
      </c>
      <c r="W51" s="1408" t="str">
        <f t="shared" si="12"/>
        <v/>
      </c>
      <c r="X51" s="1608"/>
      <c r="Y51" s="1609"/>
      <c r="Z51" s="1609"/>
      <c r="AA51" s="1610"/>
      <c r="AB51" s="1611" t="s">
        <v>2943</v>
      </c>
      <c r="AC51" s="1612" t="str">
        <f t="shared" si="13"/>
        <v/>
      </c>
      <c r="AD51" s="990"/>
      <c r="AE51" s="1405"/>
      <c r="AF51" s="131"/>
      <c r="AG51" s="2186"/>
      <c r="AH51" s="2186"/>
      <c r="AI51" s="2186"/>
      <c r="AJ51" s="2186"/>
      <c r="AK51" s="1481"/>
      <c r="AL51" s="1407" t="str">
        <f t="shared" si="14"/>
        <v>12 (1412)</v>
      </c>
      <c r="AM51" s="1408" t="str">
        <f t="shared" si="15"/>
        <v/>
      </c>
      <c r="AN51" s="1608"/>
      <c r="AO51" s="1609"/>
      <c r="AP51" s="1609"/>
      <c r="AQ51" s="131"/>
      <c r="AR51" s="1407" t="str">
        <f t="shared" si="16"/>
        <v>12 (1412)</v>
      </c>
      <c r="AS51" s="1408" t="str">
        <f t="shared" si="17"/>
        <v/>
      </c>
      <c r="AT51" s="1608"/>
      <c r="AU51" s="1609"/>
      <c r="AV51" s="1609"/>
    </row>
    <row r="52" spans="1:48" s="24" customFormat="1" ht="10.7" hidden="1" customHeight="1" x14ac:dyDescent="0.2">
      <c r="A52" s="1700" t="s">
        <v>2944</v>
      </c>
      <c r="B52" s="1065"/>
      <c r="C52" s="1692"/>
      <c r="D52" s="1692"/>
      <c r="E52" s="1700"/>
      <c r="F52" s="1692"/>
      <c r="G52" s="1419"/>
      <c r="H52" s="1693"/>
      <c r="I52" s="1405"/>
      <c r="J52" s="1700"/>
      <c r="K52" s="2186"/>
      <c r="L52" s="2186"/>
      <c r="M52" s="2186"/>
      <c r="N52" s="2186"/>
      <c r="P52" s="1407" t="str">
        <f t="shared" si="9"/>
        <v>13 (1413)</v>
      </c>
      <c r="Q52" s="1408" t="str">
        <f t="shared" si="10"/>
        <v/>
      </c>
      <c r="R52" s="295"/>
      <c r="S52" s="1409"/>
      <c r="T52" s="1409"/>
      <c r="U52" s="1665"/>
      <c r="V52" s="1407" t="str">
        <f t="shared" si="11"/>
        <v>13 (1413)</v>
      </c>
      <c r="W52" s="1408" t="str">
        <f t="shared" si="12"/>
        <v/>
      </c>
      <c r="X52" s="1608"/>
      <c r="Y52" s="1609"/>
      <c r="Z52" s="1609"/>
      <c r="AA52" s="1610"/>
      <c r="AB52" s="1611" t="s">
        <v>2944</v>
      </c>
      <c r="AC52" s="1612" t="str">
        <f t="shared" si="13"/>
        <v/>
      </c>
      <c r="AD52" s="990"/>
      <c r="AE52" s="1405"/>
      <c r="AF52" s="131"/>
      <c r="AG52" s="2186"/>
      <c r="AH52" s="2186"/>
      <c r="AI52" s="2186"/>
      <c r="AJ52" s="2186"/>
      <c r="AK52" s="1481"/>
      <c r="AL52" s="1407" t="str">
        <f t="shared" si="14"/>
        <v>13 (1413)</v>
      </c>
      <c r="AM52" s="1408" t="str">
        <f t="shared" si="15"/>
        <v/>
      </c>
      <c r="AN52" s="1608"/>
      <c r="AO52" s="1609"/>
      <c r="AP52" s="1609"/>
      <c r="AQ52" s="131"/>
      <c r="AR52" s="1407" t="str">
        <f t="shared" si="16"/>
        <v>13 (1413)</v>
      </c>
      <c r="AS52" s="1408" t="str">
        <f t="shared" si="17"/>
        <v/>
      </c>
      <c r="AT52" s="1608"/>
      <c r="AU52" s="1609"/>
      <c r="AV52" s="1609"/>
    </row>
    <row r="53" spans="1:48" s="24" customFormat="1" ht="10.7" hidden="1" customHeight="1" x14ac:dyDescent="0.2">
      <c r="A53" s="1700" t="s">
        <v>2945</v>
      </c>
      <c r="B53" s="1065"/>
      <c r="C53" s="1692"/>
      <c r="D53" s="1692"/>
      <c r="E53" s="1700"/>
      <c r="F53" s="1692"/>
      <c r="G53" s="1419"/>
      <c r="H53" s="1693"/>
      <c r="I53" s="1405"/>
      <c r="J53" s="1700"/>
      <c r="K53" s="2186"/>
      <c r="L53" s="2186"/>
      <c r="M53" s="2186"/>
      <c r="N53" s="2186"/>
      <c r="P53" s="1407" t="str">
        <f t="shared" si="9"/>
        <v>14 (1414)</v>
      </c>
      <c r="Q53" s="1408" t="str">
        <f t="shared" si="10"/>
        <v/>
      </c>
      <c r="R53" s="295"/>
      <c r="S53" s="1409"/>
      <c r="T53" s="1409"/>
      <c r="U53" s="1665"/>
      <c r="V53" s="1407" t="str">
        <f t="shared" si="11"/>
        <v>14 (1414)</v>
      </c>
      <c r="W53" s="1408" t="str">
        <f t="shared" si="12"/>
        <v/>
      </c>
      <c r="X53" s="1608"/>
      <c r="Y53" s="1609"/>
      <c r="Z53" s="1609"/>
      <c r="AA53" s="1610"/>
      <c r="AB53" s="1611" t="s">
        <v>2945</v>
      </c>
      <c r="AC53" s="1612" t="str">
        <f t="shared" si="13"/>
        <v/>
      </c>
      <c r="AD53" s="990"/>
      <c r="AE53" s="1405"/>
      <c r="AF53" s="131"/>
      <c r="AG53" s="2186"/>
      <c r="AH53" s="2186"/>
      <c r="AI53" s="2186"/>
      <c r="AJ53" s="2186"/>
      <c r="AK53" s="1481"/>
      <c r="AL53" s="1407" t="str">
        <f t="shared" si="14"/>
        <v>14 (1414)</v>
      </c>
      <c r="AM53" s="1408" t="str">
        <f t="shared" si="15"/>
        <v/>
      </c>
      <c r="AN53" s="1608"/>
      <c r="AO53" s="1609"/>
      <c r="AP53" s="1609"/>
      <c r="AQ53" s="131"/>
      <c r="AR53" s="1407" t="str">
        <f t="shared" si="16"/>
        <v>14 (1414)</v>
      </c>
      <c r="AS53" s="1408" t="str">
        <f t="shared" si="17"/>
        <v/>
      </c>
      <c r="AT53" s="1608"/>
      <c r="AU53" s="1609"/>
      <c r="AV53" s="1609"/>
    </row>
    <row r="54" spans="1:48" s="24" customFormat="1" ht="10.7" hidden="1" customHeight="1" x14ac:dyDescent="0.2">
      <c r="A54" s="1700" t="s">
        <v>2946</v>
      </c>
      <c r="B54" s="1065"/>
      <c r="C54" s="1692"/>
      <c r="D54" s="1692"/>
      <c r="E54" s="1700"/>
      <c r="F54" s="1692"/>
      <c r="G54" s="1419"/>
      <c r="H54" s="1693"/>
      <c r="I54" s="1405"/>
      <c r="J54" s="1700"/>
      <c r="K54" s="2186"/>
      <c r="L54" s="2186"/>
      <c r="M54" s="2186"/>
      <c r="N54" s="2186"/>
      <c r="P54" s="1407" t="str">
        <f t="shared" si="9"/>
        <v>15 (1415)</v>
      </c>
      <c r="Q54" s="1408" t="str">
        <f t="shared" si="10"/>
        <v/>
      </c>
      <c r="R54" s="295"/>
      <c r="S54" s="1409"/>
      <c r="T54" s="1409"/>
      <c r="U54" s="1665"/>
      <c r="V54" s="1407" t="str">
        <f t="shared" si="11"/>
        <v>15 (1415)</v>
      </c>
      <c r="W54" s="1408" t="str">
        <f t="shared" si="12"/>
        <v/>
      </c>
      <c r="X54" s="1608"/>
      <c r="Y54" s="1609"/>
      <c r="Z54" s="1609"/>
      <c r="AA54" s="1610"/>
      <c r="AB54" s="1611" t="s">
        <v>2946</v>
      </c>
      <c r="AC54" s="1612" t="str">
        <f t="shared" si="13"/>
        <v/>
      </c>
      <c r="AD54" s="990"/>
      <c r="AE54" s="1405"/>
      <c r="AF54" s="131"/>
      <c r="AG54" s="2186"/>
      <c r="AH54" s="2186"/>
      <c r="AI54" s="2186"/>
      <c r="AJ54" s="2186"/>
      <c r="AK54" s="1481"/>
      <c r="AL54" s="1407" t="str">
        <f t="shared" si="14"/>
        <v>15 (1415)</v>
      </c>
      <c r="AM54" s="1408" t="str">
        <f t="shared" si="15"/>
        <v/>
      </c>
      <c r="AN54" s="1608"/>
      <c r="AO54" s="1609"/>
      <c r="AP54" s="1609"/>
      <c r="AQ54" s="131"/>
      <c r="AR54" s="1407" t="str">
        <f t="shared" si="16"/>
        <v>15 (1415)</v>
      </c>
      <c r="AS54" s="1408" t="str">
        <f t="shared" si="17"/>
        <v/>
      </c>
      <c r="AT54" s="1608"/>
      <c r="AU54" s="1609"/>
      <c r="AV54" s="1609"/>
    </row>
    <row r="55" spans="1:48" s="24" customFormat="1" ht="10.7" hidden="1" customHeight="1" x14ac:dyDescent="0.2">
      <c r="A55" s="1700" t="s">
        <v>2947</v>
      </c>
      <c r="B55" s="1065"/>
      <c r="C55" s="1692"/>
      <c r="D55" s="1692"/>
      <c r="E55" s="1700"/>
      <c r="F55" s="1692"/>
      <c r="G55" s="1419"/>
      <c r="H55" s="1693"/>
      <c r="I55" s="1405"/>
      <c r="J55" s="1700"/>
      <c r="K55" s="2186"/>
      <c r="L55" s="2186"/>
      <c r="M55" s="2186"/>
      <c r="N55" s="2186"/>
      <c r="P55" s="1407" t="str">
        <f t="shared" si="9"/>
        <v>16 (1416)</v>
      </c>
      <c r="Q55" s="1408" t="str">
        <f t="shared" si="10"/>
        <v/>
      </c>
      <c r="R55" s="295"/>
      <c r="S55" s="1409"/>
      <c r="T55" s="1409"/>
      <c r="U55" s="1665"/>
      <c r="V55" s="1407" t="str">
        <f t="shared" si="11"/>
        <v>16 (1416)</v>
      </c>
      <c r="W55" s="1408" t="str">
        <f t="shared" si="12"/>
        <v/>
      </c>
      <c r="X55" s="1608"/>
      <c r="Y55" s="1609"/>
      <c r="Z55" s="1609"/>
      <c r="AA55" s="1610"/>
      <c r="AB55" s="1611" t="s">
        <v>2947</v>
      </c>
      <c r="AC55" s="1612" t="str">
        <f t="shared" si="13"/>
        <v/>
      </c>
      <c r="AD55" s="990"/>
      <c r="AE55" s="1405"/>
      <c r="AF55" s="131"/>
      <c r="AG55" s="2186"/>
      <c r="AH55" s="2186"/>
      <c r="AI55" s="2186"/>
      <c r="AJ55" s="2186"/>
      <c r="AK55" s="1481"/>
      <c r="AL55" s="1407" t="str">
        <f t="shared" si="14"/>
        <v>16 (1416)</v>
      </c>
      <c r="AM55" s="1408" t="str">
        <f t="shared" si="15"/>
        <v/>
      </c>
      <c r="AN55" s="1608"/>
      <c r="AO55" s="1609"/>
      <c r="AP55" s="1609"/>
      <c r="AQ55" s="131"/>
      <c r="AR55" s="1407" t="str">
        <f t="shared" si="16"/>
        <v>16 (1416)</v>
      </c>
      <c r="AS55" s="1408" t="str">
        <f t="shared" si="17"/>
        <v/>
      </c>
      <c r="AT55" s="1608"/>
      <c r="AU55" s="1609"/>
      <c r="AV55" s="1609"/>
    </row>
    <row r="56" spans="1:48" s="24" customFormat="1" ht="10.7" hidden="1" customHeight="1" x14ac:dyDescent="0.2">
      <c r="A56" s="1700" t="s">
        <v>2948</v>
      </c>
      <c r="B56" s="1065"/>
      <c r="C56" s="1692"/>
      <c r="D56" s="1692"/>
      <c r="E56" s="1700"/>
      <c r="F56" s="1692"/>
      <c r="G56" s="1419"/>
      <c r="H56" s="1693"/>
      <c r="I56" s="1405"/>
      <c r="J56" s="1700"/>
      <c r="K56" s="2186"/>
      <c r="L56" s="2186"/>
      <c r="M56" s="2186"/>
      <c r="N56" s="2186"/>
      <c r="P56" s="1407" t="str">
        <f t="shared" si="9"/>
        <v>17 (1417)</v>
      </c>
      <c r="Q56" s="1408" t="str">
        <f t="shared" si="10"/>
        <v/>
      </c>
      <c r="R56" s="295"/>
      <c r="S56" s="1409"/>
      <c r="T56" s="1409"/>
      <c r="U56" s="1665"/>
      <c r="V56" s="1407" t="str">
        <f t="shared" si="11"/>
        <v>17 (1417)</v>
      </c>
      <c r="W56" s="1408" t="str">
        <f t="shared" si="12"/>
        <v/>
      </c>
      <c r="X56" s="1608"/>
      <c r="Y56" s="1609"/>
      <c r="Z56" s="1609"/>
      <c r="AA56" s="1610"/>
      <c r="AB56" s="1611" t="s">
        <v>2948</v>
      </c>
      <c r="AC56" s="1612" t="str">
        <f t="shared" si="13"/>
        <v/>
      </c>
      <c r="AD56" s="990"/>
      <c r="AE56" s="1405"/>
      <c r="AF56" s="131"/>
      <c r="AG56" s="2186"/>
      <c r="AH56" s="2186"/>
      <c r="AI56" s="2186"/>
      <c r="AJ56" s="2186"/>
      <c r="AK56" s="1481"/>
      <c r="AL56" s="1407" t="str">
        <f t="shared" si="14"/>
        <v>17 (1417)</v>
      </c>
      <c r="AM56" s="1408" t="str">
        <f t="shared" si="15"/>
        <v/>
      </c>
      <c r="AN56" s="1608"/>
      <c r="AO56" s="1609"/>
      <c r="AP56" s="1609"/>
      <c r="AQ56" s="131"/>
      <c r="AR56" s="1407" t="str">
        <f t="shared" si="16"/>
        <v>17 (1417)</v>
      </c>
      <c r="AS56" s="1408" t="str">
        <f t="shared" si="17"/>
        <v/>
      </c>
      <c r="AT56" s="1608"/>
      <c r="AU56" s="1609"/>
      <c r="AV56" s="1609"/>
    </row>
    <row r="57" spans="1:48" s="24" customFormat="1" ht="10.7" hidden="1" customHeight="1" x14ac:dyDescent="0.2">
      <c r="A57" s="1700" t="s">
        <v>2949</v>
      </c>
      <c r="B57" s="1065"/>
      <c r="C57" s="1692"/>
      <c r="D57" s="1692"/>
      <c r="E57" s="1700"/>
      <c r="F57" s="1692"/>
      <c r="G57" s="1419"/>
      <c r="H57" s="1693"/>
      <c r="I57" s="1405"/>
      <c r="J57" s="1700"/>
      <c r="K57" s="2186"/>
      <c r="L57" s="2186"/>
      <c r="M57" s="2186"/>
      <c r="N57" s="2186"/>
      <c r="P57" s="1407" t="str">
        <f t="shared" si="9"/>
        <v>18 (1418)</v>
      </c>
      <c r="Q57" s="1408" t="str">
        <f t="shared" si="10"/>
        <v/>
      </c>
      <c r="R57" s="295"/>
      <c r="S57" s="1409"/>
      <c r="T57" s="1409"/>
      <c r="U57" s="1665"/>
      <c r="V57" s="1407" t="str">
        <f t="shared" si="11"/>
        <v>18 (1418)</v>
      </c>
      <c r="W57" s="1408" t="str">
        <f t="shared" si="12"/>
        <v/>
      </c>
      <c r="X57" s="1608"/>
      <c r="Y57" s="1609"/>
      <c r="Z57" s="1609"/>
      <c r="AA57" s="1610"/>
      <c r="AB57" s="1611" t="s">
        <v>2949</v>
      </c>
      <c r="AC57" s="1612" t="str">
        <f t="shared" si="13"/>
        <v/>
      </c>
      <c r="AD57" s="990"/>
      <c r="AE57" s="1405"/>
      <c r="AF57" s="131"/>
      <c r="AG57" s="2186"/>
      <c r="AH57" s="2186"/>
      <c r="AI57" s="2186"/>
      <c r="AJ57" s="2186"/>
      <c r="AK57" s="1481"/>
      <c r="AL57" s="1407" t="str">
        <f t="shared" si="14"/>
        <v>18 (1418)</v>
      </c>
      <c r="AM57" s="1408" t="str">
        <f t="shared" si="15"/>
        <v/>
      </c>
      <c r="AN57" s="1608"/>
      <c r="AO57" s="1609"/>
      <c r="AP57" s="1609"/>
      <c r="AQ57" s="131"/>
      <c r="AR57" s="1407" t="str">
        <f t="shared" si="16"/>
        <v>18 (1418)</v>
      </c>
      <c r="AS57" s="1408" t="str">
        <f t="shared" si="17"/>
        <v/>
      </c>
      <c r="AT57" s="1608"/>
      <c r="AU57" s="1609"/>
      <c r="AV57" s="1609"/>
    </row>
    <row r="58" spans="1:48" s="24" customFormat="1" ht="10.7" hidden="1" customHeight="1" x14ac:dyDescent="0.2">
      <c r="A58" s="1700" t="s">
        <v>2950</v>
      </c>
      <c r="B58" s="1065"/>
      <c r="C58" s="1692"/>
      <c r="D58" s="1692"/>
      <c r="E58" s="1700"/>
      <c r="F58" s="1692"/>
      <c r="G58" s="1419"/>
      <c r="H58" s="1693"/>
      <c r="I58" s="1405"/>
      <c r="J58" s="1700"/>
      <c r="K58" s="2186"/>
      <c r="L58" s="2186"/>
      <c r="M58" s="2186"/>
      <c r="N58" s="2186"/>
      <c r="P58" s="1407" t="str">
        <f t="shared" si="9"/>
        <v>19 (1419)</v>
      </c>
      <c r="Q58" s="1408" t="str">
        <f t="shared" si="10"/>
        <v/>
      </c>
      <c r="R58" s="295"/>
      <c r="S58" s="1409"/>
      <c r="T58" s="1409"/>
      <c r="U58" s="1665"/>
      <c r="V58" s="1407" t="str">
        <f t="shared" si="11"/>
        <v>19 (1419)</v>
      </c>
      <c r="W58" s="1408" t="str">
        <f t="shared" si="12"/>
        <v/>
      </c>
      <c r="X58" s="1608"/>
      <c r="Y58" s="1609"/>
      <c r="Z58" s="1609"/>
      <c r="AA58" s="1610"/>
      <c r="AB58" s="1611" t="s">
        <v>2950</v>
      </c>
      <c r="AC58" s="1612" t="str">
        <f t="shared" si="13"/>
        <v/>
      </c>
      <c r="AD58" s="990"/>
      <c r="AE58" s="1405"/>
      <c r="AF58" s="131"/>
      <c r="AG58" s="2186"/>
      <c r="AH58" s="2186"/>
      <c r="AI58" s="2186"/>
      <c r="AJ58" s="2186"/>
      <c r="AK58" s="1481"/>
      <c r="AL58" s="1407" t="str">
        <f t="shared" si="14"/>
        <v>19 (1419)</v>
      </c>
      <c r="AM58" s="1408" t="str">
        <f t="shared" si="15"/>
        <v/>
      </c>
      <c r="AN58" s="1608"/>
      <c r="AO58" s="1609"/>
      <c r="AP58" s="1609"/>
      <c r="AQ58" s="131"/>
      <c r="AR58" s="1407" t="str">
        <f t="shared" si="16"/>
        <v>19 (1419)</v>
      </c>
      <c r="AS58" s="1408" t="str">
        <f t="shared" si="17"/>
        <v/>
      </c>
      <c r="AT58" s="1608"/>
      <c r="AU58" s="1609"/>
      <c r="AV58" s="1609"/>
    </row>
    <row r="59" spans="1:48" s="24" customFormat="1" ht="10.7" hidden="1" customHeight="1" x14ac:dyDescent="0.2">
      <c r="A59" s="1700" t="s">
        <v>2951</v>
      </c>
      <c r="B59" s="1065"/>
      <c r="C59" s="1692"/>
      <c r="D59" s="1692"/>
      <c r="E59" s="1700"/>
      <c r="F59" s="1692"/>
      <c r="G59" s="1419"/>
      <c r="H59" s="1693"/>
      <c r="I59" s="1405"/>
      <c r="J59" s="1700"/>
      <c r="K59" s="2186"/>
      <c r="L59" s="2186"/>
      <c r="M59" s="2186"/>
      <c r="N59" s="2186"/>
      <c r="P59" s="1407" t="str">
        <f t="shared" si="9"/>
        <v>20 (1420)</v>
      </c>
      <c r="Q59" s="1408" t="str">
        <f t="shared" si="10"/>
        <v/>
      </c>
      <c r="R59" s="295"/>
      <c r="S59" s="1409"/>
      <c r="T59" s="1409"/>
      <c r="U59" s="1665"/>
      <c r="V59" s="1407" t="str">
        <f t="shared" si="11"/>
        <v>20 (1420)</v>
      </c>
      <c r="W59" s="1408" t="str">
        <f t="shared" si="12"/>
        <v/>
      </c>
      <c r="X59" s="1608"/>
      <c r="Y59" s="1609"/>
      <c r="Z59" s="1609"/>
      <c r="AA59" s="1610"/>
      <c r="AB59" s="1611" t="s">
        <v>2951</v>
      </c>
      <c r="AC59" s="1612" t="str">
        <f t="shared" si="13"/>
        <v/>
      </c>
      <c r="AD59" s="990"/>
      <c r="AE59" s="1405"/>
      <c r="AF59" s="131"/>
      <c r="AG59" s="2186"/>
      <c r="AH59" s="2186"/>
      <c r="AI59" s="2186"/>
      <c r="AJ59" s="2186"/>
      <c r="AK59" s="1481"/>
      <c r="AL59" s="1407" t="str">
        <f t="shared" si="14"/>
        <v>20 (1420)</v>
      </c>
      <c r="AM59" s="1408" t="str">
        <f t="shared" si="15"/>
        <v/>
      </c>
      <c r="AN59" s="1608"/>
      <c r="AO59" s="1609"/>
      <c r="AP59" s="1609"/>
      <c r="AQ59" s="131"/>
      <c r="AR59" s="1407" t="str">
        <f t="shared" si="16"/>
        <v>20 (1420)</v>
      </c>
      <c r="AS59" s="1408" t="str">
        <f t="shared" si="17"/>
        <v/>
      </c>
      <c r="AT59" s="1608"/>
      <c r="AU59" s="1609"/>
      <c r="AV59" s="1609"/>
    </row>
    <row r="60" spans="1:48" s="24" customFormat="1" ht="10.7" hidden="1" customHeight="1" x14ac:dyDescent="0.2">
      <c r="A60" s="1700" t="s">
        <v>2952</v>
      </c>
      <c r="B60" s="1065"/>
      <c r="C60" s="1692"/>
      <c r="D60" s="1692"/>
      <c r="E60" s="1700"/>
      <c r="F60" s="1692"/>
      <c r="G60" s="1419"/>
      <c r="H60" s="1693"/>
      <c r="I60" s="1405"/>
      <c r="J60" s="1700"/>
      <c r="K60" s="2186"/>
      <c r="L60" s="2186"/>
      <c r="M60" s="2186"/>
      <c r="N60" s="2186"/>
      <c r="P60" s="1407" t="str">
        <f t="shared" si="9"/>
        <v>21 (1421)</v>
      </c>
      <c r="Q60" s="1408" t="str">
        <f t="shared" si="10"/>
        <v/>
      </c>
      <c r="R60" s="295"/>
      <c r="S60" s="1409"/>
      <c r="T60" s="1409"/>
      <c r="U60" s="1665"/>
      <c r="V60" s="1407" t="str">
        <f t="shared" si="11"/>
        <v>21 (1421)</v>
      </c>
      <c r="W60" s="1408" t="str">
        <f t="shared" si="12"/>
        <v/>
      </c>
      <c r="X60" s="1608"/>
      <c r="Y60" s="1609"/>
      <c r="Z60" s="1609"/>
      <c r="AA60" s="1610"/>
      <c r="AB60" s="1611" t="s">
        <v>2952</v>
      </c>
      <c r="AC60" s="1612" t="str">
        <f t="shared" si="13"/>
        <v/>
      </c>
      <c r="AD60" s="990"/>
      <c r="AE60" s="1405"/>
      <c r="AF60" s="131"/>
      <c r="AG60" s="2186"/>
      <c r="AH60" s="2186"/>
      <c r="AI60" s="2186"/>
      <c r="AJ60" s="2186"/>
      <c r="AK60" s="1481"/>
      <c r="AL60" s="1407" t="str">
        <f t="shared" si="14"/>
        <v>21 (1421)</v>
      </c>
      <c r="AM60" s="1408" t="str">
        <f t="shared" si="15"/>
        <v/>
      </c>
      <c r="AN60" s="1608"/>
      <c r="AO60" s="1609"/>
      <c r="AP60" s="1609"/>
      <c r="AQ60" s="131"/>
      <c r="AR60" s="1407" t="str">
        <f t="shared" si="16"/>
        <v>21 (1421)</v>
      </c>
      <c r="AS60" s="1408" t="str">
        <f t="shared" si="17"/>
        <v/>
      </c>
      <c r="AT60" s="1608"/>
      <c r="AU60" s="1609"/>
      <c r="AV60" s="1609"/>
    </row>
    <row r="61" spans="1:48" s="24" customFormat="1" ht="10.7" hidden="1" customHeight="1" x14ac:dyDescent="0.2">
      <c r="A61" s="1700" t="s">
        <v>2953</v>
      </c>
      <c r="B61" s="1065"/>
      <c r="C61" s="1692"/>
      <c r="D61" s="1692"/>
      <c r="E61" s="1700"/>
      <c r="F61" s="1692"/>
      <c r="G61" s="1419"/>
      <c r="H61" s="1693"/>
      <c r="I61" s="1405"/>
      <c r="J61" s="1700"/>
      <c r="K61" s="2186"/>
      <c r="L61" s="2186"/>
      <c r="M61" s="2186"/>
      <c r="N61" s="2186"/>
      <c r="P61" s="1407" t="str">
        <f t="shared" si="9"/>
        <v>22 (1422)</v>
      </c>
      <c r="Q61" s="1408" t="str">
        <f t="shared" si="10"/>
        <v/>
      </c>
      <c r="R61" s="295"/>
      <c r="S61" s="1409"/>
      <c r="T61" s="1409"/>
      <c r="U61" s="1665"/>
      <c r="V61" s="1407" t="str">
        <f t="shared" si="11"/>
        <v>22 (1422)</v>
      </c>
      <c r="W61" s="1408" t="str">
        <f t="shared" si="12"/>
        <v/>
      </c>
      <c r="X61" s="1608"/>
      <c r="Y61" s="1609"/>
      <c r="Z61" s="1609"/>
      <c r="AA61" s="1610"/>
      <c r="AB61" s="1611" t="s">
        <v>2953</v>
      </c>
      <c r="AC61" s="1612" t="str">
        <f t="shared" si="13"/>
        <v/>
      </c>
      <c r="AD61" s="990"/>
      <c r="AE61" s="1405"/>
      <c r="AF61" s="131"/>
      <c r="AG61" s="2186"/>
      <c r="AH61" s="2186"/>
      <c r="AI61" s="2186"/>
      <c r="AJ61" s="2186"/>
      <c r="AK61" s="1481"/>
      <c r="AL61" s="1407" t="str">
        <f t="shared" si="14"/>
        <v>22 (1422)</v>
      </c>
      <c r="AM61" s="1408" t="str">
        <f t="shared" si="15"/>
        <v/>
      </c>
      <c r="AN61" s="1608"/>
      <c r="AO61" s="1609"/>
      <c r="AP61" s="1609"/>
      <c r="AQ61" s="131"/>
      <c r="AR61" s="1407" t="str">
        <f t="shared" si="16"/>
        <v>22 (1422)</v>
      </c>
      <c r="AS61" s="1408" t="str">
        <f t="shared" si="17"/>
        <v/>
      </c>
      <c r="AT61" s="1608"/>
      <c r="AU61" s="1609"/>
      <c r="AV61" s="1609"/>
    </row>
    <row r="62" spans="1:48" s="24" customFormat="1" ht="10.7" hidden="1" customHeight="1" x14ac:dyDescent="0.2">
      <c r="A62" s="1700" t="s">
        <v>2954</v>
      </c>
      <c r="B62" s="1065"/>
      <c r="C62" s="1692"/>
      <c r="D62" s="1692"/>
      <c r="E62" s="1700"/>
      <c r="F62" s="1692"/>
      <c r="G62" s="1419"/>
      <c r="H62" s="1693"/>
      <c r="I62" s="1405"/>
      <c r="J62" s="1700"/>
      <c r="K62" s="2186"/>
      <c r="L62" s="2186"/>
      <c r="M62" s="2186"/>
      <c r="N62" s="2186"/>
      <c r="P62" s="1407" t="str">
        <f t="shared" si="9"/>
        <v>23 (1423)</v>
      </c>
      <c r="Q62" s="1408" t="str">
        <f t="shared" si="10"/>
        <v/>
      </c>
      <c r="R62" s="295"/>
      <c r="S62" s="1409"/>
      <c r="T62" s="1409"/>
      <c r="U62" s="1665"/>
      <c r="V62" s="1407" t="str">
        <f t="shared" si="11"/>
        <v>23 (1423)</v>
      </c>
      <c r="W62" s="1408" t="str">
        <f t="shared" si="12"/>
        <v/>
      </c>
      <c r="X62" s="1608"/>
      <c r="Y62" s="1609"/>
      <c r="Z62" s="1609"/>
      <c r="AA62" s="1610"/>
      <c r="AB62" s="1611" t="s">
        <v>2954</v>
      </c>
      <c r="AC62" s="1612" t="str">
        <f t="shared" si="13"/>
        <v/>
      </c>
      <c r="AD62" s="990"/>
      <c r="AE62" s="1405"/>
      <c r="AF62" s="131"/>
      <c r="AG62" s="2186"/>
      <c r="AH62" s="2186"/>
      <c r="AI62" s="2186"/>
      <c r="AJ62" s="2186"/>
      <c r="AK62" s="1481"/>
      <c r="AL62" s="1407" t="str">
        <f t="shared" si="14"/>
        <v>23 (1423)</v>
      </c>
      <c r="AM62" s="1408" t="str">
        <f t="shared" si="15"/>
        <v/>
      </c>
      <c r="AN62" s="1608"/>
      <c r="AO62" s="1609"/>
      <c r="AP62" s="1609"/>
      <c r="AQ62" s="131"/>
      <c r="AR62" s="1407" t="str">
        <f t="shared" si="16"/>
        <v>23 (1423)</v>
      </c>
      <c r="AS62" s="1408" t="str">
        <f t="shared" si="17"/>
        <v/>
      </c>
      <c r="AT62" s="1608"/>
      <c r="AU62" s="1609"/>
      <c r="AV62" s="1609"/>
    </row>
    <row r="63" spans="1:48" s="24" customFormat="1" ht="10.7" hidden="1" customHeight="1" x14ac:dyDescent="0.2">
      <c r="A63" s="1700" t="s">
        <v>2955</v>
      </c>
      <c r="B63" s="1065"/>
      <c r="C63" s="1692"/>
      <c r="D63" s="1692"/>
      <c r="E63" s="1700"/>
      <c r="F63" s="1692"/>
      <c r="G63" s="1419"/>
      <c r="H63" s="1693"/>
      <c r="I63" s="1405"/>
      <c r="J63" s="1700"/>
      <c r="K63" s="2186"/>
      <c r="L63" s="2186"/>
      <c r="M63" s="2186"/>
      <c r="N63" s="2186"/>
      <c r="P63" s="1407" t="str">
        <f t="shared" si="9"/>
        <v>24 (1424)</v>
      </c>
      <c r="Q63" s="1408" t="str">
        <f t="shared" si="10"/>
        <v/>
      </c>
      <c r="R63" s="295"/>
      <c r="S63" s="1409"/>
      <c r="T63" s="1409"/>
      <c r="U63" s="1665"/>
      <c r="V63" s="1407" t="str">
        <f t="shared" si="11"/>
        <v>24 (1424)</v>
      </c>
      <c r="W63" s="1408" t="str">
        <f t="shared" si="12"/>
        <v/>
      </c>
      <c r="X63" s="1608"/>
      <c r="Y63" s="1609"/>
      <c r="Z63" s="1609"/>
      <c r="AA63" s="1610"/>
      <c r="AB63" s="1611" t="s">
        <v>2955</v>
      </c>
      <c r="AC63" s="1612" t="str">
        <f t="shared" si="13"/>
        <v/>
      </c>
      <c r="AD63" s="990"/>
      <c r="AE63" s="1405"/>
      <c r="AF63" s="131"/>
      <c r="AG63" s="2186"/>
      <c r="AH63" s="2186"/>
      <c r="AI63" s="2186"/>
      <c r="AJ63" s="2186"/>
      <c r="AK63" s="1481"/>
      <c r="AL63" s="1407" t="str">
        <f t="shared" si="14"/>
        <v>24 (1424)</v>
      </c>
      <c r="AM63" s="1408" t="str">
        <f t="shared" si="15"/>
        <v/>
      </c>
      <c r="AN63" s="1608"/>
      <c r="AO63" s="1609"/>
      <c r="AP63" s="1609"/>
      <c r="AQ63" s="131"/>
      <c r="AR63" s="1407" t="str">
        <f t="shared" si="16"/>
        <v>24 (1424)</v>
      </c>
      <c r="AS63" s="1408" t="str">
        <f t="shared" si="17"/>
        <v/>
      </c>
      <c r="AT63" s="1608"/>
      <c r="AU63" s="1609"/>
      <c r="AV63" s="1609"/>
    </row>
    <row r="64" spans="1:48" s="24" customFormat="1" ht="12.75" x14ac:dyDescent="0.2">
      <c r="A64" s="1700" t="s">
        <v>2956</v>
      </c>
      <c r="B64" s="1065"/>
      <c r="C64" s="1692"/>
      <c r="D64" s="1692"/>
      <c r="E64" s="1700"/>
      <c r="F64" s="1692"/>
      <c r="G64" s="1419"/>
      <c r="H64" s="1693"/>
      <c r="I64" s="1405"/>
      <c r="J64" s="1700"/>
      <c r="K64" s="2186"/>
      <c r="L64" s="2186"/>
      <c r="M64" s="2186"/>
      <c r="N64" s="2186"/>
      <c r="P64" s="1407" t="str">
        <f t="shared" si="9"/>
        <v>25 (1425)</v>
      </c>
      <c r="Q64" s="1408" t="str">
        <f t="shared" si="10"/>
        <v/>
      </c>
      <c r="R64" s="295"/>
      <c r="S64" s="1409"/>
      <c r="T64" s="1409"/>
      <c r="U64" s="1665"/>
      <c r="V64" s="1407" t="str">
        <f t="shared" si="11"/>
        <v>25 (1425)</v>
      </c>
      <c r="W64" s="1408" t="str">
        <f t="shared" si="12"/>
        <v/>
      </c>
      <c r="X64" s="1608"/>
      <c r="Y64" s="1609"/>
      <c r="Z64" s="1609"/>
      <c r="AA64" s="1610"/>
      <c r="AB64" s="1611" t="s">
        <v>2956</v>
      </c>
      <c r="AC64" s="1612" t="str">
        <f t="shared" si="13"/>
        <v/>
      </c>
      <c r="AD64" s="990"/>
      <c r="AE64" s="1405"/>
      <c r="AF64" s="131"/>
      <c r="AG64" s="2186"/>
      <c r="AH64" s="2186"/>
      <c r="AI64" s="2186"/>
      <c r="AJ64" s="2186"/>
      <c r="AK64" s="1481"/>
      <c r="AL64" s="1407" t="str">
        <f t="shared" si="14"/>
        <v>25 (1425)</v>
      </c>
      <c r="AM64" s="1408" t="str">
        <f t="shared" si="15"/>
        <v/>
      </c>
      <c r="AN64" s="1608"/>
      <c r="AO64" s="1609"/>
      <c r="AP64" s="1609"/>
      <c r="AQ64" s="131"/>
      <c r="AR64" s="1407" t="str">
        <f t="shared" si="16"/>
        <v>25 (1425)</v>
      </c>
      <c r="AS64" s="1408" t="str">
        <f t="shared" si="17"/>
        <v/>
      </c>
      <c r="AT64" s="1608"/>
      <c r="AU64" s="1609"/>
      <c r="AV64" s="1609"/>
    </row>
    <row r="65" spans="1:48" s="24" customFormat="1" x14ac:dyDescent="0.25">
      <c r="A65" s="425" t="s">
        <v>2957</v>
      </c>
      <c r="B65" s="1066">
        <v>100</v>
      </c>
      <c r="C65" s="1692"/>
      <c r="D65" s="1692"/>
      <c r="E65" s="1700"/>
      <c r="F65" s="1692"/>
      <c r="G65" s="1419"/>
      <c r="H65" s="1693"/>
      <c r="I65" s="1405"/>
      <c r="J65" s="1700"/>
      <c r="K65" s="2188"/>
      <c r="L65" s="2188"/>
      <c r="M65" s="2188"/>
      <c r="N65" s="2188"/>
      <c r="P65" s="1400"/>
      <c r="Q65" s="1413">
        <f>$B65</f>
        <v>100</v>
      </c>
      <c r="R65" s="295"/>
      <c r="S65" s="1409"/>
      <c r="T65" s="1409"/>
      <c r="U65" s="1665"/>
      <c r="V65" s="1400"/>
      <c r="W65" s="1413">
        <f>$B65</f>
        <v>100</v>
      </c>
      <c r="X65" s="1608"/>
      <c r="Y65" s="1609"/>
      <c r="Z65" s="1609"/>
      <c r="AA65" s="1610"/>
      <c r="AB65" s="1605"/>
      <c r="AC65" s="1613">
        <v>100</v>
      </c>
      <c r="AD65" s="990"/>
      <c r="AE65" s="1405"/>
      <c r="AF65" s="131"/>
      <c r="AG65" s="2188"/>
      <c r="AH65" s="2188"/>
      <c r="AI65" s="2188"/>
      <c r="AJ65" s="2188"/>
      <c r="AK65" s="1481"/>
      <c r="AL65" s="1400"/>
      <c r="AM65" s="1413">
        <f>$B65</f>
        <v>100</v>
      </c>
      <c r="AN65" s="1608"/>
      <c r="AO65" s="1609"/>
      <c r="AP65" s="1609"/>
      <c r="AQ65" s="131"/>
      <c r="AR65" s="1400"/>
      <c r="AS65" s="1413">
        <f>$B65</f>
        <v>100</v>
      </c>
      <c r="AT65" s="1608"/>
      <c r="AU65" s="1609"/>
      <c r="AV65" s="1609"/>
    </row>
    <row r="66" spans="1:48" s="24" customFormat="1" ht="15" customHeight="1" x14ac:dyDescent="0.25">
      <c r="A66" s="132" t="s">
        <v>2958</v>
      </c>
      <c r="B66" s="905" t="s">
        <v>2959</v>
      </c>
      <c r="C66" s="1693"/>
      <c r="D66" s="1693"/>
      <c r="E66" s="131"/>
      <c r="F66" s="1693"/>
      <c r="G66" s="1420"/>
      <c r="H66" s="1693"/>
      <c r="I66" s="1416"/>
      <c r="J66" s="131"/>
      <c r="K66" s="2189"/>
      <c r="L66" s="2189"/>
      <c r="M66" s="2189"/>
      <c r="N66" s="2189"/>
      <c r="P66" s="1400"/>
      <c r="Q66" s="906" t="str">
        <f>$B66</f>
        <v>Global</v>
      </c>
      <c r="R66" s="295"/>
      <c r="S66" s="1418"/>
      <c r="T66" s="1418"/>
      <c r="U66" s="1665"/>
      <c r="V66" s="1400"/>
      <c r="W66" s="906" t="str">
        <f>$B66</f>
        <v>Global</v>
      </c>
      <c r="X66" s="1608"/>
      <c r="Y66" s="1609"/>
      <c r="Z66" s="1609"/>
      <c r="AA66" s="1610"/>
      <c r="AB66" s="1605"/>
      <c r="AC66" s="1614" t="s">
        <v>2959</v>
      </c>
      <c r="AD66" s="295"/>
      <c r="AE66" s="1416"/>
      <c r="AF66" s="131"/>
      <c r="AG66" s="2189"/>
      <c r="AH66" s="2189"/>
      <c r="AI66" s="2189"/>
      <c r="AJ66" s="2189"/>
      <c r="AK66" s="1481"/>
      <c r="AL66" s="1400"/>
      <c r="AM66" s="906" t="str">
        <f>$B66</f>
        <v>Global</v>
      </c>
      <c r="AN66" s="1608"/>
      <c r="AO66" s="1609"/>
      <c r="AP66" s="1609"/>
      <c r="AQ66" s="131"/>
      <c r="AR66" s="1400"/>
      <c r="AS66" s="906" t="str">
        <f>$B66</f>
        <v>Global</v>
      </c>
      <c r="AT66" s="1608"/>
      <c r="AU66" s="1609"/>
      <c r="AV66" s="1609"/>
    </row>
    <row r="67" spans="1:48" s="24" customFormat="1" ht="4.9000000000000004" customHeight="1" x14ac:dyDescent="0.25">
      <c r="A67" s="131"/>
      <c r="B67" s="131"/>
      <c r="C67" s="131"/>
      <c r="D67" s="131"/>
      <c r="E67" s="131"/>
      <c r="F67" s="131"/>
      <c r="G67" s="131"/>
      <c r="H67" s="131"/>
      <c r="I67" s="131"/>
      <c r="J67" s="131"/>
      <c r="K67" s="131"/>
      <c r="L67" s="131"/>
      <c r="M67" s="131"/>
      <c r="N67" s="131"/>
      <c r="P67" s="1400"/>
      <c r="Q67" s="1400"/>
      <c r="R67" s="131"/>
      <c r="S67" s="131"/>
      <c r="T67" s="131"/>
      <c r="U67" s="1665"/>
      <c r="V67" s="1400"/>
      <c r="W67" s="1400"/>
      <c r="X67" s="1590"/>
      <c r="Y67" s="1590"/>
      <c r="Z67" s="1590"/>
      <c r="AA67" s="1610"/>
      <c r="AB67" s="1605"/>
      <c r="AC67" s="1605"/>
      <c r="AD67" s="1607"/>
      <c r="AE67" s="131"/>
      <c r="AF67" s="131"/>
      <c r="AG67" s="131"/>
      <c r="AH67" s="131"/>
      <c r="AI67" s="131"/>
      <c r="AJ67" s="131"/>
      <c r="AK67" s="1481"/>
      <c r="AL67" s="1400"/>
      <c r="AM67" s="1400"/>
      <c r="AN67" s="1590"/>
      <c r="AO67" s="1590"/>
      <c r="AP67" s="1590"/>
      <c r="AQ67" s="131"/>
      <c r="AR67" s="1400"/>
      <c r="AS67" s="1400"/>
      <c r="AT67" s="1590"/>
      <c r="AU67" s="1590"/>
      <c r="AV67" s="1590"/>
    </row>
    <row r="68" spans="1:48" s="24" customFormat="1" x14ac:dyDescent="0.25">
      <c r="A68" s="131"/>
      <c r="B68" s="138" t="s">
        <v>1788</v>
      </c>
      <c r="C68" s="131"/>
      <c r="D68" s="131"/>
      <c r="E68" s="131"/>
      <c r="F68" s="131"/>
      <c r="G68" s="131"/>
      <c r="H68" s="131"/>
      <c r="I68" s="131"/>
      <c r="J68" s="131"/>
      <c r="K68" s="131"/>
      <c r="L68" s="131"/>
      <c r="M68" s="131"/>
      <c r="N68" s="131"/>
      <c r="P68" s="1400"/>
      <c r="Q68" s="1401" t="str">
        <f>$B68</f>
        <v>Autres éléments hors bilan (505)</v>
      </c>
      <c r="R68" s="131"/>
      <c r="S68" s="131"/>
      <c r="T68" s="131"/>
      <c r="U68" s="1665"/>
      <c r="V68" s="1400"/>
      <c r="W68" s="1401" t="str">
        <f>$B68</f>
        <v>Autres éléments hors bilan (505)</v>
      </c>
      <c r="X68" s="1590"/>
      <c r="Y68" s="1590"/>
      <c r="Z68" s="1590"/>
      <c r="AA68" s="1610"/>
      <c r="AB68" s="1605"/>
      <c r="AC68" s="1606" t="s">
        <v>1788</v>
      </c>
      <c r="AD68" s="1607"/>
      <c r="AE68" s="131"/>
      <c r="AF68" s="131"/>
      <c r="AG68" s="131"/>
      <c r="AH68" s="131"/>
      <c r="AI68" s="131"/>
      <c r="AJ68" s="131"/>
      <c r="AK68" s="1481"/>
      <c r="AL68" s="1400"/>
      <c r="AM68" s="1401" t="str">
        <f>$B68</f>
        <v>Autres éléments hors bilan (505)</v>
      </c>
      <c r="AN68" s="1590"/>
      <c r="AO68" s="1590"/>
      <c r="AP68" s="1590"/>
      <c r="AQ68" s="131"/>
      <c r="AR68" s="1400"/>
      <c r="AS68" s="1401" t="str">
        <f>$B68</f>
        <v>Autres éléments hors bilan (505)</v>
      </c>
      <c r="AT68" s="1590"/>
      <c r="AU68" s="1590"/>
      <c r="AV68" s="1590"/>
    </row>
    <row r="69" spans="1:48" s="24" customFormat="1" ht="12.75" x14ac:dyDescent="0.2">
      <c r="A69" s="1700" t="s">
        <v>2932</v>
      </c>
      <c r="B69" s="1065"/>
      <c r="C69" s="1692"/>
      <c r="D69" s="1692"/>
      <c r="E69" s="1700"/>
      <c r="F69" s="1692"/>
      <c r="G69" s="1419"/>
      <c r="H69" s="1693"/>
      <c r="I69" s="1405"/>
      <c r="J69" s="1700"/>
      <c r="K69" s="2186"/>
      <c r="L69" s="2186"/>
      <c r="M69" s="2186"/>
      <c r="N69" s="2186"/>
      <c r="P69" s="1407" t="str">
        <f t="shared" ref="P69:P93" si="18">$A69</f>
        <v>1 (1401)</v>
      </c>
      <c r="Q69" s="1408" t="str">
        <f t="shared" ref="Q69:Q93" si="19">IF($B69="","",$B69)</f>
        <v/>
      </c>
      <c r="R69" s="295"/>
      <c r="S69" s="1409"/>
      <c r="T69" s="1409"/>
      <c r="U69" s="1665"/>
      <c r="V69" s="1407" t="str">
        <f t="shared" ref="V69:V93" si="20">$A69</f>
        <v>1 (1401)</v>
      </c>
      <c r="W69" s="1408" t="str">
        <f t="shared" ref="W69:W93" si="21">IF($B69="","",$B69)</f>
        <v/>
      </c>
      <c r="X69" s="1608"/>
      <c r="Y69" s="1609"/>
      <c r="Z69" s="1609"/>
      <c r="AA69" s="1610"/>
      <c r="AB69" s="1611" t="s">
        <v>2932</v>
      </c>
      <c r="AC69" s="1612" t="str">
        <f t="shared" ref="AC69:AC93" si="22">IF($B69="","",$B69)</f>
        <v/>
      </c>
      <c r="AD69" s="990"/>
      <c r="AE69" s="1405"/>
      <c r="AF69" s="131"/>
      <c r="AG69" s="2186"/>
      <c r="AH69" s="2186"/>
      <c r="AI69" s="2186"/>
      <c r="AJ69" s="2186"/>
      <c r="AK69" s="1481"/>
      <c r="AL69" s="1407" t="str">
        <f t="shared" ref="AL69:AL93" si="23">$A69</f>
        <v>1 (1401)</v>
      </c>
      <c r="AM69" s="1408" t="str">
        <f t="shared" ref="AM69:AM93" si="24">IF($B69="","",$B69)</f>
        <v/>
      </c>
      <c r="AN69" s="1608"/>
      <c r="AO69" s="1609"/>
      <c r="AP69" s="1609"/>
      <c r="AQ69" s="131"/>
      <c r="AR69" s="1407" t="str">
        <f t="shared" ref="AR69:AR93" si="25">$A69</f>
        <v>1 (1401)</v>
      </c>
      <c r="AS69" s="1408" t="str">
        <f t="shared" ref="AS69:AS93" si="26">IF($B69="","",$B69)</f>
        <v/>
      </c>
      <c r="AT69" s="1608"/>
      <c r="AU69" s="1609"/>
      <c r="AV69" s="1609"/>
    </row>
    <row r="70" spans="1:48" s="24" customFormat="1" ht="12.75" x14ac:dyDescent="0.2">
      <c r="A70" s="1700" t="s">
        <v>2933</v>
      </c>
      <c r="B70" s="1065"/>
      <c r="C70" s="1692"/>
      <c r="D70" s="1692"/>
      <c r="E70" s="1700"/>
      <c r="F70" s="1692"/>
      <c r="G70" s="1419"/>
      <c r="H70" s="1693"/>
      <c r="I70" s="1405"/>
      <c r="J70" s="1700"/>
      <c r="K70" s="2186"/>
      <c r="L70" s="2186"/>
      <c r="M70" s="2186"/>
      <c r="N70" s="2186"/>
      <c r="P70" s="1407" t="str">
        <f t="shared" si="18"/>
        <v>2 (1402)</v>
      </c>
      <c r="Q70" s="1408" t="str">
        <f t="shared" si="19"/>
        <v/>
      </c>
      <c r="R70" s="295"/>
      <c r="S70" s="1409"/>
      <c r="T70" s="1409"/>
      <c r="U70" s="1665"/>
      <c r="V70" s="1407" t="str">
        <f t="shared" si="20"/>
        <v>2 (1402)</v>
      </c>
      <c r="W70" s="1408" t="str">
        <f t="shared" si="21"/>
        <v/>
      </c>
      <c r="X70" s="1608"/>
      <c r="Y70" s="1609"/>
      <c r="Z70" s="1609"/>
      <c r="AA70" s="1610"/>
      <c r="AB70" s="1611" t="s">
        <v>2933</v>
      </c>
      <c r="AC70" s="1612" t="str">
        <f t="shared" si="22"/>
        <v/>
      </c>
      <c r="AD70" s="990"/>
      <c r="AE70" s="1405"/>
      <c r="AF70" s="131"/>
      <c r="AG70" s="2186"/>
      <c r="AH70" s="2186"/>
      <c r="AI70" s="2186"/>
      <c r="AJ70" s="2186"/>
      <c r="AK70" s="1481"/>
      <c r="AL70" s="1407" t="str">
        <f t="shared" si="23"/>
        <v>2 (1402)</v>
      </c>
      <c r="AM70" s="1408" t="str">
        <f t="shared" si="24"/>
        <v/>
      </c>
      <c r="AN70" s="1608"/>
      <c r="AO70" s="1609"/>
      <c r="AP70" s="1609"/>
      <c r="AQ70" s="131"/>
      <c r="AR70" s="1407" t="str">
        <f t="shared" si="25"/>
        <v>2 (1402)</v>
      </c>
      <c r="AS70" s="1408" t="str">
        <f t="shared" si="26"/>
        <v/>
      </c>
      <c r="AT70" s="1608"/>
      <c r="AU70" s="1609"/>
      <c r="AV70" s="1609"/>
    </row>
    <row r="71" spans="1:48" s="24" customFormat="1" ht="12.75" x14ac:dyDescent="0.2">
      <c r="A71" s="1700" t="s">
        <v>2934</v>
      </c>
      <c r="B71" s="1065"/>
      <c r="C71" s="1692"/>
      <c r="D71" s="1692"/>
      <c r="E71" s="1700"/>
      <c r="F71" s="1692"/>
      <c r="G71" s="1419"/>
      <c r="H71" s="1693"/>
      <c r="I71" s="1405"/>
      <c r="J71" s="1700"/>
      <c r="K71" s="2186"/>
      <c r="L71" s="2186"/>
      <c r="M71" s="2186"/>
      <c r="N71" s="2186"/>
      <c r="P71" s="1407" t="str">
        <f t="shared" si="18"/>
        <v>3 (1403)</v>
      </c>
      <c r="Q71" s="1408" t="str">
        <f t="shared" si="19"/>
        <v/>
      </c>
      <c r="R71" s="295"/>
      <c r="S71" s="1409"/>
      <c r="T71" s="1409"/>
      <c r="U71" s="1665"/>
      <c r="V71" s="1407" t="str">
        <f t="shared" si="20"/>
        <v>3 (1403)</v>
      </c>
      <c r="W71" s="1408" t="str">
        <f t="shared" si="21"/>
        <v/>
      </c>
      <c r="X71" s="1608"/>
      <c r="Y71" s="1609"/>
      <c r="Z71" s="1609"/>
      <c r="AA71" s="1610"/>
      <c r="AB71" s="1611" t="s">
        <v>2934</v>
      </c>
      <c r="AC71" s="1612" t="str">
        <f t="shared" si="22"/>
        <v/>
      </c>
      <c r="AD71" s="990"/>
      <c r="AE71" s="1405"/>
      <c r="AF71" s="131"/>
      <c r="AG71" s="2186"/>
      <c r="AH71" s="2186"/>
      <c r="AI71" s="2186"/>
      <c r="AJ71" s="2186"/>
      <c r="AK71" s="1481"/>
      <c r="AL71" s="1407" t="str">
        <f t="shared" si="23"/>
        <v>3 (1403)</v>
      </c>
      <c r="AM71" s="1408" t="str">
        <f t="shared" si="24"/>
        <v/>
      </c>
      <c r="AN71" s="1608"/>
      <c r="AO71" s="1609"/>
      <c r="AP71" s="1609"/>
      <c r="AQ71" s="131"/>
      <c r="AR71" s="1407" t="str">
        <f t="shared" si="25"/>
        <v>3 (1403)</v>
      </c>
      <c r="AS71" s="1408" t="str">
        <f t="shared" si="26"/>
        <v/>
      </c>
      <c r="AT71" s="1608"/>
      <c r="AU71" s="1609"/>
      <c r="AV71" s="1609"/>
    </row>
    <row r="72" spans="1:48" s="24" customFormat="1" ht="10.7" hidden="1" customHeight="1" x14ac:dyDescent="0.2">
      <c r="A72" s="1700" t="s">
        <v>2935</v>
      </c>
      <c r="B72" s="1065"/>
      <c r="C72" s="1692"/>
      <c r="D72" s="1692"/>
      <c r="E72" s="1700"/>
      <c r="F72" s="1692"/>
      <c r="G72" s="1419"/>
      <c r="H72" s="1693"/>
      <c r="I72" s="1405"/>
      <c r="J72" s="1700"/>
      <c r="K72" s="2186"/>
      <c r="L72" s="2186"/>
      <c r="M72" s="2186"/>
      <c r="N72" s="2186"/>
      <c r="P72" s="1407" t="str">
        <f t="shared" si="18"/>
        <v>4 (1404)</v>
      </c>
      <c r="Q72" s="1408" t="str">
        <f t="shared" si="19"/>
        <v/>
      </c>
      <c r="R72" s="295"/>
      <c r="S72" s="1409"/>
      <c r="T72" s="1409"/>
      <c r="U72" s="1665"/>
      <c r="V72" s="1407" t="str">
        <f t="shared" si="20"/>
        <v>4 (1404)</v>
      </c>
      <c r="W72" s="1408" t="str">
        <f t="shared" si="21"/>
        <v/>
      </c>
      <c r="X72" s="1608"/>
      <c r="Y72" s="1609"/>
      <c r="Z72" s="1609"/>
      <c r="AA72" s="1610"/>
      <c r="AB72" s="1611" t="s">
        <v>2935</v>
      </c>
      <c r="AC72" s="1612" t="str">
        <f t="shared" si="22"/>
        <v/>
      </c>
      <c r="AD72" s="990"/>
      <c r="AE72" s="1405"/>
      <c r="AF72" s="131"/>
      <c r="AG72" s="2186"/>
      <c r="AH72" s="2186"/>
      <c r="AI72" s="2186"/>
      <c r="AJ72" s="2186"/>
      <c r="AK72" s="1481"/>
      <c r="AL72" s="1407" t="str">
        <f t="shared" si="23"/>
        <v>4 (1404)</v>
      </c>
      <c r="AM72" s="1408" t="str">
        <f t="shared" si="24"/>
        <v/>
      </c>
      <c r="AN72" s="1608"/>
      <c r="AO72" s="1609"/>
      <c r="AP72" s="1609"/>
      <c r="AQ72" s="131"/>
      <c r="AR72" s="1407" t="str">
        <f t="shared" si="25"/>
        <v>4 (1404)</v>
      </c>
      <c r="AS72" s="1408" t="str">
        <f t="shared" si="26"/>
        <v/>
      </c>
      <c r="AT72" s="1608"/>
      <c r="AU72" s="1609"/>
      <c r="AV72" s="1609"/>
    </row>
    <row r="73" spans="1:48" s="24" customFormat="1" ht="10.7" hidden="1" customHeight="1" x14ac:dyDescent="0.2">
      <c r="A73" s="1700" t="s">
        <v>2936</v>
      </c>
      <c r="B73" s="1065"/>
      <c r="C73" s="1692"/>
      <c r="D73" s="1692"/>
      <c r="E73" s="1700"/>
      <c r="F73" s="1692"/>
      <c r="G73" s="1419"/>
      <c r="H73" s="1693"/>
      <c r="I73" s="1405"/>
      <c r="J73" s="1700"/>
      <c r="K73" s="2186"/>
      <c r="L73" s="2186"/>
      <c r="M73" s="2186"/>
      <c r="N73" s="2186"/>
      <c r="P73" s="1407" t="str">
        <f t="shared" si="18"/>
        <v>5 (1405)</v>
      </c>
      <c r="Q73" s="1408" t="str">
        <f t="shared" si="19"/>
        <v/>
      </c>
      <c r="R73" s="295"/>
      <c r="S73" s="1409"/>
      <c r="T73" s="1409"/>
      <c r="U73" s="1665"/>
      <c r="V73" s="1407" t="str">
        <f t="shared" si="20"/>
        <v>5 (1405)</v>
      </c>
      <c r="W73" s="1408" t="str">
        <f t="shared" si="21"/>
        <v/>
      </c>
      <c r="X73" s="1608"/>
      <c r="Y73" s="1609"/>
      <c r="Z73" s="1609"/>
      <c r="AA73" s="1610"/>
      <c r="AB73" s="1611" t="s">
        <v>2936</v>
      </c>
      <c r="AC73" s="1612" t="str">
        <f t="shared" si="22"/>
        <v/>
      </c>
      <c r="AD73" s="990"/>
      <c r="AE73" s="1405"/>
      <c r="AF73" s="131"/>
      <c r="AG73" s="2186"/>
      <c r="AH73" s="2186"/>
      <c r="AI73" s="2186"/>
      <c r="AJ73" s="2186"/>
      <c r="AK73" s="1481"/>
      <c r="AL73" s="1407" t="str">
        <f t="shared" si="23"/>
        <v>5 (1405)</v>
      </c>
      <c r="AM73" s="1408" t="str">
        <f t="shared" si="24"/>
        <v/>
      </c>
      <c r="AN73" s="1608"/>
      <c r="AO73" s="1609"/>
      <c r="AP73" s="1609"/>
      <c r="AQ73" s="131"/>
      <c r="AR73" s="1407" t="str">
        <f t="shared" si="25"/>
        <v>5 (1405)</v>
      </c>
      <c r="AS73" s="1408" t="str">
        <f t="shared" si="26"/>
        <v/>
      </c>
      <c r="AT73" s="1608"/>
      <c r="AU73" s="1609"/>
      <c r="AV73" s="1609"/>
    </row>
    <row r="74" spans="1:48" s="24" customFormat="1" ht="10.7" hidden="1" customHeight="1" x14ac:dyDescent="0.2">
      <c r="A74" s="1700" t="s">
        <v>2937</v>
      </c>
      <c r="B74" s="1065"/>
      <c r="C74" s="1692"/>
      <c r="D74" s="1692"/>
      <c r="E74" s="1700"/>
      <c r="F74" s="1692"/>
      <c r="G74" s="1419"/>
      <c r="H74" s="1693"/>
      <c r="I74" s="1405"/>
      <c r="J74" s="1700"/>
      <c r="K74" s="2186"/>
      <c r="L74" s="2186"/>
      <c r="M74" s="2186"/>
      <c r="N74" s="2186"/>
      <c r="P74" s="1407" t="str">
        <f t="shared" si="18"/>
        <v>6 (1406)</v>
      </c>
      <c r="Q74" s="1408" t="str">
        <f t="shared" si="19"/>
        <v/>
      </c>
      <c r="R74" s="295"/>
      <c r="S74" s="1409"/>
      <c r="T74" s="1409"/>
      <c r="U74" s="1665"/>
      <c r="V74" s="1407" t="str">
        <f t="shared" si="20"/>
        <v>6 (1406)</v>
      </c>
      <c r="W74" s="1408" t="str">
        <f t="shared" si="21"/>
        <v/>
      </c>
      <c r="X74" s="1608"/>
      <c r="Y74" s="1609"/>
      <c r="Z74" s="1609"/>
      <c r="AA74" s="1610"/>
      <c r="AB74" s="1611" t="s">
        <v>2937</v>
      </c>
      <c r="AC74" s="1612" t="str">
        <f t="shared" si="22"/>
        <v/>
      </c>
      <c r="AD74" s="990"/>
      <c r="AE74" s="1405"/>
      <c r="AF74" s="131"/>
      <c r="AG74" s="2186"/>
      <c r="AH74" s="2186"/>
      <c r="AI74" s="2186"/>
      <c r="AJ74" s="2186"/>
      <c r="AK74" s="1481"/>
      <c r="AL74" s="1407" t="str">
        <f t="shared" si="23"/>
        <v>6 (1406)</v>
      </c>
      <c r="AM74" s="1408" t="str">
        <f t="shared" si="24"/>
        <v/>
      </c>
      <c r="AN74" s="1608"/>
      <c r="AO74" s="1609"/>
      <c r="AP74" s="1609"/>
      <c r="AQ74" s="131"/>
      <c r="AR74" s="1407" t="str">
        <f t="shared" si="25"/>
        <v>6 (1406)</v>
      </c>
      <c r="AS74" s="1408" t="str">
        <f t="shared" si="26"/>
        <v/>
      </c>
      <c r="AT74" s="1608"/>
      <c r="AU74" s="1609"/>
      <c r="AV74" s="1609"/>
    </row>
    <row r="75" spans="1:48" s="24" customFormat="1" ht="10.7" hidden="1" customHeight="1" x14ac:dyDescent="0.2">
      <c r="A75" s="1700" t="s">
        <v>2938</v>
      </c>
      <c r="B75" s="1065"/>
      <c r="C75" s="1692"/>
      <c r="D75" s="1692"/>
      <c r="E75" s="1700"/>
      <c r="F75" s="1692"/>
      <c r="G75" s="1419"/>
      <c r="H75" s="1693"/>
      <c r="I75" s="1405"/>
      <c r="J75" s="1700"/>
      <c r="K75" s="2186"/>
      <c r="L75" s="2186"/>
      <c r="M75" s="2186"/>
      <c r="N75" s="2186"/>
      <c r="P75" s="1407" t="str">
        <f t="shared" si="18"/>
        <v>7 (1407)</v>
      </c>
      <c r="Q75" s="1408" t="str">
        <f t="shared" si="19"/>
        <v/>
      </c>
      <c r="R75" s="295"/>
      <c r="S75" s="1409"/>
      <c r="T75" s="1409"/>
      <c r="U75" s="1665"/>
      <c r="V75" s="1407" t="str">
        <f t="shared" si="20"/>
        <v>7 (1407)</v>
      </c>
      <c r="W75" s="1408" t="str">
        <f t="shared" si="21"/>
        <v/>
      </c>
      <c r="X75" s="1608"/>
      <c r="Y75" s="1609"/>
      <c r="Z75" s="1609"/>
      <c r="AA75" s="1610"/>
      <c r="AB75" s="1611" t="s">
        <v>2938</v>
      </c>
      <c r="AC75" s="1612" t="str">
        <f t="shared" si="22"/>
        <v/>
      </c>
      <c r="AD75" s="990"/>
      <c r="AE75" s="1405"/>
      <c r="AF75" s="131"/>
      <c r="AG75" s="2186"/>
      <c r="AH75" s="2186"/>
      <c r="AI75" s="2186"/>
      <c r="AJ75" s="2186"/>
      <c r="AK75" s="1481"/>
      <c r="AL75" s="1407" t="str">
        <f t="shared" si="23"/>
        <v>7 (1407)</v>
      </c>
      <c r="AM75" s="1408" t="str">
        <f t="shared" si="24"/>
        <v/>
      </c>
      <c r="AN75" s="1608"/>
      <c r="AO75" s="1609"/>
      <c r="AP75" s="1609"/>
      <c r="AQ75" s="131"/>
      <c r="AR75" s="1407" t="str">
        <f t="shared" si="25"/>
        <v>7 (1407)</v>
      </c>
      <c r="AS75" s="1408" t="str">
        <f t="shared" si="26"/>
        <v/>
      </c>
      <c r="AT75" s="1608"/>
      <c r="AU75" s="1609"/>
      <c r="AV75" s="1609"/>
    </row>
    <row r="76" spans="1:48" s="24" customFormat="1" ht="10.7" hidden="1" customHeight="1" x14ac:dyDescent="0.2">
      <c r="A76" s="1700" t="s">
        <v>2939</v>
      </c>
      <c r="B76" s="1065"/>
      <c r="C76" s="1692"/>
      <c r="D76" s="1692"/>
      <c r="E76" s="1700"/>
      <c r="F76" s="1692"/>
      <c r="G76" s="1419"/>
      <c r="H76" s="1693"/>
      <c r="I76" s="1405"/>
      <c r="J76" s="1700"/>
      <c r="K76" s="2186"/>
      <c r="L76" s="2186"/>
      <c r="M76" s="2186"/>
      <c r="N76" s="2186"/>
      <c r="P76" s="1407" t="str">
        <f t="shared" si="18"/>
        <v>8 (1408)</v>
      </c>
      <c r="Q76" s="1408" t="str">
        <f t="shared" si="19"/>
        <v/>
      </c>
      <c r="R76" s="295"/>
      <c r="S76" s="1409"/>
      <c r="T76" s="1409"/>
      <c r="U76" s="1665"/>
      <c r="V76" s="1407" t="str">
        <f t="shared" si="20"/>
        <v>8 (1408)</v>
      </c>
      <c r="W76" s="1408" t="str">
        <f t="shared" si="21"/>
        <v/>
      </c>
      <c r="X76" s="1608"/>
      <c r="Y76" s="1609"/>
      <c r="Z76" s="1609"/>
      <c r="AA76" s="1610"/>
      <c r="AB76" s="1611" t="s">
        <v>2939</v>
      </c>
      <c r="AC76" s="1612" t="str">
        <f t="shared" si="22"/>
        <v/>
      </c>
      <c r="AD76" s="990"/>
      <c r="AE76" s="1405"/>
      <c r="AF76" s="131"/>
      <c r="AG76" s="2186"/>
      <c r="AH76" s="2186"/>
      <c r="AI76" s="2186"/>
      <c r="AJ76" s="2186"/>
      <c r="AK76" s="1481"/>
      <c r="AL76" s="1407" t="str">
        <f t="shared" si="23"/>
        <v>8 (1408)</v>
      </c>
      <c r="AM76" s="1408" t="str">
        <f t="shared" si="24"/>
        <v/>
      </c>
      <c r="AN76" s="1608"/>
      <c r="AO76" s="1609"/>
      <c r="AP76" s="1609"/>
      <c r="AQ76" s="131"/>
      <c r="AR76" s="1407" t="str">
        <f t="shared" si="25"/>
        <v>8 (1408)</v>
      </c>
      <c r="AS76" s="1408" t="str">
        <f t="shared" si="26"/>
        <v/>
      </c>
      <c r="AT76" s="1608"/>
      <c r="AU76" s="1609"/>
      <c r="AV76" s="1609"/>
    </row>
    <row r="77" spans="1:48" s="24" customFormat="1" ht="10.7" hidden="1" customHeight="1" x14ac:dyDescent="0.2">
      <c r="A77" s="1700" t="s">
        <v>2940</v>
      </c>
      <c r="B77" s="1065"/>
      <c r="C77" s="1692"/>
      <c r="D77" s="1692"/>
      <c r="E77" s="1700"/>
      <c r="F77" s="1692"/>
      <c r="G77" s="1419"/>
      <c r="H77" s="1693"/>
      <c r="I77" s="1405"/>
      <c r="J77" s="1700"/>
      <c r="K77" s="2186"/>
      <c r="L77" s="2186"/>
      <c r="M77" s="2186"/>
      <c r="N77" s="2186"/>
      <c r="P77" s="1407" t="str">
        <f t="shared" si="18"/>
        <v>9 (1409)</v>
      </c>
      <c r="Q77" s="1408" t="str">
        <f t="shared" si="19"/>
        <v/>
      </c>
      <c r="R77" s="295"/>
      <c r="S77" s="1409"/>
      <c r="T77" s="1409"/>
      <c r="U77" s="1665"/>
      <c r="V77" s="1407" t="str">
        <f t="shared" si="20"/>
        <v>9 (1409)</v>
      </c>
      <c r="W77" s="1408" t="str">
        <f t="shared" si="21"/>
        <v/>
      </c>
      <c r="X77" s="1608"/>
      <c r="Y77" s="1609"/>
      <c r="Z77" s="1609"/>
      <c r="AA77" s="1610"/>
      <c r="AB77" s="1611" t="s">
        <v>2940</v>
      </c>
      <c r="AC77" s="1612" t="str">
        <f t="shared" si="22"/>
        <v/>
      </c>
      <c r="AD77" s="990"/>
      <c r="AE77" s="1405"/>
      <c r="AF77" s="131"/>
      <c r="AG77" s="2186"/>
      <c r="AH77" s="2186"/>
      <c r="AI77" s="2186"/>
      <c r="AJ77" s="2186"/>
      <c r="AK77" s="1481"/>
      <c r="AL77" s="1407" t="str">
        <f t="shared" si="23"/>
        <v>9 (1409)</v>
      </c>
      <c r="AM77" s="1408" t="str">
        <f t="shared" si="24"/>
        <v/>
      </c>
      <c r="AN77" s="1608"/>
      <c r="AO77" s="1609"/>
      <c r="AP77" s="1609"/>
      <c r="AQ77" s="131"/>
      <c r="AR77" s="1407" t="str">
        <f t="shared" si="25"/>
        <v>9 (1409)</v>
      </c>
      <c r="AS77" s="1408" t="str">
        <f t="shared" si="26"/>
        <v/>
      </c>
      <c r="AT77" s="1608"/>
      <c r="AU77" s="1609"/>
      <c r="AV77" s="1609"/>
    </row>
    <row r="78" spans="1:48" s="24" customFormat="1" ht="10.7" hidden="1" customHeight="1" x14ac:dyDescent="0.2">
      <c r="A78" s="1700" t="s">
        <v>2941</v>
      </c>
      <c r="B78" s="1065"/>
      <c r="C78" s="1692"/>
      <c r="D78" s="1692"/>
      <c r="E78" s="1700"/>
      <c r="F78" s="1692"/>
      <c r="G78" s="1419"/>
      <c r="H78" s="1693"/>
      <c r="I78" s="1405"/>
      <c r="J78" s="1700"/>
      <c r="K78" s="2186"/>
      <c r="L78" s="2186"/>
      <c r="M78" s="2186"/>
      <c r="N78" s="2186"/>
      <c r="P78" s="1407" t="str">
        <f t="shared" si="18"/>
        <v>10 (1410)</v>
      </c>
      <c r="Q78" s="1408" t="str">
        <f t="shared" si="19"/>
        <v/>
      </c>
      <c r="R78" s="295"/>
      <c r="S78" s="1409"/>
      <c r="T78" s="1409"/>
      <c r="U78" s="1665"/>
      <c r="V78" s="1407" t="str">
        <f t="shared" si="20"/>
        <v>10 (1410)</v>
      </c>
      <c r="W78" s="1408" t="str">
        <f t="shared" si="21"/>
        <v/>
      </c>
      <c r="X78" s="1608"/>
      <c r="Y78" s="1609"/>
      <c r="Z78" s="1609"/>
      <c r="AA78" s="1610"/>
      <c r="AB78" s="1611" t="s">
        <v>2941</v>
      </c>
      <c r="AC78" s="1612" t="str">
        <f t="shared" si="22"/>
        <v/>
      </c>
      <c r="AD78" s="990"/>
      <c r="AE78" s="1405"/>
      <c r="AF78" s="131"/>
      <c r="AG78" s="2186"/>
      <c r="AH78" s="2186"/>
      <c r="AI78" s="2186"/>
      <c r="AJ78" s="2186"/>
      <c r="AK78" s="1481"/>
      <c r="AL78" s="1407" t="str">
        <f t="shared" si="23"/>
        <v>10 (1410)</v>
      </c>
      <c r="AM78" s="1408" t="str">
        <f t="shared" si="24"/>
        <v/>
      </c>
      <c r="AN78" s="1608"/>
      <c r="AO78" s="1609"/>
      <c r="AP78" s="1609"/>
      <c r="AQ78" s="131"/>
      <c r="AR78" s="1407" t="str">
        <f t="shared" si="25"/>
        <v>10 (1410)</v>
      </c>
      <c r="AS78" s="1408" t="str">
        <f t="shared" si="26"/>
        <v/>
      </c>
      <c r="AT78" s="1608"/>
      <c r="AU78" s="1609"/>
      <c r="AV78" s="1609"/>
    </row>
    <row r="79" spans="1:48" s="24" customFormat="1" ht="10.7" hidden="1" customHeight="1" x14ac:dyDescent="0.2">
      <c r="A79" s="1700" t="s">
        <v>2942</v>
      </c>
      <c r="B79" s="1065"/>
      <c r="C79" s="1692"/>
      <c r="D79" s="1692"/>
      <c r="E79" s="1700"/>
      <c r="F79" s="1692"/>
      <c r="G79" s="1419"/>
      <c r="H79" s="1693"/>
      <c r="I79" s="1405"/>
      <c r="J79" s="1700"/>
      <c r="K79" s="2186"/>
      <c r="L79" s="2186"/>
      <c r="M79" s="2186"/>
      <c r="N79" s="2186"/>
      <c r="P79" s="1407" t="str">
        <f t="shared" si="18"/>
        <v>11 (1411)</v>
      </c>
      <c r="Q79" s="1408" t="str">
        <f t="shared" si="19"/>
        <v/>
      </c>
      <c r="R79" s="295"/>
      <c r="S79" s="1409"/>
      <c r="T79" s="1409"/>
      <c r="U79" s="1665"/>
      <c r="V79" s="1407" t="str">
        <f t="shared" si="20"/>
        <v>11 (1411)</v>
      </c>
      <c r="W79" s="1408" t="str">
        <f t="shared" si="21"/>
        <v/>
      </c>
      <c r="X79" s="1608"/>
      <c r="Y79" s="1609"/>
      <c r="Z79" s="1609"/>
      <c r="AA79" s="1610"/>
      <c r="AB79" s="1611" t="s">
        <v>2942</v>
      </c>
      <c r="AC79" s="1612" t="str">
        <f t="shared" si="22"/>
        <v/>
      </c>
      <c r="AD79" s="990"/>
      <c r="AE79" s="1405"/>
      <c r="AF79" s="131"/>
      <c r="AG79" s="2186"/>
      <c r="AH79" s="2186"/>
      <c r="AI79" s="2186"/>
      <c r="AJ79" s="2186"/>
      <c r="AK79" s="1481"/>
      <c r="AL79" s="1407" t="str">
        <f t="shared" si="23"/>
        <v>11 (1411)</v>
      </c>
      <c r="AM79" s="1408" t="str">
        <f t="shared" si="24"/>
        <v/>
      </c>
      <c r="AN79" s="1608"/>
      <c r="AO79" s="1609"/>
      <c r="AP79" s="1609"/>
      <c r="AQ79" s="131"/>
      <c r="AR79" s="1407" t="str">
        <f t="shared" si="25"/>
        <v>11 (1411)</v>
      </c>
      <c r="AS79" s="1408" t="str">
        <f t="shared" si="26"/>
        <v/>
      </c>
      <c r="AT79" s="1608"/>
      <c r="AU79" s="1609"/>
      <c r="AV79" s="1609"/>
    </row>
    <row r="80" spans="1:48" s="24" customFormat="1" ht="10.7" hidden="1" customHeight="1" x14ac:dyDescent="0.2">
      <c r="A80" s="1700" t="s">
        <v>2943</v>
      </c>
      <c r="B80" s="1065"/>
      <c r="C80" s="1692"/>
      <c r="D80" s="1692"/>
      <c r="E80" s="1700"/>
      <c r="F80" s="1692"/>
      <c r="G80" s="1419"/>
      <c r="H80" s="1693"/>
      <c r="I80" s="1405"/>
      <c r="J80" s="1700"/>
      <c r="K80" s="2186"/>
      <c r="L80" s="2186"/>
      <c r="M80" s="2186"/>
      <c r="N80" s="2186"/>
      <c r="P80" s="1407" t="str">
        <f t="shared" si="18"/>
        <v>12 (1412)</v>
      </c>
      <c r="Q80" s="1408" t="str">
        <f t="shared" si="19"/>
        <v/>
      </c>
      <c r="R80" s="295"/>
      <c r="S80" s="1409"/>
      <c r="T80" s="1409"/>
      <c r="U80" s="1665"/>
      <c r="V80" s="1407" t="str">
        <f t="shared" si="20"/>
        <v>12 (1412)</v>
      </c>
      <c r="W80" s="1408" t="str">
        <f t="shared" si="21"/>
        <v/>
      </c>
      <c r="X80" s="1608"/>
      <c r="Y80" s="1609"/>
      <c r="Z80" s="1609"/>
      <c r="AA80" s="1610"/>
      <c r="AB80" s="1611" t="s">
        <v>2943</v>
      </c>
      <c r="AC80" s="1612" t="str">
        <f t="shared" si="22"/>
        <v/>
      </c>
      <c r="AD80" s="990"/>
      <c r="AE80" s="1405"/>
      <c r="AF80" s="131"/>
      <c r="AG80" s="2186"/>
      <c r="AH80" s="2186"/>
      <c r="AI80" s="2186"/>
      <c r="AJ80" s="2186"/>
      <c r="AK80" s="1481"/>
      <c r="AL80" s="1407" t="str">
        <f t="shared" si="23"/>
        <v>12 (1412)</v>
      </c>
      <c r="AM80" s="1408" t="str">
        <f t="shared" si="24"/>
        <v/>
      </c>
      <c r="AN80" s="1608"/>
      <c r="AO80" s="1609"/>
      <c r="AP80" s="1609"/>
      <c r="AQ80" s="131"/>
      <c r="AR80" s="1407" t="str">
        <f t="shared" si="25"/>
        <v>12 (1412)</v>
      </c>
      <c r="AS80" s="1408" t="str">
        <f t="shared" si="26"/>
        <v/>
      </c>
      <c r="AT80" s="1608"/>
      <c r="AU80" s="1609"/>
      <c r="AV80" s="1609"/>
    </row>
    <row r="81" spans="1:48" s="24" customFormat="1" ht="10.7" hidden="1" customHeight="1" x14ac:dyDescent="0.2">
      <c r="A81" s="1700" t="s">
        <v>2944</v>
      </c>
      <c r="B81" s="1065"/>
      <c r="C81" s="1692"/>
      <c r="D81" s="1692"/>
      <c r="E81" s="1700"/>
      <c r="F81" s="1692"/>
      <c r="G81" s="1419"/>
      <c r="H81" s="1693"/>
      <c r="I81" s="1405"/>
      <c r="J81" s="1700"/>
      <c r="K81" s="2186"/>
      <c r="L81" s="2186"/>
      <c r="M81" s="2186"/>
      <c r="N81" s="2186"/>
      <c r="P81" s="1407" t="str">
        <f t="shared" si="18"/>
        <v>13 (1413)</v>
      </c>
      <c r="Q81" s="1408" t="str">
        <f t="shared" si="19"/>
        <v/>
      </c>
      <c r="R81" s="295"/>
      <c r="S81" s="1409"/>
      <c r="T81" s="1409"/>
      <c r="U81" s="1665"/>
      <c r="V81" s="1407" t="str">
        <f t="shared" si="20"/>
        <v>13 (1413)</v>
      </c>
      <c r="W81" s="1408" t="str">
        <f t="shared" si="21"/>
        <v/>
      </c>
      <c r="X81" s="1608"/>
      <c r="Y81" s="1609"/>
      <c r="Z81" s="1609"/>
      <c r="AA81" s="1610"/>
      <c r="AB81" s="1611" t="s">
        <v>2944</v>
      </c>
      <c r="AC81" s="1612" t="str">
        <f t="shared" si="22"/>
        <v/>
      </c>
      <c r="AD81" s="990"/>
      <c r="AE81" s="1405"/>
      <c r="AF81" s="131"/>
      <c r="AG81" s="2186"/>
      <c r="AH81" s="2186"/>
      <c r="AI81" s="2186"/>
      <c r="AJ81" s="2186"/>
      <c r="AK81" s="1481"/>
      <c r="AL81" s="1407" t="str">
        <f t="shared" si="23"/>
        <v>13 (1413)</v>
      </c>
      <c r="AM81" s="1408" t="str">
        <f t="shared" si="24"/>
        <v/>
      </c>
      <c r="AN81" s="1608"/>
      <c r="AO81" s="1609"/>
      <c r="AP81" s="1609"/>
      <c r="AQ81" s="131"/>
      <c r="AR81" s="1407" t="str">
        <f t="shared" si="25"/>
        <v>13 (1413)</v>
      </c>
      <c r="AS81" s="1408" t="str">
        <f t="shared" si="26"/>
        <v/>
      </c>
      <c r="AT81" s="1608"/>
      <c r="AU81" s="1609"/>
      <c r="AV81" s="1609"/>
    </row>
    <row r="82" spans="1:48" s="24" customFormat="1" ht="10.7" hidden="1" customHeight="1" x14ac:dyDescent="0.2">
      <c r="A82" s="1700" t="s">
        <v>2945</v>
      </c>
      <c r="B82" s="1065"/>
      <c r="C82" s="1692"/>
      <c r="D82" s="1692"/>
      <c r="E82" s="1700"/>
      <c r="F82" s="1692"/>
      <c r="G82" s="1419"/>
      <c r="H82" s="1693"/>
      <c r="I82" s="1405"/>
      <c r="J82" s="1700"/>
      <c r="K82" s="2186"/>
      <c r="L82" s="2186"/>
      <c r="M82" s="2186"/>
      <c r="N82" s="2186"/>
      <c r="P82" s="1407" t="str">
        <f t="shared" si="18"/>
        <v>14 (1414)</v>
      </c>
      <c r="Q82" s="1408" t="str">
        <f t="shared" si="19"/>
        <v/>
      </c>
      <c r="R82" s="295"/>
      <c r="S82" s="1409"/>
      <c r="T82" s="1409"/>
      <c r="U82" s="1665"/>
      <c r="V82" s="1407" t="str">
        <f t="shared" si="20"/>
        <v>14 (1414)</v>
      </c>
      <c r="W82" s="1408" t="str">
        <f t="shared" si="21"/>
        <v/>
      </c>
      <c r="X82" s="1608"/>
      <c r="Y82" s="1609"/>
      <c r="Z82" s="1609"/>
      <c r="AA82" s="1610"/>
      <c r="AB82" s="1611" t="s">
        <v>2945</v>
      </c>
      <c r="AC82" s="1612" t="str">
        <f t="shared" si="22"/>
        <v/>
      </c>
      <c r="AD82" s="990"/>
      <c r="AE82" s="1405"/>
      <c r="AF82" s="131"/>
      <c r="AG82" s="2186"/>
      <c r="AH82" s="2186"/>
      <c r="AI82" s="2186"/>
      <c r="AJ82" s="2186"/>
      <c r="AK82" s="1481"/>
      <c r="AL82" s="1407" t="str">
        <f t="shared" si="23"/>
        <v>14 (1414)</v>
      </c>
      <c r="AM82" s="1408" t="str">
        <f t="shared" si="24"/>
        <v/>
      </c>
      <c r="AN82" s="1608"/>
      <c r="AO82" s="1609"/>
      <c r="AP82" s="1609"/>
      <c r="AQ82" s="131"/>
      <c r="AR82" s="1407" t="str">
        <f t="shared" si="25"/>
        <v>14 (1414)</v>
      </c>
      <c r="AS82" s="1408" t="str">
        <f t="shared" si="26"/>
        <v/>
      </c>
      <c r="AT82" s="1608"/>
      <c r="AU82" s="1609"/>
      <c r="AV82" s="1609"/>
    </row>
    <row r="83" spans="1:48" s="24" customFormat="1" ht="10.7" hidden="1" customHeight="1" x14ac:dyDescent="0.2">
      <c r="A83" s="1700" t="s">
        <v>2946</v>
      </c>
      <c r="B83" s="1065"/>
      <c r="C83" s="1692"/>
      <c r="D83" s="1692"/>
      <c r="E83" s="1700"/>
      <c r="F83" s="1692"/>
      <c r="G83" s="1419"/>
      <c r="H83" s="1693"/>
      <c r="I83" s="1405"/>
      <c r="J83" s="1700"/>
      <c r="K83" s="2186"/>
      <c r="L83" s="2186"/>
      <c r="M83" s="2186"/>
      <c r="N83" s="2186"/>
      <c r="P83" s="1407" t="str">
        <f t="shared" si="18"/>
        <v>15 (1415)</v>
      </c>
      <c r="Q83" s="1408" t="str">
        <f t="shared" si="19"/>
        <v/>
      </c>
      <c r="R83" s="295"/>
      <c r="S83" s="1409"/>
      <c r="T83" s="1409"/>
      <c r="U83" s="1665"/>
      <c r="V83" s="1407" t="str">
        <f t="shared" si="20"/>
        <v>15 (1415)</v>
      </c>
      <c r="W83" s="1408" t="str">
        <f t="shared" si="21"/>
        <v/>
      </c>
      <c r="X83" s="1608"/>
      <c r="Y83" s="1609"/>
      <c r="Z83" s="1609"/>
      <c r="AA83" s="1610"/>
      <c r="AB83" s="1611" t="s">
        <v>2946</v>
      </c>
      <c r="AC83" s="1612" t="str">
        <f t="shared" si="22"/>
        <v/>
      </c>
      <c r="AD83" s="990"/>
      <c r="AE83" s="1405"/>
      <c r="AF83" s="131"/>
      <c r="AG83" s="2186"/>
      <c r="AH83" s="2186"/>
      <c r="AI83" s="2186"/>
      <c r="AJ83" s="2186"/>
      <c r="AK83" s="1481"/>
      <c r="AL83" s="1407" t="str">
        <f t="shared" si="23"/>
        <v>15 (1415)</v>
      </c>
      <c r="AM83" s="1408" t="str">
        <f t="shared" si="24"/>
        <v/>
      </c>
      <c r="AN83" s="1608"/>
      <c r="AO83" s="1609"/>
      <c r="AP83" s="1609"/>
      <c r="AQ83" s="131"/>
      <c r="AR83" s="1407" t="str">
        <f t="shared" si="25"/>
        <v>15 (1415)</v>
      </c>
      <c r="AS83" s="1408" t="str">
        <f t="shared" si="26"/>
        <v/>
      </c>
      <c r="AT83" s="1608"/>
      <c r="AU83" s="1609"/>
      <c r="AV83" s="1609"/>
    </row>
    <row r="84" spans="1:48" s="24" customFormat="1" ht="10.7" hidden="1" customHeight="1" x14ac:dyDescent="0.2">
      <c r="A84" s="1700" t="s">
        <v>2947</v>
      </c>
      <c r="B84" s="1065"/>
      <c r="C84" s="1692"/>
      <c r="D84" s="1692"/>
      <c r="E84" s="1700"/>
      <c r="F84" s="1692"/>
      <c r="G84" s="1419"/>
      <c r="H84" s="1693"/>
      <c r="I84" s="1405"/>
      <c r="J84" s="1700"/>
      <c r="K84" s="2186"/>
      <c r="L84" s="2186"/>
      <c r="M84" s="2186"/>
      <c r="N84" s="2186"/>
      <c r="P84" s="1407" t="str">
        <f t="shared" si="18"/>
        <v>16 (1416)</v>
      </c>
      <c r="Q84" s="1408" t="str">
        <f t="shared" si="19"/>
        <v/>
      </c>
      <c r="R84" s="295"/>
      <c r="S84" s="1409"/>
      <c r="T84" s="1409"/>
      <c r="U84" s="1665"/>
      <c r="V84" s="1407" t="str">
        <f t="shared" si="20"/>
        <v>16 (1416)</v>
      </c>
      <c r="W84" s="1408" t="str">
        <f t="shared" si="21"/>
        <v/>
      </c>
      <c r="X84" s="1608"/>
      <c r="Y84" s="1609"/>
      <c r="Z84" s="1609"/>
      <c r="AA84" s="1610"/>
      <c r="AB84" s="1611" t="s">
        <v>2947</v>
      </c>
      <c r="AC84" s="1612" t="str">
        <f t="shared" si="22"/>
        <v/>
      </c>
      <c r="AD84" s="990"/>
      <c r="AE84" s="1405"/>
      <c r="AF84" s="131"/>
      <c r="AG84" s="2186"/>
      <c r="AH84" s="2186"/>
      <c r="AI84" s="2186"/>
      <c r="AJ84" s="2186"/>
      <c r="AK84" s="1481"/>
      <c r="AL84" s="1407" t="str">
        <f t="shared" si="23"/>
        <v>16 (1416)</v>
      </c>
      <c r="AM84" s="1408" t="str">
        <f t="shared" si="24"/>
        <v/>
      </c>
      <c r="AN84" s="1608"/>
      <c r="AO84" s="1609"/>
      <c r="AP84" s="1609"/>
      <c r="AQ84" s="131"/>
      <c r="AR84" s="1407" t="str">
        <f t="shared" si="25"/>
        <v>16 (1416)</v>
      </c>
      <c r="AS84" s="1408" t="str">
        <f t="shared" si="26"/>
        <v/>
      </c>
      <c r="AT84" s="1608"/>
      <c r="AU84" s="1609"/>
      <c r="AV84" s="1609"/>
    </row>
    <row r="85" spans="1:48" s="24" customFormat="1" ht="10.7" hidden="1" customHeight="1" x14ac:dyDescent="0.2">
      <c r="A85" s="1700" t="s">
        <v>2948</v>
      </c>
      <c r="B85" s="1065"/>
      <c r="C85" s="1692"/>
      <c r="D85" s="1692"/>
      <c r="E85" s="1700"/>
      <c r="F85" s="1692"/>
      <c r="G85" s="1419"/>
      <c r="H85" s="1693"/>
      <c r="I85" s="1405"/>
      <c r="J85" s="1700"/>
      <c r="K85" s="2186"/>
      <c r="L85" s="2186"/>
      <c r="M85" s="2186"/>
      <c r="N85" s="2186"/>
      <c r="P85" s="1407" t="str">
        <f t="shared" si="18"/>
        <v>17 (1417)</v>
      </c>
      <c r="Q85" s="1408" t="str">
        <f t="shared" si="19"/>
        <v/>
      </c>
      <c r="R85" s="295"/>
      <c r="S85" s="1409"/>
      <c r="T85" s="1409"/>
      <c r="U85" s="1665"/>
      <c r="V85" s="1407" t="str">
        <f t="shared" si="20"/>
        <v>17 (1417)</v>
      </c>
      <c r="W85" s="1408" t="str">
        <f t="shared" si="21"/>
        <v/>
      </c>
      <c r="X85" s="1608"/>
      <c r="Y85" s="1609"/>
      <c r="Z85" s="1609"/>
      <c r="AA85" s="1610"/>
      <c r="AB85" s="1611" t="s">
        <v>2948</v>
      </c>
      <c r="AC85" s="1612" t="str">
        <f t="shared" si="22"/>
        <v/>
      </c>
      <c r="AD85" s="990"/>
      <c r="AE85" s="1405"/>
      <c r="AF85" s="131"/>
      <c r="AG85" s="2186"/>
      <c r="AH85" s="2186"/>
      <c r="AI85" s="2186"/>
      <c r="AJ85" s="2186"/>
      <c r="AK85" s="1481"/>
      <c r="AL85" s="1407" t="str">
        <f t="shared" si="23"/>
        <v>17 (1417)</v>
      </c>
      <c r="AM85" s="1408" t="str">
        <f t="shared" si="24"/>
        <v/>
      </c>
      <c r="AN85" s="1608"/>
      <c r="AO85" s="1609"/>
      <c r="AP85" s="1609"/>
      <c r="AQ85" s="131"/>
      <c r="AR85" s="1407" t="str">
        <f t="shared" si="25"/>
        <v>17 (1417)</v>
      </c>
      <c r="AS85" s="1408" t="str">
        <f t="shared" si="26"/>
        <v/>
      </c>
      <c r="AT85" s="1608"/>
      <c r="AU85" s="1609"/>
      <c r="AV85" s="1609"/>
    </row>
    <row r="86" spans="1:48" s="24" customFormat="1" ht="10.7" hidden="1" customHeight="1" x14ac:dyDescent="0.2">
      <c r="A86" s="1700" t="s">
        <v>2949</v>
      </c>
      <c r="B86" s="1065"/>
      <c r="C86" s="1692"/>
      <c r="D86" s="1692"/>
      <c r="E86" s="1700"/>
      <c r="F86" s="1692"/>
      <c r="G86" s="1419"/>
      <c r="H86" s="1693"/>
      <c r="I86" s="1405"/>
      <c r="J86" s="1700"/>
      <c r="K86" s="2186"/>
      <c r="L86" s="2186"/>
      <c r="M86" s="2186"/>
      <c r="N86" s="2186"/>
      <c r="P86" s="1407" t="str">
        <f t="shared" si="18"/>
        <v>18 (1418)</v>
      </c>
      <c r="Q86" s="1408" t="str">
        <f t="shared" si="19"/>
        <v/>
      </c>
      <c r="R86" s="295"/>
      <c r="S86" s="1409"/>
      <c r="T86" s="1409"/>
      <c r="U86" s="1665"/>
      <c r="V86" s="1407" t="str">
        <f t="shared" si="20"/>
        <v>18 (1418)</v>
      </c>
      <c r="W86" s="1408" t="str">
        <f t="shared" si="21"/>
        <v/>
      </c>
      <c r="X86" s="1608"/>
      <c r="Y86" s="1609"/>
      <c r="Z86" s="1609"/>
      <c r="AA86" s="1610"/>
      <c r="AB86" s="1611" t="s">
        <v>2949</v>
      </c>
      <c r="AC86" s="1612" t="str">
        <f t="shared" si="22"/>
        <v/>
      </c>
      <c r="AD86" s="990"/>
      <c r="AE86" s="1405"/>
      <c r="AF86" s="131"/>
      <c r="AG86" s="2186"/>
      <c r="AH86" s="2186"/>
      <c r="AI86" s="2186"/>
      <c r="AJ86" s="2186"/>
      <c r="AK86" s="1481"/>
      <c r="AL86" s="1407" t="str">
        <f t="shared" si="23"/>
        <v>18 (1418)</v>
      </c>
      <c r="AM86" s="1408" t="str">
        <f t="shared" si="24"/>
        <v/>
      </c>
      <c r="AN86" s="1608"/>
      <c r="AO86" s="1609"/>
      <c r="AP86" s="1609"/>
      <c r="AQ86" s="131"/>
      <c r="AR86" s="1407" t="str">
        <f t="shared" si="25"/>
        <v>18 (1418)</v>
      </c>
      <c r="AS86" s="1408" t="str">
        <f t="shared" si="26"/>
        <v/>
      </c>
      <c r="AT86" s="1608"/>
      <c r="AU86" s="1609"/>
      <c r="AV86" s="1609"/>
    </row>
    <row r="87" spans="1:48" s="24" customFormat="1" ht="10.7" hidden="1" customHeight="1" x14ac:dyDescent="0.2">
      <c r="A87" s="1700" t="s">
        <v>2950</v>
      </c>
      <c r="B87" s="1065"/>
      <c r="C87" s="1692"/>
      <c r="D87" s="1692"/>
      <c r="E87" s="1700"/>
      <c r="F87" s="1692"/>
      <c r="G87" s="1419"/>
      <c r="H87" s="1693"/>
      <c r="I87" s="1405"/>
      <c r="J87" s="1700"/>
      <c r="K87" s="2186"/>
      <c r="L87" s="2186"/>
      <c r="M87" s="2186"/>
      <c r="N87" s="2186"/>
      <c r="P87" s="1407" t="str">
        <f t="shared" si="18"/>
        <v>19 (1419)</v>
      </c>
      <c r="Q87" s="1408" t="str">
        <f t="shared" si="19"/>
        <v/>
      </c>
      <c r="R87" s="295"/>
      <c r="S87" s="1409"/>
      <c r="T87" s="1409"/>
      <c r="U87" s="1665"/>
      <c r="V87" s="1407" t="str">
        <f t="shared" si="20"/>
        <v>19 (1419)</v>
      </c>
      <c r="W87" s="1408" t="str">
        <f t="shared" si="21"/>
        <v/>
      </c>
      <c r="X87" s="1608"/>
      <c r="Y87" s="1609"/>
      <c r="Z87" s="1609"/>
      <c r="AA87" s="1610"/>
      <c r="AB87" s="1611" t="s">
        <v>2950</v>
      </c>
      <c r="AC87" s="1612" t="str">
        <f t="shared" si="22"/>
        <v/>
      </c>
      <c r="AD87" s="990"/>
      <c r="AE87" s="1405"/>
      <c r="AF87" s="131"/>
      <c r="AG87" s="2186"/>
      <c r="AH87" s="2186"/>
      <c r="AI87" s="2186"/>
      <c r="AJ87" s="2186"/>
      <c r="AK87" s="1481"/>
      <c r="AL87" s="1407" t="str">
        <f t="shared" si="23"/>
        <v>19 (1419)</v>
      </c>
      <c r="AM87" s="1408" t="str">
        <f t="shared" si="24"/>
        <v/>
      </c>
      <c r="AN87" s="1608"/>
      <c r="AO87" s="1609"/>
      <c r="AP87" s="1609"/>
      <c r="AQ87" s="131"/>
      <c r="AR87" s="1407" t="str">
        <f t="shared" si="25"/>
        <v>19 (1419)</v>
      </c>
      <c r="AS87" s="1408" t="str">
        <f t="shared" si="26"/>
        <v/>
      </c>
      <c r="AT87" s="1608"/>
      <c r="AU87" s="1609"/>
      <c r="AV87" s="1609"/>
    </row>
    <row r="88" spans="1:48" s="24" customFormat="1" ht="10.7" hidden="1" customHeight="1" x14ac:dyDescent="0.2">
      <c r="A88" s="1700" t="s">
        <v>2951</v>
      </c>
      <c r="B88" s="1065"/>
      <c r="C88" s="1692"/>
      <c r="D88" s="1692"/>
      <c r="E88" s="1700"/>
      <c r="F88" s="1692"/>
      <c r="G88" s="1419"/>
      <c r="H88" s="1693"/>
      <c r="I88" s="1405"/>
      <c r="J88" s="1700"/>
      <c r="K88" s="2186"/>
      <c r="L88" s="2186"/>
      <c r="M88" s="2186"/>
      <c r="N88" s="2186"/>
      <c r="P88" s="1407" t="str">
        <f t="shared" si="18"/>
        <v>20 (1420)</v>
      </c>
      <c r="Q88" s="1408" t="str">
        <f t="shared" si="19"/>
        <v/>
      </c>
      <c r="R88" s="295"/>
      <c r="S88" s="1409"/>
      <c r="T88" s="1409"/>
      <c r="U88" s="1665"/>
      <c r="V88" s="1407" t="str">
        <f t="shared" si="20"/>
        <v>20 (1420)</v>
      </c>
      <c r="W88" s="1408" t="str">
        <f t="shared" si="21"/>
        <v/>
      </c>
      <c r="X88" s="1608"/>
      <c r="Y88" s="1609"/>
      <c r="Z88" s="1609"/>
      <c r="AA88" s="1610"/>
      <c r="AB88" s="1611" t="s">
        <v>2951</v>
      </c>
      <c r="AC88" s="1612" t="str">
        <f t="shared" si="22"/>
        <v/>
      </c>
      <c r="AD88" s="990"/>
      <c r="AE88" s="1405"/>
      <c r="AF88" s="131"/>
      <c r="AG88" s="2186"/>
      <c r="AH88" s="2186"/>
      <c r="AI88" s="2186"/>
      <c r="AJ88" s="2186"/>
      <c r="AK88" s="1481"/>
      <c r="AL88" s="1407" t="str">
        <f t="shared" si="23"/>
        <v>20 (1420)</v>
      </c>
      <c r="AM88" s="1408" t="str">
        <f t="shared" si="24"/>
        <v/>
      </c>
      <c r="AN88" s="1608"/>
      <c r="AO88" s="1609"/>
      <c r="AP88" s="1609"/>
      <c r="AQ88" s="131"/>
      <c r="AR88" s="1407" t="str">
        <f t="shared" si="25"/>
        <v>20 (1420)</v>
      </c>
      <c r="AS88" s="1408" t="str">
        <f t="shared" si="26"/>
        <v/>
      </c>
      <c r="AT88" s="1608"/>
      <c r="AU88" s="1609"/>
      <c r="AV88" s="1609"/>
    </row>
    <row r="89" spans="1:48" s="24" customFormat="1" ht="10.7" hidden="1" customHeight="1" x14ac:dyDescent="0.2">
      <c r="A89" s="1700" t="s">
        <v>2952</v>
      </c>
      <c r="B89" s="1065"/>
      <c r="C89" s="1692"/>
      <c r="D89" s="1692"/>
      <c r="E89" s="1700"/>
      <c r="F89" s="1692"/>
      <c r="G89" s="1419"/>
      <c r="H89" s="1693"/>
      <c r="I89" s="1405"/>
      <c r="J89" s="1700"/>
      <c r="K89" s="2186"/>
      <c r="L89" s="2186"/>
      <c r="M89" s="2186"/>
      <c r="N89" s="2186"/>
      <c r="P89" s="1407" t="str">
        <f t="shared" si="18"/>
        <v>21 (1421)</v>
      </c>
      <c r="Q89" s="1408" t="str">
        <f t="shared" si="19"/>
        <v/>
      </c>
      <c r="R89" s="295"/>
      <c r="S89" s="1409"/>
      <c r="T89" s="1409"/>
      <c r="U89" s="1665"/>
      <c r="V89" s="1407" t="str">
        <f t="shared" si="20"/>
        <v>21 (1421)</v>
      </c>
      <c r="W89" s="1408" t="str">
        <f t="shared" si="21"/>
        <v/>
      </c>
      <c r="X89" s="1608"/>
      <c r="Y89" s="1609"/>
      <c r="Z89" s="1609"/>
      <c r="AA89" s="1610"/>
      <c r="AB89" s="1611" t="s">
        <v>2952</v>
      </c>
      <c r="AC89" s="1612" t="str">
        <f t="shared" si="22"/>
        <v/>
      </c>
      <c r="AD89" s="990"/>
      <c r="AE89" s="1405"/>
      <c r="AF89" s="131"/>
      <c r="AG89" s="2186"/>
      <c r="AH89" s="2186"/>
      <c r="AI89" s="2186"/>
      <c r="AJ89" s="2186"/>
      <c r="AK89" s="1481"/>
      <c r="AL89" s="1407" t="str">
        <f t="shared" si="23"/>
        <v>21 (1421)</v>
      </c>
      <c r="AM89" s="1408" t="str">
        <f t="shared" si="24"/>
        <v/>
      </c>
      <c r="AN89" s="1608"/>
      <c r="AO89" s="1609"/>
      <c r="AP89" s="1609"/>
      <c r="AQ89" s="131"/>
      <c r="AR89" s="1407" t="str">
        <f t="shared" si="25"/>
        <v>21 (1421)</v>
      </c>
      <c r="AS89" s="1408" t="str">
        <f t="shared" si="26"/>
        <v/>
      </c>
      <c r="AT89" s="1608"/>
      <c r="AU89" s="1609"/>
      <c r="AV89" s="1609"/>
    </row>
    <row r="90" spans="1:48" s="24" customFormat="1" ht="10.7" hidden="1" customHeight="1" x14ac:dyDescent="0.2">
      <c r="A90" s="1700" t="s">
        <v>2953</v>
      </c>
      <c r="B90" s="1065"/>
      <c r="C90" s="1692"/>
      <c r="D90" s="1692"/>
      <c r="E90" s="1700"/>
      <c r="F90" s="1692"/>
      <c r="G90" s="1419"/>
      <c r="H90" s="1693"/>
      <c r="I90" s="1405"/>
      <c r="J90" s="1700"/>
      <c r="K90" s="2186"/>
      <c r="L90" s="2186"/>
      <c r="M90" s="2186"/>
      <c r="N90" s="2186"/>
      <c r="P90" s="1407" t="str">
        <f t="shared" si="18"/>
        <v>22 (1422)</v>
      </c>
      <c r="Q90" s="1408" t="str">
        <f t="shared" si="19"/>
        <v/>
      </c>
      <c r="R90" s="295"/>
      <c r="S90" s="1409"/>
      <c r="T90" s="1409"/>
      <c r="U90" s="1665"/>
      <c r="V90" s="1407" t="str">
        <f t="shared" si="20"/>
        <v>22 (1422)</v>
      </c>
      <c r="W90" s="1408" t="str">
        <f t="shared" si="21"/>
        <v/>
      </c>
      <c r="X90" s="1608"/>
      <c r="Y90" s="1609"/>
      <c r="Z90" s="1609"/>
      <c r="AA90" s="1610"/>
      <c r="AB90" s="1611" t="s">
        <v>2953</v>
      </c>
      <c r="AC90" s="1612" t="str">
        <f t="shared" si="22"/>
        <v/>
      </c>
      <c r="AD90" s="990"/>
      <c r="AE90" s="1405"/>
      <c r="AF90" s="131"/>
      <c r="AG90" s="2186"/>
      <c r="AH90" s="2186"/>
      <c r="AI90" s="2186"/>
      <c r="AJ90" s="2186"/>
      <c r="AK90" s="1481"/>
      <c r="AL90" s="1407" t="str">
        <f t="shared" si="23"/>
        <v>22 (1422)</v>
      </c>
      <c r="AM90" s="1408" t="str">
        <f t="shared" si="24"/>
        <v/>
      </c>
      <c r="AN90" s="1608"/>
      <c r="AO90" s="1609"/>
      <c r="AP90" s="1609"/>
      <c r="AQ90" s="131"/>
      <c r="AR90" s="1407" t="str">
        <f t="shared" si="25"/>
        <v>22 (1422)</v>
      </c>
      <c r="AS90" s="1408" t="str">
        <f t="shared" si="26"/>
        <v/>
      </c>
      <c r="AT90" s="1608"/>
      <c r="AU90" s="1609"/>
      <c r="AV90" s="1609"/>
    </row>
    <row r="91" spans="1:48" s="24" customFormat="1" ht="10.7" hidden="1" customHeight="1" x14ac:dyDescent="0.2">
      <c r="A91" s="1700" t="s">
        <v>2954</v>
      </c>
      <c r="B91" s="1065"/>
      <c r="C91" s="1692"/>
      <c r="D91" s="1692"/>
      <c r="E91" s="1700"/>
      <c r="F91" s="1692"/>
      <c r="G91" s="1419"/>
      <c r="H91" s="1693"/>
      <c r="I91" s="1405"/>
      <c r="J91" s="1700"/>
      <c r="K91" s="2186"/>
      <c r="L91" s="2186"/>
      <c r="M91" s="2186"/>
      <c r="N91" s="2186"/>
      <c r="P91" s="1407" t="str">
        <f t="shared" si="18"/>
        <v>23 (1423)</v>
      </c>
      <c r="Q91" s="1408" t="str">
        <f t="shared" si="19"/>
        <v/>
      </c>
      <c r="R91" s="295"/>
      <c r="S91" s="1409"/>
      <c r="T91" s="1409"/>
      <c r="U91" s="1665"/>
      <c r="V91" s="1407" t="str">
        <f t="shared" si="20"/>
        <v>23 (1423)</v>
      </c>
      <c r="W91" s="1408" t="str">
        <f t="shared" si="21"/>
        <v/>
      </c>
      <c r="X91" s="1608"/>
      <c r="Y91" s="1609"/>
      <c r="Z91" s="1609"/>
      <c r="AA91" s="1610"/>
      <c r="AB91" s="1611" t="s">
        <v>2954</v>
      </c>
      <c r="AC91" s="1612" t="str">
        <f t="shared" si="22"/>
        <v/>
      </c>
      <c r="AD91" s="990"/>
      <c r="AE91" s="1405"/>
      <c r="AF91" s="131"/>
      <c r="AG91" s="2186"/>
      <c r="AH91" s="2186"/>
      <c r="AI91" s="2186"/>
      <c r="AJ91" s="2186"/>
      <c r="AK91" s="1481"/>
      <c r="AL91" s="1407" t="str">
        <f t="shared" si="23"/>
        <v>23 (1423)</v>
      </c>
      <c r="AM91" s="1408" t="str">
        <f t="shared" si="24"/>
        <v/>
      </c>
      <c r="AN91" s="1608"/>
      <c r="AO91" s="1609"/>
      <c r="AP91" s="1609"/>
      <c r="AQ91" s="131"/>
      <c r="AR91" s="1407" t="str">
        <f t="shared" si="25"/>
        <v>23 (1423)</v>
      </c>
      <c r="AS91" s="1408" t="str">
        <f t="shared" si="26"/>
        <v/>
      </c>
      <c r="AT91" s="1608"/>
      <c r="AU91" s="1609"/>
      <c r="AV91" s="1609"/>
    </row>
    <row r="92" spans="1:48" s="24" customFormat="1" ht="10.7" hidden="1" customHeight="1" x14ac:dyDescent="0.2">
      <c r="A92" s="1700" t="s">
        <v>2955</v>
      </c>
      <c r="B92" s="1065"/>
      <c r="C92" s="1692"/>
      <c r="D92" s="1692"/>
      <c r="E92" s="1700"/>
      <c r="F92" s="1692"/>
      <c r="G92" s="1419"/>
      <c r="H92" s="1693"/>
      <c r="I92" s="1405"/>
      <c r="J92" s="1700"/>
      <c r="K92" s="2186"/>
      <c r="L92" s="2186"/>
      <c r="M92" s="2186"/>
      <c r="N92" s="2186"/>
      <c r="P92" s="1407" t="str">
        <f t="shared" si="18"/>
        <v>24 (1424)</v>
      </c>
      <c r="Q92" s="1408" t="str">
        <f t="shared" si="19"/>
        <v/>
      </c>
      <c r="R92" s="295"/>
      <c r="S92" s="1409"/>
      <c r="T92" s="1409"/>
      <c r="U92" s="1665"/>
      <c r="V92" s="1407" t="str">
        <f t="shared" si="20"/>
        <v>24 (1424)</v>
      </c>
      <c r="W92" s="1408" t="str">
        <f t="shared" si="21"/>
        <v/>
      </c>
      <c r="X92" s="1608"/>
      <c r="Y92" s="1609"/>
      <c r="Z92" s="1609"/>
      <c r="AA92" s="1610"/>
      <c r="AB92" s="1611" t="s">
        <v>2955</v>
      </c>
      <c r="AC92" s="1612" t="str">
        <f t="shared" si="22"/>
        <v/>
      </c>
      <c r="AD92" s="990"/>
      <c r="AE92" s="1405"/>
      <c r="AF92" s="131"/>
      <c r="AG92" s="2186"/>
      <c r="AH92" s="2186"/>
      <c r="AI92" s="2186"/>
      <c r="AJ92" s="2186"/>
      <c r="AK92" s="1481"/>
      <c r="AL92" s="1407" t="str">
        <f t="shared" si="23"/>
        <v>24 (1424)</v>
      </c>
      <c r="AM92" s="1408" t="str">
        <f t="shared" si="24"/>
        <v/>
      </c>
      <c r="AN92" s="1608"/>
      <c r="AO92" s="1609"/>
      <c r="AP92" s="1609"/>
      <c r="AQ92" s="131"/>
      <c r="AR92" s="1407" t="str">
        <f t="shared" si="25"/>
        <v>24 (1424)</v>
      </c>
      <c r="AS92" s="1408" t="str">
        <f t="shared" si="26"/>
        <v/>
      </c>
      <c r="AT92" s="1608"/>
      <c r="AU92" s="1609"/>
      <c r="AV92" s="1609"/>
    </row>
    <row r="93" spans="1:48" s="24" customFormat="1" ht="12.75" x14ac:dyDescent="0.2">
      <c r="A93" s="1700" t="s">
        <v>2956</v>
      </c>
      <c r="B93" s="1065"/>
      <c r="C93" s="1692"/>
      <c r="D93" s="1692"/>
      <c r="E93" s="1700"/>
      <c r="F93" s="1692"/>
      <c r="G93" s="1419"/>
      <c r="H93" s="1693"/>
      <c r="I93" s="1405"/>
      <c r="J93" s="1700"/>
      <c r="K93" s="2186"/>
      <c r="L93" s="2186"/>
      <c r="M93" s="2186"/>
      <c r="N93" s="2186"/>
      <c r="P93" s="1407" t="str">
        <f t="shared" si="18"/>
        <v>25 (1425)</v>
      </c>
      <c r="Q93" s="1408" t="str">
        <f t="shared" si="19"/>
        <v/>
      </c>
      <c r="R93" s="295"/>
      <c r="S93" s="1409"/>
      <c r="T93" s="1409"/>
      <c r="U93" s="1665"/>
      <c r="V93" s="1407" t="str">
        <f t="shared" si="20"/>
        <v>25 (1425)</v>
      </c>
      <c r="W93" s="1408" t="str">
        <f t="shared" si="21"/>
        <v/>
      </c>
      <c r="X93" s="1608"/>
      <c r="Y93" s="1609"/>
      <c r="Z93" s="1609"/>
      <c r="AA93" s="1610"/>
      <c r="AB93" s="1611" t="s">
        <v>2956</v>
      </c>
      <c r="AC93" s="1612" t="str">
        <f t="shared" si="22"/>
        <v/>
      </c>
      <c r="AD93" s="990"/>
      <c r="AE93" s="1405"/>
      <c r="AF93" s="131"/>
      <c r="AG93" s="2186"/>
      <c r="AH93" s="2186"/>
      <c r="AI93" s="2186"/>
      <c r="AJ93" s="2186"/>
      <c r="AK93" s="1481"/>
      <c r="AL93" s="1407" t="str">
        <f t="shared" si="23"/>
        <v>25 (1425)</v>
      </c>
      <c r="AM93" s="1408" t="str">
        <f t="shared" si="24"/>
        <v/>
      </c>
      <c r="AN93" s="1608"/>
      <c r="AO93" s="1609"/>
      <c r="AP93" s="1609"/>
      <c r="AQ93" s="131"/>
      <c r="AR93" s="1407" t="str">
        <f t="shared" si="25"/>
        <v>25 (1425)</v>
      </c>
      <c r="AS93" s="1408" t="str">
        <f t="shared" si="26"/>
        <v/>
      </c>
      <c r="AT93" s="1608"/>
      <c r="AU93" s="1609"/>
      <c r="AV93" s="1609"/>
    </row>
    <row r="94" spans="1:48" s="24" customFormat="1" x14ac:dyDescent="0.25">
      <c r="A94" s="425" t="s">
        <v>2957</v>
      </c>
      <c r="B94" s="1066">
        <v>100</v>
      </c>
      <c r="C94" s="1692"/>
      <c r="D94" s="1692"/>
      <c r="E94" s="1700"/>
      <c r="F94" s="1692"/>
      <c r="G94" s="1419"/>
      <c r="H94" s="1693"/>
      <c r="I94" s="1405"/>
      <c r="J94" s="1700"/>
      <c r="K94" s="2188"/>
      <c r="L94" s="2188"/>
      <c r="M94" s="2188"/>
      <c r="N94" s="2188"/>
      <c r="P94" s="1400"/>
      <c r="Q94" s="1413">
        <f>$B94</f>
        <v>100</v>
      </c>
      <c r="R94" s="295"/>
      <c r="S94" s="1409"/>
      <c r="T94" s="1409"/>
      <c r="U94" s="1665"/>
      <c r="V94" s="1400"/>
      <c r="W94" s="1413">
        <f>$B94</f>
        <v>100</v>
      </c>
      <c r="X94" s="1608"/>
      <c r="Y94" s="1609"/>
      <c r="Z94" s="1609"/>
      <c r="AA94" s="1610"/>
      <c r="AB94" s="1605"/>
      <c r="AC94" s="1613">
        <v>100</v>
      </c>
      <c r="AD94" s="990"/>
      <c r="AE94" s="1405"/>
      <c r="AF94" s="131"/>
      <c r="AG94" s="2188"/>
      <c r="AH94" s="2188"/>
      <c r="AI94" s="2188"/>
      <c r="AJ94" s="2188"/>
      <c r="AK94" s="1481"/>
      <c r="AL94" s="1400"/>
      <c r="AM94" s="1413">
        <f>$B94</f>
        <v>100</v>
      </c>
      <c r="AN94" s="1608"/>
      <c r="AO94" s="1609"/>
      <c r="AP94" s="1609"/>
      <c r="AQ94" s="131"/>
      <c r="AR94" s="1400"/>
      <c r="AS94" s="1413">
        <f>$B94</f>
        <v>100</v>
      </c>
      <c r="AT94" s="1608"/>
      <c r="AU94" s="1609"/>
      <c r="AV94" s="1609"/>
    </row>
    <row r="95" spans="1:48" s="24" customFormat="1" x14ac:dyDescent="0.25">
      <c r="A95" s="132" t="s">
        <v>2958</v>
      </c>
      <c r="B95" s="905" t="s">
        <v>2959</v>
      </c>
      <c r="C95" s="1693"/>
      <c r="D95" s="1693"/>
      <c r="E95" s="131"/>
      <c r="F95" s="1693"/>
      <c r="G95" s="1420"/>
      <c r="H95" s="1693"/>
      <c r="I95" s="1416"/>
      <c r="J95" s="131"/>
      <c r="K95" s="2189"/>
      <c r="L95" s="2189"/>
      <c r="M95" s="2189"/>
      <c r="N95" s="2189"/>
      <c r="P95" s="1400"/>
      <c r="Q95" s="906" t="str">
        <f>$B95</f>
        <v>Global</v>
      </c>
      <c r="R95" s="295"/>
      <c r="S95" s="1418"/>
      <c r="T95" s="1418"/>
      <c r="U95" s="1665"/>
      <c r="V95" s="1400"/>
      <c r="W95" s="906" t="str">
        <f>$B95</f>
        <v>Global</v>
      </c>
      <c r="X95" s="1608"/>
      <c r="Y95" s="1609"/>
      <c r="Z95" s="1609"/>
      <c r="AA95" s="1610"/>
      <c r="AB95" s="1605"/>
      <c r="AC95" s="1614" t="s">
        <v>2959</v>
      </c>
      <c r="AD95" s="295"/>
      <c r="AE95" s="1416"/>
      <c r="AF95" s="131"/>
      <c r="AG95" s="2189"/>
      <c r="AH95" s="2189"/>
      <c r="AI95" s="2189"/>
      <c r="AJ95" s="2189"/>
      <c r="AK95" s="1481"/>
      <c r="AL95" s="1400"/>
      <c r="AM95" s="906" t="str">
        <f>$B95</f>
        <v>Global</v>
      </c>
      <c r="AN95" s="1608"/>
      <c r="AO95" s="1609"/>
      <c r="AP95" s="1609"/>
      <c r="AQ95" s="131"/>
      <c r="AR95" s="1400"/>
      <c r="AS95" s="906" t="str">
        <f>$B95</f>
        <v>Global</v>
      </c>
      <c r="AT95" s="1608"/>
      <c r="AU95" s="1609"/>
      <c r="AV95" s="1609"/>
    </row>
    <row r="96" spans="1:48" s="24" customFormat="1" ht="12.75" x14ac:dyDescent="0.2">
      <c r="A96" s="131"/>
      <c r="B96" s="131"/>
      <c r="C96" s="131"/>
      <c r="D96" s="131"/>
      <c r="E96" s="131"/>
      <c r="F96" s="131"/>
      <c r="G96" s="131"/>
      <c r="H96" s="131"/>
      <c r="I96" s="131"/>
      <c r="J96" s="131"/>
      <c r="K96" s="131"/>
      <c r="L96" s="131"/>
      <c r="M96" s="131"/>
      <c r="N96" s="131"/>
      <c r="P96" s="1439"/>
      <c r="Q96" s="1439"/>
      <c r="R96" s="914"/>
      <c r="S96" s="914"/>
      <c r="T96" s="914"/>
      <c r="U96" s="914"/>
      <c r="V96" s="131"/>
      <c r="W96" s="131"/>
      <c r="X96" s="914"/>
      <c r="Y96" s="914"/>
      <c r="Z96" s="914"/>
      <c r="AA96" s="914"/>
      <c r="AB96" s="131"/>
      <c r="AC96" s="131"/>
      <c r="AD96" s="553"/>
      <c r="AE96" s="131"/>
      <c r="AF96" s="131"/>
      <c r="AG96" s="131"/>
      <c r="AH96" s="131"/>
      <c r="AI96" s="131"/>
      <c r="AJ96" s="131"/>
      <c r="AK96" s="1481"/>
      <c r="AL96" s="1429"/>
      <c r="AM96" s="1429"/>
      <c r="AN96" s="914"/>
      <c r="AO96" s="914"/>
      <c r="AP96" s="914"/>
      <c r="AQ96" s="131"/>
      <c r="AR96" s="131"/>
      <c r="AS96" s="131"/>
      <c r="AT96" s="914"/>
      <c r="AU96" s="914"/>
      <c r="AV96" s="914"/>
    </row>
    <row r="97" spans="1:48" x14ac:dyDescent="0.25">
      <c r="A97" s="131"/>
      <c r="B97" s="1356" t="s">
        <v>2960</v>
      </c>
      <c r="C97" s="1357"/>
      <c r="D97" s="1357"/>
      <c r="E97" s="131"/>
      <c r="F97" s="1357"/>
      <c r="G97" s="979"/>
      <c r="H97" s="1358"/>
      <c r="I97" s="1358"/>
      <c r="J97" s="1357"/>
      <c r="K97" s="131"/>
      <c r="L97" s="131"/>
      <c r="M97" s="131"/>
      <c r="N97" s="131"/>
      <c r="O97" s="1"/>
      <c r="P97" s="1439"/>
      <c r="Q97" s="1439"/>
      <c r="R97" s="553"/>
      <c r="S97" s="553"/>
      <c r="T97" s="131"/>
      <c r="U97" s="553"/>
      <c r="V97" s="1526"/>
      <c r="W97" s="1526"/>
      <c r="X97" s="1526"/>
      <c r="Y97" s="1526"/>
      <c r="Z97" s="131"/>
      <c r="AA97" s="1527"/>
      <c r="AB97" s="1527"/>
      <c r="AC97" s="508"/>
      <c r="AD97" s="508"/>
      <c r="AE97" s="508"/>
      <c r="AF97" s="508"/>
      <c r="AG97" s="1473"/>
      <c r="AH97" s="508"/>
      <c r="AI97" s="508"/>
      <c r="AJ97" s="508"/>
      <c r="AK97" s="508"/>
      <c r="AL97" s="508"/>
      <c r="AM97" s="508"/>
      <c r="AN97" s="1527"/>
      <c r="AO97" s="1527"/>
      <c r="AP97" s="508"/>
      <c r="AQ97" s="508"/>
      <c r="AR97" s="508"/>
      <c r="AS97" s="131"/>
      <c r="AT97" s="131"/>
      <c r="AU97" s="131"/>
      <c r="AV97" s="131"/>
    </row>
    <row r="98" spans="1:48" x14ac:dyDescent="0.25">
      <c r="A98" s="132" t="s">
        <v>2958</v>
      </c>
      <c r="B98" s="1359" t="s">
        <v>2959</v>
      </c>
      <c r="C98" s="1699"/>
      <c r="D98" s="1699"/>
      <c r="E98" s="131"/>
      <c r="F98" s="1699"/>
      <c r="G98" s="1587"/>
      <c r="H98" s="1699"/>
      <c r="I98" s="1588"/>
      <c r="J98" s="131"/>
      <c r="K98" s="2189"/>
      <c r="L98" s="2189"/>
      <c r="M98" s="2239"/>
      <c r="N98" s="2239"/>
      <c r="O98" s="1634"/>
      <c r="P98" s="1716"/>
      <c r="Q98" s="1716"/>
      <c r="R98" s="1717"/>
      <c r="S98" s="1717"/>
      <c r="T98" s="131"/>
      <c r="U98" s="553"/>
      <c r="V98" s="1526"/>
      <c r="W98" s="1526"/>
      <c r="X98" s="1526"/>
      <c r="Y98" s="1526"/>
      <c r="Z98" s="131"/>
      <c r="AA98" s="1527"/>
      <c r="AB98" s="1527"/>
      <c r="AC98" s="508"/>
      <c r="AD98" s="508"/>
      <c r="AE98" s="508"/>
      <c r="AF98" s="508"/>
      <c r="AG98" s="1473"/>
      <c r="AH98" s="508"/>
      <c r="AI98" s="508"/>
      <c r="AJ98" s="508"/>
      <c r="AK98" s="508"/>
      <c r="AL98" s="508"/>
      <c r="AM98" s="508"/>
      <c r="AN98" s="1527"/>
      <c r="AO98" s="1527"/>
      <c r="AP98" s="508"/>
      <c r="AQ98" s="508"/>
      <c r="AR98" s="508"/>
      <c r="AS98" s="131"/>
      <c r="AT98" s="131"/>
      <c r="AU98" s="131"/>
      <c r="AV98" s="131"/>
    </row>
    <row r="99" spans="1:48" x14ac:dyDescent="0.25">
      <c r="A99" s="1650"/>
      <c r="B99" s="1650"/>
      <c r="C99" s="131"/>
      <c r="D99" s="131"/>
      <c r="E99" s="131"/>
      <c r="F99" s="131"/>
      <c r="G99" s="131"/>
      <c r="H99" s="131"/>
      <c r="I99" s="131"/>
      <c r="J99" s="131"/>
      <c r="K99" s="131"/>
      <c r="L99" s="131"/>
      <c r="M99" s="131"/>
      <c r="N99" s="131"/>
      <c r="O99" s="1719"/>
      <c r="P99" s="1570"/>
      <c r="Q99" s="1570"/>
      <c r="R99" s="131"/>
      <c r="S99" s="131"/>
      <c r="T99" s="131"/>
      <c r="U99" s="131"/>
      <c r="V99" s="1429"/>
      <c r="W99" s="1429"/>
      <c r="X99" s="131"/>
      <c r="Y99" s="131"/>
      <c r="Z99" s="131"/>
      <c r="AA99" s="131"/>
      <c r="AB99" s="1427"/>
      <c r="AC99" s="1427"/>
      <c r="AD99" s="131"/>
      <c r="AE99" s="131"/>
      <c r="AF99" s="131"/>
      <c r="AG99" s="131"/>
      <c r="AH99" s="131"/>
      <c r="AI99" s="131"/>
      <c r="AJ99" s="131"/>
      <c r="AK99" s="131"/>
      <c r="AL99" s="1429"/>
      <c r="AM99" s="1429"/>
      <c r="AN99" s="131"/>
      <c r="AO99" s="131"/>
      <c r="AP99" s="131"/>
      <c r="AQ99" s="1650"/>
      <c r="AR99" s="1429"/>
      <c r="AS99" s="1429"/>
      <c r="AT99" s="131"/>
      <c r="AU99" s="131"/>
      <c r="AV99" s="131"/>
    </row>
    <row r="100" spans="1:48" x14ac:dyDescent="0.25">
      <c r="A100" s="1650"/>
      <c r="B100" s="138" t="s">
        <v>746</v>
      </c>
      <c r="C100" s="131"/>
      <c r="D100" s="1693"/>
      <c r="E100" s="131"/>
      <c r="F100" s="131"/>
      <c r="G100" s="131"/>
      <c r="H100" s="131"/>
      <c r="I100" s="131"/>
      <c r="J100" s="131"/>
      <c r="K100" s="1693"/>
      <c r="L100" s="1693"/>
      <c r="M100" s="1693"/>
      <c r="N100" s="1693"/>
      <c r="O100" s="1719"/>
      <c r="P100" s="1436"/>
      <c r="Q100" s="1401" t="str">
        <f>$B100</f>
        <v>Total (500)</v>
      </c>
      <c r="R100" s="295"/>
      <c r="S100" s="131"/>
      <c r="T100" s="1437"/>
      <c r="U100" s="1437"/>
      <c r="V100" s="1436"/>
      <c r="W100" s="1401" t="str">
        <f>$B100</f>
        <v>Total (500)</v>
      </c>
      <c r="X100" s="1608"/>
      <c r="Y100" s="1590"/>
      <c r="Z100" s="1437"/>
      <c r="AA100" s="1437"/>
      <c r="AB100" s="1436"/>
      <c r="AC100" s="1606" t="s">
        <v>746</v>
      </c>
      <c r="AD100" s="295"/>
      <c r="AE100" s="131"/>
      <c r="AF100" s="131"/>
      <c r="AG100" s="1709"/>
      <c r="AH100" s="1710"/>
      <c r="AI100" s="1709"/>
      <c r="AJ100" s="1710"/>
      <c r="AK100" s="1481"/>
      <c r="AL100" s="1436"/>
      <c r="AM100" s="1401" t="str">
        <f>$B100</f>
        <v>Total (500)</v>
      </c>
      <c r="AN100" s="1608"/>
      <c r="AO100" s="1590"/>
      <c r="AP100" s="1437"/>
      <c r="AQ100" s="1650"/>
      <c r="AR100" s="1436"/>
      <c r="AS100" s="1401" t="str">
        <f>$B100</f>
        <v>Total (500)</v>
      </c>
      <c r="AT100" s="1608"/>
      <c r="AU100" s="1590"/>
      <c r="AV100" s="1437"/>
    </row>
    <row r="101" spans="1:48" x14ac:dyDescent="0.25">
      <c r="A101" s="1700"/>
      <c r="B101" s="1650"/>
      <c r="C101" s="1650"/>
      <c r="D101" s="1650"/>
      <c r="E101" s="1650"/>
      <c r="F101" s="1650"/>
      <c r="G101" s="1650"/>
      <c r="H101" s="1650"/>
      <c r="I101" s="1650"/>
      <c r="J101" s="1650"/>
      <c r="K101" s="1650"/>
      <c r="L101" s="1650"/>
      <c r="M101" s="1650"/>
      <c r="N101" s="1650"/>
      <c r="O101" s="1719"/>
      <c r="P101" s="1650"/>
      <c r="Q101" s="1650"/>
      <c r="R101" s="1650"/>
      <c r="S101" s="1650"/>
      <c r="T101" s="1650"/>
      <c r="U101" s="1650"/>
      <c r="V101" s="1590"/>
      <c r="W101" s="1590"/>
      <c r="X101" s="1590"/>
      <c r="Y101" s="1590"/>
      <c r="Z101" s="1590"/>
      <c r="AA101" s="1650"/>
      <c r="AB101" s="1590"/>
      <c r="AC101" s="1590"/>
      <c r="AD101" s="131"/>
      <c r="AE101" s="131"/>
      <c r="AF101" s="131"/>
      <c r="AG101" s="131"/>
      <c r="AH101" s="131"/>
      <c r="AI101" s="131"/>
      <c r="AJ101" s="131"/>
      <c r="AK101" s="1481"/>
      <c r="AL101" s="1650"/>
      <c r="AM101" s="1650"/>
      <c r="AN101" s="1650"/>
      <c r="AO101" s="1650"/>
      <c r="AP101" s="1650"/>
      <c r="AQ101" s="1650"/>
      <c r="AR101" s="1650"/>
      <c r="AS101" s="1650"/>
      <c r="AT101" s="1650"/>
      <c r="AU101" s="1650"/>
      <c r="AV101" s="1650"/>
    </row>
    <row r="102" spans="1:48" s="25" customFormat="1" ht="34.700000000000003" customHeight="1" x14ac:dyDescent="0.2">
      <c r="A102" s="932"/>
      <c r="B102" s="1474" t="s">
        <v>3014</v>
      </c>
      <c r="C102" s="1619"/>
      <c r="D102" s="1619"/>
      <c r="E102" s="1619"/>
      <c r="F102" s="1619"/>
      <c r="G102" s="1619"/>
      <c r="H102" s="1619"/>
      <c r="I102" s="1619"/>
      <c r="J102" s="131"/>
      <c r="K102" s="139" t="s">
        <v>3015</v>
      </c>
      <c r="L102" s="139" t="s">
        <v>3016</v>
      </c>
      <c r="M102" s="139" t="s">
        <v>3015</v>
      </c>
      <c r="N102" s="139" t="s">
        <v>3016</v>
      </c>
      <c r="P102" s="1481"/>
      <c r="Q102" s="1481"/>
      <c r="R102" s="1481"/>
      <c r="S102" s="1481"/>
      <c r="T102" s="1481"/>
      <c r="U102" s="1481"/>
      <c r="V102" s="1615"/>
      <c r="W102" s="1615"/>
      <c r="X102" s="1615"/>
      <c r="Y102" s="1615"/>
      <c r="Z102" s="1615"/>
      <c r="AA102" s="1615"/>
      <c r="AB102" s="1590"/>
      <c r="AC102" s="1590"/>
      <c r="AD102" s="131"/>
      <c r="AE102" s="131"/>
      <c r="AF102" s="131"/>
      <c r="AG102" s="131"/>
      <c r="AH102" s="131"/>
      <c r="AI102" s="131"/>
      <c r="AJ102" s="131"/>
      <c r="AK102" s="1481"/>
      <c r="AL102" s="1590"/>
      <c r="AM102" s="1590"/>
      <c r="AN102" s="1590"/>
      <c r="AO102" s="1590"/>
      <c r="AP102" s="1590"/>
      <c r="AQ102" s="131"/>
      <c r="AR102" s="1590"/>
      <c r="AS102" s="1590"/>
      <c r="AT102" s="1590"/>
      <c r="AU102" s="1590"/>
      <c r="AV102" s="1590"/>
    </row>
    <row r="103" spans="1:48" s="25" customFormat="1" ht="33.200000000000003" customHeight="1" x14ac:dyDescent="0.2">
      <c r="A103" s="932"/>
      <c r="B103" s="1475" t="s">
        <v>1784</v>
      </c>
      <c r="C103" s="660"/>
      <c r="D103" s="1692"/>
      <c r="E103" s="131"/>
      <c r="F103" s="1477"/>
      <c r="G103" s="1419"/>
      <c r="H103" s="1693"/>
      <c r="I103" s="1405"/>
      <c r="J103" s="131"/>
      <c r="K103" s="1692"/>
      <c r="L103" s="1692"/>
      <c r="M103" s="1692"/>
      <c r="N103" s="1692"/>
      <c r="P103" s="1481"/>
      <c r="Q103" s="1481"/>
      <c r="R103" s="1481"/>
      <c r="S103" s="1481"/>
      <c r="T103" s="1481"/>
      <c r="U103" s="1481"/>
      <c r="V103" s="1615"/>
      <c r="W103" s="1615"/>
      <c r="X103" s="1615"/>
      <c r="Y103" s="1615"/>
      <c r="Z103" s="1615"/>
      <c r="AA103" s="1615"/>
      <c r="AB103" s="1590"/>
      <c r="AC103" s="1590"/>
      <c r="AD103" s="131"/>
      <c r="AE103" s="131"/>
      <c r="AF103" s="131"/>
      <c r="AG103" s="131"/>
      <c r="AH103" s="131"/>
      <c r="AI103" s="131"/>
      <c r="AJ103" s="131"/>
      <c r="AK103" s="1481"/>
      <c r="AL103" s="1590"/>
      <c r="AM103" s="1590"/>
      <c r="AN103" s="1590"/>
      <c r="AO103" s="1590"/>
      <c r="AP103" s="1590"/>
      <c r="AQ103" s="131"/>
      <c r="AR103" s="1590"/>
      <c r="AS103" s="1590"/>
      <c r="AT103" s="1590"/>
      <c r="AU103" s="1590"/>
      <c r="AV103" s="1590"/>
    </row>
    <row r="104" spans="1:48" s="25" customFormat="1" ht="34.9" customHeight="1" x14ac:dyDescent="0.2">
      <c r="A104" s="932"/>
      <c r="B104" s="1478" t="s">
        <v>1785</v>
      </c>
      <c r="C104" s="1692"/>
      <c r="D104" s="1692"/>
      <c r="E104" s="131"/>
      <c r="F104" s="1477"/>
      <c r="G104" s="1419"/>
      <c r="H104" s="1693"/>
      <c r="I104" s="1405"/>
      <c r="J104" s="131"/>
      <c r="K104" s="1692"/>
      <c r="L104" s="1692"/>
      <c r="M104" s="1692"/>
      <c r="N104" s="1692"/>
      <c r="P104" s="1481"/>
      <c r="Q104" s="1481"/>
      <c r="R104" s="1481"/>
      <c r="S104" s="1481"/>
      <c r="T104" s="1481"/>
      <c r="U104" s="1481"/>
      <c r="V104" s="1615"/>
      <c r="W104" s="1615"/>
      <c r="X104" s="1615"/>
      <c r="Y104" s="1615"/>
      <c r="Z104" s="1615"/>
      <c r="AA104" s="1615"/>
      <c r="AB104" s="1590"/>
      <c r="AC104" s="1590"/>
      <c r="AD104" s="131"/>
      <c r="AE104" s="131"/>
      <c r="AF104" s="131"/>
      <c r="AG104" s="131"/>
      <c r="AH104" s="131"/>
      <c r="AI104" s="131"/>
      <c r="AJ104" s="131"/>
      <c r="AK104" s="1481"/>
      <c r="AL104" s="1590"/>
      <c r="AM104" s="1590"/>
      <c r="AN104" s="1590"/>
      <c r="AO104" s="1590"/>
      <c r="AP104" s="1590"/>
      <c r="AQ104" s="131"/>
      <c r="AR104" s="1590"/>
      <c r="AS104" s="1590"/>
      <c r="AT104" s="1590"/>
      <c r="AU104" s="1590"/>
      <c r="AV104" s="1590"/>
    </row>
    <row r="105" spans="1:48" ht="10.15" customHeight="1" x14ac:dyDescent="0.25">
      <c r="A105" s="1700"/>
      <c r="B105" s="1650"/>
      <c r="C105" s="1650"/>
      <c r="D105" s="1650"/>
      <c r="E105" s="1650"/>
      <c r="F105" s="1650"/>
      <c r="G105" s="1650"/>
      <c r="H105" s="1650"/>
      <c r="I105" s="1650"/>
      <c r="J105" s="1650"/>
      <c r="K105" s="1650"/>
      <c r="L105" s="1650"/>
      <c r="M105" s="1650"/>
      <c r="N105" s="1650"/>
      <c r="O105" s="1719"/>
      <c r="P105" s="1650"/>
      <c r="Q105" s="1650"/>
      <c r="R105" s="1650"/>
      <c r="S105" s="1650"/>
      <c r="T105" s="1650"/>
      <c r="U105" s="1650"/>
      <c r="V105" s="1590"/>
      <c r="W105" s="1590"/>
      <c r="X105" s="1590"/>
      <c r="Y105" s="1590"/>
      <c r="Z105" s="1590"/>
      <c r="AA105" s="1650"/>
      <c r="AB105" s="1590"/>
      <c r="AC105" s="1590"/>
      <c r="AD105" s="131"/>
      <c r="AE105" s="131"/>
      <c r="AF105" s="131"/>
      <c r="AG105" s="131"/>
      <c r="AH105" s="131"/>
      <c r="AI105" s="131"/>
      <c r="AJ105" s="131"/>
      <c r="AK105" s="1481"/>
      <c r="AL105" s="1650"/>
      <c r="AM105" s="1650"/>
      <c r="AN105" s="1650"/>
      <c r="AO105" s="1650"/>
      <c r="AP105" s="1650"/>
      <c r="AQ105" s="1650"/>
      <c r="AR105" s="1650"/>
      <c r="AS105" s="1650"/>
      <c r="AT105" s="1650"/>
      <c r="AU105" s="1650"/>
      <c r="AV105" s="1650"/>
    </row>
    <row r="106" spans="1:48" ht="39.75" customHeight="1" x14ac:dyDescent="0.25">
      <c r="A106" s="1178">
        <v>1</v>
      </c>
      <c r="B106" s="2015" t="s">
        <v>3086</v>
      </c>
      <c r="C106" s="2042"/>
      <c r="D106" s="2042"/>
      <c r="E106" s="2042"/>
      <c r="F106" s="2042"/>
      <c r="G106" s="2042"/>
      <c r="H106" s="2042"/>
      <c r="I106" s="2042"/>
      <c r="J106" s="1670"/>
      <c r="K106" s="1670"/>
      <c r="L106" s="1670"/>
      <c r="M106" s="1670"/>
      <c r="N106" s="1670"/>
      <c r="O106" s="1719"/>
      <c r="P106" s="1650"/>
      <c r="Q106" s="1650"/>
      <c r="R106" s="1650"/>
      <c r="S106" s="1650"/>
      <c r="T106" s="1650"/>
      <c r="U106" s="1650"/>
      <c r="V106" s="1590"/>
      <c r="W106" s="1590"/>
      <c r="X106" s="1590"/>
      <c r="Y106" s="1590"/>
      <c r="Z106" s="1590"/>
      <c r="AA106" s="1650"/>
      <c r="AB106" s="1590"/>
      <c r="AC106" s="1590"/>
      <c r="AD106" s="131"/>
      <c r="AE106" s="131"/>
      <c r="AF106" s="131"/>
      <c r="AG106" s="131"/>
      <c r="AH106" s="131"/>
      <c r="AI106" s="131"/>
      <c r="AJ106" s="131"/>
      <c r="AK106" s="1481"/>
      <c r="AL106" s="1650"/>
      <c r="AM106" s="1650"/>
      <c r="AN106" s="1650"/>
      <c r="AO106" s="1650"/>
      <c r="AP106" s="1650"/>
      <c r="AQ106" s="1650"/>
      <c r="AR106" s="1650"/>
      <c r="AS106" s="1650"/>
      <c r="AT106" s="1650"/>
      <c r="AU106" s="1650"/>
      <c r="AV106" s="1650"/>
    </row>
    <row r="107" spans="1:48" ht="32.25" customHeight="1" x14ac:dyDescent="0.25">
      <c r="A107" s="1178">
        <v>2</v>
      </c>
      <c r="B107" s="2001" t="s">
        <v>3164</v>
      </c>
      <c r="C107" s="2042"/>
      <c r="D107" s="2042"/>
      <c r="E107" s="2042"/>
      <c r="F107" s="2042"/>
      <c r="G107" s="2042"/>
      <c r="H107" s="2042"/>
      <c r="I107" s="2042"/>
      <c r="J107" s="1658"/>
      <c r="K107" s="1658"/>
      <c r="L107" s="1658"/>
      <c r="M107" s="1658"/>
      <c r="N107" s="1658"/>
      <c r="O107" s="1719"/>
      <c r="P107" s="1650"/>
      <c r="Q107" s="1650"/>
      <c r="R107" s="1650"/>
      <c r="S107" s="1650"/>
      <c r="T107" s="1650"/>
      <c r="U107" s="1650"/>
      <c r="V107" s="1590"/>
      <c r="W107" s="1590"/>
      <c r="X107" s="1590"/>
      <c r="Y107" s="1590"/>
      <c r="Z107" s="1590"/>
      <c r="AA107" s="1650"/>
      <c r="AB107" s="1590"/>
      <c r="AC107" s="1590"/>
      <c r="AD107" s="131"/>
      <c r="AE107" s="131"/>
      <c r="AF107" s="131"/>
      <c r="AG107" s="131"/>
      <c r="AH107" s="131"/>
      <c r="AI107" s="131"/>
      <c r="AJ107" s="131"/>
      <c r="AK107" s="1481"/>
      <c r="AL107" s="1650"/>
      <c r="AM107" s="1650"/>
      <c r="AN107" s="1650"/>
      <c r="AO107" s="1650"/>
      <c r="AP107" s="1650"/>
      <c r="AQ107" s="1650"/>
      <c r="AR107" s="1650"/>
      <c r="AS107" s="1650"/>
      <c r="AT107" s="1650"/>
      <c r="AU107" s="1650"/>
      <c r="AV107" s="1650"/>
    </row>
    <row r="108" spans="1:48" x14ac:dyDescent="0.25">
      <c r="A108" s="1700"/>
      <c r="B108" s="1650"/>
      <c r="C108" s="1650"/>
      <c r="D108" s="1650"/>
      <c r="E108" s="1650"/>
      <c r="F108" s="1650"/>
      <c r="G108" s="1650"/>
      <c r="H108" s="1650"/>
      <c r="I108" s="1650"/>
      <c r="J108" s="1650"/>
      <c r="K108" s="1650"/>
      <c r="L108" s="1650"/>
      <c r="M108" s="1650"/>
      <c r="N108" s="1650"/>
      <c r="O108" s="1719"/>
      <c r="P108" s="1650"/>
      <c r="Q108" s="1650"/>
      <c r="R108" s="1650"/>
      <c r="S108" s="1650"/>
      <c r="T108" s="1650"/>
      <c r="U108" s="1650"/>
      <c r="V108" s="1590"/>
      <c r="W108" s="1590"/>
      <c r="X108" s="1590"/>
      <c r="Y108" s="1590"/>
      <c r="Z108" s="1590"/>
      <c r="AA108" s="1650"/>
      <c r="AB108" s="1590"/>
      <c r="AC108" s="1590"/>
      <c r="AD108" s="131"/>
      <c r="AE108" s="131"/>
      <c r="AF108" s="131"/>
      <c r="AG108" s="131"/>
      <c r="AH108" s="131"/>
      <c r="AI108" s="131"/>
      <c r="AJ108" s="131"/>
      <c r="AK108" s="1481"/>
      <c r="AL108" s="1650"/>
      <c r="AM108" s="1650"/>
      <c r="AN108" s="1650"/>
      <c r="AO108" s="1650"/>
      <c r="AP108" s="1650"/>
      <c r="AQ108" s="1650"/>
      <c r="AR108" s="1650"/>
      <c r="AS108" s="1650"/>
      <c r="AT108" s="1650"/>
      <c r="AU108" s="1650"/>
      <c r="AV108" s="1650"/>
    </row>
    <row r="109" spans="1:48" x14ac:dyDescent="0.25">
      <c r="A109" s="1634"/>
      <c r="B109" s="25"/>
      <c r="C109" s="1719"/>
      <c r="D109" s="1719"/>
      <c r="E109" s="1719"/>
      <c r="F109" s="1719"/>
      <c r="G109" s="1719"/>
      <c r="H109" s="1719"/>
      <c r="I109" s="1719"/>
      <c r="J109" s="1719"/>
      <c r="K109" s="1719"/>
      <c r="L109" s="1719"/>
      <c r="M109" s="1719"/>
      <c r="N109" s="1719"/>
      <c r="O109" s="1719"/>
      <c r="P109" s="1650"/>
      <c r="Q109" s="1650"/>
      <c r="R109" s="1650"/>
      <c r="S109" s="1650"/>
      <c r="T109" s="1650"/>
      <c r="U109" s="1650"/>
      <c r="V109" s="1590"/>
      <c r="W109" s="1590"/>
      <c r="X109" s="1590"/>
      <c r="Y109" s="1590"/>
      <c r="Z109" s="1590"/>
      <c r="AA109" s="1650"/>
      <c r="AB109" s="1590"/>
      <c r="AC109" s="1590"/>
      <c r="AD109" s="131"/>
      <c r="AE109" s="131"/>
      <c r="AF109" s="131"/>
      <c r="AG109" s="131"/>
      <c r="AH109" s="131"/>
      <c r="AI109" s="131"/>
      <c r="AJ109" s="131"/>
      <c r="AK109" s="1481"/>
      <c r="AL109" s="1650"/>
      <c r="AM109" s="1650"/>
      <c r="AN109" s="1650"/>
      <c r="AO109" s="1650"/>
      <c r="AP109" s="1650"/>
      <c r="AQ109" s="1650"/>
      <c r="AR109" s="1650"/>
      <c r="AS109" s="1650"/>
      <c r="AT109" s="1650"/>
      <c r="AU109" s="1650"/>
      <c r="AV109" s="1650"/>
    </row>
    <row r="110" spans="1:48" x14ac:dyDescent="0.25">
      <c r="A110" s="1634"/>
      <c r="B110" s="1719"/>
      <c r="C110" s="1719"/>
      <c r="D110" s="1719"/>
      <c r="E110" s="1719"/>
      <c r="F110" s="1719"/>
      <c r="G110" s="1719"/>
      <c r="H110" s="1719"/>
      <c r="I110" s="1719"/>
      <c r="J110" s="1719"/>
      <c r="K110" s="1719"/>
      <c r="L110" s="1719"/>
      <c r="M110" s="1719"/>
      <c r="N110" s="1719"/>
      <c r="O110" s="1719"/>
      <c r="P110" s="1650"/>
      <c r="Q110" s="1650"/>
      <c r="R110" s="1650"/>
      <c r="S110" s="1650"/>
      <c r="T110" s="1650"/>
      <c r="U110" s="1650"/>
      <c r="V110" s="1590"/>
      <c r="W110" s="1590"/>
      <c r="X110" s="1590"/>
      <c r="Y110" s="1590"/>
      <c r="Z110" s="1590"/>
      <c r="AA110" s="1650"/>
      <c r="AB110" s="1590"/>
      <c r="AC110" s="1590"/>
      <c r="AD110" s="131"/>
      <c r="AE110" s="131"/>
      <c r="AF110" s="131"/>
      <c r="AG110" s="131"/>
      <c r="AH110" s="131"/>
      <c r="AI110" s="131"/>
      <c r="AJ110" s="131"/>
      <c r="AK110" s="1481"/>
      <c r="AL110" s="1650"/>
      <c r="AM110" s="1650"/>
      <c r="AN110" s="1650"/>
      <c r="AO110" s="1650"/>
      <c r="AP110" s="1650"/>
      <c r="AQ110" s="1650"/>
      <c r="AR110" s="1650"/>
      <c r="AS110" s="1650"/>
      <c r="AT110" s="1650"/>
      <c r="AU110" s="1650"/>
      <c r="AV110" s="1650"/>
    </row>
    <row r="111" spans="1:48" x14ac:dyDescent="0.25">
      <c r="A111" s="1634"/>
      <c r="B111" s="1719"/>
      <c r="C111" s="1719"/>
      <c r="D111" s="1719"/>
      <c r="E111" s="1719"/>
      <c r="F111" s="1719"/>
      <c r="G111" s="1719"/>
      <c r="H111" s="1719"/>
      <c r="I111" s="1719"/>
      <c r="J111" s="1719"/>
      <c r="K111" s="1719"/>
      <c r="L111" s="1719"/>
      <c r="M111" s="1719"/>
      <c r="N111" s="1719"/>
      <c r="O111" s="1719"/>
      <c r="P111" s="1650"/>
      <c r="Q111" s="1650"/>
      <c r="R111" s="1650"/>
      <c r="S111" s="1650"/>
      <c r="T111" s="1650"/>
      <c r="U111" s="1650"/>
      <c r="V111" s="1590"/>
      <c r="W111" s="1590"/>
      <c r="X111" s="1590"/>
      <c r="Y111" s="1590"/>
      <c r="Z111" s="1590"/>
      <c r="AA111" s="1650"/>
      <c r="AB111" s="1590"/>
      <c r="AC111" s="1590"/>
      <c r="AD111" s="131"/>
      <c r="AE111" s="131"/>
      <c r="AF111" s="131"/>
      <c r="AG111" s="131"/>
      <c r="AH111" s="131"/>
      <c r="AI111" s="131"/>
      <c r="AJ111" s="131"/>
      <c r="AK111" s="1481"/>
      <c r="AL111" s="1650"/>
      <c r="AM111" s="1650"/>
      <c r="AN111" s="1650"/>
      <c r="AO111" s="1650"/>
      <c r="AP111" s="1650"/>
      <c r="AQ111" s="1650"/>
      <c r="AR111" s="1650"/>
      <c r="AS111" s="1650"/>
      <c r="AT111" s="1650"/>
      <c r="AU111" s="1650"/>
      <c r="AV111" s="1650"/>
    </row>
    <row r="112" spans="1:48" x14ac:dyDescent="0.25">
      <c r="A112" s="1634"/>
      <c r="B112" s="1719"/>
      <c r="C112" s="1719"/>
      <c r="D112" s="1719"/>
      <c r="E112" s="1719"/>
      <c r="F112" s="1719"/>
      <c r="G112" s="1719"/>
      <c r="H112" s="1719"/>
      <c r="I112" s="1719"/>
      <c r="J112" s="1719"/>
      <c r="K112" s="1719"/>
      <c r="L112" s="1719"/>
      <c r="M112" s="1719"/>
      <c r="N112" s="1719"/>
      <c r="O112" s="1719"/>
      <c r="P112" s="1650"/>
      <c r="Q112" s="1650"/>
      <c r="R112" s="1650"/>
      <c r="S112" s="1650"/>
      <c r="T112" s="1650"/>
      <c r="U112" s="1650"/>
      <c r="V112" s="1590"/>
      <c r="W112" s="1590"/>
      <c r="X112" s="1590"/>
      <c r="Y112" s="1590"/>
      <c r="Z112" s="1590"/>
      <c r="AA112" s="1650"/>
      <c r="AB112" s="1590"/>
      <c r="AC112" s="1590"/>
      <c r="AD112" s="131"/>
      <c r="AE112" s="131"/>
      <c r="AF112" s="131"/>
      <c r="AG112" s="131"/>
      <c r="AH112" s="131"/>
      <c r="AI112" s="131"/>
      <c r="AJ112" s="131"/>
      <c r="AK112" s="1481"/>
      <c r="AL112" s="1650"/>
      <c r="AM112" s="1650"/>
      <c r="AN112" s="1650"/>
      <c r="AO112" s="1650"/>
      <c r="AP112" s="1650"/>
      <c r="AQ112" s="1650"/>
      <c r="AR112" s="1650"/>
      <c r="AS112" s="1650"/>
      <c r="AT112" s="1650"/>
      <c r="AU112" s="1650"/>
      <c r="AV112" s="1650"/>
    </row>
    <row r="113" spans="1:48" x14ac:dyDescent="0.25">
      <c r="A113" s="1634"/>
      <c r="B113" s="1719"/>
      <c r="C113" s="1719"/>
      <c r="D113" s="1719"/>
      <c r="E113" s="1719"/>
      <c r="F113" s="1719"/>
      <c r="G113" s="1719"/>
      <c r="H113" s="1719"/>
      <c r="I113" s="1719"/>
      <c r="J113" s="1719"/>
      <c r="K113" s="1719"/>
      <c r="L113" s="1719"/>
      <c r="M113" s="1719"/>
      <c r="N113" s="1719"/>
      <c r="O113" s="1719"/>
      <c r="P113" s="1650"/>
      <c r="Q113" s="1650"/>
      <c r="R113" s="1650"/>
      <c r="S113" s="1650"/>
      <c r="T113" s="1650"/>
      <c r="U113" s="1650"/>
      <c r="V113" s="1590"/>
      <c r="W113" s="1590"/>
      <c r="X113" s="1590"/>
      <c r="Y113" s="1590"/>
      <c r="Z113" s="1590"/>
      <c r="AA113" s="1650"/>
      <c r="AB113" s="1590"/>
      <c r="AC113" s="1590"/>
      <c r="AD113" s="131"/>
      <c r="AE113" s="131"/>
      <c r="AF113" s="131"/>
      <c r="AG113" s="131"/>
      <c r="AH113" s="131"/>
      <c r="AI113" s="131"/>
      <c r="AJ113" s="131"/>
      <c r="AK113" s="1481"/>
      <c r="AL113" s="1650"/>
      <c r="AM113" s="1650"/>
      <c r="AN113" s="1650"/>
      <c r="AO113" s="1650"/>
      <c r="AP113" s="1650"/>
      <c r="AQ113" s="1650"/>
      <c r="AR113" s="1650"/>
      <c r="AS113" s="1650"/>
      <c r="AT113" s="1650"/>
      <c r="AU113" s="1650"/>
      <c r="AV113" s="1650"/>
    </row>
    <row r="114" spans="1:48" x14ac:dyDescent="0.25">
      <c r="A114" s="1634"/>
      <c r="B114" s="1719"/>
      <c r="C114" s="1719"/>
      <c r="D114" s="1719"/>
      <c r="E114" s="1719"/>
      <c r="F114" s="1719"/>
      <c r="G114" s="1719"/>
      <c r="H114" s="1719"/>
      <c r="I114" s="1719"/>
      <c r="J114" s="1719"/>
      <c r="K114" s="1719"/>
      <c r="L114" s="1719"/>
      <c r="M114" s="1719"/>
      <c r="N114" s="1719"/>
      <c r="O114" s="1719"/>
      <c r="P114" s="1650"/>
      <c r="Q114" s="1650"/>
      <c r="R114" s="1650"/>
      <c r="S114" s="1650"/>
      <c r="T114" s="1650"/>
      <c r="U114" s="1650"/>
      <c r="V114" s="1590"/>
      <c r="W114" s="1590"/>
      <c r="X114" s="1590"/>
      <c r="Y114" s="1590"/>
      <c r="Z114" s="1590"/>
      <c r="AA114" s="1650"/>
      <c r="AB114" s="1590"/>
      <c r="AC114" s="1590"/>
      <c r="AD114" s="131"/>
      <c r="AE114" s="131"/>
      <c r="AF114" s="131"/>
      <c r="AG114" s="131"/>
      <c r="AH114" s="131"/>
      <c r="AI114" s="131"/>
      <c r="AJ114" s="131"/>
      <c r="AK114" s="1481"/>
      <c r="AL114" s="1650"/>
      <c r="AM114" s="1650"/>
      <c r="AN114" s="1650"/>
      <c r="AO114" s="1650"/>
      <c r="AP114" s="1650"/>
      <c r="AQ114" s="1650"/>
      <c r="AR114" s="1650"/>
      <c r="AS114" s="1650"/>
      <c r="AT114" s="1650"/>
      <c r="AU114" s="1650"/>
      <c r="AV114" s="1650"/>
    </row>
    <row r="115" spans="1:48" x14ac:dyDescent="0.25">
      <c r="A115" s="1634"/>
      <c r="B115" s="1719"/>
      <c r="C115" s="1719"/>
      <c r="D115" s="1719"/>
      <c r="E115" s="1719"/>
      <c r="F115" s="1719"/>
      <c r="G115" s="1719"/>
      <c r="H115" s="1719"/>
      <c r="I115" s="1719"/>
      <c r="J115" s="1719"/>
      <c r="K115" s="1719"/>
      <c r="L115" s="1719"/>
      <c r="M115" s="1719"/>
      <c r="N115" s="1719"/>
      <c r="O115" s="1719"/>
      <c r="P115" s="1650"/>
      <c r="Q115" s="1650"/>
      <c r="R115" s="1650"/>
      <c r="S115" s="1650"/>
      <c r="T115" s="1650"/>
      <c r="U115" s="1650"/>
      <c r="V115" s="1650"/>
      <c r="W115" s="1650"/>
      <c r="X115" s="1650"/>
      <c r="Y115" s="1650"/>
      <c r="Z115" s="1650"/>
      <c r="AA115" s="1650"/>
      <c r="AB115" s="1590"/>
      <c r="AC115" s="1590"/>
      <c r="AD115" s="131"/>
      <c r="AE115" s="131"/>
      <c r="AF115" s="131"/>
      <c r="AG115" s="131"/>
      <c r="AH115" s="131"/>
      <c r="AI115" s="131"/>
      <c r="AJ115" s="131"/>
      <c r="AK115" s="1481"/>
      <c r="AL115" s="1650"/>
      <c r="AM115" s="1650"/>
      <c r="AN115" s="1650"/>
      <c r="AO115" s="1650"/>
      <c r="AP115" s="1650"/>
      <c r="AQ115" s="1650"/>
      <c r="AR115" s="1650"/>
      <c r="AS115" s="1650"/>
      <c r="AT115" s="1650"/>
      <c r="AU115" s="1650"/>
      <c r="AV115" s="1650"/>
    </row>
    <row r="116" spans="1:48" x14ac:dyDescent="0.25">
      <c r="A116" s="1634"/>
      <c r="B116" s="1719"/>
      <c r="C116" s="1719"/>
      <c r="D116" s="1719"/>
      <c r="E116" s="1719"/>
      <c r="F116" s="1719"/>
      <c r="G116" s="1719"/>
      <c r="H116" s="1719"/>
      <c r="I116" s="1719"/>
      <c r="J116" s="1719"/>
      <c r="K116" s="1719"/>
      <c r="L116" s="1719"/>
      <c r="M116" s="1719"/>
      <c r="N116" s="1719"/>
      <c r="O116" s="1719"/>
      <c r="P116" s="1650"/>
      <c r="Q116" s="1650"/>
      <c r="R116" s="1650"/>
      <c r="S116" s="1650"/>
      <c r="T116" s="1650"/>
      <c r="U116" s="1650"/>
      <c r="V116" s="1650"/>
      <c r="W116" s="1650"/>
      <c r="X116" s="1650"/>
      <c r="Y116" s="1650"/>
      <c r="Z116" s="1650"/>
      <c r="AA116" s="1650"/>
      <c r="AB116" s="1590"/>
      <c r="AC116" s="1590"/>
      <c r="AD116" s="131"/>
      <c r="AE116" s="131"/>
      <c r="AF116" s="131"/>
      <c r="AG116" s="131"/>
      <c r="AH116" s="131"/>
      <c r="AI116" s="131"/>
      <c r="AJ116" s="131"/>
      <c r="AK116" s="1481"/>
      <c r="AL116" s="1650"/>
      <c r="AM116" s="1650"/>
      <c r="AN116" s="1650"/>
      <c r="AO116" s="1650"/>
      <c r="AP116" s="1650"/>
      <c r="AQ116" s="1650"/>
      <c r="AR116" s="1650"/>
      <c r="AS116" s="1650"/>
      <c r="AT116" s="1650"/>
      <c r="AU116" s="1650"/>
      <c r="AV116" s="1650"/>
    </row>
    <row r="117" spans="1:48" x14ac:dyDescent="0.25">
      <c r="A117" s="1634"/>
      <c r="B117" s="1719"/>
      <c r="C117" s="1719"/>
      <c r="D117" s="1719"/>
      <c r="E117" s="1719"/>
      <c r="F117" s="1719"/>
      <c r="G117" s="1719"/>
      <c r="H117" s="1719"/>
      <c r="I117" s="1719"/>
      <c r="J117" s="1719"/>
      <c r="K117" s="1719"/>
      <c r="L117" s="1719"/>
      <c r="M117" s="1719"/>
      <c r="N117" s="1719"/>
      <c r="O117" s="1719"/>
      <c r="P117" s="1650"/>
      <c r="Q117" s="1650"/>
      <c r="R117" s="1650"/>
      <c r="S117" s="1650"/>
      <c r="T117" s="1650"/>
      <c r="U117" s="1650"/>
      <c r="V117" s="1650"/>
      <c r="W117" s="1650"/>
      <c r="X117" s="1650"/>
      <c r="Y117" s="1650"/>
      <c r="Z117" s="1650"/>
      <c r="AA117" s="1650"/>
      <c r="AB117" s="1590"/>
      <c r="AC117" s="1590"/>
      <c r="AD117" s="131"/>
      <c r="AE117" s="131"/>
      <c r="AF117" s="131"/>
      <c r="AG117" s="131"/>
      <c r="AH117" s="131"/>
      <c r="AI117" s="131"/>
      <c r="AJ117" s="131"/>
      <c r="AK117" s="1481"/>
      <c r="AL117" s="1650"/>
      <c r="AM117" s="1650"/>
      <c r="AN117" s="1650"/>
      <c r="AO117" s="1650"/>
      <c r="AP117" s="1650"/>
      <c r="AQ117" s="1650"/>
      <c r="AR117" s="1650"/>
      <c r="AS117" s="1650"/>
      <c r="AT117" s="1650"/>
      <c r="AU117" s="1650"/>
      <c r="AV117" s="1650"/>
    </row>
    <row r="118" spans="1:48" x14ac:dyDescent="0.25">
      <c r="A118" s="1634"/>
      <c r="B118" s="1719"/>
      <c r="C118" s="1719"/>
      <c r="D118" s="1719"/>
      <c r="E118" s="1719"/>
      <c r="F118" s="1719"/>
      <c r="G118" s="1719"/>
      <c r="H118" s="1719"/>
      <c r="I118" s="1719"/>
      <c r="J118" s="1719"/>
      <c r="K118" s="1719"/>
      <c r="L118" s="1719"/>
      <c r="M118" s="1719"/>
      <c r="N118" s="1719"/>
      <c r="O118" s="1719"/>
      <c r="P118" s="1650"/>
      <c r="Q118" s="1650"/>
      <c r="R118" s="1650"/>
      <c r="S118" s="1650"/>
      <c r="T118" s="1650"/>
      <c r="U118" s="1650"/>
      <c r="V118" s="1650"/>
      <c r="W118" s="1650"/>
      <c r="X118" s="1650"/>
      <c r="Y118" s="1650"/>
      <c r="Z118" s="1650"/>
      <c r="AA118" s="1650"/>
      <c r="AB118" s="1590"/>
      <c r="AC118" s="1590"/>
      <c r="AD118" s="131"/>
      <c r="AE118" s="131"/>
      <c r="AF118" s="131"/>
      <c r="AG118" s="131"/>
      <c r="AH118" s="131"/>
      <c r="AI118" s="131"/>
      <c r="AJ118" s="131"/>
      <c r="AK118" s="1481"/>
      <c r="AL118" s="1650"/>
      <c r="AM118" s="1650"/>
      <c r="AN118" s="1650"/>
      <c r="AO118" s="1650"/>
      <c r="AP118" s="1650"/>
      <c r="AQ118" s="1650"/>
      <c r="AR118" s="1650"/>
      <c r="AS118" s="1650"/>
      <c r="AT118" s="1650"/>
      <c r="AU118" s="1650"/>
      <c r="AV118" s="1650"/>
    </row>
    <row r="119" spans="1:48" x14ac:dyDescent="0.25">
      <c r="A119" s="1634"/>
      <c r="B119" s="1719"/>
      <c r="C119" s="1719"/>
      <c r="D119" s="1719"/>
      <c r="E119" s="1719"/>
      <c r="F119" s="1719"/>
      <c r="G119" s="1719"/>
      <c r="H119" s="1719"/>
      <c r="I119" s="1719"/>
      <c r="J119" s="1719"/>
      <c r="K119" s="1719"/>
      <c r="L119" s="1719"/>
      <c r="M119" s="1719"/>
      <c r="N119" s="1719"/>
      <c r="O119" s="1719"/>
      <c r="P119" s="1650"/>
      <c r="Q119" s="1650"/>
      <c r="R119" s="1650"/>
      <c r="S119" s="1650"/>
      <c r="T119" s="1650"/>
      <c r="U119" s="1650"/>
      <c r="V119" s="1650"/>
      <c r="W119" s="1650"/>
      <c r="X119" s="1650"/>
      <c r="Y119" s="1650"/>
      <c r="Z119" s="1650"/>
      <c r="AA119" s="1650"/>
      <c r="AB119" s="1590"/>
      <c r="AC119" s="1590"/>
      <c r="AD119" s="131"/>
      <c r="AE119" s="131"/>
      <c r="AF119" s="131"/>
      <c r="AG119" s="131"/>
      <c r="AH119" s="131"/>
      <c r="AI119" s="131"/>
      <c r="AJ119" s="131"/>
      <c r="AK119" s="1481"/>
      <c r="AL119" s="1650"/>
      <c r="AM119" s="1650"/>
      <c r="AN119" s="1650"/>
      <c r="AO119" s="1650"/>
      <c r="AP119" s="1650"/>
      <c r="AQ119" s="1650"/>
      <c r="AR119" s="1650"/>
      <c r="AS119" s="1650"/>
      <c r="AT119" s="1650"/>
      <c r="AU119" s="1650"/>
      <c r="AV119" s="1650"/>
    </row>
    <row r="120" spans="1:48" x14ac:dyDescent="0.25">
      <c r="A120" s="1634"/>
      <c r="B120" s="1719"/>
      <c r="C120" s="1719"/>
      <c r="D120" s="1719"/>
      <c r="E120" s="1719"/>
      <c r="F120" s="1719"/>
      <c r="G120" s="1719"/>
      <c r="H120" s="1719"/>
      <c r="I120" s="1719"/>
      <c r="J120" s="1719"/>
      <c r="K120" s="1719"/>
      <c r="L120" s="1719"/>
      <c r="M120" s="1719"/>
      <c r="N120" s="1719"/>
      <c r="O120" s="1719"/>
      <c r="P120" s="1650"/>
      <c r="Q120" s="1650"/>
      <c r="R120" s="1650"/>
      <c r="S120" s="1650"/>
      <c r="T120" s="1650"/>
      <c r="U120" s="1650"/>
      <c r="V120" s="1650"/>
      <c r="W120" s="1650"/>
      <c r="X120" s="1650"/>
      <c r="Y120" s="1650"/>
      <c r="Z120" s="1650"/>
      <c r="AA120" s="1650"/>
      <c r="AB120" s="1590"/>
      <c r="AC120" s="1590"/>
      <c r="AD120" s="131"/>
      <c r="AE120" s="131"/>
      <c r="AF120" s="131"/>
      <c r="AG120" s="131"/>
      <c r="AH120" s="131"/>
      <c r="AI120" s="131"/>
      <c r="AJ120" s="131"/>
      <c r="AK120" s="1481"/>
      <c r="AL120" s="1650"/>
      <c r="AM120" s="1650"/>
      <c r="AN120" s="1650"/>
      <c r="AO120" s="1650"/>
      <c r="AP120" s="1650"/>
      <c r="AQ120" s="1650"/>
      <c r="AR120" s="1650"/>
      <c r="AS120" s="1650"/>
      <c r="AT120" s="1650"/>
      <c r="AU120" s="1650"/>
      <c r="AV120" s="1650"/>
    </row>
    <row r="121" spans="1:48" x14ac:dyDescent="0.25">
      <c r="A121" s="1634"/>
      <c r="B121" s="1719"/>
      <c r="C121" s="1719"/>
      <c r="D121" s="1719"/>
      <c r="E121" s="1719"/>
      <c r="F121" s="1719"/>
      <c r="G121" s="1719"/>
      <c r="H121" s="1719"/>
      <c r="I121" s="1719"/>
      <c r="J121" s="1719"/>
      <c r="K121" s="1719"/>
      <c r="L121" s="1719"/>
      <c r="M121" s="1719"/>
      <c r="N121" s="1719"/>
      <c r="O121" s="1719"/>
      <c r="P121" s="1650"/>
      <c r="Q121" s="1650"/>
      <c r="R121" s="1650"/>
      <c r="S121" s="1650"/>
      <c r="T121" s="1650"/>
      <c r="U121" s="1650"/>
      <c r="V121" s="1650"/>
      <c r="W121" s="1650"/>
      <c r="X121" s="1650"/>
      <c r="Y121" s="1650"/>
      <c r="Z121" s="1650"/>
      <c r="AA121" s="1650"/>
      <c r="AB121" s="1590"/>
      <c r="AC121" s="1590"/>
      <c r="AD121" s="131"/>
      <c r="AE121" s="131"/>
      <c r="AF121" s="131"/>
      <c r="AG121" s="131"/>
      <c r="AH121" s="131"/>
      <c r="AI121" s="131"/>
      <c r="AJ121" s="131"/>
      <c r="AK121" s="1481"/>
      <c r="AL121" s="1650"/>
      <c r="AM121" s="1650"/>
      <c r="AN121" s="1650"/>
      <c r="AO121" s="1650"/>
      <c r="AP121" s="1650"/>
      <c r="AQ121" s="1650"/>
      <c r="AR121" s="1650"/>
      <c r="AS121" s="1650"/>
      <c r="AT121" s="1650"/>
      <c r="AU121" s="1650"/>
      <c r="AV121" s="1650"/>
    </row>
    <row r="122" spans="1:48" x14ac:dyDescent="0.25">
      <c r="A122" s="1634"/>
      <c r="B122" s="1719"/>
      <c r="C122" s="1719"/>
      <c r="D122" s="1719"/>
      <c r="E122" s="1719"/>
      <c r="F122" s="1719"/>
      <c r="G122" s="1719"/>
      <c r="H122" s="1719"/>
      <c r="I122" s="1719"/>
      <c r="J122" s="1719"/>
      <c r="K122" s="1719"/>
      <c r="L122" s="1719"/>
      <c r="M122" s="1719"/>
      <c r="N122" s="1719"/>
      <c r="O122" s="1719"/>
      <c r="P122" s="1650"/>
      <c r="Q122" s="1650"/>
      <c r="R122" s="1650"/>
      <c r="S122" s="1650"/>
      <c r="T122" s="1650"/>
      <c r="U122" s="1650"/>
      <c r="V122" s="1650"/>
      <c r="W122" s="1650"/>
      <c r="X122" s="1650"/>
      <c r="Y122" s="1650"/>
      <c r="Z122" s="1650"/>
      <c r="AA122" s="1650"/>
      <c r="AB122" s="1590"/>
      <c r="AC122" s="1590"/>
      <c r="AD122" s="131"/>
      <c r="AE122" s="131"/>
      <c r="AF122" s="131"/>
      <c r="AG122" s="131"/>
      <c r="AH122" s="131"/>
      <c r="AI122" s="131"/>
      <c r="AJ122" s="131"/>
      <c r="AK122" s="1481"/>
      <c r="AL122" s="1650"/>
      <c r="AM122" s="1650"/>
      <c r="AN122" s="1650"/>
      <c r="AO122" s="1650"/>
      <c r="AP122" s="1650"/>
      <c r="AQ122" s="1650"/>
      <c r="AR122" s="1650"/>
      <c r="AS122" s="1650"/>
      <c r="AT122" s="1650"/>
      <c r="AU122" s="1650"/>
      <c r="AV122" s="1650"/>
    </row>
    <row r="123" spans="1:48" x14ac:dyDescent="0.25">
      <c r="A123" s="1634"/>
      <c r="B123" s="1719"/>
      <c r="C123" s="1719"/>
      <c r="D123" s="1719"/>
      <c r="E123" s="1719"/>
      <c r="F123" s="1719"/>
      <c r="G123" s="1719"/>
      <c r="H123" s="1719"/>
      <c r="I123" s="1719"/>
      <c r="J123" s="1719"/>
      <c r="K123" s="1719"/>
      <c r="L123" s="1719"/>
      <c r="M123" s="1719"/>
      <c r="N123" s="1719"/>
      <c r="O123" s="1719"/>
      <c r="P123" s="1650"/>
      <c r="Q123" s="1650"/>
      <c r="R123" s="1650"/>
      <c r="S123" s="1650"/>
      <c r="T123" s="1650"/>
      <c r="U123" s="1650"/>
      <c r="V123" s="1650"/>
      <c r="W123" s="1650"/>
      <c r="X123" s="1650"/>
      <c r="Y123" s="1650"/>
      <c r="Z123" s="1650"/>
      <c r="AA123" s="1650"/>
      <c r="AB123" s="1590"/>
      <c r="AC123" s="1590"/>
      <c r="AD123" s="131"/>
      <c r="AE123" s="131"/>
      <c r="AF123" s="131"/>
      <c r="AG123" s="131"/>
      <c r="AH123" s="131"/>
      <c r="AI123" s="131"/>
      <c r="AJ123" s="131"/>
      <c r="AK123" s="1481"/>
      <c r="AL123" s="1650"/>
      <c r="AM123" s="1650"/>
      <c r="AN123" s="1650"/>
      <c r="AO123" s="1650"/>
      <c r="AP123" s="1650"/>
      <c r="AQ123" s="1650"/>
      <c r="AR123" s="1650"/>
      <c r="AS123" s="1650"/>
      <c r="AT123" s="1650"/>
      <c r="AU123" s="1650"/>
      <c r="AV123" s="1650"/>
    </row>
    <row r="124" spans="1:48" x14ac:dyDescent="0.25">
      <c r="A124" s="1634"/>
      <c r="B124" s="1719"/>
      <c r="C124" s="1719"/>
      <c r="D124" s="1719"/>
      <c r="E124" s="1719"/>
      <c r="F124" s="1719"/>
      <c r="G124" s="1719"/>
      <c r="H124" s="1719"/>
      <c r="I124" s="1719"/>
      <c r="J124" s="1719"/>
      <c r="K124" s="1719"/>
      <c r="L124" s="1719"/>
      <c r="M124" s="1719"/>
      <c r="N124" s="1719"/>
      <c r="O124" s="1719"/>
      <c r="P124" s="1650"/>
      <c r="Q124" s="1650"/>
      <c r="R124" s="1650"/>
      <c r="S124" s="1650"/>
      <c r="T124" s="1650"/>
      <c r="U124" s="1650"/>
      <c r="V124" s="1650"/>
      <c r="W124" s="1650"/>
      <c r="X124" s="1650"/>
      <c r="Y124" s="1650"/>
      <c r="Z124" s="1650"/>
      <c r="AA124" s="1650"/>
      <c r="AB124" s="1590"/>
      <c r="AC124" s="1590"/>
      <c r="AD124" s="131"/>
      <c r="AE124" s="131"/>
      <c r="AF124" s="131"/>
      <c r="AG124" s="131"/>
      <c r="AH124" s="131"/>
      <c r="AI124" s="131"/>
      <c r="AJ124" s="131"/>
      <c r="AK124" s="1481"/>
      <c r="AL124" s="1650"/>
      <c r="AM124" s="1650"/>
      <c r="AN124" s="1650"/>
      <c r="AO124" s="1650"/>
      <c r="AP124" s="1650"/>
      <c r="AQ124" s="1650"/>
      <c r="AR124" s="1650"/>
      <c r="AS124" s="1650"/>
      <c r="AT124" s="1650"/>
      <c r="AU124" s="1650"/>
      <c r="AV124" s="1650"/>
    </row>
    <row r="125" spans="1:48" x14ac:dyDescent="0.25">
      <c r="A125" s="1634"/>
      <c r="B125" s="1719"/>
      <c r="C125" s="1719"/>
      <c r="D125" s="1719"/>
      <c r="E125" s="1719"/>
      <c r="F125" s="1719"/>
      <c r="G125" s="1719"/>
      <c r="H125" s="1719"/>
      <c r="I125" s="1719"/>
      <c r="J125" s="1719"/>
      <c r="K125" s="1719"/>
      <c r="L125" s="1719"/>
      <c r="M125" s="1719"/>
      <c r="N125" s="1719"/>
      <c r="O125" s="1719"/>
      <c r="P125" s="1650"/>
      <c r="Q125" s="1650"/>
      <c r="R125" s="1650"/>
      <c r="S125" s="1650"/>
      <c r="T125" s="1650"/>
      <c r="U125" s="1650"/>
      <c r="V125" s="1650"/>
      <c r="W125" s="1650"/>
      <c r="X125" s="1650"/>
      <c r="Y125" s="1650"/>
      <c r="Z125" s="1650"/>
      <c r="AA125" s="1650"/>
      <c r="AB125" s="1590"/>
      <c r="AC125" s="1590"/>
      <c r="AD125" s="131"/>
      <c r="AE125" s="131"/>
      <c r="AF125" s="131"/>
      <c r="AG125" s="131"/>
      <c r="AH125" s="131"/>
      <c r="AI125" s="131"/>
      <c r="AJ125" s="131"/>
      <c r="AK125" s="1481"/>
      <c r="AL125" s="1650"/>
      <c r="AM125" s="1650"/>
      <c r="AN125" s="1650"/>
      <c r="AO125" s="1650"/>
      <c r="AP125" s="1650"/>
      <c r="AQ125" s="1650"/>
      <c r="AR125" s="1650"/>
      <c r="AS125" s="1650"/>
      <c r="AT125" s="1650"/>
      <c r="AU125" s="1650"/>
      <c r="AV125" s="1650"/>
    </row>
    <row r="126" spans="1:48" x14ac:dyDescent="0.25">
      <c r="A126" s="86"/>
      <c r="B126" s="1719"/>
      <c r="C126" s="1719"/>
      <c r="D126" s="1719"/>
      <c r="E126" s="1719"/>
      <c r="F126" s="1719"/>
      <c r="G126" s="1719"/>
      <c r="H126" s="1719"/>
      <c r="I126" s="1719"/>
      <c r="J126" s="1719"/>
      <c r="K126" s="1719"/>
      <c r="L126" s="1719"/>
      <c r="M126" s="1719"/>
      <c r="N126" s="1719"/>
      <c r="O126" s="1719"/>
      <c r="P126" s="1650"/>
      <c r="Q126" s="1650"/>
      <c r="R126" s="1650"/>
      <c r="S126" s="1650"/>
      <c r="T126" s="1650"/>
      <c r="U126" s="1650"/>
      <c r="V126" s="1650"/>
      <c r="W126" s="1650"/>
      <c r="X126" s="1650"/>
      <c r="Y126" s="1650"/>
      <c r="Z126" s="1650"/>
      <c r="AA126" s="1650"/>
      <c r="AB126" s="1590"/>
      <c r="AC126" s="1590"/>
      <c r="AD126" s="131"/>
      <c r="AE126" s="131"/>
      <c r="AF126" s="131"/>
      <c r="AG126" s="131"/>
      <c r="AH126" s="131"/>
      <c r="AI126" s="131"/>
      <c r="AJ126" s="131"/>
      <c r="AK126" s="1481"/>
      <c r="AL126" s="1650"/>
      <c r="AM126" s="1650"/>
      <c r="AN126" s="1650"/>
      <c r="AO126" s="1650"/>
      <c r="AP126" s="1650"/>
      <c r="AQ126" s="1650"/>
      <c r="AR126" s="1650"/>
      <c r="AS126" s="1650"/>
      <c r="AT126" s="1650"/>
      <c r="AU126" s="1650"/>
      <c r="AV126" s="1650"/>
    </row>
    <row r="127" spans="1:48" x14ac:dyDescent="0.25">
      <c r="A127" s="39"/>
      <c r="B127" s="1719"/>
      <c r="C127" s="1719"/>
      <c r="D127" s="1719"/>
      <c r="E127" s="1719"/>
      <c r="F127" s="1719"/>
      <c r="G127" s="1719"/>
      <c r="H127" s="1719"/>
      <c r="I127" s="1719"/>
      <c r="J127" s="1719"/>
      <c r="K127" s="1719"/>
      <c r="L127" s="1719"/>
      <c r="M127" s="1719"/>
      <c r="N127" s="1719"/>
      <c r="O127" s="1719"/>
      <c r="P127" s="1650"/>
      <c r="Q127" s="1650"/>
      <c r="R127" s="1650"/>
      <c r="S127" s="1650"/>
      <c r="T127" s="1650"/>
      <c r="U127" s="1650"/>
      <c r="V127" s="1650"/>
      <c r="W127" s="1650"/>
      <c r="X127" s="1650"/>
      <c r="Y127" s="1650"/>
      <c r="Z127" s="1650"/>
      <c r="AA127" s="1650"/>
      <c r="AB127" s="1590"/>
      <c r="AC127" s="1590"/>
      <c r="AD127" s="131"/>
      <c r="AE127" s="131"/>
      <c r="AF127" s="131"/>
      <c r="AG127" s="131"/>
      <c r="AH127" s="131"/>
      <c r="AI127" s="131"/>
      <c r="AJ127" s="131"/>
      <c r="AK127" s="1481"/>
      <c r="AL127" s="1650"/>
      <c r="AM127" s="1650"/>
      <c r="AN127" s="1650"/>
      <c r="AO127" s="1650"/>
      <c r="AP127" s="1650"/>
      <c r="AQ127" s="1650"/>
      <c r="AR127" s="1650"/>
      <c r="AS127" s="1650"/>
      <c r="AT127" s="1650"/>
      <c r="AU127" s="1650"/>
      <c r="AV127" s="1650"/>
    </row>
    <row r="128" spans="1:48" x14ac:dyDescent="0.25">
      <c r="A128" s="1719"/>
      <c r="B128" s="1719"/>
      <c r="C128" s="1719"/>
      <c r="D128" s="1719"/>
      <c r="E128" s="1719"/>
      <c r="F128" s="1719"/>
      <c r="G128" s="1719"/>
      <c r="H128" s="1719"/>
      <c r="I128" s="1719"/>
      <c r="J128" s="1719"/>
      <c r="K128" s="1719"/>
      <c r="L128" s="1719"/>
      <c r="M128" s="1719"/>
      <c r="N128" s="1719"/>
      <c r="O128" s="1719"/>
      <c r="P128" s="1650"/>
      <c r="Q128" s="1650"/>
      <c r="R128" s="1650"/>
      <c r="S128" s="1650"/>
      <c r="T128" s="1650"/>
      <c r="U128" s="1650"/>
      <c r="V128" s="1650"/>
      <c r="W128" s="1650"/>
      <c r="X128" s="1650"/>
      <c r="Y128" s="1650"/>
      <c r="Z128" s="1650"/>
      <c r="AA128" s="1650"/>
      <c r="AB128" s="1590"/>
      <c r="AC128" s="1590"/>
      <c r="AD128" s="131"/>
      <c r="AE128" s="131"/>
      <c r="AF128" s="131"/>
      <c r="AG128" s="131"/>
      <c r="AH128" s="131"/>
      <c r="AI128" s="131"/>
      <c r="AJ128" s="131"/>
      <c r="AK128" s="1481"/>
      <c r="AL128" s="1650"/>
      <c r="AM128" s="1650"/>
      <c r="AN128" s="1650"/>
      <c r="AO128" s="1650"/>
      <c r="AP128" s="1650"/>
      <c r="AQ128" s="1650"/>
      <c r="AR128" s="1650"/>
      <c r="AS128" s="1650"/>
      <c r="AT128" s="1650"/>
      <c r="AU128" s="1650"/>
      <c r="AV128" s="1650"/>
    </row>
    <row r="129" spans="1:48" x14ac:dyDescent="0.25">
      <c r="A129" s="1719"/>
      <c r="B129" s="1719"/>
      <c r="C129" s="1719"/>
      <c r="D129" s="1719"/>
      <c r="E129" s="1719"/>
      <c r="F129" s="1719"/>
      <c r="G129" s="1719"/>
      <c r="H129" s="1719"/>
      <c r="I129" s="1719"/>
      <c r="J129" s="1719"/>
      <c r="K129" s="1719"/>
      <c r="L129" s="1719"/>
      <c r="M129" s="1719"/>
      <c r="N129" s="1719"/>
      <c r="O129" s="1719"/>
      <c r="P129" s="1650"/>
      <c r="Q129" s="1650"/>
      <c r="R129" s="1650"/>
      <c r="S129" s="1650"/>
      <c r="T129" s="1650"/>
      <c r="U129" s="1650"/>
      <c r="V129" s="1650"/>
      <c r="W129" s="1650"/>
      <c r="X129" s="1650"/>
      <c r="Y129" s="1650"/>
      <c r="Z129" s="1650"/>
      <c r="AA129" s="1650"/>
      <c r="AB129" s="1590"/>
      <c r="AC129" s="1590"/>
      <c r="AD129" s="131"/>
      <c r="AE129" s="131"/>
      <c r="AF129" s="131"/>
      <c r="AG129" s="131"/>
      <c r="AH129" s="131"/>
      <c r="AI129" s="131"/>
      <c r="AJ129" s="131"/>
      <c r="AK129" s="1481"/>
      <c r="AL129" s="1650"/>
      <c r="AM129" s="1650"/>
      <c r="AN129" s="1650"/>
      <c r="AO129" s="1650"/>
      <c r="AP129" s="1650"/>
      <c r="AQ129" s="1650"/>
      <c r="AR129" s="1650"/>
      <c r="AS129" s="1650"/>
      <c r="AT129" s="1650"/>
      <c r="AU129" s="1650"/>
      <c r="AV129" s="1650"/>
    </row>
    <row r="130" spans="1:48" x14ac:dyDescent="0.25">
      <c r="A130" s="1634"/>
      <c r="B130" s="1719"/>
      <c r="C130" s="1719"/>
      <c r="D130" s="1719"/>
      <c r="E130" s="1719"/>
      <c r="F130" s="1719"/>
      <c r="G130" s="1719"/>
      <c r="H130" s="1719"/>
      <c r="I130" s="1719"/>
      <c r="J130" s="1719"/>
      <c r="K130" s="1719"/>
      <c r="L130" s="1719"/>
      <c r="M130" s="1719"/>
      <c r="N130" s="1719"/>
      <c r="O130" s="1719"/>
      <c r="P130" s="1650"/>
      <c r="Q130" s="1650"/>
      <c r="R130" s="1650"/>
      <c r="S130" s="1650"/>
      <c r="T130" s="1650"/>
      <c r="U130" s="1650"/>
      <c r="V130" s="1650"/>
      <c r="W130" s="1650"/>
      <c r="X130" s="1650"/>
      <c r="Y130" s="1650"/>
      <c r="Z130" s="1650"/>
      <c r="AA130" s="1650"/>
      <c r="AB130" s="1590"/>
      <c r="AC130" s="1590"/>
      <c r="AD130" s="131"/>
      <c r="AE130" s="131"/>
      <c r="AF130" s="131"/>
      <c r="AG130" s="131"/>
      <c r="AH130" s="131"/>
      <c r="AI130" s="131"/>
      <c r="AJ130" s="131"/>
      <c r="AK130" s="1481"/>
      <c r="AL130" s="1650"/>
      <c r="AM130" s="1650"/>
      <c r="AN130" s="1650"/>
      <c r="AO130" s="1650"/>
      <c r="AP130" s="1650"/>
      <c r="AQ130" s="1650"/>
      <c r="AR130" s="1650"/>
      <c r="AS130" s="1650"/>
      <c r="AT130" s="1650"/>
      <c r="AU130" s="1650"/>
      <c r="AV130" s="1650"/>
    </row>
    <row r="131" spans="1:48" x14ac:dyDescent="0.25">
      <c r="A131" s="1634"/>
      <c r="B131" s="1719"/>
      <c r="C131" s="1719"/>
      <c r="D131" s="1719"/>
      <c r="E131" s="1719"/>
      <c r="F131" s="1719"/>
      <c r="G131" s="1719"/>
      <c r="H131" s="1719"/>
      <c r="I131" s="1719"/>
      <c r="J131" s="1719"/>
      <c r="K131" s="1719"/>
      <c r="L131" s="1719"/>
      <c r="M131" s="1719"/>
      <c r="N131" s="1719"/>
      <c r="O131" s="1719"/>
      <c r="P131" s="1650"/>
      <c r="Q131" s="1650"/>
      <c r="R131" s="1650"/>
      <c r="S131" s="1650"/>
      <c r="T131" s="1650"/>
      <c r="U131" s="1650"/>
      <c r="V131" s="1650"/>
      <c r="W131" s="1650"/>
      <c r="X131" s="1650"/>
      <c r="Y131" s="1650"/>
      <c r="Z131" s="1650"/>
      <c r="AA131" s="1650"/>
      <c r="AB131" s="1590"/>
      <c r="AC131" s="1590"/>
      <c r="AD131" s="131"/>
      <c r="AE131" s="131"/>
      <c r="AF131" s="131"/>
      <c r="AG131" s="131"/>
      <c r="AH131" s="131"/>
      <c r="AI131" s="131"/>
      <c r="AJ131" s="131"/>
      <c r="AK131" s="1481"/>
      <c r="AL131" s="1650"/>
      <c r="AM131" s="1650"/>
      <c r="AN131" s="1650"/>
      <c r="AO131" s="1650"/>
      <c r="AP131" s="1650"/>
      <c r="AQ131" s="1650"/>
      <c r="AR131" s="1650"/>
      <c r="AS131" s="1650"/>
      <c r="AT131" s="1650"/>
      <c r="AU131" s="1650"/>
      <c r="AV131" s="1650"/>
    </row>
    <row r="132" spans="1:48" x14ac:dyDescent="0.25">
      <c r="A132" s="1634"/>
      <c r="B132" s="1719"/>
      <c r="C132" s="1719"/>
      <c r="D132" s="1719"/>
      <c r="E132" s="1719"/>
      <c r="F132" s="1719"/>
      <c r="G132" s="1719"/>
      <c r="H132" s="1719"/>
      <c r="I132" s="1719"/>
      <c r="J132" s="1719"/>
      <c r="K132" s="1719"/>
      <c r="L132" s="1719"/>
      <c r="M132" s="1719"/>
      <c r="N132" s="1719"/>
      <c r="O132" s="1719"/>
      <c r="P132" s="1650"/>
      <c r="Q132" s="1650"/>
      <c r="R132" s="1650"/>
      <c r="S132" s="1650"/>
      <c r="T132" s="1650"/>
      <c r="U132" s="1650"/>
      <c r="V132" s="1650"/>
      <c r="W132" s="1650"/>
      <c r="X132" s="1650"/>
      <c r="Y132" s="1650"/>
      <c r="Z132" s="1650"/>
      <c r="AA132" s="1650"/>
      <c r="AB132" s="1590"/>
      <c r="AC132" s="1590"/>
      <c r="AD132" s="131"/>
      <c r="AE132" s="131"/>
      <c r="AF132" s="131"/>
      <c r="AG132" s="131"/>
      <c r="AH132" s="131"/>
      <c r="AI132" s="131"/>
      <c r="AJ132" s="131"/>
      <c r="AK132" s="1481"/>
      <c r="AL132" s="1650"/>
      <c r="AM132" s="1650"/>
      <c r="AN132" s="1650"/>
      <c r="AO132" s="1650"/>
      <c r="AP132" s="1650"/>
      <c r="AQ132" s="1650"/>
      <c r="AR132" s="1650"/>
      <c r="AS132" s="1650"/>
      <c r="AT132" s="1650"/>
      <c r="AU132" s="1650"/>
      <c r="AV132" s="1650"/>
    </row>
    <row r="133" spans="1:48" x14ac:dyDescent="0.25">
      <c r="A133" s="1634"/>
      <c r="B133" s="1719"/>
      <c r="C133" s="1719"/>
      <c r="D133" s="1719"/>
      <c r="E133" s="1719"/>
      <c r="F133" s="1719"/>
      <c r="G133" s="1719"/>
      <c r="H133" s="1719"/>
      <c r="I133" s="1719"/>
      <c r="J133" s="1719"/>
      <c r="K133" s="1719"/>
      <c r="L133" s="1719"/>
      <c r="M133" s="1719"/>
      <c r="N133" s="1719"/>
      <c r="O133" s="1719"/>
      <c r="P133" s="1650"/>
      <c r="Q133" s="1650"/>
      <c r="R133" s="1650"/>
      <c r="S133" s="1650"/>
      <c r="T133" s="1650"/>
      <c r="U133" s="1650"/>
      <c r="V133" s="1650"/>
      <c r="W133" s="1650"/>
      <c r="X133" s="1650"/>
      <c r="Y133" s="1650"/>
      <c r="Z133" s="1650"/>
      <c r="AA133" s="1650"/>
      <c r="AB133" s="1590"/>
      <c r="AC133" s="1590"/>
      <c r="AD133" s="131"/>
      <c r="AE133" s="131"/>
      <c r="AF133" s="131"/>
      <c r="AG133" s="131"/>
      <c r="AH133" s="131"/>
      <c r="AI133" s="131"/>
      <c r="AJ133" s="131"/>
      <c r="AK133" s="1481"/>
      <c r="AL133" s="1650"/>
      <c r="AM133" s="1650"/>
      <c r="AN133" s="1650"/>
      <c r="AO133" s="1650"/>
      <c r="AP133" s="1650"/>
      <c r="AQ133" s="1650"/>
      <c r="AR133" s="1650"/>
      <c r="AS133" s="1650"/>
      <c r="AT133" s="1650"/>
      <c r="AU133" s="1650"/>
      <c r="AV133" s="1650"/>
    </row>
    <row r="134" spans="1:48" x14ac:dyDescent="0.25">
      <c r="A134" s="1634"/>
      <c r="B134" s="1719"/>
      <c r="C134" s="1719"/>
      <c r="D134" s="1719"/>
      <c r="E134" s="1719"/>
      <c r="F134" s="1719"/>
      <c r="G134" s="1719"/>
      <c r="H134" s="1719"/>
      <c r="I134" s="1719"/>
      <c r="J134" s="1719"/>
      <c r="K134" s="1719"/>
      <c r="L134" s="1719"/>
      <c r="M134" s="1719"/>
      <c r="N134" s="1719"/>
      <c r="O134" s="1719"/>
      <c r="P134" s="1650"/>
      <c r="Q134" s="1650"/>
      <c r="R134" s="1650"/>
      <c r="S134" s="1650"/>
      <c r="T134" s="1650"/>
      <c r="U134" s="1650"/>
      <c r="V134" s="1650"/>
      <c r="W134" s="1650"/>
      <c r="X134" s="1650"/>
      <c r="Y134" s="1650"/>
      <c r="Z134" s="1650"/>
      <c r="AA134" s="1650"/>
      <c r="AB134" s="1590"/>
      <c r="AC134" s="1590"/>
      <c r="AD134" s="131"/>
      <c r="AE134" s="131"/>
      <c r="AF134" s="131"/>
      <c r="AG134" s="131"/>
      <c r="AH134" s="131"/>
      <c r="AI134" s="131"/>
      <c r="AJ134" s="131"/>
      <c r="AK134" s="1481"/>
      <c r="AL134" s="1650"/>
      <c r="AM134" s="1650"/>
      <c r="AN134" s="1650"/>
      <c r="AO134" s="1650"/>
      <c r="AP134" s="1650"/>
      <c r="AQ134" s="1650"/>
      <c r="AR134" s="1650"/>
      <c r="AS134" s="1650"/>
      <c r="AT134" s="1650"/>
      <c r="AU134" s="1650"/>
      <c r="AV134" s="1650"/>
    </row>
    <row r="135" spans="1:48" x14ac:dyDescent="0.25">
      <c r="A135" s="1634"/>
      <c r="B135" s="1719"/>
      <c r="C135" s="1719"/>
      <c r="D135" s="1719"/>
      <c r="E135" s="1719"/>
      <c r="F135" s="1719"/>
      <c r="G135" s="1719"/>
      <c r="H135" s="1719"/>
      <c r="I135" s="1719"/>
      <c r="J135" s="1719"/>
      <c r="K135" s="1719"/>
      <c r="L135" s="1719"/>
      <c r="M135" s="1719"/>
      <c r="N135" s="1719"/>
      <c r="O135" s="1719"/>
      <c r="P135" s="1650"/>
      <c r="Q135" s="1650"/>
      <c r="R135" s="1650"/>
      <c r="S135" s="1650"/>
      <c r="T135" s="1650"/>
      <c r="U135" s="1650"/>
      <c r="V135" s="1650"/>
      <c r="W135" s="1650"/>
      <c r="X135" s="1650"/>
      <c r="Y135" s="1650"/>
      <c r="Z135" s="1650"/>
      <c r="AA135" s="1650"/>
      <c r="AB135" s="1590"/>
      <c r="AC135" s="1590"/>
      <c r="AD135" s="131"/>
      <c r="AE135" s="131"/>
      <c r="AF135" s="131"/>
      <c r="AG135" s="131"/>
      <c r="AH135" s="131"/>
      <c r="AI135" s="131"/>
      <c r="AJ135" s="131"/>
      <c r="AK135" s="1481"/>
      <c r="AL135" s="1650"/>
      <c r="AM135" s="1650"/>
      <c r="AN135" s="1650"/>
      <c r="AO135" s="1650"/>
      <c r="AP135" s="1650"/>
      <c r="AQ135" s="1650"/>
      <c r="AR135" s="1650"/>
      <c r="AS135" s="1650"/>
      <c r="AT135" s="1650"/>
      <c r="AU135" s="1650"/>
      <c r="AV135" s="1650"/>
    </row>
    <row r="136" spans="1:48" x14ac:dyDescent="0.25">
      <c r="A136" s="1634"/>
      <c r="B136" s="1719"/>
      <c r="C136" s="1719"/>
      <c r="D136" s="1719"/>
      <c r="E136" s="1719"/>
      <c r="F136" s="1719"/>
      <c r="G136" s="1719"/>
      <c r="H136" s="1719"/>
      <c r="I136" s="1719"/>
      <c r="J136" s="1719"/>
      <c r="K136" s="1719"/>
      <c r="L136" s="1719"/>
      <c r="M136" s="1719"/>
      <c r="N136" s="1719"/>
      <c r="O136" s="1719"/>
      <c r="P136" s="1650"/>
      <c r="Q136" s="1650"/>
      <c r="R136" s="1650"/>
      <c r="S136" s="1650"/>
      <c r="T136" s="1650"/>
      <c r="U136" s="1650"/>
      <c r="V136" s="1650"/>
      <c r="W136" s="1650"/>
      <c r="X136" s="1650"/>
      <c r="Y136" s="1650"/>
      <c r="Z136" s="1650"/>
      <c r="AA136" s="1650"/>
      <c r="AB136" s="1590"/>
      <c r="AC136" s="1590"/>
      <c r="AD136" s="131"/>
      <c r="AE136" s="131"/>
      <c r="AF136" s="131"/>
      <c r="AG136" s="131"/>
      <c r="AH136" s="131"/>
      <c r="AI136" s="131"/>
      <c r="AJ136" s="131"/>
      <c r="AK136" s="1481"/>
      <c r="AL136" s="1650"/>
      <c r="AM136" s="1650"/>
      <c r="AN136" s="1650"/>
      <c r="AO136" s="1650"/>
      <c r="AP136" s="1650"/>
      <c r="AQ136" s="1650"/>
      <c r="AR136" s="1650"/>
      <c r="AS136" s="1650"/>
      <c r="AT136" s="1650"/>
      <c r="AU136" s="1650"/>
      <c r="AV136" s="1650"/>
    </row>
    <row r="137" spans="1:48" x14ac:dyDescent="0.25">
      <c r="A137" s="1634"/>
      <c r="B137" s="1719"/>
      <c r="C137" s="1719"/>
      <c r="D137" s="1719"/>
      <c r="E137" s="1719"/>
      <c r="F137" s="1719"/>
      <c r="G137" s="1719"/>
      <c r="H137" s="1719"/>
      <c r="I137" s="1719"/>
      <c r="J137" s="1719"/>
      <c r="K137" s="1719"/>
      <c r="L137" s="1719"/>
      <c r="M137" s="1719"/>
      <c r="N137" s="1719"/>
      <c r="O137" s="1719"/>
      <c r="P137" s="1650"/>
      <c r="Q137" s="1650"/>
      <c r="R137" s="1650"/>
      <c r="S137" s="1650"/>
      <c r="T137" s="1650"/>
      <c r="U137" s="1650"/>
      <c r="V137" s="1650"/>
      <c r="W137" s="1650"/>
      <c r="X137" s="1650"/>
      <c r="Y137" s="1650"/>
      <c r="Z137" s="1650"/>
      <c r="AA137" s="1650"/>
      <c r="AB137" s="1590"/>
      <c r="AC137" s="1590"/>
      <c r="AD137" s="131"/>
      <c r="AE137" s="131"/>
      <c r="AF137" s="131"/>
      <c r="AG137" s="131"/>
      <c r="AH137" s="131"/>
      <c r="AI137" s="131"/>
      <c r="AJ137" s="131"/>
      <c r="AK137" s="1481"/>
      <c r="AL137" s="1650"/>
      <c r="AM137" s="1650"/>
      <c r="AN137" s="1650"/>
      <c r="AO137" s="1650"/>
      <c r="AP137" s="1650"/>
      <c r="AQ137" s="1650"/>
      <c r="AR137" s="1650"/>
      <c r="AS137" s="1650"/>
      <c r="AT137" s="1650"/>
      <c r="AU137" s="1650"/>
      <c r="AV137" s="1650"/>
    </row>
    <row r="138" spans="1:48" x14ac:dyDescent="0.25">
      <c r="A138" s="1634"/>
      <c r="B138" s="1719"/>
      <c r="C138" s="1719"/>
      <c r="D138" s="1719"/>
      <c r="E138" s="1719"/>
      <c r="F138" s="1719"/>
      <c r="G138" s="1719"/>
      <c r="H138" s="1719"/>
      <c r="I138" s="1719"/>
      <c r="J138" s="1719"/>
      <c r="K138" s="1719"/>
      <c r="L138" s="1719"/>
      <c r="M138" s="1719"/>
      <c r="N138" s="1719"/>
      <c r="O138" s="1719"/>
      <c r="P138" s="1650"/>
      <c r="Q138" s="1650"/>
      <c r="R138" s="1650"/>
      <c r="S138" s="1650"/>
      <c r="T138" s="1650"/>
      <c r="U138" s="1650"/>
      <c r="V138" s="1650"/>
      <c r="W138" s="1650"/>
      <c r="X138" s="1650"/>
      <c r="Y138" s="1650"/>
      <c r="Z138" s="1650"/>
      <c r="AA138" s="1650"/>
      <c r="AB138" s="1590"/>
      <c r="AC138" s="1590"/>
      <c r="AD138" s="131"/>
      <c r="AE138" s="131"/>
      <c r="AF138" s="131"/>
      <c r="AG138" s="131"/>
      <c r="AH138" s="131"/>
      <c r="AI138" s="131"/>
      <c r="AJ138" s="131"/>
      <c r="AK138" s="1481"/>
      <c r="AL138" s="1650"/>
      <c r="AM138" s="1650"/>
      <c r="AN138" s="1650"/>
      <c r="AO138" s="1650"/>
      <c r="AP138" s="1650"/>
      <c r="AQ138" s="1650"/>
      <c r="AR138" s="1650"/>
      <c r="AS138" s="1650"/>
      <c r="AT138" s="1650"/>
      <c r="AU138" s="1650"/>
      <c r="AV138" s="1650"/>
    </row>
    <row r="139" spans="1:48" x14ac:dyDescent="0.25">
      <c r="A139" s="1634"/>
      <c r="B139" s="1719"/>
      <c r="C139" s="1719"/>
      <c r="D139" s="1719"/>
      <c r="E139" s="1719"/>
      <c r="F139" s="1719"/>
      <c r="G139" s="1719"/>
      <c r="H139" s="1719"/>
      <c r="I139" s="1719"/>
      <c r="J139" s="1719"/>
      <c r="K139" s="1719"/>
      <c r="L139" s="1719"/>
      <c r="M139" s="1719"/>
      <c r="N139" s="1719"/>
      <c r="O139" s="1719"/>
      <c r="P139" s="1650"/>
      <c r="Q139" s="1650"/>
      <c r="R139" s="1650"/>
      <c r="S139" s="1650"/>
      <c r="T139" s="1650"/>
      <c r="U139" s="1650"/>
      <c r="V139" s="1650"/>
      <c r="W139" s="1650"/>
      <c r="X139" s="1650"/>
      <c r="Y139" s="1650"/>
      <c r="Z139" s="1650"/>
      <c r="AA139" s="1650"/>
      <c r="AB139" s="1590"/>
      <c r="AC139" s="1590"/>
      <c r="AD139" s="131"/>
      <c r="AE139" s="131"/>
      <c r="AF139" s="131"/>
      <c r="AG139" s="131"/>
      <c r="AH139" s="131"/>
      <c r="AI139" s="131"/>
      <c r="AJ139" s="131"/>
      <c r="AK139" s="1481"/>
      <c r="AL139" s="1650"/>
      <c r="AM139" s="1650"/>
      <c r="AN139" s="1650"/>
      <c r="AO139" s="1650"/>
      <c r="AP139" s="1650"/>
      <c r="AQ139" s="1650"/>
      <c r="AR139" s="1650"/>
      <c r="AS139" s="1650"/>
      <c r="AT139" s="1650"/>
      <c r="AU139" s="1650"/>
      <c r="AV139" s="1650"/>
    </row>
    <row r="140" spans="1:48" x14ac:dyDescent="0.25">
      <c r="A140" s="1634"/>
      <c r="B140" s="1719"/>
      <c r="C140" s="1719"/>
      <c r="D140" s="1719"/>
      <c r="E140" s="1719"/>
      <c r="F140" s="1719"/>
      <c r="G140" s="1719"/>
      <c r="H140" s="1719"/>
      <c r="I140" s="1719"/>
      <c r="J140" s="1719"/>
      <c r="K140" s="1719"/>
      <c r="L140" s="1719"/>
      <c r="M140" s="1719"/>
      <c r="N140" s="1719"/>
      <c r="O140" s="1719"/>
      <c r="P140" s="1650"/>
      <c r="Q140" s="1650"/>
      <c r="R140" s="1650"/>
      <c r="S140" s="1650"/>
      <c r="T140" s="1650"/>
      <c r="U140" s="1650"/>
      <c r="V140" s="1650"/>
      <c r="W140" s="1650"/>
      <c r="X140" s="1650"/>
      <c r="Y140" s="1650"/>
      <c r="Z140" s="1650"/>
      <c r="AA140" s="1650"/>
      <c r="AB140" s="1590"/>
      <c r="AC140" s="1590"/>
      <c r="AD140" s="131"/>
      <c r="AE140" s="131"/>
      <c r="AF140" s="131"/>
      <c r="AG140" s="131"/>
      <c r="AH140" s="131"/>
      <c r="AI140" s="131"/>
      <c r="AJ140" s="131"/>
      <c r="AK140" s="1481"/>
      <c r="AL140" s="1650"/>
      <c r="AM140" s="1650"/>
      <c r="AN140" s="1650"/>
      <c r="AO140" s="1650"/>
      <c r="AP140" s="1650"/>
      <c r="AQ140" s="1650"/>
      <c r="AR140" s="1650"/>
      <c r="AS140" s="1650"/>
      <c r="AT140" s="1650"/>
      <c r="AU140" s="1650"/>
      <c r="AV140" s="1650"/>
    </row>
    <row r="141" spans="1:48" x14ac:dyDescent="0.25">
      <c r="A141" s="1634"/>
      <c r="B141" s="1719"/>
      <c r="C141" s="1719"/>
      <c r="D141" s="1719"/>
      <c r="E141" s="1719"/>
      <c r="F141" s="1719"/>
      <c r="G141" s="1719"/>
      <c r="H141" s="1719"/>
      <c r="I141" s="1719"/>
      <c r="J141" s="1719"/>
      <c r="K141" s="1719"/>
      <c r="L141" s="1719"/>
      <c r="M141" s="1719"/>
      <c r="N141" s="1719"/>
      <c r="O141" s="1719"/>
      <c r="P141" s="1650"/>
      <c r="Q141" s="1650"/>
      <c r="R141" s="1650"/>
      <c r="S141" s="1650"/>
      <c r="T141" s="1650"/>
      <c r="U141" s="1650"/>
      <c r="V141" s="1650"/>
      <c r="W141" s="1650"/>
      <c r="X141" s="1650"/>
      <c r="Y141" s="1650"/>
      <c r="Z141" s="1650"/>
      <c r="AA141" s="1650"/>
      <c r="AB141" s="1590"/>
      <c r="AC141" s="1590"/>
      <c r="AD141" s="131"/>
      <c r="AE141" s="131"/>
      <c r="AF141" s="131"/>
      <c r="AG141" s="131"/>
      <c r="AH141" s="131"/>
      <c r="AI141" s="131"/>
      <c r="AJ141" s="131"/>
      <c r="AK141" s="1481"/>
      <c r="AL141" s="1650"/>
      <c r="AM141" s="1650"/>
      <c r="AN141" s="1650"/>
      <c r="AO141" s="1650"/>
      <c r="AP141" s="1650"/>
      <c r="AQ141" s="1650"/>
      <c r="AR141" s="1650"/>
      <c r="AS141" s="1650"/>
      <c r="AT141" s="1650"/>
      <c r="AU141" s="1650"/>
      <c r="AV141" s="1650"/>
    </row>
    <row r="142" spans="1:48" x14ac:dyDescent="0.25">
      <c r="A142" s="1634"/>
      <c r="B142" s="1719"/>
      <c r="C142" s="1719"/>
      <c r="D142" s="1719"/>
      <c r="E142" s="1719"/>
      <c r="F142" s="1719"/>
      <c r="G142" s="1719"/>
      <c r="H142" s="1719"/>
      <c r="I142" s="1719"/>
      <c r="J142" s="1719"/>
      <c r="K142" s="1719"/>
      <c r="L142" s="1719"/>
      <c r="M142" s="1719"/>
      <c r="N142" s="1719"/>
      <c r="O142" s="1719"/>
      <c r="P142" s="1650"/>
      <c r="Q142" s="1650"/>
      <c r="R142" s="1650"/>
      <c r="S142" s="1650"/>
      <c r="T142" s="1650"/>
      <c r="U142" s="1650"/>
      <c r="V142" s="1650"/>
      <c r="W142" s="1650"/>
      <c r="X142" s="1650"/>
      <c r="Y142" s="1650"/>
      <c r="Z142" s="1650"/>
      <c r="AA142" s="1650"/>
      <c r="AB142" s="1590"/>
      <c r="AC142" s="1590"/>
      <c r="AD142" s="131"/>
      <c r="AE142" s="131"/>
      <c r="AF142" s="131"/>
      <c r="AG142" s="131"/>
      <c r="AH142" s="131"/>
      <c r="AI142" s="131"/>
      <c r="AJ142" s="131"/>
      <c r="AK142" s="1481"/>
      <c r="AL142" s="1650"/>
      <c r="AM142" s="1650"/>
      <c r="AN142" s="1650"/>
      <c r="AO142" s="1650"/>
      <c r="AP142" s="1650"/>
      <c r="AQ142" s="1650"/>
      <c r="AR142" s="1650"/>
      <c r="AS142" s="1650"/>
      <c r="AT142" s="1650"/>
      <c r="AU142" s="1650"/>
      <c r="AV142" s="1650"/>
    </row>
    <row r="143" spans="1:48" x14ac:dyDescent="0.25">
      <c r="A143" s="1634"/>
      <c r="B143" s="1719"/>
      <c r="C143" s="1719"/>
      <c r="D143" s="1719"/>
      <c r="E143" s="1719"/>
      <c r="F143" s="1719"/>
      <c r="G143" s="1719"/>
      <c r="H143" s="1719"/>
      <c r="I143" s="1719"/>
      <c r="J143" s="1719"/>
      <c r="K143" s="1719"/>
      <c r="L143" s="1719"/>
      <c r="M143" s="1719"/>
      <c r="N143" s="1719"/>
      <c r="O143" s="1719"/>
      <c r="P143" s="1650"/>
      <c r="Q143" s="1650"/>
      <c r="R143" s="1650"/>
      <c r="S143" s="1650"/>
      <c r="T143" s="1650"/>
      <c r="U143" s="1650"/>
      <c r="V143" s="1650"/>
      <c r="W143" s="1650"/>
      <c r="X143" s="1650"/>
      <c r="Y143" s="1650"/>
      <c r="Z143" s="1650"/>
      <c r="AA143" s="1650"/>
      <c r="AB143" s="1590"/>
      <c r="AC143" s="1590"/>
      <c r="AD143" s="131"/>
      <c r="AE143" s="131"/>
      <c r="AF143" s="131"/>
      <c r="AG143" s="131"/>
      <c r="AH143" s="131"/>
      <c r="AI143" s="131"/>
      <c r="AJ143" s="131"/>
      <c r="AK143" s="1481"/>
      <c r="AL143" s="1650"/>
      <c r="AM143" s="1650"/>
      <c r="AN143" s="1650"/>
      <c r="AO143" s="1650"/>
      <c r="AP143" s="1650"/>
      <c r="AQ143" s="1650"/>
      <c r="AR143" s="1650"/>
      <c r="AS143" s="1650"/>
      <c r="AT143" s="1650"/>
      <c r="AU143" s="1650"/>
      <c r="AV143" s="1650"/>
    </row>
    <row r="144" spans="1:48" x14ac:dyDescent="0.25">
      <c r="A144" s="1634"/>
      <c r="B144" s="1719"/>
      <c r="C144" s="1719"/>
      <c r="D144" s="1719"/>
      <c r="E144" s="1719"/>
      <c r="F144" s="1719"/>
      <c r="G144" s="1719"/>
      <c r="H144" s="1719"/>
      <c r="I144" s="1719"/>
      <c r="J144" s="1719"/>
      <c r="K144" s="1719"/>
      <c r="L144" s="1719"/>
      <c r="M144" s="1719"/>
      <c r="N144" s="1719"/>
      <c r="O144" s="1719"/>
      <c r="P144" s="1650"/>
      <c r="Q144" s="1650"/>
      <c r="R144" s="1650"/>
      <c r="S144" s="1650"/>
      <c r="T144" s="1650"/>
      <c r="U144" s="1650"/>
      <c r="V144" s="1650"/>
      <c r="W144" s="1650"/>
      <c r="X144" s="1650"/>
      <c r="Y144" s="1650"/>
      <c r="Z144" s="1650"/>
      <c r="AA144" s="1650"/>
      <c r="AB144" s="1590"/>
      <c r="AC144" s="1590"/>
      <c r="AD144" s="131"/>
      <c r="AE144" s="131"/>
      <c r="AF144" s="131"/>
      <c r="AG144" s="131"/>
      <c r="AH144" s="131"/>
      <c r="AI144" s="131"/>
      <c r="AJ144" s="131"/>
      <c r="AK144" s="1481"/>
      <c r="AL144" s="1650"/>
      <c r="AM144" s="1650"/>
      <c r="AN144" s="1650"/>
      <c r="AO144" s="1650"/>
      <c r="AP144" s="1650"/>
      <c r="AQ144" s="1650"/>
      <c r="AR144" s="1650"/>
      <c r="AS144" s="1650"/>
      <c r="AT144" s="1650"/>
      <c r="AU144" s="1650"/>
      <c r="AV144" s="1650"/>
    </row>
    <row r="145" spans="1:48" x14ac:dyDescent="0.25">
      <c r="A145" s="1634"/>
      <c r="B145" s="1719"/>
      <c r="C145" s="1719"/>
      <c r="D145" s="1719"/>
      <c r="E145" s="1719"/>
      <c r="F145" s="1719"/>
      <c r="G145" s="1719"/>
      <c r="H145" s="1719"/>
      <c r="I145" s="1719"/>
      <c r="J145" s="1719"/>
      <c r="K145" s="1719"/>
      <c r="L145" s="1719"/>
      <c r="M145" s="1719"/>
      <c r="N145" s="1719"/>
      <c r="O145" s="1719"/>
      <c r="P145" s="1650"/>
      <c r="Q145" s="1650"/>
      <c r="R145" s="1650"/>
      <c r="S145" s="1650"/>
      <c r="T145" s="1650"/>
      <c r="U145" s="1650"/>
      <c r="V145" s="1650"/>
      <c r="W145" s="1650"/>
      <c r="X145" s="1650"/>
      <c r="Y145" s="1650"/>
      <c r="Z145" s="1650"/>
      <c r="AA145" s="1650"/>
      <c r="AB145" s="1590"/>
      <c r="AC145" s="1590"/>
      <c r="AD145" s="131"/>
      <c r="AE145" s="131"/>
      <c r="AF145" s="131"/>
      <c r="AG145" s="131"/>
      <c r="AH145" s="131"/>
      <c r="AI145" s="131"/>
      <c r="AJ145" s="131"/>
      <c r="AK145" s="1481"/>
      <c r="AL145" s="1650"/>
      <c r="AM145" s="1650"/>
      <c r="AN145" s="1650"/>
      <c r="AO145" s="1650"/>
      <c r="AP145" s="1650"/>
      <c r="AQ145" s="1650"/>
      <c r="AR145" s="1650"/>
      <c r="AS145" s="1650"/>
      <c r="AT145" s="1650"/>
      <c r="AU145" s="1650"/>
      <c r="AV145" s="1650"/>
    </row>
    <row r="146" spans="1:48" x14ac:dyDescent="0.25">
      <c r="A146" s="1634"/>
      <c r="B146" s="1719"/>
      <c r="C146" s="1719"/>
      <c r="D146" s="1719"/>
      <c r="E146" s="1719"/>
      <c r="F146" s="1719"/>
      <c r="G146" s="1719"/>
      <c r="H146" s="1719"/>
      <c r="I146" s="1719"/>
      <c r="J146" s="1719"/>
      <c r="K146" s="1719"/>
      <c r="L146" s="1719"/>
      <c r="M146" s="1719"/>
      <c r="N146" s="1719"/>
      <c r="O146" s="1719"/>
      <c r="P146" s="1650"/>
      <c r="Q146" s="1650"/>
      <c r="R146" s="1650"/>
      <c r="S146" s="1650"/>
      <c r="T146" s="1650"/>
      <c r="U146" s="1650"/>
      <c r="V146" s="1650"/>
      <c r="W146" s="1650"/>
      <c r="X146" s="1650"/>
      <c r="Y146" s="1650"/>
      <c r="Z146" s="1650"/>
      <c r="AA146" s="1650"/>
      <c r="AB146" s="1590"/>
      <c r="AC146" s="1590"/>
      <c r="AD146" s="131"/>
      <c r="AE146" s="131"/>
      <c r="AF146" s="131"/>
      <c r="AG146" s="131"/>
      <c r="AH146" s="131"/>
      <c r="AI146" s="131"/>
      <c r="AJ146" s="131"/>
      <c r="AK146" s="1481"/>
      <c r="AL146" s="1650"/>
      <c r="AM146" s="1650"/>
      <c r="AN146" s="1650"/>
      <c r="AO146" s="1650"/>
      <c r="AP146" s="1650"/>
      <c r="AQ146" s="1650"/>
      <c r="AR146" s="1650"/>
      <c r="AS146" s="1650"/>
      <c r="AT146" s="1650"/>
      <c r="AU146" s="1650"/>
      <c r="AV146" s="1650"/>
    </row>
    <row r="147" spans="1:48" x14ac:dyDescent="0.25">
      <c r="A147" s="1634"/>
      <c r="B147" s="1719"/>
      <c r="C147" s="1719"/>
      <c r="D147" s="1719"/>
      <c r="E147" s="1719"/>
      <c r="F147" s="1719"/>
      <c r="G147" s="1719"/>
      <c r="H147" s="1719"/>
      <c r="I147" s="1719"/>
      <c r="J147" s="1719"/>
      <c r="K147" s="1719"/>
      <c r="L147" s="1719"/>
      <c r="M147" s="1719"/>
      <c r="N147" s="1719"/>
      <c r="O147" s="1719"/>
      <c r="P147" s="1650"/>
      <c r="Q147" s="1650"/>
      <c r="R147" s="1650"/>
      <c r="S147" s="1650"/>
      <c r="T147" s="1650"/>
      <c r="U147" s="1650"/>
      <c r="V147" s="1650"/>
      <c r="W147" s="1650"/>
      <c r="X147" s="1650"/>
      <c r="Y147" s="1650"/>
      <c r="Z147" s="1650"/>
      <c r="AA147" s="1650"/>
      <c r="AB147" s="1590"/>
      <c r="AC147" s="1590"/>
      <c r="AD147" s="131"/>
      <c r="AE147" s="131"/>
      <c r="AF147" s="131"/>
      <c r="AG147" s="131"/>
      <c r="AH147" s="131"/>
      <c r="AI147" s="131"/>
      <c r="AJ147" s="131"/>
      <c r="AK147" s="1481"/>
      <c r="AL147" s="1650"/>
      <c r="AM147" s="1650"/>
      <c r="AN147" s="1650"/>
      <c r="AO147" s="1650"/>
      <c r="AP147" s="1650"/>
      <c r="AQ147" s="1650"/>
      <c r="AR147" s="1650"/>
      <c r="AS147" s="1650"/>
      <c r="AT147" s="1650"/>
      <c r="AU147" s="1650"/>
      <c r="AV147" s="1650"/>
    </row>
    <row r="148" spans="1:48" x14ac:dyDescent="0.25">
      <c r="A148" s="1634"/>
      <c r="B148" s="1719"/>
      <c r="C148" s="1719"/>
      <c r="D148" s="1719"/>
      <c r="E148" s="1719"/>
      <c r="F148" s="1719"/>
      <c r="G148" s="1719"/>
      <c r="H148" s="1719"/>
      <c r="I148" s="1719"/>
      <c r="J148" s="1719"/>
      <c r="K148" s="1719"/>
      <c r="L148" s="1719"/>
      <c r="M148" s="1719"/>
      <c r="N148" s="1719"/>
      <c r="O148" s="1719"/>
      <c r="P148" s="1650"/>
      <c r="Q148" s="1650"/>
      <c r="R148" s="1650"/>
      <c r="S148" s="1650"/>
      <c r="T148" s="1650"/>
      <c r="U148" s="1650"/>
      <c r="V148" s="1650"/>
      <c r="W148" s="1650"/>
      <c r="X148" s="1650"/>
      <c r="Y148" s="1650"/>
      <c r="Z148" s="1650"/>
      <c r="AA148" s="1650"/>
      <c r="AB148" s="1590"/>
      <c r="AC148" s="1590"/>
      <c r="AD148" s="131"/>
      <c r="AE148" s="131"/>
      <c r="AF148" s="131"/>
      <c r="AG148" s="131"/>
      <c r="AH148" s="131"/>
      <c r="AI148" s="131"/>
      <c r="AJ148" s="131"/>
      <c r="AK148" s="1481"/>
      <c r="AL148" s="1650"/>
      <c r="AM148" s="1650"/>
      <c r="AN148" s="1650"/>
      <c r="AO148" s="1650"/>
      <c r="AP148" s="1650"/>
      <c r="AQ148" s="1650"/>
      <c r="AR148" s="1650"/>
      <c r="AS148" s="1650"/>
      <c r="AT148" s="1650"/>
      <c r="AU148" s="1650"/>
      <c r="AV148" s="1650"/>
    </row>
    <row r="149" spans="1:48" x14ac:dyDescent="0.25">
      <c r="A149" s="1634"/>
      <c r="B149" s="1719"/>
      <c r="C149" s="1719"/>
      <c r="D149" s="1719"/>
      <c r="E149" s="1719"/>
      <c r="F149" s="1719"/>
      <c r="G149" s="1719"/>
      <c r="H149" s="1719"/>
      <c r="I149" s="1719"/>
      <c r="J149" s="1719"/>
      <c r="K149" s="1719"/>
      <c r="L149" s="1719"/>
      <c r="M149" s="1719"/>
      <c r="N149" s="1719"/>
      <c r="O149" s="1719"/>
      <c r="P149" s="1650"/>
      <c r="Q149" s="1650"/>
      <c r="R149" s="1650"/>
      <c r="S149" s="1650"/>
      <c r="T149" s="1650"/>
      <c r="U149" s="1650"/>
      <c r="V149" s="1650"/>
      <c r="W149" s="1650"/>
      <c r="X149" s="1650"/>
      <c r="Y149" s="1650"/>
      <c r="Z149" s="1650"/>
      <c r="AA149" s="1650"/>
      <c r="AB149" s="1590"/>
      <c r="AC149" s="1590"/>
      <c r="AD149" s="131"/>
      <c r="AE149" s="131"/>
      <c r="AF149" s="131"/>
      <c r="AG149" s="131"/>
      <c r="AH149" s="131"/>
      <c r="AI149" s="131"/>
      <c r="AJ149" s="131"/>
      <c r="AK149" s="1481"/>
      <c r="AL149" s="1650"/>
      <c r="AM149" s="1650"/>
      <c r="AN149" s="1650"/>
      <c r="AO149" s="1650"/>
      <c r="AP149" s="1650"/>
      <c r="AQ149" s="1650"/>
      <c r="AR149" s="1650"/>
      <c r="AS149" s="1650"/>
      <c r="AT149" s="1650"/>
      <c r="AU149" s="1650"/>
      <c r="AV149" s="1650"/>
    </row>
    <row r="150" spans="1:48" x14ac:dyDescent="0.25">
      <c r="A150" s="1634"/>
      <c r="B150" s="1719"/>
      <c r="C150" s="1719"/>
      <c r="D150" s="1719"/>
      <c r="E150" s="1719"/>
      <c r="F150" s="1719"/>
      <c r="G150" s="1719"/>
      <c r="H150" s="1719"/>
      <c r="I150" s="1719"/>
      <c r="J150" s="1719"/>
      <c r="K150" s="1719"/>
      <c r="L150" s="1719"/>
      <c r="M150" s="1719"/>
      <c r="N150" s="1719"/>
      <c r="O150" s="1719"/>
      <c r="P150" s="1650"/>
      <c r="Q150" s="1650"/>
      <c r="R150" s="1650"/>
      <c r="S150" s="1650"/>
      <c r="T150" s="1650"/>
      <c r="U150" s="1650"/>
      <c r="V150" s="1650"/>
      <c r="W150" s="1650"/>
      <c r="X150" s="1650"/>
      <c r="Y150" s="1650"/>
      <c r="Z150" s="1650"/>
      <c r="AA150" s="1650"/>
      <c r="AB150" s="1590"/>
      <c r="AC150" s="1590"/>
      <c r="AD150" s="131"/>
      <c r="AE150" s="131"/>
      <c r="AF150" s="131"/>
      <c r="AG150" s="131"/>
      <c r="AH150" s="131"/>
      <c r="AI150" s="131"/>
      <c r="AJ150" s="131"/>
      <c r="AK150" s="1481"/>
      <c r="AL150" s="1650"/>
      <c r="AM150" s="1650"/>
      <c r="AN150" s="1650"/>
      <c r="AO150" s="1650"/>
      <c r="AP150" s="1650"/>
      <c r="AQ150" s="1650"/>
      <c r="AR150" s="1650"/>
      <c r="AS150" s="1650"/>
      <c r="AT150" s="1650"/>
      <c r="AU150" s="1650"/>
      <c r="AV150" s="1650"/>
    </row>
    <row r="151" spans="1:48" x14ac:dyDescent="0.25">
      <c r="A151" s="1634"/>
      <c r="B151" s="1719"/>
      <c r="C151" s="1719"/>
      <c r="D151" s="1719"/>
      <c r="E151" s="1719"/>
      <c r="F151" s="1719"/>
      <c r="G151" s="1719"/>
      <c r="H151" s="1719"/>
      <c r="I151" s="1719"/>
      <c r="J151" s="1719"/>
      <c r="K151" s="1719"/>
      <c r="L151" s="1719"/>
      <c r="M151" s="1719"/>
      <c r="N151" s="1719"/>
      <c r="O151" s="1719"/>
      <c r="P151" s="1650"/>
      <c r="Q151" s="1650"/>
      <c r="R151" s="1650"/>
      <c r="S151" s="1650"/>
      <c r="T151" s="1650"/>
      <c r="U151" s="1650"/>
      <c r="V151" s="1650"/>
      <c r="W151" s="1650"/>
      <c r="X151" s="1650"/>
      <c r="Y151" s="1650"/>
      <c r="Z151" s="1650"/>
      <c r="AA151" s="1650"/>
      <c r="AB151" s="1590"/>
      <c r="AC151" s="1590"/>
      <c r="AD151" s="131"/>
      <c r="AE151" s="131"/>
      <c r="AF151" s="131"/>
      <c r="AG151" s="131"/>
      <c r="AH151" s="131"/>
      <c r="AI151" s="131"/>
      <c r="AJ151" s="131"/>
      <c r="AK151" s="1481"/>
      <c r="AL151" s="1650"/>
      <c r="AM151" s="1650"/>
      <c r="AN151" s="1650"/>
      <c r="AO151" s="1650"/>
      <c r="AP151" s="1650"/>
      <c r="AQ151" s="1650"/>
      <c r="AR151" s="1650"/>
      <c r="AS151" s="1650"/>
      <c r="AT151" s="1650"/>
      <c r="AU151" s="1650"/>
      <c r="AV151" s="1650"/>
    </row>
    <row r="152" spans="1:48" x14ac:dyDescent="0.25">
      <c r="A152" s="1634"/>
      <c r="B152" s="1719"/>
      <c r="C152" s="1719"/>
      <c r="D152" s="1719"/>
      <c r="E152" s="1719"/>
      <c r="F152" s="1719"/>
      <c r="G152" s="1719"/>
      <c r="H152" s="1719"/>
      <c r="I152" s="1719"/>
      <c r="J152" s="1719"/>
      <c r="K152" s="1719"/>
      <c r="L152" s="1719"/>
      <c r="M152" s="1719"/>
      <c r="N152" s="1719"/>
      <c r="O152" s="1719"/>
      <c r="P152" s="1650"/>
      <c r="Q152" s="1650"/>
      <c r="R152" s="1650"/>
      <c r="S152" s="1650"/>
      <c r="T152" s="1650"/>
      <c r="U152" s="1650"/>
      <c r="V152" s="1650"/>
      <c r="W152" s="1650"/>
      <c r="X152" s="1650"/>
      <c r="Y152" s="1650"/>
      <c r="Z152" s="1650"/>
      <c r="AA152" s="1650"/>
      <c r="AB152" s="1590"/>
      <c r="AC152" s="1590"/>
      <c r="AD152" s="131"/>
      <c r="AE152" s="131"/>
      <c r="AF152" s="131"/>
      <c r="AG152" s="131"/>
      <c r="AH152" s="131"/>
      <c r="AI152" s="131"/>
      <c r="AJ152" s="131"/>
      <c r="AK152" s="1481"/>
      <c r="AL152" s="1650"/>
      <c r="AM152" s="1650"/>
      <c r="AN152" s="1650"/>
      <c r="AO152" s="1650"/>
      <c r="AP152" s="1650"/>
      <c r="AQ152" s="1650"/>
      <c r="AR152" s="1650"/>
      <c r="AS152" s="1650"/>
      <c r="AT152" s="1650"/>
      <c r="AU152" s="1650"/>
      <c r="AV152" s="1650"/>
    </row>
    <row r="153" spans="1:48" x14ac:dyDescent="0.25">
      <c r="A153" s="1634"/>
      <c r="B153" s="1719"/>
      <c r="C153" s="1719"/>
      <c r="D153" s="1719"/>
      <c r="E153" s="1719"/>
      <c r="F153" s="1719"/>
      <c r="G153" s="1719"/>
      <c r="H153" s="1719"/>
      <c r="I153" s="1719"/>
      <c r="J153" s="1719"/>
      <c r="K153" s="1719"/>
      <c r="L153" s="1719"/>
      <c r="M153" s="1719"/>
      <c r="N153" s="1719"/>
      <c r="O153" s="1719"/>
      <c r="P153" s="1650"/>
      <c r="Q153" s="1650"/>
      <c r="R153" s="1650"/>
      <c r="S153" s="1650"/>
      <c r="T153" s="1650"/>
      <c r="U153" s="1650"/>
      <c r="V153" s="1650"/>
      <c r="W153" s="1650"/>
      <c r="X153" s="1650"/>
      <c r="Y153" s="1650"/>
      <c r="Z153" s="1650"/>
      <c r="AA153" s="1650"/>
      <c r="AB153" s="1590"/>
      <c r="AC153" s="1590"/>
      <c r="AD153" s="131"/>
      <c r="AE153" s="131"/>
      <c r="AF153" s="131"/>
      <c r="AG153" s="131"/>
      <c r="AH153" s="131"/>
      <c r="AI153" s="131"/>
      <c r="AJ153" s="131"/>
      <c r="AK153" s="1481"/>
      <c r="AL153" s="1650"/>
      <c r="AM153" s="1650"/>
      <c r="AN153" s="1650"/>
      <c r="AO153" s="1650"/>
      <c r="AP153" s="1650"/>
      <c r="AQ153" s="1650"/>
      <c r="AR153" s="1650"/>
      <c r="AS153" s="1650"/>
      <c r="AT153" s="1650"/>
      <c r="AU153" s="1650"/>
      <c r="AV153" s="1650"/>
    </row>
    <row r="154" spans="1:48" x14ac:dyDescent="0.25">
      <c r="A154" s="1634"/>
      <c r="B154" s="1719"/>
      <c r="C154" s="1719"/>
      <c r="D154" s="1719"/>
      <c r="E154" s="1719"/>
      <c r="F154" s="1719"/>
      <c r="G154" s="1719"/>
      <c r="H154" s="1719"/>
      <c r="I154" s="1719"/>
      <c r="J154" s="1719"/>
      <c r="K154" s="1719"/>
      <c r="L154" s="1719"/>
      <c r="M154" s="1719"/>
      <c r="N154" s="1719"/>
      <c r="O154" s="1719"/>
      <c r="P154" s="1650"/>
      <c r="Q154" s="1650"/>
      <c r="R154" s="1650"/>
      <c r="S154" s="1650"/>
      <c r="T154" s="1650"/>
      <c r="U154" s="1650"/>
      <c r="V154" s="1650"/>
      <c r="W154" s="1650"/>
      <c r="X154" s="1650"/>
      <c r="Y154" s="1650"/>
      <c r="Z154" s="1650"/>
      <c r="AA154" s="1650"/>
      <c r="AB154" s="1590"/>
      <c r="AC154" s="1590"/>
      <c r="AD154" s="131"/>
      <c r="AE154" s="131"/>
      <c r="AF154" s="131"/>
      <c r="AG154" s="131"/>
      <c r="AH154" s="131"/>
      <c r="AI154" s="131"/>
      <c r="AJ154" s="131"/>
      <c r="AK154" s="1481"/>
      <c r="AL154" s="1650"/>
      <c r="AM154" s="1650"/>
      <c r="AN154" s="1650"/>
      <c r="AO154" s="1650"/>
      <c r="AP154" s="1650"/>
      <c r="AQ154" s="1650"/>
      <c r="AR154" s="1650"/>
      <c r="AS154" s="1650"/>
      <c r="AT154" s="1650"/>
      <c r="AU154" s="1650"/>
      <c r="AV154" s="1650"/>
    </row>
    <row r="155" spans="1:48" x14ac:dyDescent="0.25">
      <c r="A155" s="86"/>
      <c r="B155" s="1719"/>
      <c r="C155" s="1719"/>
      <c r="D155" s="1719"/>
      <c r="E155" s="1719"/>
      <c r="F155" s="1719"/>
      <c r="G155" s="1719"/>
      <c r="H155" s="1719"/>
      <c r="I155" s="1719"/>
      <c r="J155" s="1719"/>
      <c r="K155" s="1719"/>
      <c r="L155" s="1719"/>
      <c r="M155" s="1719"/>
      <c r="N155" s="1719"/>
      <c r="O155" s="1719"/>
      <c r="P155" s="1650"/>
      <c r="Q155" s="1650"/>
      <c r="R155" s="1650"/>
      <c r="S155" s="1650"/>
      <c r="T155" s="1650"/>
      <c r="U155" s="1650"/>
      <c r="V155" s="1650"/>
      <c r="W155" s="1650"/>
      <c r="X155" s="1650"/>
      <c r="Y155" s="1650"/>
      <c r="Z155" s="1650"/>
      <c r="AA155" s="1650"/>
      <c r="AB155" s="1590"/>
      <c r="AC155" s="1590"/>
      <c r="AD155" s="131"/>
      <c r="AE155" s="131"/>
      <c r="AF155" s="131"/>
      <c r="AG155" s="131"/>
      <c r="AH155" s="131"/>
      <c r="AI155" s="131"/>
      <c r="AJ155" s="131"/>
      <c r="AK155" s="1481"/>
      <c r="AL155" s="1650"/>
      <c r="AM155" s="1650"/>
      <c r="AN155" s="1650"/>
      <c r="AO155" s="1650"/>
      <c r="AP155" s="1650"/>
      <c r="AQ155" s="1650"/>
      <c r="AR155" s="1650"/>
      <c r="AS155" s="1650"/>
      <c r="AT155" s="1650"/>
      <c r="AU155" s="1650"/>
      <c r="AV155" s="1650"/>
    </row>
    <row r="156" spans="1:48" x14ac:dyDescent="0.25">
      <c r="A156" s="39"/>
      <c r="B156" s="1719"/>
      <c r="C156" s="1719"/>
      <c r="D156" s="1719"/>
      <c r="E156" s="1719"/>
      <c r="F156" s="1719"/>
      <c r="G156" s="1719"/>
      <c r="H156" s="1719"/>
      <c r="I156" s="1719"/>
      <c r="J156" s="1719"/>
      <c r="K156" s="1719"/>
      <c r="L156" s="1719"/>
      <c r="M156" s="1719"/>
      <c r="N156" s="1719"/>
      <c r="O156" s="1719"/>
      <c r="P156" s="1650"/>
      <c r="Q156" s="1650"/>
      <c r="R156" s="1650"/>
      <c r="S156" s="1650"/>
      <c r="T156" s="1650"/>
      <c r="U156" s="1650"/>
      <c r="V156" s="1650"/>
      <c r="W156" s="1650"/>
      <c r="X156" s="1650"/>
      <c r="Y156" s="1650"/>
      <c r="Z156" s="1650"/>
      <c r="AA156" s="1650"/>
      <c r="AB156" s="1590"/>
      <c r="AC156" s="1590"/>
      <c r="AD156" s="131"/>
      <c r="AE156" s="131"/>
      <c r="AF156" s="131"/>
      <c r="AG156" s="131"/>
      <c r="AH156" s="131"/>
      <c r="AI156" s="131"/>
      <c r="AJ156" s="131"/>
      <c r="AK156" s="1481"/>
      <c r="AL156" s="1650"/>
      <c r="AM156" s="1650"/>
      <c r="AN156" s="1650"/>
      <c r="AO156" s="1650"/>
      <c r="AP156" s="1650"/>
      <c r="AQ156" s="1650"/>
      <c r="AR156" s="1650"/>
      <c r="AS156" s="1650"/>
      <c r="AT156" s="1650"/>
      <c r="AU156" s="1650"/>
      <c r="AV156" s="1650"/>
    </row>
    <row r="157" spans="1:48" x14ac:dyDescent="0.25">
      <c r="A157" s="1719"/>
      <c r="B157" s="1719"/>
      <c r="C157" s="1719"/>
      <c r="D157" s="1719"/>
      <c r="E157" s="1719"/>
      <c r="F157" s="1719"/>
      <c r="G157" s="1719"/>
      <c r="H157" s="1719"/>
      <c r="I157" s="1719"/>
      <c r="J157" s="1719"/>
      <c r="K157" s="1719"/>
      <c r="L157" s="1719"/>
      <c r="M157" s="1719"/>
      <c r="N157" s="1719"/>
      <c r="O157" s="1719"/>
      <c r="P157" s="1650"/>
      <c r="Q157" s="1650"/>
      <c r="R157" s="1650"/>
      <c r="S157" s="1650"/>
      <c r="T157" s="1650"/>
      <c r="U157" s="1650"/>
      <c r="V157" s="1650"/>
      <c r="W157" s="1650"/>
      <c r="X157" s="1650"/>
      <c r="Y157" s="1650"/>
      <c r="Z157" s="1650"/>
      <c r="AA157" s="1650"/>
      <c r="AB157" s="1590"/>
      <c r="AC157" s="1590"/>
      <c r="AD157" s="131"/>
      <c r="AE157" s="131"/>
      <c r="AF157" s="131"/>
      <c r="AG157" s="131"/>
      <c r="AH157" s="131"/>
      <c r="AI157" s="131"/>
      <c r="AJ157" s="131"/>
      <c r="AK157" s="1481"/>
      <c r="AL157" s="1650"/>
      <c r="AM157" s="1650"/>
      <c r="AN157" s="1650"/>
      <c r="AO157" s="1650"/>
      <c r="AP157" s="1650"/>
      <c r="AQ157" s="1650"/>
      <c r="AR157" s="1650"/>
      <c r="AS157" s="1650"/>
      <c r="AT157" s="1650"/>
      <c r="AU157" s="1650"/>
      <c r="AV157" s="1650"/>
    </row>
    <row r="158" spans="1:48" x14ac:dyDescent="0.25">
      <c r="A158" s="1719"/>
      <c r="B158" s="1719"/>
      <c r="C158" s="1719"/>
      <c r="D158" s="1719"/>
      <c r="E158" s="1719"/>
      <c r="F158" s="1719"/>
      <c r="G158" s="1719"/>
      <c r="H158" s="1719"/>
      <c r="I158" s="1719"/>
      <c r="J158" s="1719"/>
      <c r="K158" s="1719"/>
      <c r="L158" s="1719"/>
      <c r="M158" s="1719"/>
      <c r="N158" s="1719"/>
      <c r="O158" s="1719"/>
      <c r="P158" s="1650"/>
      <c r="Q158" s="1650"/>
      <c r="R158" s="1650"/>
      <c r="S158" s="1650"/>
      <c r="T158" s="1650"/>
      <c r="U158" s="1650"/>
      <c r="V158" s="1650"/>
      <c r="W158" s="1650"/>
      <c r="X158" s="1650"/>
      <c r="Y158" s="1650"/>
      <c r="Z158" s="1650"/>
      <c r="AA158" s="1650"/>
      <c r="AB158" s="1590"/>
      <c r="AC158" s="1590"/>
      <c r="AD158" s="131"/>
      <c r="AE158" s="131"/>
      <c r="AF158" s="131"/>
      <c r="AG158" s="131"/>
      <c r="AH158" s="131"/>
      <c r="AI158" s="131"/>
      <c r="AJ158" s="131"/>
      <c r="AK158" s="1481"/>
      <c r="AL158" s="1650"/>
      <c r="AM158" s="1650"/>
      <c r="AN158" s="1650"/>
      <c r="AO158" s="1650"/>
      <c r="AP158" s="1650"/>
      <c r="AQ158" s="1650"/>
      <c r="AR158" s="1650"/>
      <c r="AS158" s="1650"/>
      <c r="AT158" s="1650"/>
      <c r="AU158" s="1650"/>
      <c r="AV158" s="1650"/>
    </row>
    <row r="159" spans="1:48" x14ac:dyDescent="0.25">
      <c r="A159" s="1719"/>
      <c r="B159" s="1719"/>
      <c r="C159" s="1719"/>
      <c r="D159" s="1719"/>
      <c r="E159" s="1719"/>
      <c r="F159" s="1719"/>
      <c r="G159" s="1719"/>
      <c r="H159" s="1719"/>
      <c r="I159" s="1719"/>
      <c r="J159" s="1719"/>
      <c r="K159" s="1719"/>
      <c r="L159" s="1719"/>
      <c r="M159" s="1719"/>
      <c r="N159" s="1719"/>
      <c r="O159" s="1719"/>
      <c r="P159" s="1650"/>
      <c r="Q159" s="1650"/>
      <c r="R159" s="1650"/>
      <c r="S159" s="1650"/>
      <c r="T159" s="1650"/>
      <c r="U159" s="1650"/>
      <c r="V159" s="1650"/>
      <c r="W159" s="1650"/>
      <c r="X159" s="1650"/>
      <c r="Y159" s="1650"/>
      <c r="Z159" s="1650"/>
      <c r="AA159" s="1650"/>
      <c r="AB159" s="1590"/>
      <c r="AC159" s="1590"/>
      <c r="AD159" s="131"/>
      <c r="AE159" s="131"/>
      <c r="AF159" s="131"/>
      <c r="AG159" s="131"/>
      <c r="AH159" s="131"/>
      <c r="AI159" s="131"/>
      <c r="AJ159" s="131"/>
      <c r="AK159" s="1481"/>
      <c r="AL159" s="1650"/>
      <c r="AM159" s="1650"/>
      <c r="AN159" s="1650"/>
      <c r="AO159" s="1650"/>
      <c r="AP159" s="1650"/>
      <c r="AQ159" s="1650"/>
      <c r="AR159" s="1650"/>
      <c r="AS159" s="1650"/>
      <c r="AT159" s="1650"/>
      <c r="AU159" s="1650"/>
      <c r="AV159" s="1650"/>
    </row>
    <row r="160" spans="1:48" x14ac:dyDescent="0.25">
      <c r="A160" s="1719"/>
      <c r="B160" s="1719"/>
      <c r="C160" s="1719"/>
      <c r="D160" s="1719"/>
      <c r="E160" s="1719"/>
      <c r="F160" s="1719"/>
      <c r="G160" s="1719"/>
      <c r="H160" s="1719"/>
      <c r="I160" s="1719"/>
      <c r="J160" s="1719"/>
      <c r="K160" s="1719"/>
      <c r="L160" s="1719"/>
      <c r="M160" s="1719"/>
      <c r="N160" s="1719"/>
      <c r="O160" s="1719"/>
      <c r="P160" s="1650"/>
      <c r="Q160" s="1650"/>
      <c r="R160" s="1650"/>
      <c r="S160" s="1650"/>
      <c r="T160" s="1650"/>
      <c r="U160" s="1650"/>
      <c r="V160" s="1650"/>
      <c r="W160" s="1650"/>
      <c r="X160" s="1650"/>
      <c r="Y160" s="1650"/>
      <c r="Z160" s="1650"/>
      <c r="AA160" s="1650"/>
      <c r="AB160" s="1590"/>
      <c r="AC160" s="1590"/>
      <c r="AD160" s="131"/>
      <c r="AE160" s="131"/>
      <c r="AF160" s="131"/>
      <c r="AG160" s="131"/>
      <c r="AH160" s="131"/>
      <c r="AI160" s="131"/>
      <c r="AJ160" s="131"/>
      <c r="AK160" s="1481"/>
      <c r="AL160" s="1650"/>
      <c r="AM160" s="1650"/>
      <c r="AN160" s="1650"/>
      <c r="AO160" s="1650"/>
      <c r="AP160" s="1650"/>
      <c r="AQ160" s="1650"/>
      <c r="AR160" s="1650"/>
      <c r="AS160" s="1650"/>
      <c r="AT160" s="1650"/>
      <c r="AU160" s="1650"/>
      <c r="AV160" s="1650"/>
    </row>
    <row r="161" spans="16:48" x14ac:dyDescent="0.25">
      <c r="P161" s="1650"/>
      <c r="Q161" s="1650"/>
      <c r="R161" s="1650"/>
      <c r="S161" s="1650"/>
      <c r="T161" s="1650"/>
      <c r="U161" s="1650"/>
      <c r="V161" s="1650"/>
      <c r="W161" s="1650"/>
      <c r="X161" s="1650"/>
      <c r="Y161" s="1650"/>
      <c r="Z161" s="1650"/>
      <c r="AA161" s="1650"/>
      <c r="AB161" s="1590"/>
      <c r="AC161" s="1590"/>
      <c r="AD161" s="131"/>
      <c r="AE161" s="131"/>
      <c r="AF161" s="131"/>
      <c r="AG161" s="131"/>
      <c r="AH161" s="131"/>
      <c r="AI161" s="131"/>
      <c r="AJ161" s="131"/>
      <c r="AK161" s="1481"/>
      <c r="AL161" s="1650"/>
      <c r="AM161" s="1650"/>
      <c r="AN161" s="1650"/>
      <c r="AO161" s="1650"/>
      <c r="AP161" s="1650"/>
      <c r="AQ161" s="1650"/>
      <c r="AR161" s="1650"/>
      <c r="AS161" s="1650"/>
      <c r="AT161" s="1650"/>
      <c r="AU161" s="1650"/>
      <c r="AV161" s="1650"/>
    </row>
    <row r="162" spans="16:48" x14ac:dyDescent="0.25">
      <c r="P162" s="1650"/>
      <c r="Q162" s="1650"/>
      <c r="R162" s="1650"/>
      <c r="S162" s="1650"/>
      <c r="T162" s="1650"/>
      <c r="U162" s="1650"/>
      <c r="V162" s="1650"/>
      <c r="W162" s="1650"/>
      <c r="X162" s="1650"/>
      <c r="Y162" s="1650"/>
      <c r="Z162" s="1650"/>
      <c r="AA162" s="1650"/>
      <c r="AB162" s="1590"/>
      <c r="AC162" s="1590"/>
      <c r="AD162" s="131"/>
      <c r="AE162" s="131"/>
      <c r="AF162" s="131"/>
      <c r="AG162" s="131"/>
      <c r="AH162" s="131"/>
      <c r="AI162" s="131"/>
      <c r="AJ162" s="131"/>
      <c r="AK162" s="1481"/>
      <c r="AL162" s="1650"/>
      <c r="AM162" s="1650"/>
      <c r="AN162" s="1650"/>
      <c r="AO162" s="1650"/>
      <c r="AP162" s="1650"/>
      <c r="AQ162" s="1650"/>
      <c r="AR162" s="1650"/>
      <c r="AS162" s="1650"/>
      <c r="AT162" s="1650"/>
      <c r="AU162" s="1650"/>
      <c r="AV162" s="1650"/>
    </row>
    <row r="163" spans="16:48" x14ac:dyDescent="0.25">
      <c r="P163" s="1650"/>
      <c r="Q163" s="1650"/>
      <c r="R163" s="1650"/>
      <c r="S163" s="1650"/>
      <c r="T163" s="1650"/>
      <c r="U163" s="1650"/>
      <c r="V163" s="1650"/>
      <c r="W163" s="1650"/>
      <c r="X163" s="1650"/>
      <c r="Y163" s="1650"/>
      <c r="Z163" s="1650"/>
      <c r="AA163" s="1650"/>
      <c r="AB163" s="1590"/>
      <c r="AC163" s="1590"/>
      <c r="AD163" s="131"/>
      <c r="AE163" s="131"/>
      <c r="AF163" s="131"/>
      <c r="AG163" s="131"/>
      <c r="AH163" s="131"/>
      <c r="AI163" s="131"/>
      <c r="AJ163" s="131"/>
      <c r="AK163" s="1481"/>
      <c r="AL163" s="1650"/>
      <c r="AM163" s="1650"/>
      <c r="AN163" s="1650"/>
      <c r="AO163" s="1650"/>
      <c r="AP163" s="1650"/>
      <c r="AQ163" s="1650"/>
      <c r="AR163" s="1650"/>
      <c r="AS163" s="1650"/>
      <c r="AT163" s="1650"/>
      <c r="AU163" s="1650"/>
      <c r="AV163" s="1650"/>
    </row>
    <row r="164" spans="16:48" x14ac:dyDescent="0.25">
      <c r="P164" s="1650"/>
      <c r="Q164" s="1650"/>
      <c r="R164" s="1650"/>
      <c r="S164" s="1650"/>
      <c r="T164" s="1650"/>
      <c r="U164" s="1650"/>
      <c r="V164" s="1650"/>
      <c r="W164" s="1650"/>
      <c r="X164" s="1650"/>
      <c r="Y164" s="1650"/>
      <c r="Z164" s="1650"/>
      <c r="AA164" s="1650"/>
      <c r="AB164" s="1590"/>
      <c r="AC164" s="1590"/>
      <c r="AD164" s="131"/>
      <c r="AE164" s="131"/>
      <c r="AF164" s="131"/>
      <c r="AG164" s="131"/>
      <c r="AH164" s="131"/>
      <c r="AI164" s="131"/>
      <c r="AJ164" s="131"/>
      <c r="AK164" s="1481"/>
      <c r="AL164" s="1650"/>
      <c r="AM164" s="1650"/>
      <c r="AN164" s="1650"/>
      <c r="AO164" s="1650"/>
      <c r="AP164" s="1650"/>
      <c r="AQ164" s="1650"/>
      <c r="AR164" s="1650"/>
      <c r="AS164" s="1650"/>
      <c r="AT164" s="1650"/>
      <c r="AU164" s="1650"/>
      <c r="AV164" s="1650"/>
    </row>
    <row r="165" spans="16:48" x14ac:dyDescent="0.25">
      <c r="P165" s="1650"/>
      <c r="Q165" s="1650"/>
      <c r="R165" s="1650"/>
      <c r="S165" s="1650"/>
      <c r="T165" s="1650"/>
      <c r="U165" s="1650"/>
      <c r="V165" s="1650"/>
      <c r="W165" s="1650"/>
      <c r="X165" s="1650"/>
      <c r="Y165" s="1650"/>
      <c r="Z165" s="1650"/>
      <c r="AA165" s="1650"/>
      <c r="AB165" s="1590"/>
      <c r="AC165" s="1590"/>
      <c r="AD165" s="131"/>
      <c r="AE165" s="131"/>
      <c r="AF165" s="131"/>
      <c r="AG165" s="131"/>
      <c r="AH165" s="131"/>
      <c r="AI165" s="131"/>
      <c r="AJ165" s="131"/>
      <c r="AK165" s="1481"/>
      <c r="AL165" s="1650"/>
      <c r="AM165" s="1650"/>
      <c r="AN165" s="1650"/>
      <c r="AO165" s="1650"/>
      <c r="AP165" s="1650"/>
      <c r="AQ165" s="1650"/>
      <c r="AR165" s="1650"/>
      <c r="AS165" s="1650"/>
      <c r="AT165" s="1650"/>
      <c r="AU165" s="1650"/>
      <c r="AV165" s="1650"/>
    </row>
    <row r="166" spans="16:48" x14ac:dyDescent="0.25">
      <c r="P166" s="1650"/>
      <c r="Q166" s="1650"/>
      <c r="R166" s="1650"/>
      <c r="S166" s="1650"/>
      <c r="T166" s="1650"/>
      <c r="U166" s="1650"/>
      <c r="V166" s="1650"/>
      <c r="W166" s="1650"/>
      <c r="X166" s="1650"/>
      <c r="Y166" s="1650"/>
      <c r="Z166" s="1650"/>
      <c r="AA166" s="1650"/>
      <c r="AB166" s="1590"/>
      <c r="AC166" s="1590"/>
      <c r="AD166" s="131"/>
      <c r="AE166" s="131"/>
      <c r="AF166" s="131"/>
      <c r="AG166" s="131"/>
      <c r="AH166" s="131"/>
      <c r="AI166" s="131"/>
      <c r="AJ166" s="131"/>
      <c r="AK166" s="1481"/>
      <c r="AL166" s="1650"/>
      <c r="AM166" s="1650"/>
      <c r="AN166" s="1650"/>
      <c r="AO166" s="1650"/>
      <c r="AP166" s="1650"/>
      <c r="AQ166" s="1650"/>
      <c r="AR166" s="1650"/>
      <c r="AS166" s="1650"/>
      <c r="AT166" s="1650"/>
      <c r="AU166" s="1650"/>
      <c r="AV166" s="1650"/>
    </row>
    <row r="167" spans="16:48" x14ac:dyDescent="0.25">
      <c r="P167" s="1650"/>
      <c r="Q167" s="1650"/>
      <c r="R167" s="1650"/>
      <c r="S167" s="1650"/>
      <c r="T167" s="1650"/>
      <c r="U167" s="1650"/>
      <c r="V167" s="1650"/>
      <c r="W167" s="1650"/>
      <c r="X167" s="1650"/>
      <c r="Y167" s="1650"/>
      <c r="Z167" s="1650"/>
      <c r="AA167" s="1650"/>
      <c r="AB167" s="1590"/>
      <c r="AC167" s="1590"/>
      <c r="AD167" s="131"/>
      <c r="AE167" s="131"/>
      <c r="AF167" s="131"/>
      <c r="AG167" s="131"/>
      <c r="AH167" s="131"/>
      <c r="AI167" s="131"/>
      <c r="AJ167" s="131"/>
      <c r="AK167" s="1481"/>
      <c r="AL167" s="1650"/>
      <c r="AM167" s="1650"/>
      <c r="AN167" s="1650"/>
      <c r="AO167" s="1650"/>
      <c r="AP167" s="1650"/>
      <c r="AQ167" s="1650"/>
      <c r="AR167" s="1650"/>
      <c r="AS167" s="1650"/>
      <c r="AT167" s="1650"/>
      <c r="AU167" s="1650"/>
      <c r="AV167" s="1650"/>
    </row>
    <row r="168" spans="16:48" x14ac:dyDescent="0.25">
      <c r="P168" s="1650"/>
      <c r="Q168" s="1650"/>
      <c r="R168" s="1650"/>
      <c r="S168" s="1650"/>
      <c r="T168" s="1650"/>
      <c r="U168" s="1650"/>
      <c r="V168" s="1650"/>
      <c r="W168" s="1650"/>
      <c r="X168" s="1650"/>
      <c r="Y168" s="1650"/>
      <c r="Z168" s="1650"/>
      <c r="AA168" s="1650"/>
      <c r="AB168" s="1590"/>
      <c r="AC168" s="1590"/>
      <c r="AD168" s="131"/>
      <c r="AE168" s="131"/>
      <c r="AF168" s="131"/>
      <c r="AG168" s="131"/>
      <c r="AH168" s="131"/>
      <c r="AI168" s="131"/>
      <c r="AJ168" s="131"/>
      <c r="AK168" s="1481"/>
      <c r="AL168" s="1650"/>
      <c r="AM168" s="1650"/>
      <c r="AN168" s="1650"/>
      <c r="AO168" s="1650"/>
      <c r="AP168" s="1650"/>
      <c r="AQ168" s="1650"/>
      <c r="AR168" s="1650"/>
      <c r="AS168" s="1650"/>
      <c r="AT168" s="1650"/>
      <c r="AU168" s="1650"/>
      <c r="AV168" s="1650"/>
    </row>
    <row r="169" spans="16:48" x14ac:dyDescent="0.25">
      <c r="P169" s="1650"/>
      <c r="Q169" s="1650"/>
      <c r="R169" s="1650"/>
      <c r="S169" s="1650"/>
      <c r="T169" s="1650"/>
      <c r="U169" s="1650"/>
      <c r="V169" s="1650"/>
      <c r="W169" s="1650"/>
      <c r="X169" s="1650"/>
      <c r="Y169" s="1650"/>
      <c r="Z169" s="1650"/>
      <c r="AA169" s="1650"/>
      <c r="AB169" s="1590"/>
      <c r="AC169" s="1590"/>
      <c r="AD169" s="131"/>
      <c r="AE169" s="131"/>
      <c r="AF169" s="131"/>
      <c r="AG169" s="131"/>
      <c r="AH169" s="131"/>
      <c r="AI169" s="131"/>
      <c r="AJ169" s="131"/>
      <c r="AK169" s="1481"/>
      <c r="AL169" s="1650"/>
      <c r="AM169" s="1650"/>
      <c r="AN169" s="1650"/>
      <c r="AO169" s="1650"/>
      <c r="AP169" s="1650"/>
      <c r="AQ169" s="1650"/>
      <c r="AR169" s="1650"/>
      <c r="AS169" s="1650"/>
      <c r="AT169" s="1650"/>
      <c r="AU169" s="1650"/>
      <c r="AV169" s="1650"/>
    </row>
    <row r="170" spans="16:48" x14ac:dyDescent="0.25">
      <c r="P170" s="1650"/>
      <c r="Q170" s="1650"/>
      <c r="R170" s="1650"/>
      <c r="S170" s="1650"/>
      <c r="T170" s="1650"/>
      <c r="U170" s="1650"/>
      <c r="V170" s="1650"/>
      <c r="W170" s="1650"/>
      <c r="X170" s="1650"/>
      <c r="Y170" s="1650"/>
      <c r="Z170" s="1650"/>
      <c r="AA170" s="1650"/>
      <c r="AB170" s="1650"/>
      <c r="AC170" s="1650"/>
      <c r="AD170" s="1650"/>
      <c r="AE170" s="1650"/>
      <c r="AF170" s="1650"/>
      <c r="AG170" s="1650"/>
      <c r="AH170" s="1650"/>
      <c r="AI170" s="1650"/>
      <c r="AJ170" s="1650"/>
      <c r="AK170" s="1481"/>
      <c r="AL170" s="1650"/>
      <c r="AM170" s="1650"/>
      <c r="AN170" s="1650"/>
      <c r="AO170" s="1650"/>
      <c r="AP170" s="1650"/>
      <c r="AQ170" s="1650"/>
      <c r="AR170" s="1650"/>
      <c r="AS170" s="1650"/>
      <c r="AT170" s="1650"/>
      <c r="AU170" s="1650"/>
      <c r="AV170" s="1650"/>
    </row>
    <row r="171" spans="16:48" x14ac:dyDescent="0.25">
      <c r="P171" s="1650"/>
      <c r="Q171" s="1650"/>
      <c r="R171" s="1650"/>
      <c r="S171" s="1650"/>
      <c r="T171" s="1650"/>
      <c r="U171" s="1650"/>
      <c r="V171" s="1650"/>
      <c r="W171" s="1650"/>
      <c r="X171" s="1650"/>
      <c r="Y171" s="1650"/>
      <c r="Z171" s="1650"/>
      <c r="AA171" s="1650"/>
      <c r="AB171" s="1650"/>
      <c r="AC171" s="1650"/>
      <c r="AD171" s="1650"/>
      <c r="AE171" s="1650"/>
      <c r="AF171" s="1650"/>
      <c r="AG171" s="1650"/>
      <c r="AH171" s="1650"/>
      <c r="AI171" s="1650"/>
      <c r="AJ171" s="1650"/>
      <c r="AK171" s="1481"/>
      <c r="AL171" s="1650"/>
      <c r="AM171" s="1650"/>
      <c r="AN171" s="1650"/>
      <c r="AO171" s="1650"/>
      <c r="AP171" s="1650"/>
      <c r="AQ171" s="1650"/>
      <c r="AR171" s="1650"/>
      <c r="AS171" s="1650"/>
      <c r="AT171" s="1650"/>
      <c r="AU171" s="1650"/>
      <c r="AV171" s="1650"/>
    </row>
    <row r="172" spans="16:48" x14ac:dyDescent="0.25">
      <c r="P172" s="1650"/>
      <c r="Q172" s="1650"/>
      <c r="R172" s="1650"/>
      <c r="S172" s="1650"/>
      <c r="T172" s="1650"/>
      <c r="U172" s="1650"/>
      <c r="V172" s="1650"/>
      <c r="W172" s="1650"/>
      <c r="X172" s="1650"/>
      <c r="Y172" s="1650"/>
      <c r="Z172" s="1650"/>
      <c r="AA172" s="1650"/>
      <c r="AB172" s="1650"/>
      <c r="AC172" s="1650"/>
      <c r="AD172" s="1650"/>
      <c r="AE172" s="1650"/>
      <c r="AF172" s="1650"/>
      <c r="AG172" s="1650"/>
      <c r="AH172" s="1650"/>
      <c r="AI172" s="1650"/>
      <c r="AJ172" s="1650"/>
      <c r="AK172" s="1481"/>
      <c r="AL172" s="1650"/>
      <c r="AM172" s="1650"/>
      <c r="AN172" s="1650"/>
      <c r="AO172" s="1650"/>
      <c r="AP172" s="1650"/>
      <c r="AQ172" s="1650"/>
      <c r="AR172" s="1650"/>
      <c r="AS172" s="1650"/>
      <c r="AT172" s="1650"/>
      <c r="AU172" s="1650"/>
      <c r="AV172" s="1650"/>
    </row>
    <row r="173" spans="16:48" x14ac:dyDescent="0.25">
      <c r="P173" s="1650"/>
      <c r="Q173" s="1650"/>
      <c r="R173" s="1650"/>
      <c r="S173" s="1650"/>
      <c r="T173" s="1650"/>
      <c r="U173" s="1650"/>
      <c r="V173" s="1650"/>
      <c r="W173" s="1650"/>
      <c r="X173" s="1650"/>
      <c r="Y173" s="1650"/>
      <c r="Z173" s="1650"/>
      <c r="AA173" s="1650"/>
      <c r="AB173" s="1650"/>
      <c r="AC173" s="1650"/>
      <c r="AD173" s="1650"/>
      <c r="AE173" s="1650"/>
      <c r="AF173" s="1650"/>
      <c r="AG173" s="1650"/>
      <c r="AH173" s="1650"/>
      <c r="AI173" s="1650"/>
      <c r="AJ173" s="1650"/>
      <c r="AK173" s="1481"/>
      <c r="AL173" s="1650"/>
      <c r="AM173" s="1650"/>
      <c r="AN173" s="1650"/>
      <c r="AO173" s="1650"/>
      <c r="AP173" s="1650"/>
      <c r="AQ173" s="1650"/>
      <c r="AR173" s="1650"/>
      <c r="AS173" s="1650"/>
      <c r="AT173" s="1650"/>
      <c r="AU173" s="1650"/>
      <c r="AV173" s="1650"/>
    </row>
    <row r="174" spans="16:48" x14ac:dyDescent="0.25">
      <c r="P174" s="1650"/>
      <c r="Q174" s="1650"/>
      <c r="R174" s="1650"/>
      <c r="S174" s="1650"/>
      <c r="T174" s="1650"/>
      <c r="U174" s="1650"/>
      <c r="V174" s="1650"/>
      <c r="W174" s="1650"/>
      <c r="X174" s="1650"/>
      <c r="Y174" s="1650"/>
      <c r="Z174" s="1650"/>
      <c r="AA174" s="1650"/>
      <c r="AB174" s="1650"/>
      <c r="AC174" s="1650"/>
      <c r="AD174" s="1650"/>
      <c r="AE174" s="1650"/>
      <c r="AF174" s="1650"/>
      <c r="AG174" s="1650"/>
      <c r="AH174" s="1650"/>
      <c r="AI174" s="1650"/>
      <c r="AJ174" s="1650"/>
      <c r="AK174" s="1481"/>
      <c r="AL174" s="1650"/>
      <c r="AM174" s="1650"/>
      <c r="AN174" s="1650"/>
      <c r="AO174" s="1650"/>
      <c r="AP174" s="1650"/>
      <c r="AQ174" s="1650"/>
      <c r="AR174" s="1650"/>
      <c r="AS174" s="1650"/>
      <c r="AT174" s="1650"/>
      <c r="AU174" s="1650"/>
      <c r="AV174" s="1650"/>
    </row>
  </sheetData>
  <mergeCells count="350">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s>
  <hyperlinks>
    <hyperlink ref="B2:E2" location="'Liste tableaux'!A1" display="Retour à la liste des tableaux" xr:uid="{7BB97625-BDBC-4C9E-92DE-5CDECB16185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1" sqref="B1"/>
    </sheetView>
  </sheetViews>
  <sheetFormatPr defaultColWidth="9.140625" defaultRowHeight="15" x14ac:dyDescent="0.25"/>
  <cols>
    <col min="1" max="4" width="9.140625" style="1447"/>
    <col min="5" max="5" width="3.140625" style="1447" customWidth="1"/>
    <col min="6" max="6" width="16.28515625" style="1447" customWidth="1"/>
    <col min="7" max="7" width="3.85546875" style="1447" customWidth="1"/>
    <col min="8" max="8" width="9.140625" style="1447"/>
    <col min="9" max="9" width="15.140625" style="1447" customWidth="1"/>
    <col min="10" max="10" width="7" style="1447" customWidth="1"/>
    <col min="11" max="15" width="9.140625" style="1447"/>
    <col min="16" max="26" width="9.140625" style="1446"/>
    <col min="27" max="27" width="9.140625" style="1447"/>
    <col min="28" max="39" width="9.140625" style="1446"/>
    <col min="40" max="40" width="15" style="1446" customWidth="1"/>
    <col min="41" max="41" width="13" style="1446" customWidth="1"/>
    <col min="42" max="42" width="15" style="1446" customWidth="1"/>
    <col min="43" max="45" width="9.140625" style="1446"/>
    <col min="46" max="46" width="14.28515625" style="1446" customWidth="1"/>
    <col min="47" max="47" width="14.7109375" style="1446" customWidth="1"/>
    <col min="48" max="48" width="12.140625" style="1446" customWidth="1"/>
    <col min="49" max="16384" width="9.140625" style="1447"/>
  </cols>
  <sheetData>
    <row r="1" spans="1:48" ht="15.75" x14ac:dyDescent="0.25">
      <c r="A1" s="1"/>
      <c r="B1" s="378" t="s">
        <v>3178</v>
      </c>
      <c r="C1" s="33"/>
      <c r="D1" s="33"/>
      <c r="E1" s="1"/>
      <c r="F1" s="1"/>
      <c r="G1" s="1"/>
      <c r="H1" s="1"/>
      <c r="I1" s="1"/>
      <c r="J1" s="1"/>
      <c r="K1" s="1"/>
      <c r="L1" s="1"/>
      <c r="M1" s="1"/>
      <c r="N1" s="1"/>
      <c r="O1" s="1"/>
      <c r="P1" s="378" t="s">
        <v>3178</v>
      </c>
      <c r="Q1" s="131"/>
      <c r="R1" s="131"/>
      <c r="S1" s="131"/>
      <c r="T1" s="131"/>
      <c r="U1" s="131"/>
      <c r="V1" s="378"/>
      <c r="W1" s="131"/>
      <c r="X1" s="131"/>
      <c r="Y1" s="131"/>
      <c r="Z1" s="131"/>
      <c r="AA1" s="1"/>
      <c r="AB1" s="378"/>
      <c r="AC1" s="1596"/>
      <c r="AD1" s="131"/>
      <c r="AE1" s="131"/>
      <c r="AF1" s="131"/>
      <c r="AG1" s="131"/>
      <c r="AH1" s="131"/>
      <c r="AI1" s="131"/>
      <c r="AJ1" s="131"/>
      <c r="AK1" s="1481"/>
      <c r="AL1" s="378" t="s">
        <v>3178</v>
      </c>
      <c r="AM1" s="131"/>
      <c r="AN1" s="131"/>
      <c r="AO1" s="131"/>
      <c r="AP1" s="131"/>
      <c r="AQ1" s="131"/>
      <c r="AR1" s="378"/>
      <c r="AS1" s="131"/>
      <c r="AT1" s="131"/>
      <c r="AU1" s="131"/>
      <c r="AV1" s="131"/>
    </row>
    <row r="2" spans="1:48" s="1631" customFormat="1" ht="31.5" customHeight="1" x14ac:dyDescent="0.25">
      <c r="A2" s="1753">
        <v>31</v>
      </c>
      <c r="B2" s="2144" t="s">
        <v>94</v>
      </c>
      <c r="C2" s="2145"/>
      <c r="D2" s="2145"/>
      <c r="E2" s="2146"/>
      <c r="F2" s="1795"/>
      <c r="G2" s="1525"/>
      <c r="H2" s="1525"/>
      <c r="I2" s="1525"/>
      <c r="J2" s="1525"/>
      <c r="K2" s="1525"/>
      <c r="L2" s="1525"/>
      <c r="M2" s="1525"/>
      <c r="N2" s="1525"/>
      <c r="O2" s="1525"/>
      <c r="P2" s="2094" t="s">
        <v>3005</v>
      </c>
      <c r="Q2" s="2094"/>
      <c r="R2" s="2094"/>
      <c r="S2" s="2094"/>
      <c r="T2" s="2094"/>
      <c r="U2" s="2094"/>
      <c r="V2" s="2261" t="s">
        <v>3166</v>
      </c>
      <c r="W2" s="2261"/>
      <c r="X2" s="2261"/>
      <c r="Y2" s="2261"/>
      <c r="Z2" s="2261"/>
      <c r="AA2" s="1563"/>
      <c r="AB2" s="2107" t="s">
        <v>3149</v>
      </c>
      <c r="AC2" s="2107"/>
      <c r="AD2" s="2107"/>
      <c r="AE2" s="2107"/>
      <c r="AF2" s="2107"/>
      <c r="AG2" s="2107"/>
      <c r="AH2" s="2107"/>
      <c r="AI2" s="2107"/>
      <c r="AJ2" s="2107"/>
      <c r="AK2" s="1007"/>
      <c r="AL2" s="2310" t="s">
        <v>3167</v>
      </c>
      <c r="AM2" s="2310"/>
      <c r="AN2" s="2310"/>
      <c r="AO2" s="2310"/>
      <c r="AP2" s="2310"/>
      <c r="AQ2" s="396"/>
      <c r="AR2" s="2310" t="s">
        <v>3168</v>
      </c>
      <c r="AS2" s="2310"/>
      <c r="AT2" s="2310"/>
      <c r="AU2" s="2310"/>
      <c r="AV2" s="2310"/>
    </row>
    <row r="3" spans="1:48" s="1631" customFormat="1" ht="30.75" customHeight="1" x14ac:dyDescent="0.25">
      <c r="A3" s="1753"/>
      <c r="B3" s="1018"/>
      <c r="C3" s="1796"/>
      <c r="D3" s="1796"/>
      <c r="E3" s="1525"/>
      <c r="F3" s="1795"/>
      <c r="G3" s="1525"/>
      <c r="H3" s="1525"/>
      <c r="I3" s="1525"/>
      <c r="J3" s="1525"/>
      <c r="K3" s="1525"/>
      <c r="L3" s="1525"/>
      <c r="M3" s="1525"/>
      <c r="N3" s="1525"/>
      <c r="O3" s="1525"/>
      <c r="P3" s="2309"/>
      <c r="Q3" s="2309"/>
      <c r="R3" s="2309"/>
      <c r="S3" s="2309"/>
      <c r="T3" s="2309"/>
      <c r="U3" s="2309"/>
      <c r="V3" s="2261"/>
      <c r="W3" s="2261"/>
      <c r="X3" s="2261"/>
      <c r="Y3" s="2261"/>
      <c r="Z3" s="2261"/>
      <c r="AA3" s="1564"/>
      <c r="AB3" s="2107"/>
      <c r="AC3" s="2107"/>
      <c r="AD3" s="2107"/>
      <c r="AE3" s="2107"/>
      <c r="AF3" s="2107"/>
      <c r="AG3" s="2107"/>
      <c r="AH3" s="2107"/>
      <c r="AI3" s="2107"/>
      <c r="AJ3" s="2107"/>
      <c r="AK3" s="1007"/>
      <c r="AL3" s="2310"/>
      <c r="AM3" s="2310"/>
      <c r="AN3" s="2310"/>
      <c r="AO3" s="2310"/>
      <c r="AP3" s="2310"/>
      <c r="AQ3" s="396"/>
      <c r="AR3" s="2310"/>
      <c r="AS3" s="2310"/>
      <c r="AT3" s="2310"/>
      <c r="AU3" s="2310"/>
      <c r="AV3" s="2310"/>
    </row>
    <row r="4" spans="1:48" s="1446" customFormat="1" ht="15.75" customHeight="1" x14ac:dyDescent="0.25">
      <c r="A4" s="131"/>
      <c r="B4" s="2261" t="s">
        <v>2558</v>
      </c>
      <c r="C4" s="2261"/>
      <c r="D4" s="2261"/>
      <c r="E4" s="2261"/>
      <c r="F4" s="2261"/>
      <c r="G4" s="2261"/>
      <c r="H4" s="2261"/>
      <c r="I4" s="2261"/>
      <c r="J4" s="2261"/>
      <c r="K4" s="2261"/>
      <c r="L4" s="396"/>
      <c r="M4" s="396"/>
      <c r="N4" s="396"/>
      <c r="O4" s="396"/>
      <c r="P4" s="2222" t="str">
        <f>B4</f>
        <v>Pour le portefeuille bancaire – Expositions sur l'immobilier résidentiel qui ne sont pas conformes à la ligne directrice B-20 (prêts hypothécaires) (133)</v>
      </c>
      <c r="Q4" s="2222"/>
      <c r="R4" s="2222"/>
      <c r="S4" s="2222"/>
      <c r="T4" s="2222"/>
      <c r="U4" s="2222"/>
      <c r="V4" s="2222" t="str">
        <f>B4</f>
        <v>Pour le portefeuille bancaire – Expositions sur l'immobilier résidentiel qui ne sont pas conformes à la ligne directrice B-20 (prêts hypothécaires) (133)</v>
      </c>
      <c r="W4" s="2222"/>
      <c r="X4" s="2222"/>
      <c r="Y4" s="2222"/>
      <c r="Z4" s="2222"/>
      <c r="AA4" s="1662"/>
      <c r="AB4" s="2303" t="s">
        <v>4586</v>
      </c>
      <c r="AC4" s="2303"/>
      <c r="AD4" s="2303"/>
      <c r="AE4" s="2303"/>
      <c r="AF4" s="2303"/>
      <c r="AG4" s="2303"/>
      <c r="AH4" s="2303"/>
      <c r="AI4" s="2303"/>
      <c r="AJ4" s="2303"/>
      <c r="AK4" s="1481"/>
      <c r="AL4" s="2222" t="str">
        <f>$B4</f>
        <v>Pour le portefeuille bancaire – Expositions sur l'immobilier résidentiel qui ne sont pas conformes à la ligne directrice B-20 (prêts hypothécaires) (133)</v>
      </c>
      <c r="AM4" s="2222"/>
      <c r="AN4" s="2222"/>
      <c r="AO4" s="2222"/>
      <c r="AP4" s="2222"/>
      <c r="AQ4" s="131"/>
      <c r="AR4" s="2222" t="str">
        <f>$B4</f>
        <v>Pour le portefeuille bancaire – Expositions sur l'immobilier résidentiel qui ne sont pas conformes à la ligne directrice B-20 (prêts hypothécaires) (133)</v>
      </c>
      <c r="AS4" s="2222"/>
      <c r="AT4" s="2222"/>
      <c r="AU4" s="2222"/>
      <c r="AV4" s="2222"/>
    </row>
    <row r="5" spans="1:48" s="1446" customFormat="1" x14ac:dyDescent="0.25">
      <c r="A5" s="131"/>
      <c r="B5" s="2261"/>
      <c r="C5" s="2261"/>
      <c r="D5" s="2261"/>
      <c r="E5" s="2261"/>
      <c r="F5" s="2261"/>
      <c r="G5" s="2261"/>
      <c r="H5" s="2261"/>
      <c r="I5" s="2261"/>
      <c r="J5" s="2261"/>
      <c r="K5" s="2261"/>
      <c r="L5" s="131"/>
      <c r="M5" s="131"/>
      <c r="N5" s="131"/>
      <c r="O5" s="131"/>
      <c r="P5" s="2222"/>
      <c r="Q5" s="2222"/>
      <c r="R5" s="2222"/>
      <c r="S5" s="2222"/>
      <c r="T5" s="2222"/>
      <c r="U5" s="2222"/>
      <c r="V5" s="2222"/>
      <c r="W5" s="2222"/>
      <c r="X5" s="2222"/>
      <c r="Y5" s="2222"/>
      <c r="Z5" s="2222"/>
      <c r="AA5" s="1590"/>
      <c r="AB5" s="2303"/>
      <c r="AC5" s="2303"/>
      <c r="AD5" s="2303"/>
      <c r="AE5" s="2303"/>
      <c r="AF5" s="2303"/>
      <c r="AG5" s="2303"/>
      <c r="AH5" s="2303"/>
      <c r="AI5" s="2303"/>
      <c r="AJ5" s="2303"/>
      <c r="AK5" s="1481"/>
      <c r="AL5" s="2222"/>
      <c r="AM5" s="2222"/>
      <c r="AN5" s="2222"/>
      <c r="AO5" s="2222"/>
      <c r="AP5" s="2222"/>
      <c r="AQ5" s="131"/>
      <c r="AR5" s="2222"/>
      <c r="AS5" s="2222"/>
      <c r="AT5" s="2222"/>
      <c r="AU5" s="2222"/>
      <c r="AV5" s="2222"/>
    </row>
    <row r="6" spans="1:48" s="1446" customFormat="1" ht="15.75" x14ac:dyDescent="0.25">
      <c r="A6" s="131"/>
      <c r="B6" s="261" t="s">
        <v>2910</v>
      </c>
      <c r="C6" s="661"/>
      <c r="D6" s="131"/>
      <c r="E6" s="131"/>
      <c r="F6" s="131"/>
      <c r="G6" s="131"/>
      <c r="H6" s="131"/>
      <c r="I6" s="131"/>
      <c r="J6" s="131"/>
      <c r="K6" s="131"/>
      <c r="L6" s="131"/>
      <c r="M6" s="131"/>
      <c r="N6" s="131"/>
      <c r="O6" s="131"/>
      <c r="P6" s="261" t="str">
        <f>B6</f>
        <v>Dollars, en milliers, Type d’enregistrement 010</v>
      </c>
      <c r="Q6" s="131"/>
      <c r="R6" s="131"/>
      <c r="S6" s="131"/>
      <c r="T6" s="131"/>
      <c r="U6" s="131"/>
      <c r="V6" s="261" t="str">
        <f>B6</f>
        <v>Dollars, en milliers, Type d’enregistrement 010</v>
      </c>
      <c r="W6" s="131"/>
      <c r="X6" s="131"/>
      <c r="Y6" s="1590"/>
      <c r="Z6" s="1590"/>
      <c r="AA6" s="1590"/>
      <c r="AB6" s="261" t="s">
        <v>2910</v>
      </c>
      <c r="AC6" s="131"/>
      <c r="AD6" s="131"/>
      <c r="AE6" s="1590"/>
      <c r="AF6" s="1590"/>
      <c r="AG6" s="261"/>
      <c r="AH6" s="131"/>
      <c r="AI6" s="131"/>
      <c r="AJ6" s="1590"/>
      <c r="AK6" s="1481"/>
      <c r="AL6" s="261" t="str">
        <f>$B6</f>
        <v>Dollars, en milliers, Type d’enregistrement 010</v>
      </c>
      <c r="AM6" s="131"/>
      <c r="AN6" s="131"/>
      <c r="AO6" s="1590"/>
      <c r="AP6" s="1590"/>
      <c r="AQ6" s="131"/>
      <c r="AR6" s="261" t="str">
        <f>B6</f>
        <v>Dollars, en milliers, Type d’enregistrement 010</v>
      </c>
      <c r="AS6" s="131"/>
      <c r="AT6" s="131"/>
      <c r="AU6" s="1590"/>
      <c r="AV6" s="1590"/>
    </row>
    <row r="7" spans="1:48" s="1446" customFormat="1" ht="28.5" x14ac:dyDescent="0.25">
      <c r="A7" s="131"/>
      <c r="B7" s="2179" t="s">
        <v>2349</v>
      </c>
      <c r="C7" s="2180"/>
      <c r="D7" s="2181"/>
      <c r="E7" s="897"/>
      <c r="F7" s="1666" t="s">
        <v>2350</v>
      </c>
      <c r="G7" s="1544"/>
      <c r="H7" s="2069" t="s">
        <v>2800</v>
      </c>
      <c r="I7" s="2004"/>
      <c r="J7" s="897"/>
      <c r="K7" s="897"/>
      <c r="L7" s="897"/>
      <c r="M7" s="897"/>
      <c r="N7" s="897"/>
      <c r="O7" s="131"/>
      <c r="P7" s="2184"/>
      <c r="Q7" s="2184"/>
      <c r="R7" s="1026"/>
      <c r="S7" s="2105" t="s">
        <v>2971</v>
      </c>
      <c r="T7" s="2149"/>
      <c r="U7" s="1397"/>
      <c r="V7" s="2184"/>
      <c r="W7" s="2184"/>
      <c r="X7" s="1456"/>
      <c r="Y7" s="2226" t="s">
        <v>2971</v>
      </c>
      <c r="Z7" s="2227"/>
      <c r="AA7" s="1597"/>
      <c r="AB7" s="2304"/>
      <c r="AC7" s="2304"/>
      <c r="AD7" s="189"/>
      <c r="AE7" s="1598"/>
      <c r="AF7" s="131"/>
      <c r="AG7" s="897"/>
      <c r="AH7" s="897"/>
      <c r="AI7" s="897"/>
      <c r="AJ7" s="897"/>
      <c r="AK7" s="1481"/>
      <c r="AL7" s="2304"/>
      <c r="AM7" s="2304"/>
      <c r="AN7" s="1591"/>
      <c r="AO7" s="2226" t="s">
        <v>2971</v>
      </c>
      <c r="AP7" s="2227"/>
      <c r="AQ7" s="131"/>
      <c r="AR7" s="2304"/>
      <c r="AS7" s="2304"/>
      <c r="AT7" s="1591"/>
      <c r="AU7" s="2226" t="s">
        <v>2971</v>
      </c>
      <c r="AV7" s="2227"/>
    </row>
    <row r="8" spans="1:48" s="1446" customFormat="1" ht="100.5" x14ac:dyDescent="0.25">
      <c r="A8" s="1666" t="s">
        <v>2915</v>
      </c>
      <c r="B8" s="1666" t="s">
        <v>2916</v>
      </c>
      <c r="C8" s="1666" t="s">
        <v>2352</v>
      </c>
      <c r="D8" s="1666" t="s">
        <v>3111</v>
      </c>
      <c r="E8" s="188"/>
      <c r="F8" s="1660" t="s">
        <v>3120</v>
      </c>
      <c r="G8" s="1191"/>
      <c r="H8" s="1666" t="s">
        <v>3083</v>
      </c>
      <c r="I8" s="1213" t="s">
        <v>3154</v>
      </c>
      <c r="J8" s="188"/>
      <c r="K8" s="2002" t="s">
        <v>2359</v>
      </c>
      <c r="L8" s="2149"/>
      <c r="M8" s="2002" t="s">
        <v>2925</v>
      </c>
      <c r="N8" s="2149"/>
      <c r="O8" s="131"/>
      <c r="P8" s="1200" t="str">
        <f>$A8</f>
        <v>Fourchette de probabilité de défaut (PD)</v>
      </c>
      <c r="Q8" s="1200" t="str">
        <f>$B8</f>
        <v>PD estimative (%) (M3)</v>
      </c>
      <c r="R8" s="1666" t="s">
        <v>3090</v>
      </c>
      <c r="S8" s="1666" t="s">
        <v>2927</v>
      </c>
      <c r="T8" s="1666" t="s">
        <v>2928</v>
      </c>
      <c r="U8" s="189"/>
      <c r="V8" s="1200" t="str">
        <f>$A8</f>
        <v>Fourchette de probabilité de défaut (PD)</v>
      </c>
      <c r="W8" s="1200" t="str">
        <f>$B8</f>
        <v>PD estimative (%) (M3)</v>
      </c>
      <c r="X8" s="1213" t="s">
        <v>3133</v>
      </c>
      <c r="Y8" s="1213" t="s">
        <v>3134</v>
      </c>
      <c r="Z8" s="1213" t="s">
        <v>3106</v>
      </c>
      <c r="AA8" s="1599"/>
      <c r="AB8" s="1600" t="s">
        <v>2915</v>
      </c>
      <c r="AC8" s="1600" t="s">
        <v>2916</v>
      </c>
      <c r="AD8" s="1666" t="s">
        <v>3156</v>
      </c>
      <c r="AE8" s="1213" t="s">
        <v>3157</v>
      </c>
      <c r="AF8" s="1601"/>
      <c r="AG8" s="2306" t="s">
        <v>3138</v>
      </c>
      <c r="AH8" s="2307"/>
      <c r="AI8" s="2306" t="s">
        <v>2981</v>
      </c>
      <c r="AJ8" s="2307"/>
      <c r="AK8" s="1481"/>
      <c r="AL8" s="1200" t="str">
        <f>$A8</f>
        <v>Fourchette de probabilité de défaut (PD)</v>
      </c>
      <c r="AM8" s="1200" t="str">
        <f>$B8</f>
        <v>PD estimative (%) (M3)</v>
      </c>
      <c r="AN8" s="1592" t="s">
        <v>3179</v>
      </c>
      <c r="AO8" s="1592" t="s">
        <v>3173</v>
      </c>
      <c r="AP8" s="1592" t="s">
        <v>3180</v>
      </c>
      <c r="AQ8" s="131"/>
      <c r="AR8" s="1200" t="str">
        <f>$A8</f>
        <v>Fourchette de probabilité de défaut (PD)</v>
      </c>
      <c r="AS8" s="1200" t="str">
        <f>$B8</f>
        <v>PD estimative (%) (M3)</v>
      </c>
      <c r="AT8" s="1592" t="s">
        <v>3142</v>
      </c>
      <c r="AU8" s="1592" t="s">
        <v>3181</v>
      </c>
      <c r="AV8" s="1592" t="s">
        <v>3182</v>
      </c>
    </row>
    <row r="9" spans="1:48" s="1446" customFormat="1" x14ac:dyDescent="0.25">
      <c r="A9" s="1026"/>
      <c r="B9" s="1703" t="s">
        <v>244</v>
      </c>
      <c r="C9" s="1703"/>
      <c r="D9" s="1703" t="s">
        <v>245</v>
      </c>
      <c r="E9" s="1703"/>
      <c r="F9" s="1703" t="s">
        <v>246</v>
      </c>
      <c r="G9" s="1703"/>
      <c r="H9" s="1703" t="s">
        <v>3085</v>
      </c>
      <c r="I9" s="1703"/>
      <c r="J9" s="1703"/>
      <c r="K9" s="1703"/>
      <c r="L9" s="1703"/>
      <c r="M9" s="1703"/>
      <c r="N9" s="1703"/>
      <c r="O9" s="1026"/>
      <c r="P9" s="1398"/>
      <c r="Q9" s="1399" t="s">
        <v>2930</v>
      </c>
      <c r="R9" s="1703"/>
      <c r="S9" s="131"/>
      <c r="T9" s="1703"/>
      <c r="U9" s="1703"/>
      <c r="V9" s="1398"/>
      <c r="W9" s="1399" t="s">
        <v>2930</v>
      </c>
      <c r="X9" s="1602"/>
      <c r="Y9" s="1590"/>
      <c r="Z9" s="1602"/>
      <c r="AA9" s="1602"/>
      <c r="AB9" s="1603"/>
      <c r="AC9" s="1604" t="s">
        <v>2930</v>
      </c>
      <c r="AD9" s="1026"/>
      <c r="AE9" s="1703"/>
      <c r="AF9" s="1026"/>
      <c r="AG9" s="1703"/>
      <c r="AH9" s="1703"/>
      <c r="AI9" s="1703"/>
      <c r="AJ9" s="1703"/>
      <c r="AK9" s="1481"/>
      <c r="AL9" s="1398"/>
      <c r="AM9" s="1399" t="s">
        <v>2930</v>
      </c>
      <c r="AN9" s="1602"/>
      <c r="AO9" s="1590"/>
      <c r="AP9" s="1602"/>
      <c r="AQ9" s="1026"/>
      <c r="AR9" s="1398"/>
      <c r="AS9" s="1399" t="s">
        <v>2930</v>
      </c>
      <c r="AT9" s="1602"/>
      <c r="AU9" s="1590"/>
      <c r="AV9" s="1602"/>
    </row>
    <row r="10" spans="1:48" s="1446" customFormat="1" x14ac:dyDescent="0.25">
      <c r="A10" s="131"/>
      <c r="B10" s="138" t="s">
        <v>1784</v>
      </c>
      <c r="C10" s="131"/>
      <c r="D10" s="669"/>
      <c r="E10" s="669"/>
      <c r="F10" s="669"/>
      <c r="G10" s="669"/>
      <c r="H10" s="669"/>
      <c r="I10" s="669"/>
      <c r="J10" s="669"/>
      <c r="K10" s="669"/>
      <c r="L10" s="669"/>
      <c r="M10" s="669"/>
      <c r="N10" s="131"/>
      <c r="O10" s="131"/>
      <c r="P10" s="1400"/>
      <c r="Q10" s="1401" t="str">
        <f>$B10</f>
        <v>Engagements utilisés (501)</v>
      </c>
      <c r="R10" s="131"/>
      <c r="S10" s="131"/>
      <c r="T10" s="131"/>
      <c r="U10" s="131"/>
      <c r="V10" s="1400"/>
      <c r="W10" s="1401" t="str">
        <f>$B10</f>
        <v>Engagements utilisés (501)</v>
      </c>
      <c r="X10" s="1590"/>
      <c r="Y10" s="1590"/>
      <c r="Z10" s="1590"/>
      <c r="AA10" s="1590"/>
      <c r="AB10" s="1605"/>
      <c r="AC10" s="1606" t="s">
        <v>3145</v>
      </c>
      <c r="AD10" s="1607"/>
      <c r="AE10" s="131"/>
      <c r="AF10" s="131"/>
      <c r="AG10" s="131"/>
      <c r="AH10" s="131"/>
      <c r="AI10" s="131"/>
      <c r="AJ10" s="131"/>
      <c r="AK10" s="1481"/>
      <c r="AL10" s="1400"/>
      <c r="AM10" s="1401" t="str">
        <f>$B10</f>
        <v>Engagements utilisés (501)</v>
      </c>
      <c r="AN10" s="1590"/>
      <c r="AO10" s="1590"/>
      <c r="AP10" s="1590"/>
      <c r="AQ10" s="131"/>
      <c r="AR10" s="1400"/>
      <c r="AS10" s="1401" t="str">
        <f>$B10</f>
        <v>Engagements utilisés (501)</v>
      </c>
      <c r="AT10" s="1590"/>
      <c r="AU10" s="1590"/>
      <c r="AV10" s="1590"/>
    </row>
    <row r="11" spans="1:48" s="1446" customFormat="1" x14ac:dyDescent="0.25">
      <c r="A11" s="1700" t="s">
        <v>2932</v>
      </c>
      <c r="B11" s="1065"/>
      <c r="C11" s="1402"/>
      <c r="D11" s="1692"/>
      <c r="E11" s="1700"/>
      <c r="F11" s="1692"/>
      <c r="G11" s="1419"/>
      <c r="H11" s="1693"/>
      <c r="I11" s="1405"/>
      <c r="J11" s="1700"/>
      <c r="K11" s="2186"/>
      <c r="L11" s="2186"/>
      <c r="M11" s="2186"/>
      <c r="N11" s="2186"/>
      <c r="O11" s="131"/>
      <c r="P11" s="1407" t="str">
        <f t="shared" ref="P11:P35" si="0">$A11</f>
        <v>1 (1401)</v>
      </c>
      <c r="Q11" s="1408" t="str">
        <f t="shared" ref="Q11:Q35" si="1">IF($B11="","",$B11)</f>
        <v/>
      </c>
      <c r="R11" s="295"/>
      <c r="S11" s="1409"/>
      <c r="T11" s="1409"/>
      <c r="U11" s="1665"/>
      <c r="V11" s="1407" t="str">
        <f t="shared" ref="V11:V35" si="2">$A11</f>
        <v>1 (1401)</v>
      </c>
      <c r="W11" s="1408" t="str">
        <f t="shared" ref="W11:W35" si="3">IF($B11="","",$B11)</f>
        <v/>
      </c>
      <c r="X11" s="1608"/>
      <c r="Y11" s="1609"/>
      <c r="Z11" s="1609"/>
      <c r="AA11" s="1610"/>
      <c r="AB11" s="1611" t="s">
        <v>2932</v>
      </c>
      <c r="AC11" s="1612" t="str">
        <f t="shared" ref="AC11:AC35" si="4">IF($B11="","",$B11)</f>
        <v/>
      </c>
      <c r="AD11" s="990"/>
      <c r="AE11" s="1405"/>
      <c r="AF11" s="131"/>
      <c r="AG11" s="2186"/>
      <c r="AH11" s="2186"/>
      <c r="AI11" s="2186"/>
      <c r="AJ11" s="2186"/>
      <c r="AK11" s="1481"/>
      <c r="AL11" s="1407" t="str">
        <f t="shared" ref="AL11:AL35" si="5">$A11</f>
        <v>1 (1401)</v>
      </c>
      <c r="AM11" s="1408" t="str">
        <f t="shared" ref="AM11:AM35" si="6">IF($B11="","",$B11)</f>
        <v/>
      </c>
      <c r="AN11" s="1608"/>
      <c r="AO11" s="1609"/>
      <c r="AP11" s="1609"/>
      <c r="AQ11" s="131"/>
      <c r="AR11" s="1407" t="str">
        <f t="shared" ref="AR11:AR35" si="7">$A11</f>
        <v>1 (1401)</v>
      </c>
      <c r="AS11" s="1408" t="str">
        <f t="shared" ref="AS11:AS35" si="8">IF($B11="","",$B11)</f>
        <v/>
      </c>
      <c r="AT11" s="1608"/>
      <c r="AU11" s="1609"/>
      <c r="AV11" s="1609"/>
    </row>
    <row r="12" spans="1:48" s="1446" customFormat="1" x14ac:dyDescent="0.25">
      <c r="A12" s="1700" t="s">
        <v>2933</v>
      </c>
      <c r="B12" s="1065"/>
      <c r="C12" s="1402"/>
      <c r="D12" s="1692"/>
      <c r="E12" s="1700"/>
      <c r="F12" s="1692"/>
      <c r="G12" s="1419"/>
      <c r="H12" s="1693"/>
      <c r="I12" s="1405"/>
      <c r="J12" s="1700"/>
      <c r="K12" s="2186"/>
      <c r="L12" s="2186"/>
      <c r="M12" s="2186"/>
      <c r="N12" s="2186"/>
      <c r="O12" s="131"/>
      <c r="P12" s="1407" t="str">
        <f t="shared" si="0"/>
        <v>2 (1402)</v>
      </c>
      <c r="Q12" s="1408" t="str">
        <f t="shared" si="1"/>
        <v/>
      </c>
      <c r="R12" s="295"/>
      <c r="S12" s="1409"/>
      <c r="T12" s="1409"/>
      <c r="U12" s="1665"/>
      <c r="V12" s="1407" t="str">
        <f t="shared" si="2"/>
        <v>2 (1402)</v>
      </c>
      <c r="W12" s="1408" t="str">
        <f t="shared" si="3"/>
        <v/>
      </c>
      <c r="X12" s="1608"/>
      <c r="Y12" s="1609"/>
      <c r="Z12" s="1609"/>
      <c r="AA12" s="1610"/>
      <c r="AB12" s="1611" t="s">
        <v>2933</v>
      </c>
      <c r="AC12" s="1612" t="str">
        <f t="shared" si="4"/>
        <v/>
      </c>
      <c r="AD12" s="990"/>
      <c r="AE12" s="1405"/>
      <c r="AF12" s="131"/>
      <c r="AG12" s="2186"/>
      <c r="AH12" s="2186"/>
      <c r="AI12" s="2186"/>
      <c r="AJ12" s="2186"/>
      <c r="AK12" s="1481"/>
      <c r="AL12" s="1407" t="str">
        <f t="shared" si="5"/>
        <v>2 (1402)</v>
      </c>
      <c r="AM12" s="1408" t="str">
        <f t="shared" si="6"/>
        <v/>
      </c>
      <c r="AN12" s="1608"/>
      <c r="AO12" s="1609"/>
      <c r="AP12" s="1609"/>
      <c r="AQ12" s="131"/>
      <c r="AR12" s="1407" t="str">
        <f t="shared" si="7"/>
        <v>2 (1402)</v>
      </c>
      <c r="AS12" s="1408" t="str">
        <f t="shared" si="8"/>
        <v/>
      </c>
      <c r="AT12" s="1608"/>
      <c r="AU12" s="1609"/>
      <c r="AV12" s="1609"/>
    </row>
    <row r="13" spans="1:48" s="1446" customFormat="1" x14ac:dyDescent="0.25">
      <c r="A13" s="1700" t="s">
        <v>2934</v>
      </c>
      <c r="B13" s="1065"/>
      <c r="C13" s="1402"/>
      <c r="D13" s="1692"/>
      <c r="E13" s="1700"/>
      <c r="F13" s="1692"/>
      <c r="G13" s="1419"/>
      <c r="H13" s="1693"/>
      <c r="I13" s="1405"/>
      <c r="J13" s="1700"/>
      <c r="K13" s="2186"/>
      <c r="L13" s="2186"/>
      <c r="M13" s="2186"/>
      <c r="N13" s="2186"/>
      <c r="O13" s="131"/>
      <c r="P13" s="1407" t="str">
        <f t="shared" si="0"/>
        <v>3 (1403)</v>
      </c>
      <c r="Q13" s="1408" t="str">
        <f t="shared" si="1"/>
        <v/>
      </c>
      <c r="R13" s="295"/>
      <c r="S13" s="1409"/>
      <c r="T13" s="1409"/>
      <c r="U13" s="1665"/>
      <c r="V13" s="1407" t="str">
        <f t="shared" si="2"/>
        <v>3 (1403)</v>
      </c>
      <c r="W13" s="1408" t="str">
        <f t="shared" si="3"/>
        <v/>
      </c>
      <c r="X13" s="1608"/>
      <c r="Y13" s="1609"/>
      <c r="Z13" s="1609"/>
      <c r="AA13" s="1610"/>
      <c r="AB13" s="1611" t="s">
        <v>2934</v>
      </c>
      <c r="AC13" s="1612" t="str">
        <f t="shared" si="4"/>
        <v/>
      </c>
      <c r="AD13" s="990"/>
      <c r="AE13" s="1405"/>
      <c r="AF13" s="131"/>
      <c r="AG13" s="2186"/>
      <c r="AH13" s="2186"/>
      <c r="AI13" s="2186"/>
      <c r="AJ13" s="2186"/>
      <c r="AK13" s="1481"/>
      <c r="AL13" s="1407" t="str">
        <f t="shared" si="5"/>
        <v>3 (1403)</v>
      </c>
      <c r="AM13" s="1408" t="str">
        <f t="shared" si="6"/>
        <v/>
      </c>
      <c r="AN13" s="1608"/>
      <c r="AO13" s="1609"/>
      <c r="AP13" s="1609"/>
      <c r="AQ13" s="131"/>
      <c r="AR13" s="1407" t="str">
        <f t="shared" si="7"/>
        <v>3 (1403)</v>
      </c>
      <c r="AS13" s="1408" t="str">
        <f t="shared" si="8"/>
        <v/>
      </c>
      <c r="AT13" s="1608"/>
      <c r="AU13" s="1609"/>
      <c r="AV13" s="1609"/>
    </row>
    <row r="14" spans="1:48" s="1446" customFormat="1" hidden="1" x14ac:dyDescent="0.25">
      <c r="A14" s="1700" t="s">
        <v>2935</v>
      </c>
      <c r="B14" s="1065"/>
      <c r="C14" s="1402"/>
      <c r="D14" s="1692"/>
      <c r="E14" s="1700"/>
      <c r="F14" s="1692"/>
      <c r="G14" s="1419"/>
      <c r="H14" s="1693"/>
      <c r="I14" s="1405"/>
      <c r="J14" s="1700"/>
      <c r="K14" s="2186"/>
      <c r="L14" s="2186"/>
      <c r="M14" s="2186"/>
      <c r="N14" s="2186"/>
      <c r="O14" s="131"/>
      <c r="P14" s="1407" t="str">
        <f t="shared" si="0"/>
        <v>4 (1404)</v>
      </c>
      <c r="Q14" s="1408" t="str">
        <f t="shared" si="1"/>
        <v/>
      </c>
      <c r="R14" s="295"/>
      <c r="S14" s="1409"/>
      <c r="T14" s="1409"/>
      <c r="U14" s="1665"/>
      <c r="V14" s="1407" t="str">
        <f t="shared" si="2"/>
        <v>4 (1404)</v>
      </c>
      <c r="W14" s="1408" t="str">
        <f t="shared" si="3"/>
        <v/>
      </c>
      <c r="X14" s="1608"/>
      <c r="Y14" s="1609"/>
      <c r="Z14" s="1609"/>
      <c r="AA14" s="1610"/>
      <c r="AB14" s="1611" t="s">
        <v>2935</v>
      </c>
      <c r="AC14" s="1612" t="str">
        <f t="shared" si="4"/>
        <v/>
      </c>
      <c r="AD14" s="990"/>
      <c r="AE14" s="1405"/>
      <c r="AF14" s="131"/>
      <c r="AG14" s="2186"/>
      <c r="AH14" s="2186"/>
      <c r="AI14" s="2186"/>
      <c r="AJ14" s="2186"/>
      <c r="AK14" s="1481"/>
      <c r="AL14" s="1407" t="str">
        <f t="shared" si="5"/>
        <v>4 (1404)</v>
      </c>
      <c r="AM14" s="1408" t="str">
        <f t="shared" si="6"/>
        <v/>
      </c>
      <c r="AN14" s="1608"/>
      <c r="AO14" s="1609"/>
      <c r="AP14" s="1609"/>
      <c r="AQ14" s="131"/>
      <c r="AR14" s="1407" t="str">
        <f t="shared" si="7"/>
        <v>4 (1404)</v>
      </c>
      <c r="AS14" s="1408" t="str">
        <f t="shared" si="8"/>
        <v/>
      </c>
      <c r="AT14" s="1608"/>
      <c r="AU14" s="1609"/>
      <c r="AV14" s="1609"/>
    </row>
    <row r="15" spans="1:48" s="1446" customFormat="1" hidden="1" x14ac:dyDescent="0.25">
      <c r="A15" s="1700" t="s">
        <v>2936</v>
      </c>
      <c r="B15" s="1065"/>
      <c r="C15" s="1402"/>
      <c r="D15" s="1692"/>
      <c r="E15" s="1700"/>
      <c r="F15" s="1692"/>
      <c r="G15" s="1419"/>
      <c r="H15" s="1693"/>
      <c r="I15" s="1405"/>
      <c r="J15" s="1700"/>
      <c r="K15" s="2186"/>
      <c r="L15" s="2186"/>
      <c r="M15" s="2186"/>
      <c r="N15" s="2186"/>
      <c r="O15" s="131"/>
      <c r="P15" s="1407" t="str">
        <f t="shared" si="0"/>
        <v>5 (1405)</v>
      </c>
      <c r="Q15" s="1408" t="str">
        <f t="shared" si="1"/>
        <v/>
      </c>
      <c r="R15" s="295"/>
      <c r="S15" s="1409"/>
      <c r="T15" s="1409"/>
      <c r="U15" s="1665"/>
      <c r="V15" s="1407" t="str">
        <f t="shared" si="2"/>
        <v>5 (1405)</v>
      </c>
      <c r="W15" s="1408" t="str">
        <f t="shared" si="3"/>
        <v/>
      </c>
      <c r="X15" s="1608"/>
      <c r="Y15" s="1609"/>
      <c r="Z15" s="1609"/>
      <c r="AA15" s="1610"/>
      <c r="AB15" s="1611" t="s">
        <v>2936</v>
      </c>
      <c r="AC15" s="1612" t="str">
        <f t="shared" si="4"/>
        <v/>
      </c>
      <c r="AD15" s="990"/>
      <c r="AE15" s="1405"/>
      <c r="AF15" s="131"/>
      <c r="AG15" s="2186"/>
      <c r="AH15" s="2186"/>
      <c r="AI15" s="2186"/>
      <c r="AJ15" s="2186"/>
      <c r="AK15" s="1481"/>
      <c r="AL15" s="1407" t="str">
        <f t="shared" si="5"/>
        <v>5 (1405)</v>
      </c>
      <c r="AM15" s="1408" t="str">
        <f t="shared" si="6"/>
        <v/>
      </c>
      <c r="AN15" s="1608"/>
      <c r="AO15" s="1609"/>
      <c r="AP15" s="1609"/>
      <c r="AQ15" s="131"/>
      <c r="AR15" s="1407" t="str">
        <f t="shared" si="7"/>
        <v>5 (1405)</v>
      </c>
      <c r="AS15" s="1408" t="str">
        <f t="shared" si="8"/>
        <v/>
      </c>
      <c r="AT15" s="1608"/>
      <c r="AU15" s="1609"/>
      <c r="AV15" s="1609"/>
    </row>
    <row r="16" spans="1:48" s="1446" customFormat="1" hidden="1" x14ac:dyDescent="0.25">
      <c r="A16" s="1700" t="s">
        <v>2937</v>
      </c>
      <c r="B16" s="1065"/>
      <c r="C16" s="1402"/>
      <c r="D16" s="1692"/>
      <c r="E16" s="1700"/>
      <c r="F16" s="1692"/>
      <c r="G16" s="1419"/>
      <c r="H16" s="1693"/>
      <c r="I16" s="1405"/>
      <c r="J16" s="1700"/>
      <c r="K16" s="2186"/>
      <c r="L16" s="2186"/>
      <c r="M16" s="2186"/>
      <c r="N16" s="2186"/>
      <c r="O16" s="131"/>
      <c r="P16" s="1407" t="str">
        <f t="shared" si="0"/>
        <v>6 (1406)</v>
      </c>
      <c r="Q16" s="1408" t="str">
        <f t="shared" si="1"/>
        <v/>
      </c>
      <c r="R16" s="295"/>
      <c r="S16" s="1409"/>
      <c r="T16" s="1409"/>
      <c r="U16" s="1665"/>
      <c r="V16" s="1407" t="str">
        <f t="shared" si="2"/>
        <v>6 (1406)</v>
      </c>
      <c r="W16" s="1408" t="str">
        <f t="shared" si="3"/>
        <v/>
      </c>
      <c r="X16" s="1608"/>
      <c r="Y16" s="1609"/>
      <c r="Z16" s="1609"/>
      <c r="AA16" s="1610"/>
      <c r="AB16" s="1611" t="s">
        <v>2937</v>
      </c>
      <c r="AC16" s="1612" t="str">
        <f t="shared" si="4"/>
        <v/>
      </c>
      <c r="AD16" s="990"/>
      <c r="AE16" s="1405"/>
      <c r="AF16" s="131"/>
      <c r="AG16" s="2186"/>
      <c r="AH16" s="2186"/>
      <c r="AI16" s="2186"/>
      <c r="AJ16" s="2186"/>
      <c r="AK16" s="1481"/>
      <c r="AL16" s="1407" t="str">
        <f t="shared" si="5"/>
        <v>6 (1406)</v>
      </c>
      <c r="AM16" s="1408" t="str">
        <f t="shared" si="6"/>
        <v/>
      </c>
      <c r="AN16" s="1608"/>
      <c r="AO16" s="1609"/>
      <c r="AP16" s="1609"/>
      <c r="AQ16" s="131"/>
      <c r="AR16" s="1407" t="str">
        <f t="shared" si="7"/>
        <v>6 (1406)</v>
      </c>
      <c r="AS16" s="1408" t="str">
        <f t="shared" si="8"/>
        <v/>
      </c>
      <c r="AT16" s="1608"/>
      <c r="AU16" s="1609"/>
      <c r="AV16" s="1609"/>
    </row>
    <row r="17" spans="1:48" s="1446" customFormat="1" hidden="1" x14ac:dyDescent="0.25">
      <c r="A17" s="1700" t="s">
        <v>2938</v>
      </c>
      <c r="B17" s="1065"/>
      <c r="C17" s="1402"/>
      <c r="D17" s="1692"/>
      <c r="E17" s="1700"/>
      <c r="F17" s="1692"/>
      <c r="G17" s="1419"/>
      <c r="H17" s="1693"/>
      <c r="I17" s="1405"/>
      <c r="J17" s="1700"/>
      <c r="K17" s="2186"/>
      <c r="L17" s="2186"/>
      <c r="M17" s="2186"/>
      <c r="N17" s="2186"/>
      <c r="O17" s="131"/>
      <c r="P17" s="1407" t="str">
        <f t="shared" si="0"/>
        <v>7 (1407)</v>
      </c>
      <c r="Q17" s="1408" t="str">
        <f t="shared" si="1"/>
        <v/>
      </c>
      <c r="R17" s="295"/>
      <c r="S17" s="1409"/>
      <c r="T17" s="1409"/>
      <c r="U17" s="1665"/>
      <c r="V17" s="1407" t="str">
        <f t="shared" si="2"/>
        <v>7 (1407)</v>
      </c>
      <c r="W17" s="1408" t="str">
        <f t="shared" si="3"/>
        <v/>
      </c>
      <c r="X17" s="1608"/>
      <c r="Y17" s="1609"/>
      <c r="Z17" s="1609"/>
      <c r="AA17" s="1610"/>
      <c r="AB17" s="1611" t="s">
        <v>2938</v>
      </c>
      <c r="AC17" s="1612" t="str">
        <f t="shared" si="4"/>
        <v/>
      </c>
      <c r="AD17" s="990"/>
      <c r="AE17" s="1405"/>
      <c r="AF17" s="131"/>
      <c r="AG17" s="2186"/>
      <c r="AH17" s="2186"/>
      <c r="AI17" s="2186"/>
      <c r="AJ17" s="2186"/>
      <c r="AK17" s="1481"/>
      <c r="AL17" s="1407" t="str">
        <f t="shared" si="5"/>
        <v>7 (1407)</v>
      </c>
      <c r="AM17" s="1408" t="str">
        <f t="shared" si="6"/>
        <v/>
      </c>
      <c r="AN17" s="1608"/>
      <c r="AO17" s="1609"/>
      <c r="AP17" s="1609"/>
      <c r="AQ17" s="131"/>
      <c r="AR17" s="1407" t="str">
        <f t="shared" si="7"/>
        <v>7 (1407)</v>
      </c>
      <c r="AS17" s="1408" t="str">
        <f t="shared" si="8"/>
        <v/>
      </c>
      <c r="AT17" s="1608"/>
      <c r="AU17" s="1609"/>
      <c r="AV17" s="1609"/>
    </row>
    <row r="18" spans="1:48" s="1446" customFormat="1" hidden="1" x14ac:dyDescent="0.25">
      <c r="A18" s="1700" t="s">
        <v>2939</v>
      </c>
      <c r="B18" s="1065"/>
      <c r="C18" s="1402"/>
      <c r="D18" s="1692"/>
      <c r="E18" s="1700"/>
      <c r="F18" s="1692"/>
      <c r="G18" s="1419"/>
      <c r="H18" s="1693"/>
      <c r="I18" s="1405"/>
      <c r="J18" s="1700"/>
      <c r="K18" s="2186"/>
      <c r="L18" s="2186"/>
      <c r="M18" s="2186"/>
      <c r="N18" s="2186"/>
      <c r="O18" s="131"/>
      <c r="P18" s="1407" t="str">
        <f t="shared" si="0"/>
        <v>8 (1408)</v>
      </c>
      <c r="Q18" s="1408" t="str">
        <f t="shared" si="1"/>
        <v/>
      </c>
      <c r="R18" s="295"/>
      <c r="S18" s="1409"/>
      <c r="T18" s="1409"/>
      <c r="U18" s="1665"/>
      <c r="V18" s="1407" t="str">
        <f t="shared" si="2"/>
        <v>8 (1408)</v>
      </c>
      <c r="W18" s="1408" t="str">
        <f t="shared" si="3"/>
        <v/>
      </c>
      <c r="X18" s="1608"/>
      <c r="Y18" s="1609"/>
      <c r="Z18" s="1609"/>
      <c r="AA18" s="1610"/>
      <c r="AB18" s="1611" t="s">
        <v>2939</v>
      </c>
      <c r="AC18" s="1612" t="str">
        <f t="shared" si="4"/>
        <v/>
      </c>
      <c r="AD18" s="990"/>
      <c r="AE18" s="1405"/>
      <c r="AF18" s="131"/>
      <c r="AG18" s="2186"/>
      <c r="AH18" s="2186"/>
      <c r="AI18" s="2186"/>
      <c r="AJ18" s="2186"/>
      <c r="AK18" s="1481"/>
      <c r="AL18" s="1407" t="str">
        <f t="shared" si="5"/>
        <v>8 (1408)</v>
      </c>
      <c r="AM18" s="1408" t="str">
        <f t="shared" si="6"/>
        <v/>
      </c>
      <c r="AN18" s="1608"/>
      <c r="AO18" s="1609"/>
      <c r="AP18" s="1609"/>
      <c r="AQ18" s="131"/>
      <c r="AR18" s="1407" t="str">
        <f t="shared" si="7"/>
        <v>8 (1408)</v>
      </c>
      <c r="AS18" s="1408" t="str">
        <f t="shared" si="8"/>
        <v/>
      </c>
      <c r="AT18" s="1608"/>
      <c r="AU18" s="1609"/>
      <c r="AV18" s="1609"/>
    </row>
    <row r="19" spans="1:48" s="1446" customFormat="1" hidden="1" x14ac:dyDescent="0.25">
      <c r="A19" s="1700" t="s">
        <v>2940</v>
      </c>
      <c r="B19" s="1065"/>
      <c r="C19" s="1402"/>
      <c r="D19" s="1692"/>
      <c r="E19" s="1700"/>
      <c r="F19" s="1692"/>
      <c r="G19" s="1419"/>
      <c r="H19" s="1693"/>
      <c r="I19" s="1405"/>
      <c r="J19" s="1700"/>
      <c r="K19" s="2186"/>
      <c r="L19" s="2186"/>
      <c r="M19" s="2186"/>
      <c r="N19" s="2186"/>
      <c r="O19" s="131"/>
      <c r="P19" s="1407" t="str">
        <f t="shared" si="0"/>
        <v>9 (1409)</v>
      </c>
      <c r="Q19" s="1408" t="str">
        <f t="shared" si="1"/>
        <v/>
      </c>
      <c r="R19" s="295"/>
      <c r="S19" s="1409"/>
      <c r="T19" s="1409"/>
      <c r="U19" s="1665"/>
      <c r="V19" s="1407" t="str">
        <f t="shared" si="2"/>
        <v>9 (1409)</v>
      </c>
      <c r="W19" s="1408" t="str">
        <f t="shared" si="3"/>
        <v/>
      </c>
      <c r="X19" s="1608"/>
      <c r="Y19" s="1609"/>
      <c r="Z19" s="1609"/>
      <c r="AA19" s="1610"/>
      <c r="AB19" s="1611" t="s">
        <v>2940</v>
      </c>
      <c r="AC19" s="1612" t="str">
        <f t="shared" si="4"/>
        <v/>
      </c>
      <c r="AD19" s="990"/>
      <c r="AE19" s="1405"/>
      <c r="AF19" s="131"/>
      <c r="AG19" s="2186"/>
      <c r="AH19" s="2186"/>
      <c r="AI19" s="2186"/>
      <c r="AJ19" s="2186"/>
      <c r="AK19" s="1481"/>
      <c r="AL19" s="1407" t="str">
        <f t="shared" si="5"/>
        <v>9 (1409)</v>
      </c>
      <c r="AM19" s="1408" t="str">
        <f t="shared" si="6"/>
        <v/>
      </c>
      <c r="AN19" s="1608"/>
      <c r="AO19" s="1609"/>
      <c r="AP19" s="1609"/>
      <c r="AQ19" s="131"/>
      <c r="AR19" s="1407" t="str">
        <f t="shared" si="7"/>
        <v>9 (1409)</v>
      </c>
      <c r="AS19" s="1408" t="str">
        <f t="shared" si="8"/>
        <v/>
      </c>
      <c r="AT19" s="1608"/>
      <c r="AU19" s="1609"/>
      <c r="AV19" s="1609"/>
    </row>
    <row r="20" spans="1:48" s="1446" customFormat="1" hidden="1" x14ac:dyDescent="0.25">
      <c r="A20" s="1700" t="s">
        <v>2941</v>
      </c>
      <c r="B20" s="1065"/>
      <c r="C20" s="1402"/>
      <c r="D20" s="1692"/>
      <c r="E20" s="1700"/>
      <c r="F20" s="1692"/>
      <c r="G20" s="1419"/>
      <c r="H20" s="1693"/>
      <c r="I20" s="1405"/>
      <c r="J20" s="1700"/>
      <c r="K20" s="2186"/>
      <c r="L20" s="2186"/>
      <c r="M20" s="2186"/>
      <c r="N20" s="2186"/>
      <c r="O20" s="131"/>
      <c r="P20" s="1407" t="str">
        <f t="shared" si="0"/>
        <v>10 (1410)</v>
      </c>
      <c r="Q20" s="1408" t="str">
        <f t="shared" si="1"/>
        <v/>
      </c>
      <c r="R20" s="295"/>
      <c r="S20" s="1409"/>
      <c r="T20" s="1409"/>
      <c r="U20" s="1665"/>
      <c r="V20" s="1407" t="str">
        <f t="shared" si="2"/>
        <v>10 (1410)</v>
      </c>
      <c r="W20" s="1408" t="str">
        <f t="shared" si="3"/>
        <v/>
      </c>
      <c r="X20" s="1608"/>
      <c r="Y20" s="1609"/>
      <c r="Z20" s="1609"/>
      <c r="AA20" s="1610"/>
      <c r="AB20" s="1611" t="s">
        <v>2941</v>
      </c>
      <c r="AC20" s="1612" t="str">
        <f t="shared" si="4"/>
        <v/>
      </c>
      <c r="AD20" s="990"/>
      <c r="AE20" s="1405"/>
      <c r="AF20" s="131"/>
      <c r="AG20" s="2186"/>
      <c r="AH20" s="2186"/>
      <c r="AI20" s="2186"/>
      <c r="AJ20" s="2186"/>
      <c r="AK20" s="1481"/>
      <c r="AL20" s="1407" t="str">
        <f t="shared" si="5"/>
        <v>10 (1410)</v>
      </c>
      <c r="AM20" s="1408" t="str">
        <f t="shared" si="6"/>
        <v/>
      </c>
      <c r="AN20" s="1608"/>
      <c r="AO20" s="1609"/>
      <c r="AP20" s="1609"/>
      <c r="AQ20" s="131"/>
      <c r="AR20" s="1407" t="str">
        <f t="shared" si="7"/>
        <v>10 (1410)</v>
      </c>
      <c r="AS20" s="1408" t="str">
        <f t="shared" si="8"/>
        <v/>
      </c>
      <c r="AT20" s="1608"/>
      <c r="AU20" s="1609"/>
      <c r="AV20" s="1609"/>
    </row>
    <row r="21" spans="1:48" s="1446" customFormat="1" hidden="1" x14ac:dyDescent="0.25">
      <c r="A21" s="1700" t="s">
        <v>2942</v>
      </c>
      <c r="B21" s="1065"/>
      <c r="C21" s="1402"/>
      <c r="D21" s="1692"/>
      <c r="E21" s="1700"/>
      <c r="F21" s="1692"/>
      <c r="G21" s="1419"/>
      <c r="H21" s="1693"/>
      <c r="I21" s="1405"/>
      <c r="J21" s="1700"/>
      <c r="K21" s="2186"/>
      <c r="L21" s="2186"/>
      <c r="M21" s="2186"/>
      <c r="N21" s="2186"/>
      <c r="O21" s="131"/>
      <c r="P21" s="1407" t="str">
        <f t="shared" si="0"/>
        <v>11 (1411)</v>
      </c>
      <c r="Q21" s="1408" t="str">
        <f t="shared" si="1"/>
        <v/>
      </c>
      <c r="R21" s="295"/>
      <c r="S21" s="1409"/>
      <c r="T21" s="1409"/>
      <c r="U21" s="1665"/>
      <c r="V21" s="1407" t="str">
        <f t="shared" si="2"/>
        <v>11 (1411)</v>
      </c>
      <c r="W21" s="1408" t="str">
        <f t="shared" si="3"/>
        <v/>
      </c>
      <c r="X21" s="1608"/>
      <c r="Y21" s="1609"/>
      <c r="Z21" s="1609"/>
      <c r="AA21" s="1610"/>
      <c r="AB21" s="1611" t="s">
        <v>2942</v>
      </c>
      <c r="AC21" s="1612" t="str">
        <f t="shared" si="4"/>
        <v/>
      </c>
      <c r="AD21" s="990"/>
      <c r="AE21" s="1405"/>
      <c r="AF21" s="131"/>
      <c r="AG21" s="2186"/>
      <c r="AH21" s="2186"/>
      <c r="AI21" s="2186"/>
      <c r="AJ21" s="2186"/>
      <c r="AK21" s="1481"/>
      <c r="AL21" s="1407" t="str">
        <f t="shared" si="5"/>
        <v>11 (1411)</v>
      </c>
      <c r="AM21" s="1408" t="str">
        <f t="shared" si="6"/>
        <v/>
      </c>
      <c r="AN21" s="1608"/>
      <c r="AO21" s="1609"/>
      <c r="AP21" s="1609"/>
      <c r="AQ21" s="131"/>
      <c r="AR21" s="1407" t="str">
        <f t="shared" si="7"/>
        <v>11 (1411)</v>
      </c>
      <c r="AS21" s="1408" t="str">
        <f t="shared" si="8"/>
        <v/>
      </c>
      <c r="AT21" s="1608"/>
      <c r="AU21" s="1609"/>
      <c r="AV21" s="1609"/>
    </row>
    <row r="22" spans="1:48" s="1446" customFormat="1" hidden="1" x14ac:dyDescent="0.25">
      <c r="A22" s="1700" t="s">
        <v>2943</v>
      </c>
      <c r="B22" s="1065"/>
      <c r="C22" s="1402"/>
      <c r="D22" s="1692"/>
      <c r="E22" s="1700"/>
      <c r="F22" s="1692"/>
      <c r="G22" s="1419"/>
      <c r="H22" s="1693"/>
      <c r="I22" s="1405"/>
      <c r="J22" s="1700"/>
      <c r="K22" s="2186"/>
      <c r="L22" s="2186"/>
      <c r="M22" s="2186"/>
      <c r="N22" s="2186"/>
      <c r="O22" s="131"/>
      <c r="P22" s="1407" t="str">
        <f t="shared" si="0"/>
        <v>12 (1412)</v>
      </c>
      <c r="Q22" s="1408" t="str">
        <f t="shared" si="1"/>
        <v/>
      </c>
      <c r="R22" s="295"/>
      <c r="S22" s="1409"/>
      <c r="T22" s="1409"/>
      <c r="U22" s="1665"/>
      <c r="V22" s="1407" t="str">
        <f t="shared" si="2"/>
        <v>12 (1412)</v>
      </c>
      <c r="W22" s="1408" t="str">
        <f t="shared" si="3"/>
        <v/>
      </c>
      <c r="X22" s="1608"/>
      <c r="Y22" s="1609"/>
      <c r="Z22" s="1609"/>
      <c r="AA22" s="1610"/>
      <c r="AB22" s="1611" t="s">
        <v>2943</v>
      </c>
      <c r="AC22" s="1612" t="str">
        <f t="shared" si="4"/>
        <v/>
      </c>
      <c r="AD22" s="990"/>
      <c r="AE22" s="1405"/>
      <c r="AF22" s="131"/>
      <c r="AG22" s="2186"/>
      <c r="AH22" s="2186"/>
      <c r="AI22" s="2186"/>
      <c r="AJ22" s="2186"/>
      <c r="AK22" s="1481"/>
      <c r="AL22" s="1407" t="str">
        <f t="shared" si="5"/>
        <v>12 (1412)</v>
      </c>
      <c r="AM22" s="1408" t="str">
        <f t="shared" si="6"/>
        <v/>
      </c>
      <c r="AN22" s="1608"/>
      <c r="AO22" s="1609"/>
      <c r="AP22" s="1609"/>
      <c r="AQ22" s="131"/>
      <c r="AR22" s="1407" t="str">
        <f t="shared" si="7"/>
        <v>12 (1412)</v>
      </c>
      <c r="AS22" s="1408" t="str">
        <f t="shared" si="8"/>
        <v/>
      </c>
      <c r="AT22" s="1608"/>
      <c r="AU22" s="1609"/>
      <c r="AV22" s="1609"/>
    </row>
    <row r="23" spans="1:48" s="1446" customFormat="1" hidden="1" x14ac:dyDescent="0.25">
      <c r="A23" s="1700" t="s">
        <v>2944</v>
      </c>
      <c r="B23" s="1065"/>
      <c r="C23" s="1402"/>
      <c r="D23" s="1692"/>
      <c r="E23" s="1700"/>
      <c r="F23" s="1692"/>
      <c r="G23" s="1419"/>
      <c r="H23" s="1693"/>
      <c r="I23" s="1405"/>
      <c r="J23" s="1700"/>
      <c r="K23" s="2186"/>
      <c r="L23" s="2186"/>
      <c r="M23" s="2186"/>
      <c r="N23" s="2186"/>
      <c r="O23" s="131"/>
      <c r="P23" s="1407" t="str">
        <f t="shared" si="0"/>
        <v>13 (1413)</v>
      </c>
      <c r="Q23" s="1408" t="str">
        <f t="shared" si="1"/>
        <v/>
      </c>
      <c r="R23" s="295"/>
      <c r="S23" s="1409"/>
      <c r="T23" s="1409"/>
      <c r="U23" s="1665"/>
      <c r="V23" s="1407" t="str">
        <f t="shared" si="2"/>
        <v>13 (1413)</v>
      </c>
      <c r="W23" s="1408" t="str">
        <f t="shared" si="3"/>
        <v/>
      </c>
      <c r="X23" s="1608"/>
      <c r="Y23" s="1609"/>
      <c r="Z23" s="1609"/>
      <c r="AA23" s="1610"/>
      <c r="AB23" s="1611" t="s">
        <v>2944</v>
      </c>
      <c r="AC23" s="1612" t="str">
        <f t="shared" si="4"/>
        <v/>
      </c>
      <c r="AD23" s="990"/>
      <c r="AE23" s="1405"/>
      <c r="AF23" s="131"/>
      <c r="AG23" s="2186"/>
      <c r="AH23" s="2186"/>
      <c r="AI23" s="2186"/>
      <c r="AJ23" s="2186"/>
      <c r="AK23" s="1481"/>
      <c r="AL23" s="1407" t="str">
        <f t="shared" si="5"/>
        <v>13 (1413)</v>
      </c>
      <c r="AM23" s="1408" t="str">
        <f t="shared" si="6"/>
        <v/>
      </c>
      <c r="AN23" s="1608"/>
      <c r="AO23" s="1609"/>
      <c r="AP23" s="1609"/>
      <c r="AQ23" s="131"/>
      <c r="AR23" s="1407" t="str">
        <f t="shared" si="7"/>
        <v>13 (1413)</v>
      </c>
      <c r="AS23" s="1408" t="str">
        <f t="shared" si="8"/>
        <v/>
      </c>
      <c r="AT23" s="1608"/>
      <c r="AU23" s="1609"/>
      <c r="AV23" s="1609"/>
    </row>
    <row r="24" spans="1:48" s="1446" customFormat="1" hidden="1" x14ac:dyDescent="0.25">
      <c r="A24" s="1700" t="s">
        <v>2945</v>
      </c>
      <c r="B24" s="1065"/>
      <c r="C24" s="1402"/>
      <c r="D24" s="1692"/>
      <c r="E24" s="1700"/>
      <c r="F24" s="1692"/>
      <c r="G24" s="1419"/>
      <c r="H24" s="1693"/>
      <c r="I24" s="1405"/>
      <c r="J24" s="1700"/>
      <c r="K24" s="2186"/>
      <c r="L24" s="2186"/>
      <c r="M24" s="2186"/>
      <c r="N24" s="2186"/>
      <c r="O24" s="131"/>
      <c r="P24" s="1407" t="str">
        <f t="shared" si="0"/>
        <v>14 (1414)</v>
      </c>
      <c r="Q24" s="1408" t="str">
        <f t="shared" si="1"/>
        <v/>
      </c>
      <c r="R24" s="295"/>
      <c r="S24" s="1409"/>
      <c r="T24" s="1409"/>
      <c r="U24" s="1665"/>
      <c r="V24" s="1407" t="str">
        <f t="shared" si="2"/>
        <v>14 (1414)</v>
      </c>
      <c r="W24" s="1408" t="str">
        <f t="shared" si="3"/>
        <v/>
      </c>
      <c r="X24" s="1608"/>
      <c r="Y24" s="1609"/>
      <c r="Z24" s="1609"/>
      <c r="AA24" s="1610"/>
      <c r="AB24" s="1611" t="s">
        <v>2945</v>
      </c>
      <c r="AC24" s="1612" t="str">
        <f t="shared" si="4"/>
        <v/>
      </c>
      <c r="AD24" s="990"/>
      <c r="AE24" s="1405"/>
      <c r="AF24" s="131"/>
      <c r="AG24" s="2186"/>
      <c r="AH24" s="2186"/>
      <c r="AI24" s="2186"/>
      <c r="AJ24" s="2186"/>
      <c r="AK24" s="1481"/>
      <c r="AL24" s="1407" t="str">
        <f t="shared" si="5"/>
        <v>14 (1414)</v>
      </c>
      <c r="AM24" s="1408" t="str">
        <f t="shared" si="6"/>
        <v/>
      </c>
      <c r="AN24" s="1608"/>
      <c r="AO24" s="1609"/>
      <c r="AP24" s="1609"/>
      <c r="AQ24" s="131"/>
      <c r="AR24" s="1407" t="str">
        <f t="shared" si="7"/>
        <v>14 (1414)</v>
      </c>
      <c r="AS24" s="1408" t="str">
        <f t="shared" si="8"/>
        <v/>
      </c>
      <c r="AT24" s="1608"/>
      <c r="AU24" s="1609"/>
      <c r="AV24" s="1609"/>
    </row>
    <row r="25" spans="1:48" s="1446" customFormat="1" hidden="1" x14ac:dyDescent="0.25">
      <c r="A25" s="1700" t="s">
        <v>2946</v>
      </c>
      <c r="B25" s="1065"/>
      <c r="C25" s="1402"/>
      <c r="D25" s="1692"/>
      <c r="E25" s="1700"/>
      <c r="F25" s="1692"/>
      <c r="G25" s="1419"/>
      <c r="H25" s="1693"/>
      <c r="I25" s="1405"/>
      <c r="J25" s="1700"/>
      <c r="K25" s="2186"/>
      <c r="L25" s="2186"/>
      <c r="M25" s="2186"/>
      <c r="N25" s="2186"/>
      <c r="O25" s="131"/>
      <c r="P25" s="1407" t="str">
        <f t="shared" si="0"/>
        <v>15 (1415)</v>
      </c>
      <c r="Q25" s="1408" t="str">
        <f t="shared" si="1"/>
        <v/>
      </c>
      <c r="R25" s="295"/>
      <c r="S25" s="1409"/>
      <c r="T25" s="1409"/>
      <c r="U25" s="1665"/>
      <c r="V25" s="1407" t="str">
        <f t="shared" si="2"/>
        <v>15 (1415)</v>
      </c>
      <c r="W25" s="1408" t="str">
        <f t="shared" si="3"/>
        <v/>
      </c>
      <c r="X25" s="1608"/>
      <c r="Y25" s="1609"/>
      <c r="Z25" s="1609"/>
      <c r="AA25" s="1610"/>
      <c r="AB25" s="1611" t="s">
        <v>2946</v>
      </c>
      <c r="AC25" s="1612" t="str">
        <f t="shared" si="4"/>
        <v/>
      </c>
      <c r="AD25" s="990"/>
      <c r="AE25" s="1405"/>
      <c r="AF25" s="131"/>
      <c r="AG25" s="2186"/>
      <c r="AH25" s="2186"/>
      <c r="AI25" s="2186"/>
      <c r="AJ25" s="2186"/>
      <c r="AK25" s="1481"/>
      <c r="AL25" s="1407" t="str">
        <f t="shared" si="5"/>
        <v>15 (1415)</v>
      </c>
      <c r="AM25" s="1408" t="str">
        <f t="shared" si="6"/>
        <v/>
      </c>
      <c r="AN25" s="1608"/>
      <c r="AO25" s="1609"/>
      <c r="AP25" s="1609"/>
      <c r="AQ25" s="131"/>
      <c r="AR25" s="1407" t="str">
        <f t="shared" si="7"/>
        <v>15 (1415)</v>
      </c>
      <c r="AS25" s="1408" t="str">
        <f t="shared" si="8"/>
        <v/>
      </c>
      <c r="AT25" s="1608"/>
      <c r="AU25" s="1609"/>
      <c r="AV25" s="1609"/>
    </row>
    <row r="26" spans="1:48" s="1446" customFormat="1" hidden="1" x14ac:dyDescent="0.25">
      <c r="A26" s="1700" t="s">
        <v>2947</v>
      </c>
      <c r="B26" s="1065"/>
      <c r="C26" s="1402"/>
      <c r="D26" s="1692"/>
      <c r="E26" s="1700"/>
      <c r="F26" s="1692"/>
      <c r="G26" s="1419"/>
      <c r="H26" s="1693"/>
      <c r="I26" s="1405"/>
      <c r="J26" s="1700"/>
      <c r="K26" s="2186"/>
      <c r="L26" s="2186"/>
      <c r="M26" s="2186"/>
      <c r="N26" s="2186"/>
      <c r="O26" s="131"/>
      <c r="P26" s="1407" t="str">
        <f t="shared" si="0"/>
        <v>16 (1416)</v>
      </c>
      <c r="Q26" s="1408" t="str">
        <f t="shared" si="1"/>
        <v/>
      </c>
      <c r="R26" s="295"/>
      <c r="S26" s="1409"/>
      <c r="T26" s="1409"/>
      <c r="U26" s="1665"/>
      <c r="V26" s="1407" t="str">
        <f t="shared" si="2"/>
        <v>16 (1416)</v>
      </c>
      <c r="W26" s="1408" t="str">
        <f t="shared" si="3"/>
        <v/>
      </c>
      <c r="X26" s="1608"/>
      <c r="Y26" s="1609"/>
      <c r="Z26" s="1609"/>
      <c r="AA26" s="1610"/>
      <c r="AB26" s="1611" t="s">
        <v>2947</v>
      </c>
      <c r="AC26" s="1612" t="str">
        <f t="shared" si="4"/>
        <v/>
      </c>
      <c r="AD26" s="990"/>
      <c r="AE26" s="1405"/>
      <c r="AF26" s="131"/>
      <c r="AG26" s="2186"/>
      <c r="AH26" s="2186"/>
      <c r="AI26" s="2186"/>
      <c r="AJ26" s="2186"/>
      <c r="AK26" s="1481"/>
      <c r="AL26" s="1407" t="str">
        <f t="shared" si="5"/>
        <v>16 (1416)</v>
      </c>
      <c r="AM26" s="1408" t="str">
        <f t="shared" si="6"/>
        <v/>
      </c>
      <c r="AN26" s="1608"/>
      <c r="AO26" s="1609"/>
      <c r="AP26" s="1609"/>
      <c r="AQ26" s="131"/>
      <c r="AR26" s="1407" t="str">
        <f t="shared" si="7"/>
        <v>16 (1416)</v>
      </c>
      <c r="AS26" s="1408" t="str">
        <f t="shared" si="8"/>
        <v/>
      </c>
      <c r="AT26" s="1608"/>
      <c r="AU26" s="1609"/>
      <c r="AV26" s="1609"/>
    </row>
    <row r="27" spans="1:48" s="1446" customFormat="1" hidden="1" x14ac:dyDescent="0.25">
      <c r="A27" s="1700" t="s">
        <v>2948</v>
      </c>
      <c r="B27" s="1065"/>
      <c r="C27" s="1402"/>
      <c r="D27" s="1692"/>
      <c r="E27" s="1700"/>
      <c r="F27" s="1692"/>
      <c r="G27" s="1419"/>
      <c r="H27" s="1693"/>
      <c r="I27" s="1405"/>
      <c r="J27" s="1700"/>
      <c r="K27" s="2186"/>
      <c r="L27" s="2186"/>
      <c r="M27" s="2186"/>
      <c r="N27" s="2186"/>
      <c r="O27" s="131"/>
      <c r="P27" s="1407" t="str">
        <f t="shared" si="0"/>
        <v>17 (1417)</v>
      </c>
      <c r="Q27" s="1408" t="str">
        <f t="shared" si="1"/>
        <v/>
      </c>
      <c r="R27" s="295"/>
      <c r="S27" s="1409"/>
      <c r="T27" s="1409"/>
      <c r="U27" s="1665"/>
      <c r="V27" s="1407" t="str">
        <f t="shared" si="2"/>
        <v>17 (1417)</v>
      </c>
      <c r="W27" s="1408" t="str">
        <f t="shared" si="3"/>
        <v/>
      </c>
      <c r="X27" s="1608"/>
      <c r="Y27" s="1609"/>
      <c r="Z27" s="1609"/>
      <c r="AA27" s="1610"/>
      <c r="AB27" s="1611" t="s">
        <v>2948</v>
      </c>
      <c r="AC27" s="1612" t="str">
        <f t="shared" si="4"/>
        <v/>
      </c>
      <c r="AD27" s="990"/>
      <c r="AE27" s="1405"/>
      <c r="AF27" s="131"/>
      <c r="AG27" s="2186"/>
      <c r="AH27" s="2186"/>
      <c r="AI27" s="2186"/>
      <c r="AJ27" s="2186"/>
      <c r="AK27" s="1481"/>
      <c r="AL27" s="1407" t="str">
        <f t="shared" si="5"/>
        <v>17 (1417)</v>
      </c>
      <c r="AM27" s="1408" t="str">
        <f t="shared" si="6"/>
        <v/>
      </c>
      <c r="AN27" s="1608"/>
      <c r="AO27" s="1609"/>
      <c r="AP27" s="1609"/>
      <c r="AQ27" s="131"/>
      <c r="AR27" s="1407" t="str">
        <f t="shared" si="7"/>
        <v>17 (1417)</v>
      </c>
      <c r="AS27" s="1408" t="str">
        <f t="shared" si="8"/>
        <v/>
      </c>
      <c r="AT27" s="1608"/>
      <c r="AU27" s="1609"/>
      <c r="AV27" s="1609"/>
    </row>
    <row r="28" spans="1:48" s="1446" customFormat="1" hidden="1" x14ac:dyDescent="0.25">
      <c r="A28" s="1700" t="s">
        <v>2949</v>
      </c>
      <c r="B28" s="1065"/>
      <c r="C28" s="1402"/>
      <c r="D28" s="1692"/>
      <c r="E28" s="1700"/>
      <c r="F28" s="1692"/>
      <c r="G28" s="1419"/>
      <c r="H28" s="1693"/>
      <c r="I28" s="1405"/>
      <c r="J28" s="1700"/>
      <c r="K28" s="2186"/>
      <c r="L28" s="2186"/>
      <c r="M28" s="2186"/>
      <c r="N28" s="2186"/>
      <c r="O28" s="131"/>
      <c r="P28" s="1407" t="str">
        <f t="shared" si="0"/>
        <v>18 (1418)</v>
      </c>
      <c r="Q28" s="1408" t="str">
        <f t="shared" si="1"/>
        <v/>
      </c>
      <c r="R28" s="295"/>
      <c r="S28" s="1409"/>
      <c r="T28" s="1409"/>
      <c r="U28" s="1665"/>
      <c r="V28" s="1407" t="str">
        <f t="shared" si="2"/>
        <v>18 (1418)</v>
      </c>
      <c r="W28" s="1408" t="str">
        <f t="shared" si="3"/>
        <v/>
      </c>
      <c r="X28" s="1608"/>
      <c r="Y28" s="1609"/>
      <c r="Z28" s="1609"/>
      <c r="AA28" s="1610"/>
      <c r="AB28" s="1611" t="s">
        <v>2949</v>
      </c>
      <c r="AC28" s="1612" t="str">
        <f t="shared" si="4"/>
        <v/>
      </c>
      <c r="AD28" s="990"/>
      <c r="AE28" s="1405"/>
      <c r="AF28" s="131"/>
      <c r="AG28" s="2186"/>
      <c r="AH28" s="2186"/>
      <c r="AI28" s="2186"/>
      <c r="AJ28" s="2186"/>
      <c r="AK28" s="1481"/>
      <c r="AL28" s="1407" t="str">
        <f t="shared" si="5"/>
        <v>18 (1418)</v>
      </c>
      <c r="AM28" s="1408" t="str">
        <f t="shared" si="6"/>
        <v/>
      </c>
      <c r="AN28" s="1608"/>
      <c r="AO28" s="1609"/>
      <c r="AP28" s="1609"/>
      <c r="AQ28" s="131"/>
      <c r="AR28" s="1407" t="str">
        <f t="shared" si="7"/>
        <v>18 (1418)</v>
      </c>
      <c r="AS28" s="1408" t="str">
        <f t="shared" si="8"/>
        <v/>
      </c>
      <c r="AT28" s="1608"/>
      <c r="AU28" s="1609"/>
      <c r="AV28" s="1609"/>
    </row>
    <row r="29" spans="1:48" s="1446" customFormat="1" hidden="1" x14ac:dyDescent="0.25">
      <c r="A29" s="1700" t="s">
        <v>2950</v>
      </c>
      <c r="B29" s="1065"/>
      <c r="C29" s="1402"/>
      <c r="D29" s="1692"/>
      <c r="E29" s="1700"/>
      <c r="F29" s="1692"/>
      <c r="G29" s="1419"/>
      <c r="H29" s="1693"/>
      <c r="I29" s="1405"/>
      <c r="J29" s="1700"/>
      <c r="K29" s="2186"/>
      <c r="L29" s="2186"/>
      <c r="M29" s="2186"/>
      <c r="N29" s="2186"/>
      <c r="O29" s="131"/>
      <c r="P29" s="1407" t="str">
        <f t="shared" si="0"/>
        <v>19 (1419)</v>
      </c>
      <c r="Q29" s="1408" t="str">
        <f t="shared" si="1"/>
        <v/>
      </c>
      <c r="R29" s="295"/>
      <c r="S29" s="1409"/>
      <c r="T29" s="1409"/>
      <c r="U29" s="1665"/>
      <c r="V29" s="1407" t="str">
        <f t="shared" si="2"/>
        <v>19 (1419)</v>
      </c>
      <c r="W29" s="1408" t="str">
        <f t="shared" si="3"/>
        <v/>
      </c>
      <c r="X29" s="1608"/>
      <c r="Y29" s="1609"/>
      <c r="Z29" s="1609"/>
      <c r="AA29" s="1610"/>
      <c r="AB29" s="1611" t="s">
        <v>2950</v>
      </c>
      <c r="AC29" s="1612" t="str">
        <f t="shared" si="4"/>
        <v/>
      </c>
      <c r="AD29" s="990"/>
      <c r="AE29" s="1405"/>
      <c r="AF29" s="131"/>
      <c r="AG29" s="2186"/>
      <c r="AH29" s="2186"/>
      <c r="AI29" s="2186"/>
      <c r="AJ29" s="2186"/>
      <c r="AK29" s="1481"/>
      <c r="AL29" s="1407" t="str">
        <f t="shared" si="5"/>
        <v>19 (1419)</v>
      </c>
      <c r="AM29" s="1408" t="str">
        <f t="shared" si="6"/>
        <v/>
      </c>
      <c r="AN29" s="1608"/>
      <c r="AO29" s="1609"/>
      <c r="AP29" s="1609"/>
      <c r="AQ29" s="131"/>
      <c r="AR29" s="1407" t="str">
        <f t="shared" si="7"/>
        <v>19 (1419)</v>
      </c>
      <c r="AS29" s="1408" t="str">
        <f t="shared" si="8"/>
        <v/>
      </c>
      <c r="AT29" s="1608"/>
      <c r="AU29" s="1609"/>
      <c r="AV29" s="1609"/>
    </row>
    <row r="30" spans="1:48" s="1446" customFormat="1" hidden="1" x14ac:dyDescent="0.25">
      <c r="A30" s="1700" t="s">
        <v>2951</v>
      </c>
      <c r="B30" s="1065"/>
      <c r="C30" s="1402"/>
      <c r="D30" s="1692"/>
      <c r="E30" s="1700"/>
      <c r="F30" s="1692"/>
      <c r="G30" s="1419"/>
      <c r="H30" s="1693"/>
      <c r="I30" s="1405"/>
      <c r="J30" s="1700"/>
      <c r="K30" s="2186"/>
      <c r="L30" s="2186"/>
      <c r="M30" s="2186"/>
      <c r="N30" s="2186"/>
      <c r="O30" s="131"/>
      <c r="P30" s="1407" t="str">
        <f t="shared" si="0"/>
        <v>20 (1420)</v>
      </c>
      <c r="Q30" s="1408" t="str">
        <f t="shared" si="1"/>
        <v/>
      </c>
      <c r="R30" s="295"/>
      <c r="S30" s="1409"/>
      <c r="T30" s="1409"/>
      <c r="U30" s="1665"/>
      <c r="V30" s="1407" t="str">
        <f t="shared" si="2"/>
        <v>20 (1420)</v>
      </c>
      <c r="W30" s="1408" t="str">
        <f t="shared" si="3"/>
        <v/>
      </c>
      <c r="X30" s="1608"/>
      <c r="Y30" s="1609"/>
      <c r="Z30" s="1609"/>
      <c r="AA30" s="1610"/>
      <c r="AB30" s="1611" t="s">
        <v>2951</v>
      </c>
      <c r="AC30" s="1612" t="str">
        <f t="shared" si="4"/>
        <v/>
      </c>
      <c r="AD30" s="990"/>
      <c r="AE30" s="1405"/>
      <c r="AF30" s="131"/>
      <c r="AG30" s="2186"/>
      <c r="AH30" s="2186"/>
      <c r="AI30" s="2186"/>
      <c r="AJ30" s="2186"/>
      <c r="AK30" s="1481"/>
      <c r="AL30" s="1407" t="str">
        <f t="shared" si="5"/>
        <v>20 (1420)</v>
      </c>
      <c r="AM30" s="1408" t="str">
        <f t="shared" si="6"/>
        <v/>
      </c>
      <c r="AN30" s="1608"/>
      <c r="AO30" s="1609"/>
      <c r="AP30" s="1609"/>
      <c r="AQ30" s="131"/>
      <c r="AR30" s="1407" t="str">
        <f t="shared" si="7"/>
        <v>20 (1420)</v>
      </c>
      <c r="AS30" s="1408" t="str">
        <f t="shared" si="8"/>
        <v/>
      </c>
      <c r="AT30" s="1608"/>
      <c r="AU30" s="1609"/>
      <c r="AV30" s="1609"/>
    </row>
    <row r="31" spans="1:48" s="1446" customFormat="1" hidden="1" x14ac:dyDescent="0.25">
      <c r="A31" s="1700" t="s">
        <v>2952</v>
      </c>
      <c r="B31" s="1065"/>
      <c r="C31" s="1402"/>
      <c r="D31" s="1692"/>
      <c r="E31" s="1700"/>
      <c r="F31" s="1692"/>
      <c r="G31" s="1419"/>
      <c r="H31" s="1693"/>
      <c r="I31" s="1405"/>
      <c r="J31" s="1700"/>
      <c r="K31" s="2186"/>
      <c r="L31" s="2186"/>
      <c r="M31" s="2186"/>
      <c r="N31" s="2186"/>
      <c r="O31" s="131"/>
      <c r="P31" s="1407" t="str">
        <f t="shared" si="0"/>
        <v>21 (1421)</v>
      </c>
      <c r="Q31" s="1408" t="str">
        <f t="shared" si="1"/>
        <v/>
      </c>
      <c r="R31" s="295"/>
      <c r="S31" s="1409"/>
      <c r="T31" s="1409"/>
      <c r="U31" s="1665"/>
      <c r="V31" s="1407" t="str">
        <f t="shared" si="2"/>
        <v>21 (1421)</v>
      </c>
      <c r="W31" s="1408" t="str">
        <f t="shared" si="3"/>
        <v/>
      </c>
      <c r="X31" s="1608"/>
      <c r="Y31" s="1609"/>
      <c r="Z31" s="1609"/>
      <c r="AA31" s="1610"/>
      <c r="AB31" s="1611" t="s">
        <v>2952</v>
      </c>
      <c r="AC31" s="1612" t="str">
        <f t="shared" si="4"/>
        <v/>
      </c>
      <c r="AD31" s="990"/>
      <c r="AE31" s="1405"/>
      <c r="AF31" s="131"/>
      <c r="AG31" s="2186"/>
      <c r="AH31" s="2186"/>
      <c r="AI31" s="2186"/>
      <c r="AJ31" s="2186"/>
      <c r="AK31" s="1481"/>
      <c r="AL31" s="1407" t="str">
        <f t="shared" si="5"/>
        <v>21 (1421)</v>
      </c>
      <c r="AM31" s="1408" t="str">
        <f t="shared" si="6"/>
        <v/>
      </c>
      <c r="AN31" s="1608"/>
      <c r="AO31" s="1609"/>
      <c r="AP31" s="1609"/>
      <c r="AQ31" s="131"/>
      <c r="AR31" s="1407" t="str">
        <f t="shared" si="7"/>
        <v>21 (1421)</v>
      </c>
      <c r="AS31" s="1408" t="str">
        <f t="shared" si="8"/>
        <v/>
      </c>
      <c r="AT31" s="1608"/>
      <c r="AU31" s="1609"/>
      <c r="AV31" s="1609"/>
    </row>
    <row r="32" spans="1:48" s="1446" customFormat="1" hidden="1" x14ac:dyDescent="0.25">
      <c r="A32" s="1700" t="s">
        <v>2953</v>
      </c>
      <c r="B32" s="1065"/>
      <c r="C32" s="1402"/>
      <c r="D32" s="1692"/>
      <c r="E32" s="1700"/>
      <c r="F32" s="1692"/>
      <c r="G32" s="1419"/>
      <c r="H32" s="1693"/>
      <c r="I32" s="1405"/>
      <c r="J32" s="1700"/>
      <c r="K32" s="2186"/>
      <c r="L32" s="2186"/>
      <c r="M32" s="2186"/>
      <c r="N32" s="2186"/>
      <c r="O32" s="131"/>
      <c r="P32" s="1407" t="str">
        <f t="shared" si="0"/>
        <v>22 (1422)</v>
      </c>
      <c r="Q32" s="1408" t="str">
        <f t="shared" si="1"/>
        <v/>
      </c>
      <c r="R32" s="295"/>
      <c r="S32" s="1409"/>
      <c r="T32" s="1409"/>
      <c r="U32" s="1665"/>
      <c r="V32" s="1407" t="str">
        <f t="shared" si="2"/>
        <v>22 (1422)</v>
      </c>
      <c r="W32" s="1408" t="str">
        <f t="shared" si="3"/>
        <v/>
      </c>
      <c r="X32" s="1608"/>
      <c r="Y32" s="1609"/>
      <c r="Z32" s="1609"/>
      <c r="AA32" s="1610"/>
      <c r="AB32" s="1611" t="s">
        <v>2953</v>
      </c>
      <c r="AC32" s="1612" t="str">
        <f t="shared" si="4"/>
        <v/>
      </c>
      <c r="AD32" s="990"/>
      <c r="AE32" s="1405"/>
      <c r="AF32" s="131"/>
      <c r="AG32" s="2186"/>
      <c r="AH32" s="2186"/>
      <c r="AI32" s="2186"/>
      <c r="AJ32" s="2186"/>
      <c r="AK32" s="1481"/>
      <c r="AL32" s="1407" t="str">
        <f t="shared" si="5"/>
        <v>22 (1422)</v>
      </c>
      <c r="AM32" s="1408" t="str">
        <f t="shared" si="6"/>
        <v/>
      </c>
      <c r="AN32" s="1608"/>
      <c r="AO32" s="1609"/>
      <c r="AP32" s="1609"/>
      <c r="AQ32" s="131"/>
      <c r="AR32" s="1407" t="str">
        <f t="shared" si="7"/>
        <v>22 (1422)</v>
      </c>
      <c r="AS32" s="1408" t="str">
        <f t="shared" si="8"/>
        <v/>
      </c>
      <c r="AT32" s="1608"/>
      <c r="AU32" s="1609"/>
      <c r="AV32" s="1609"/>
    </row>
    <row r="33" spans="1:48" s="1446" customFormat="1" hidden="1" x14ac:dyDescent="0.25">
      <c r="A33" s="1700" t="s">
        <v>2954</v>
      </c>
      <c r="B33" s="1065"/>
      <c r="C33" s="1402"/>
      <c r="D33" s="1692"/>
      <c r="E33" s="1700"/>
      <c r="F33" s="1692"/>
      <c r="G33" s="1419"/>
      <c r="H33" s="1693"/>
      <c r="I33" s="1405"/>
      <c r="J33" s="1700"/>
      <c r="K33" s="2186"/>
      <c r="L33" s="2186"/>
      <c r="M33" s="2186"/>
      <c r="N33" s="2186"/>
      <c r="O33" s="131"/>
      <c r="P33" s="1407" t="str">
        <f t="shared" si="0"/>
        <v>23 (1423)</v>
      </c>
      <c r="Q33" s="1408" t="str">
        <f t="shared" si="1"/>
        <v/>
      </c>
      <c r="R33" s="295"/>
      <c r="S33" s="1409"/>
      <c r="T33" s="1409"/>
      <c r="U33" s="1665"/>
      <c r="V33" s="1407" t="str">
        <f t="shared" si="2"/>
        <v>23 (1423)</v>
      </c>
      <c r="W33" s="1408" t="str">
        <f t="shared" si="3"/>
        <v/>
      </c>
      <c r="X33" s="1608"/>
      <c r="Y33" s="1609"/>
      <c r="Z33" s="1609"/>
      <c r="AA33" s="1610"/>
      <c r="AB33" s="1611" t="s">
        <v>2954</v>
      </c>
      <c r="AC33" s="1612" t="str">
        <f t="shared" si="4"/>
        <v/>
      </c>
      <c r="AD33" s="990"/>
      <c r="AE33" s="1405"/>
      <c r="AF33" s="131"/>
      <c r="AG33" s="2186"/>
      <c r="AH33" s="2186"/>
      <c r="AI33" s="2186"/>
      <c r="AJ33" s="2186"/>
      <c r="AK33" s="1481"/>
      <c r="AL33" s="1407" t="str">
        <f t="shared" si="5"/>
        <v>23 (1423)</v>
      </c>
      <c r="AM33" s="1408" t="str">
        <f t="shared" si="6"/>
        <v/>
      </c>
      <c r="AN33" s="1608"/>
      <c r="AO33" s="1609"/>
      <c r="AP33" s="1609"/>
      <c r="AQ33" s="131"/>
      <c r="AR33" s="1407" t="str">
        <f t="shared" si="7"/>
        <v>23 (1423)</v>
      </c>
      <c r="AS33" s="1408" t="str">
        <f t="shared" si="8"/>
        <v/>
      </c>
      <c r="AT33" s="1608"/>
      <c r="AU33" s="1609"/>
      <c r="AV33" s="1609"/>
    </row>
    <row r="34" spans="1:48" s="1446" customFormat="1" hidden="1" x14ac:dyDescent="0.25">
      <c r="A34" s="1700" t="s">
        <v>2955</v>
      </c>
      <c r="B34" s="1065"/>
      <c r="C34" s="1402"/>
      <c r="D34" s="1692"/>
      <c r="E34" s="1700"/>
      <c r="F34" s="1692"/>
      <c r="G34" s="1419"/>
      <c r="H34" s="1693"/>
      <c r="I34" s="1405"/>
      <c r="J34" s="1700"/>
      <c r="K34" s="2186"/>
      <c r="L34" s="2186"/>
      <c r="M34" s="2186"/>
      <c r="N34" s="2186"/>
      <c r="O34" s="131"/>
      <c r="P34" s="1407" t="str">
        <f t="shared" si="0"/>
        <v>24 (1424)</v>
      </c>
      <c r="Q34" s="1408" t="str">
        <f t="shared" si="1"/>
        <v/>
      </c>
      <c r="R34" s="295"/>
      <c r="S34" s="1409"/>
      <c r="T34" s="1409"/>
      <c r="U34" s="1665"/>
      <c r="V34" s="1407" t="str">
        <f t="shared" si="2"/>
        <v>24 (1424)</v>
      </c>
      <c r="W34" s="1408" t="str">
        <f t="shared" si="3"/>
        <v/>
      </c>
      <c r="X34" s="1608"/>
      <c r="Y34" s="1609"/>
      <c r="Z34" s="1609"/>
      <c r="AA34" s="1610"/>
      <c r="AB34" s="1611" t="s">
        <v>2955</v>
      </c>
      <c r="AC34" s="1612" t="str">
        <f t="shared" si="4"/>
        <v/>
      </c>
      <c r="AD34" s="990"/>
      <c r="AE34" s="1405"/>
      <c r="AF34" s="131"/>
      <c r="AG34" s="2186"/>
      <c r="AH34" s="2186"/>
      <c r="AI34" s="2186"/>
      <c r="AJ34" s="2186"/>
      <c r="AK34" s="1481"/>
      <c r="AL34" s="1407" t="str">
        <f t="shared" si="5"/>
        <v>24 (1424)</v>
      </c>
      <c r="AM34" s="1408" t="str">
        <f t="shared" si="6"/>
        <v/>
      </c>
      <c r="AN34" s="1608"/>
      <c r="AO34" s="1609"/>
      <c r="AP34" s="1609"/>
      <c r="AQ34" s="131"/>
      <c r="AR34" s="1407" t="str">
        <f t="shared" si="7"/>
        <v>24 (1424)</v>
      </c>
      <c r="AS34" s="1408" t="str">
        <f t="shared" si="8"/>
        <v/>
      </c>
      <c r="AT34" s="1608"/>
      <c r="AU34" s="1609"/>
      <c r="AV34" s="1609"/>
    </row>
    <row r="35" spans="1:48" s="1446" customFormat="1" x14ac:dyDescent="0.25">
      <c r="A35" s="1700" t="s">
        <v>2956</v>
      </c>
      <c r="B35" s="1065"/>
      <c r="C35" s="1402"/>
      <c r="D35" s="1692"/>
      <c r="E35" s="1700"/>
      <c r="F35" s="1692"/>
      <c r="G35" s="1419"/>
      <c r="H35" s="1693"/>
      <c r="I35" s="1405"/>
      <c r="J35" s="1700"/>
      <c r="K35" s="2186"/>
      <c r="L35" s="2186"/>
      <c r="M35" s="2186"/>
      <c r="N35" s="2186"/>
      <c r="O35" s="131"/>
      <c r="P35" s="1407" t="str">
        <f t="shared" si="0"/>
        <v>25 (1425)</v>
      </c>
      <c r="Q35" s="1408" t="str">
        <f t="shared" si="1"/>
        <v/>
      </c>
      <c r="R35" s="295"/>
      <c r="S35" s="1409"/>
      <c r="T35" s="1409"/>
      <c r="U35" s="1665"/>
      <c r="V35" s="1407" t="str">
        <f t="shared" si="2"/>
        <v>25 (1425)</v>
      </c>
      <c r="W35" s="1408" t="str">
        <f t="shared" si="3"/>
        <v/>
      </c>
      <c r="X35" s="1608"/>
      <c r="Y35" s="1609"/>
      <c r="Z35" s="1609"/>
      <c r="AA35" s="1610"/>
      <c r="AB35" s="1611" t="s">
        <v>2956</v>
      </c>
      <c r="AC35" s="1612" t="str">
        <f t="shared" si="4"/>
        <v/>
      </c>
      <c r="AD35" s="990"/>
      <c r="AE35" s="1405"/>
      <c r="AF35" s="131"/>
      <c r="AG35" s="2186"/>
      <c r="AH35" s="2186"/>
      <c r="AI35" s="2186"/>
      <c r="AJ35" s="2186"/>
      <c r="AK35" s="1481"/>
      <c r="AL35" s="1407" t="str">
        <f t="shared" si="5"/>
        <v>25 (1425)</v>
      </c>
      <c r="AM35" s="1408" t="str">
        <f t="shared" si="6"/>
        <v/>
      </c>
      <c r="AN35" s="1608"/>
      <c r="AO35" s="1609"/>
      <c r="AP35" s="1609"/>
      <c r="AQ35" s="131"/>
      <c r="AR35" s="1407" t="str">
        <f t="shared" si="7"/>
        <v>25 (1425)</v>
      </c>
      <c r="AS35" s="1408" t="str">
        <f t="shared" si="8"/>
        <v/>
      </c>
      <c r="AT35" s="1608"/>
      <c r="AU35" s="1609"/>
      <c r="AV35" s="1609"/>
    </row>
    <row r="36" spans="1:48" s="1446" customFormat="1" x14ac:dyDescent="0.25">
      <c r="A36" s="425" t="s">
        <v>2957</v>
      </c>
      <c r="B36" s="1066">
        <v>100</v>
      </c>
      <c r="C36" s="1410"/>
      <c r="D36" s="1692"/>
      <c r="E36" s="1700"/>
      <c r="F36" s="1692"/>
      <c r="G36" s="1419"/>
      <c r="H36" s="1693"/>
      <c r="I36" s="1405"/>
      <c r="J36" s="1700"/>
      <c r="K36" s="2188"/>
      <c r="L36" s="2188"/>
      <c r="M36" s="2188"/>
      <c r="N36" s="2188"/>
      <c r="O36" s="131"/>
      <c r="P36" s="1400"/>
      <c r="Q36" s="1413">
        <f>$B36</f>
        <v>100</v>
      </c>
      <c r="R36" s="295"/>
      <c r="S36" s="1409"/>
      <c r="T36" s="1409"/>
      <c r="U36" s="1665"/>
      <c r="V36" s="1400"/>
      <c r="W36" s="1413">
        <f>$B36</f>
        <v>100</v>
      </c>
      <c r="X36" s="1608"/>
      <c r="Y36" s="1609"/>
      <c r="Z36" s="1609"/>
      <c r="AA36" s="1610"/>
      <c r="AB36" s="1605"/>
      <c r="AC36" s="1613">
        <v>100</v>
      </c>
      <c r="AD36" s="990"/>
      <c r="AE36" s="1405"/>
      <c r="AF36" s="131"/>
      <c r="AG36" s="2188"/>
      <c r="AH36" s="2188"/>
      <c r="AI36" s="2188"/>
      <c r="AJ36" s="2188"/>
      <c r="AK36" s="1481"/>
      <c r="AL36" s="1400"/>
      <c r="AM36" s="1413">
        <f>$B36</f>
        <v>100</v>
      </c>
      <c r="AN36" s="1608"/>
      <c r="AO36" s="1609"/>
      <c r="AP36" s="1609"/>
      <c r="AQ36" s="131"/>
      <c r="AR36" s="1400"/>
      <c r="AS36" s="1413">
        <f>$B36</f>
        <v>100</v>
      </c>
      <c r="AT36" s="1608"/>
      <c r="AU36" s="1609"/>
      <c r="AV36" s="1609"/>
    </row>
    <row r="37" spans="1:48" s="1446" customFormat="1" x14ac:dyDescent="0.25">
      <c r="A37" s="132" t="s">
        <v>2958</v>
      </c>
      <c r="B37" s="905" t="s">
        <v>2959</v>
      </c>
      <c r="C37" s="906"/>
      <c r="D37" s="1693"/>
      <c r="E37" s="131"/>
      <c r="F37" s="1693"/>
      <c r="G37" s="1420"/>
      <c r="H37" s="1693"/>
      <c r="I37" s="1416"/>
      <c r="J37" s="131"/>
      <c r="K37" s="2189"/>
      <c r="L37" s="2189"/>
      <c r="M37" s="2189"/>
      <c r="N37" s="2189"/>
      <c r="O37" s="131"/>
      <c r="P37" s="1400"/>
      <c r="Q37" s="906" t="str">
        <f>$B37</f>
        <v>Global</v>
      </c>
      <c r="R37" s="295"/>
      <c r="S37" s="1418"/>
      <c r="T37" s="1418"/>
      <c r="U37" s="1665"/>
      <c r="V37" s="1400"/>
      <c r="W37" s="906" t="str">
        <f>$B37</f>
        <v>Global</v>
      </c>
      <c r="X37" s="1608"/>
      <c r="Y37" s="1609"/>
      <c r="Z37" s="1609"/>
      <c r="AA37" s="1610"/>
      <c r="AB37" s="1605"/>
      <c r="AC37" s="1614" t="s">
        <v>2959</v>
      </c>
      <c r="AD37" s="295"/>
      <c r="AE37" s="1416"/>
      <c r="AF37" s="131"/>
      <c r="AG37" s="2189"/>
      <c r="AH37" s="2189"/>
      <c r="AI37" s="2189"/>
      <c r="AJ37" s="2189"/>
      <c r="AK37" s="1481"/>
      <c r="AL37" s="1400"/>
      <c r="AM37" s="906" t="str">
        <f>$B37</f>
        <v>Global</v>
      </c>
      <c r="AN37" s="1608"/>
      <c r="AO37" s="1609"/>
      <c r="AP37" s="1609"/>
      <c r="AQ37" s="131"/>
      <c r="AR37" s="1400"/>
      <c r="AS37" s="906" t="str">
        <f>$B37</f>
        <v>Global</v>
      </c>
      <c r="AT37" s="1608"/>
      <c r="AU37" s="1609"/>
      <c r="AV37" s="1609"/>
    </row>
    <row r="38" spans="1:48" s="1446" customFormat="1" x14ac:dyDescent="0.25">
      <c r="A38" s="131"/>
      <c r="B38" s="131"/>
      <c r="C38" s="131"/>
      <c r="D38" s="131"/>
      <c r="E38" s="131"/>
      <c r="F38" s="131"/>
      <c r="G38" s="131"/>
      <c r="H38" s="131"/>
      <c r="I38" s="131"/>
      <c r="J38" s="131"/>
      <c r="K38" s="131"/>
      <c r="L38" s="131"/>
      <c r="M38" s="131"/>
      <c r="N38" s="131"/>
      <c r="O38" s="131"/>
      <c r="P38" s="1400"/>
      <c r="Q38" s="1400"/>
      <c r="R38" s="131"/>
      <c r="S38" s="131"/>
      <c r="T38" s="131"/>
      <c r="U38" s="1665"/>
      <c r="V38" s="1400"/>
      <c r="W38" s="1400"/>
      <c r="X38" s="1590"/>
      <c r="Y38" s="1590"/>
      <c r="Z38" s="1590"/>
      <c r="AA38" s="1610"/>
      <c r="AB38" s="1605"/>
      <c r="AC38" s="1605"/>
      <c r="AD38" s="1607"/>
      <c r="AE38" s="131"/>
      <c r="AF38" s="131"/>
      <c r="AG38" s="131"/>
      <c r="AH38" s="131"/>
      <c r="AI38" s="131"/>
      <c r="AJ38" s="131"/>
      <c r="AK38" s="1481"/>
      <c r="AL38" s="1400"/>
      <c r="AM38" s="1400"/>
      <c r="AN38" s="1590"/>
      <c r="AO38" s="1590"/>
      <c r="AP38" s="1590"/>
      <c r="AQ38" s="131"/>
      <c r="AR38" s="1400"/>
      <c r="AS38" s="1400"/>
      <c r="AT38" s="1590"/>
      <c r="AU38" s="1590"/>
      <c r="AV38" s="1590"/>
    </row>
    <row r="39" spans="1:48" s="1446" customFormat="1" x14ac:dyDescent="0.25">
      <c r="A39" s="131"/>
      <c r="B39" s="138" t="s">
        <v>1785</v>
      </c>
      <c r="C39" s="131"/>
      <c r="D39" s="131"/>
      <c r="E39" s="131"/>
      <c r="F39" s="131"/>
      <c r="G39" s="131"/>
      <c r="H39" s="131"/>
      <c r="I39" s="131"/>
      <c r="J39" s="131"/>
      <c r="K39" s="131"/>
      <c r="L39" s="131"/>
      <c r="M39" s="131"/>
      <c r="N39" s="131"/>
      <c r="O39" s="131"/>
      <c r="P39" s="1400"/>
      <c r="Q39" s="1401" t="str">
        <f>$B39</f>
        <v>Engagements inutilisés (502)</v>
      </c>
      <c r="R39" s="131"/>
      <c r="S39" s="131"/>
      <c r="T39" s="131"/>
      <c r="U39" s="1665"/>
      <c r="V39" s="1400"/>
      <c r="W39" s="1401" t="str">
        <f>$B39</f>
        <v>Engagements inutilisés (502)</v>
      </c>
      <c r="X39" s="1590"/>
      <c r="Y39" s="1590"/>
      <c r="Z39" s="1590"/>
      <c r="AA39" s="1610"/>
      <c r="AB39" s="1605"/>
      <c r="AC39" s="1606" t="s">
        <v>3146</v>
      </c>
      <c r="AD39" s="1607"/>
      <c r="AE39" s="131"/>
      <c r="AF39" s="131"/>
      <c r="AG39" s="131"/>
      <c r="AH39" s="131"/>
      <c r="AI39" s="131"/>
      <c r="AJ39" s="131"/>
      <c r="AK39" s="1481"/>
      <c r="AL39" s="1400"/>
      <c r="AM39" s="1401" t="str">
        <f>$B39</f>
        <v>Engagements inutilisés (502)</v>
      </c>
      <c r="AN39" s="1590"/>
      <c r="AO39" s="1590"/>
      <c r="AP39" s="1590"/>
      <c r="AQ39" s="131"/>
      <c r="AR39" s="1400"/>
      <c r="AS39" s="1401" t="str">
        <f>$B39</f>
        <v>Engagements inutilisés (502)</v>
      </c>
      <c r="AT39" s="1590"/>
      <c r="AU39" s="1590"/>
      <c r="AV39" s="1590"/>
    </row>
    <row r="40" spans="1:48" s="1446" customFormat="1" x14ac:dyDescent="0.25">
      <c r="A40" s="1700" t="s">
        <v>2932</v>
      </c>
      <c r="B40" s="1065"/>
      <c r="C40" s="1692"/>
      <c r="D40" s="1692"/>
      <c r="E40" s="1700"/>
      <c r="F40" s="1692"/>
      <c r="G40" s="1419"/>
      <c r="H40" s="1693"/>
      <c r="I40" s="1405"/>
      <c r="J40" s="1700"/>
      <c r="K40" s="2186"/>
      <c r="L40" s="2186"/>
      <c r="M40" s="2186"/>
      <c r="N40" s="2186"/>
      <c r="O40" s="131"/>
      <c r="P40" s="1407" t="str">
        <f t="shared" ref="P40:P64" si="9">$A40</f>
        <v>1 (1401)</v>
      </c>
      <c r="Q40" s="1408" t="str">
        <f t="shared" ref="Q40:Q64" si="10">IF($B40="","",$B40)</f>
        <v/>
      </c>
      <c r="R40" s="295"/>
      <c r="S40" s="1409"/>
      <c r="T40" s="1409"/>
      <c r="U40" s="1665"/>
      <c r="V40" s="1407" t="str">
        <f t="shared" ref="V40:V64" si="11">$A40</f>
        <v>1 (1401)</v>
      </c>
      <c r="W40" s="1408" t="str">
        <f t="shared" ref="W40:W64" si="12">IF($B40="","",$B40)</f>
        <v/>
      </c>
      <c r="X40" s="1608"/>
      <c r="Y40" s="1609"/>
      <c r="Z40" s="1609"/>
      <c r="AA40" s="1610"/>
      <c r="AB40" s="1611" t="s">
        <v>2932</v>
      </c>
      <c r="AC40" s="1612" t="str">
        <f t="shared" ref="AC40:AC64" si="13">IF($B40="","",$B40)</f>
        <v/>
      </c>
      <c r="AD40" s="990"/>
      <c r="AE40" s="1405"/>
      <c r="AF40" s="131"/>
      <c r="AG40" s="2186"/>
      <c r="AH40" s="2186"/>
      <c r="AI40" s="2186"/>
      <c r="AJ40" s="2186"/>
      <c r="AK40" s="1481"/>
      <c r="AL40" s="1407" t="str">
        <f t="shared" ref="AL40:AL64" si="14">$A40</f>
        <v>1 (1401)</v>
      </c>
      <c r="AM40" s="1408" t="str">
        <f t="shared" ref="AM40:AM64" si="15">IF($B40="","",$B40)</f>
        <v/>
      </c>
      <c r="AN40" s="1608"/>
      <c r="AO40" s="1609"/>
      <c r="AP40" s="1609"/>
      <c r="AQ40" s="131"/>
      <c r="AR40" s="1407" t="str">
        <f t="shared" ref="AR40:AR64" si="16">$A40</f>
        <v>1 (1401)</v>
      </c>
      <c r="AS40" s="1408" t="str">
        <f t="shared" ref="AS40:AS64" si="17">IF($B40="","",$B40)</f>
        <v/>
      </c>
      <c r="AT40" s="1608"/>
      <c r="AU40" s="1609"/>
      <c r="AV40" s="1609"/>
    </row>
    <row r="41" spans="1:48" s="1446" customFormat="1" x14ac:dyDescent="0.25">
      <c r="A41" s="1700" t="s">
        <v>2933</v>
      </c>
      <c r="B41" s="1065"/>
      <c r="C41" s="1692"/>
      <c r="D41" s="1692"/>
      <c r="E41" s="1700"/>
      <c r="F41" s="1692"/>
      <c r="G41" s="1419"/>
      <c r="H41" s="1693"/>
      <c r="I41" s="1405"/>
      <c r="J41" s="1700"/>
      <c r="K41" s="2186"/>
      <c r="L41" s="2186"/>
      <c r="M41" s="2186"/>
      <c r="N41" s="2186"/>
      <c r="O41" s="131"/>
      <c r="P41" s="1407" t="str">
        <f t="shared" si="9"/>
        <v>2 (1402)</v>
      </c>
      <c r="Q41" s="1408" t="str">
        <f t="shared" si="10"/>
        <v/>
      </c>
      <c r="R41" s="295"/>
      <c r="S41" s="1409"/>
      <c r="T41" s="1409"/>
      <c r="U41" s="1665"/>
      <c r="V41" s="1407" t="str">
        <f t="shared" si="11"/>
        <v>2 (1402)</v>
      </c>
      <c r="W41" s="1408" t="str">
        <f t="shared" si="12"/>
        <v/>
      </c>
      <c r="X41" s="1608"/>
      <c r="Y41" s="1609"/>
      <c r="Z41" s="1609"/>
      <c r="AA41" s="1610"/>
      <c r="AB41" s="1611" t="s">
        <v>2933</v>
      </c>
      <c r="AC41" s="1612" t="str">
        <f t="shared" si="13"/>
        <v/>
      </c>
      <c r="AD41" s="990"/>
      <c r="AE41" s="1405"/>
      <c r="AF41" s="131"/>
      <c r="AG41" s="2186"/>
      <c r="AH41" s="2186"/>
      <c r="AI41" s="2186"/>
      <c r="AJ41" s="2186"/>
      <c r="AK41" s="1481"/>
      <c r="AL41" s="1407" t="str">
        <f t="shared" si="14"/>
        <v>2 (1402)</v>
      </c>
      <c r="AM41" s="1408" t="str">
        <f t="shared" si="15"/>
        <v/>
      </c>
      <c r="AN41" s="1608"/>
      <c r="AO41" s="1609"/>
      <c r="AP41" s="1609"/>
      <c r="AQ41" s="131"/>
      <c r="AR41" s="1407" t="str">
        <f t="shared" si="16"/>
        <v>2 (1402)</v>
      </c>
      <c r="AS41" s="1408" t="str">
        <f t="shared" si="17"/>
        <v/>
      </c>
      <c r="AT41" s="1608"/>
      <c r="AU41" s="1609"/>
      <c r="AV41" s="1609"/>
    </row>
    <row r="42" spans="1:48" s="1446" customFormat="1" x14ac:dyDescent="0.25">
      <c r="A42" s="1700" t="s">
        <v>2934</v>
      </c>
      <c r="B42" s="1065"/>
      <c r="C42" s="1692"/>
      <c r="D42" s="1692"/>
      <c r="E42" s="1700"/>
      <c r="F42" s="1692"/>
      <c r="G42" s="1419"/>
      <c r="H42" s="1693"/>
      <c r="I42" s="1405"/>
      <c r="J42" s="1700"/>
      <c r="K42" s="2186"/>
      <c r="L42" s="2186"/>
      <c r="M42" s="2186"/>
      <c r="N42" s="2186"/>
      <c r="O42" s="131"/>
      <c r="P42" s="1407" t="str">
        <f t="shared" si="9"/>
        <v>3 (1403)</v>
      </c>
      <c r="Q42" s="1408" t="str">
        <f t="shared" si="10"/>
        <v/>
      </c>
      <c r="R42" s="295"/>
      <c r="S42" s="1409"/>
      <c r="T42" s="1409"/>
      <c r="U42" s="1665"/>
      <c r="V42" s="1407" t="str">
        <f t="shared" si="11"/>
        <v>3 (1403)</v>
      </c>
      <c r="W42" s="1408" t="str">
        <f t="shared" si="12"/>
        <v/>
      </c>
      <c r="X42" s="1608"/>
      <c r="Y42" s="1609"/>
      <c r="Z42" s="1609"/>
      <c r="AA42" s="1610"/>
      <c r="AB42" s="1611" t="s">
        <v>2934</v>
      </c>
      <c r="AC42" s="1612" t="str">
        <f t="shared" si="13"/>
        <v/>
      </c>
      <c r="AD42" s="990"/>
      <c r="AE42" s="1405"/>
      <c r="AF42" s="131"/>
      <c r="AG42" s="2186"/>
      <c r="AH42" s="2186"/>
      <c r="AI42" s="2186"/>
      <c r="AJ42" s="2186"/>
      <c r="AK42" s="1481"/>
      <c r="AL42" s="1407" t="str">
        <f t="shared" si="14"/>
        <v>3 (1403)</v>
      </c>
      <c r="AM42" s="1408" t="str">
        <f t="shared" si="15"/>
        <v/>
      </c>
      <c r="AN42" s="1608"/>
      <c r="AO42" s="1609"/>
      <c r="AP42" s="1609"/>
      <c r="AQ42" s="131"/>
      <c r="AR42" s="1407" t="str">
        <f t="shared" si="16"/>
        <v>3 (1403)</v>
      </c>
      <c r="AS42" s="1408" t="str">
        <f t="shared" si="17"/>
        <v/>
      </c>
      <c r="AT42" s="1608"/>
      <c r="AU42" s="1609"/>
      <c r="AV42" s="1609"/>
    </row>
    <row r="43" spans="1:48" s="1446" customFormat="1" hidden="1" x14ac:dyDescent="0.25">
      <c r="A43" s="1700" t="s">
        <v>2935</v>
      </c>
      <c r="B43" s="1065"/>
      <c r="C43" s="1692"/>
      <c r="D43" s="1692"/>
      <c r="E43" s="1700"/>
      <c r="F43" s="1692"/>
      <c r="G43" s="1419"/>
      <c r="H43" s="1693"/>
      <c r="I43" s="1405"/>
      <c r="J43" s="1700"/>
      <c r="K43" s="2186"/>
      <c r="L43" s="2186"/>
      <c r="M43" s="2186"/>
      <c r="N43" s="2186"/>
      <c r="O43" s="131"/>
      <c r="P43" s="1407" t="str">
        <f t="shared" si="9"/>
        <v>4 (1404)</v>
      </c>
      <c r="Q43" s="1408" t="str">
        <f t="shared" si="10"/>
        <v/>
      </c>
      <c r="R43" s="295"/>
      <c r="S43" s="1409"/>
      <c r="T43" s="1409"/>
      <c r="U43" s="1665"/>
      <c r="V43" s="1407" t="str">
        <f t="shared" si="11"/>
        <v>4 (1404)</v>
      </c>
      <c r="W43" s="1408" t="str">
        <f t="shared" si="12"/>
        <v/>
      </c>
      <c r="X43" s="1608"/>
      <c r="Y43" s="1609"/>
      <c r="Z43" s="1609"/>
      <c r="AA43" s="1610"/>
      <c r="AB43" s="1611" t="s">
        <v>2935</v>
      </c>
      <c r="AC43" s="1612" t="str">
        <f t="shared" si="13"/>
        <v/>
      </c>
      <c r="AD43" s="990"/>
      <c r="AE43" s="1405"/>
      <c r="AF43" s="131"/>
      <c r="AG43" s="2186"/>
      <c r="AH43" s="2186"/>
      <c r="AI43" s="2186"/>
      <c r="AJ43" s="2186"/>
      <c r="AK43" s="1481"/>
      <c r="AL43" s="1407" t="str">
        <f t="shared" si="14"/>
        <v>4 (1404)</v>
      </c>
      <c r="AM43" s="1408" t="str">
        <f t="shared" si="15"/>
        <v/>
      </c>
      <c r="AN43" s="1608"/>
      <c r="AO43" s="1609"/>
      <c r="AP43" s="1609"/>
      <c r="AQ43" s="131"/>
      <c r="AR43" s="1407" t="str">
        <f t="shared" si="16"/>
        <v>4 (1404)</v>
      </c>
      <c r="AS43" s="1408" t="str">
        <f t="shared" si="17"/>
        <v/>
      </c>
      <c r="AT43" s="1608"/>
      <c r="AU43" s="1609"/>
      <c r="AV43" s="1609"/>
    </row>
    <row r="44" spans="1:48" s="1446" customFormat="1" hidden="1" x14ac:dyDescent="0.25">
      <c r="A44" s="1700" t="s">
        <v>2936</v>
      </c>
      <c r="B44" s="1065"/>
      <c r="C44" s="1692"/>
      <c r="D44" s="1692"/>
      <c r="E44" s="1700"/>
      <c r="F44" s="1692"/>
      <c r="G44" s="1419"/>
      <c r="H44" s="1693"/>
      <c r="I44" s="1405"/>
      <c r="J44" s="1700"/>
      <c r="K44" s="2186"/>
      <c r="L44" s="2186"/>
      <c r="M44" s="2186"/>
      <c r="N44" s="2186"/>
      <c r="O44" s="131"/>
      <c r="P44" s="1407" t="str">
        <f t="shared" si="9"/>
        <v>5 (1405)</v>
      </c>
      <c r="Q44" s="1408" t="str">
        <f t="shared" si="10"/>
        <v/>
      </c>
      <c r="R44" s="295"/>
      <c r="S44" s="1409"/>
      <c r="T44" s="1409"/>
      <c r="U44" s="1665"/>
      <c r="V44" s="1407" t="str">
        <f t="shared" si="11"/>
        <v>5 (1405)</v>
      </c>
      <c r="W44" s="1408" t="str">
        <f t="shared" si="12"/>
        <v/>
      </c>
      <c r="X44" s="1608"/>
      <c r="Y44" s="1609"/>
      <c r="Z44" s="1609"/>
      <c r="AA44" s="1610"/>
      <c r="AB44" s="1611" t="s">
        <v>2936</v>
      </c>
      <c r="AC44" s="1612" t="str">
        <f t="shared" si="13"/>
        <v/>
      </c>
      <c r="AD44" s="990"/>
      <c r="AE44" s="1405"/>
      <c r="AF44" s="131"/>
      <c r="AG44" s="2186"/>
      <c r="AH44" s="2186"/>
      <c r="AI44" s="2186"/>
      <c r="AJ44" s="2186"/>
      <c r="AK44" s="1481"/>
      <c r="AL44" s="1407" t="str">
        <f t="shared" si="14"/>
        <v>5 (1405)</v>
      </c>
      <c r="AM44" s="1408" t="str">
        <f t="shared" si="15"/>
        <v/>
      </c>
      <c r="AN44" s="1608"/>
      <c r="AO44" s="1609"/>
      <c r="AP44" s="1609"/>
      <c r="AQ44" s="131"/>
      <c r="AR44" s="1407" t="str">
        <f t="shared" si="16"/>
        <v>5 (1405)</v>
      </c>
      <c r="AS44" s="1408" t="str">
        <f t="shared" si="17"/>
        <v/>
      </c>
      <c r="AT44" s="1608"/>
      <c r="AU44" s="1609"/>
      <c r="AV44" s="1609"/>
    </row>
    <row r="45" spans="1:48" s="1446" customFormat="1" hidden="1" x14ac:dyDescent="0.25">
      <c r="A45" s="1700" t="s">
        <v>2937</v>
      </c>
      <c r="B45" s="1065"/>
      <c r="C45" s="1692"/>
      <c r="D45" s="1692"/>
      <c r="E45" s="1700"/>
      <c r="F45" s="1692"/>
      <c r="G45" s="1419"/>
      <c r="H45" s="1693"/>
      <c r="I45" s="1405"/>
      <c r="J45" s="1700"/>
      <c r="K45" s="2186"/>
      <c r="L45" s="2186"/>
      <c r="M45" s="2186"/>
      <c r="N45" s="2186"/>
      <c r="O45" s="131"/>
      <c r="P45" s="1407" t="str">
        <f t="shared" si="9"/>
        <v>6 (1406)</v>
      </c>
      <c r="Q45" s="1408" t="str">
        <f t="shared" si="10"/>
        <v/>
      </c>
      <c r="R45" s="295"/>
      <c r="S45" s="1409"/>
      <c r="T45" s="1409"/>
      <c r="U45" s="1665"/>
      <c r="V45" s="1407" t="str">
        <f t="shared" si="11"/>
        <v>6 (1406)</v>
      </c>
      <c r="W45" s="1408" t="str">
        <f t="shared" si="12"/>
        <v/>
      </c>
      <c r="X45" s="1608"/>
      <c r="Y45" s="1609"/>
      <c r="Z45" s="1609"/>
      <c r="AA45" s="1610"/>
      <c r="AB45" s="1611" t="s">
        <v>2937</v>
      </c>
      <c r="AC45" s="1612" t="str">
        <f t="shared" si="13"/>
        <v/>
      </c>
      <c r="AD45" s="990"/>
      <c r="AE45" s="1405"/>
      <c r="AF45" s="131"/>
      <c r="AG45" s="2186"/>
      <c r="AH45" s="2186"/>
      <c r="AI45" s="2186"/>
      <c r="AJ45" s="2186"/>
      <c r="AK45" s="1481"/>
      <c r="AL45" s="1407" t="str">
        <f t="shared" si="14"/>
        <v>6 (1406)</v>
      </c>
      <c r="AM45" s="1408" t="str">
        <f t="shared" si="15"/>
        <v/>
      </c>
      <c r="AN45" s="1608"/>
      <c r="AO45" s="1609"/>
      <c r="AP45" s="1609"/>
      <c r="AQ45" s="131"/>
      <c r="AR45" s="1407" t="str">
        <f t="shared" si="16"/>
        <v>6 (1406)</v>
      </c>
      <c r="AS45" s="1408" t="str">
        <f t="shared" si="17"/>
        <v/>
      </c>
      <c r="AT45" s="1608"/>
      <c r="AU45" s="1609"/>
      <c r="AV45" s="1609"/>
    </row>
    <row r="46" spans="1:48" s="1446" customFormat="1" hidden="1" x14ac:dyDescent="0.25">
      <c r="A46" s="1700" t="s">
        <v>2938</v>
      </c>
      <c r="B46" s="1065"/>
      <c r="C46" s="1692"/>
      <c r="D46" s="1692"/>
      <c r="E46" s="1700"/>
      <c r="F46" s="1692"/>
      <c r="G46" s="1419"/>
      <c r="H46" s="1693"/>
      <c r="I46" s="1405"/>
      <c r="J46" s="1700"/>
      <c r="K46" s="2186"/>
      <c r="L46" s="2186"/>
      <c r="M46" s="2186"/>
      <c r="N46" s="2186"/>
      <c r="O46" s="131"/>
      <c r="P46" s="1407" t="str">
        <f t="shared" si="9"/>
        <v>7 (1407)</v>
      </c>
      <c r="Q46" s="1408" t="str">
        <f t="shared" si="10"/>
        <v/>
      </c>
      <c r="R46" s="295"/>
      <c r="S46" s="1409"/>
      <c r="T46" s="1409"/>
      <c r="U46" s="1665"/>
      <c r="V46" s="1407" t="str">
        <f t="shared" si="11"/>
        <v>7 (1407)</v>
      </c>
      <c r="W46" s="1408" t="str">
        <f t="shared" si="12"/>
        <v/>
      </c>
      <c r="X46" s="1608"/>
      <c r="Y46" s="1609"/>
      <c r="Z46" s="1609"/>
      <c r="AA46" s="1610"/>
      <c r="AB46" s="1611" t="s">
        <v>2938</v>
      </c>
      <c r="AC46" s="1612" t="str">
        <f t="shared" si="13"/>
        <v/>
      </c>
      <c r="AD46" s="990"/>
      <c r="AE46" s="1405"/>
      <c r="AF46" s="131"/>
      <c r="AG46" s="2186"/>
      <c r="AH46" s="2186"/>
      <c r="AI46" s="2186"/>
      <c r="AJ46" s="2186"/>
      <c r="AK46" s="1481"/>
      <c r="AL46" s="1407" t="str">
        <f t="shared" si="14"/>
        <v>7 (1407)</v>
      </c>
      <c r="AM46" s="1408" t="str">
        <f t="shared" si="15"/>
        <v/>
      </c>
      <c r="AN46" s="1608"/>
      <c r="AO46" s="1609"/>
      <c r="AP46" s="1609"/>
      <c r="AQ46" s="131"/>
      <c r="AR46" s="1407" t="str">
        <f t="shared" si="16"/>
        <v>7 (1407)</v>
      </c>
      <c r="AS46" s="1408" t="str">
        <f t="shared" si="17"/>
        <v/>
      </c>
      <c r="AT46" s="1608"/>
      <c r="AU46" s="1609"/>
      <c r="AV46" s="1609"/>
    </row>
    <row r="47" spans="1:48" s="1446" customFormat="1" hidden="1" x14ac:dyDescent="0.25">
      <c r="A47" s="1700" t="s">
        <v>2939</v>
      </c>
      <c r="B47" s="1065"/>
      <c r="C47" s="1692"/>
      <c r="D47" s="1692"/>
      <c r="E47" s="1700"/>
      <c r="F47" s="1692"/>
      <c r="G47" s="1419"/>
      <c r="H47" s="1693"/>
      <c r="I47" s="1405"/>
      <c r="J47" s="1700"/>
      <c r="K47" s="2186"/>
      <c r="L47" s="2186"/>
      <c r="M47" s="2186"/>
      <c r="N47" s="2186"/>
      <c r="O47" s="131"/>
      <c r="P47" s="1407" t="str">
        <f t="shared" si="9"/>
        <v>8 (1408)</v>
      </c>
      <c r="Q47" s="1408" t="str">
        <f t="shared" si="10"/>
        <v/>
      </c>
      <c r="R47" s="295"/>
      <c r="S47" s="1409"/>
      <c r="T47" s="1409"/>
      <c r="U47" s="1665"/>
      <c r="V47" s="1407" t="str">
        <f t="shared" si="11"/>
        <v>8 (1408)</v>
      </c>
      <c r="W47" s="1408" t="str">
        <f t="shared" si="12"/>
        <v/>
      </c>
      <c r="X47" s="1608"/>
      <c r="Y47" s="1609"/>
      <c r="Z47" s="1609"/>
      <c r="AA47" s="1610"/>
      <c r="AB47" s="1611" t="s">
        <v>2939</v>
      </c>
      <c r="AC47" s="1612" t="str">
        <f t="shared" si="13"/>
        <v/>
      </c>
      <c r="AD47" s="990"/>
      <c r="AE47" s="1405"/>
      <c r="AF47" s="131"/>
      <c r="AG47" s="2186"/>
      <c r="AH47" s="2186"/>
      <c r="AI47" s="2186"/>
      <c r="AJ47" s="2186"/>
      <c r="AK47" s="1481"/>
      <c r="AL47" s="1407" t="str">
        <f t="shared" si="14"/>
        <v>8 (1408)</v>
      </c>
      <c r="AM47" s="1408" t="str">
        <f t="shared" si="15"/>
        <v/>
      </c>
      <c r="AN47" s="1608"/>
      <c r="AO47" s="1609"/>
      <c r="AP47" s="1609"/>
      <c r="AQ47" s="131"/>
      <c r="AR47" s="1407" t="str">
        <f t="shared" si="16"/>
        <v>8 (1408)</v>
      </c>
      <c r="AS47" s="1408" t="str">
        <f t="shared" si="17"/>
        <v/>
      </c>
      <c r="AT47" s="1608"/>
      <c r="AU47" s="1609"/>
      <c r="AV47" s="1609"/>
    </row>
    <row r="48" spans="1:48" s="1446" customFormat="1" hidden="1" x14ac:dyDescent="0.25">
      <c r="A48" s="1700" t="s">
        <v>2940</v>
      </c>
      <c r="B48" s="1065"/>
      <c r="C48" s="1692"/>
      <c r="D48" s="1692"/>
      <c r="E48" s="1700"/>
      <c r="F48" s="1692"/>
      <c r="G48" s="1419"/>
      <c r="H48" s="1693"/>
      <c r="I48" s="1405"/>
      <c r="J48" s="1700"/>
      <c r="K48" s="2186"/>
      <c r="L48" s="2186"/>
      <c r="M48" s="2186"/>
      <c r="N48" s="2186"/>
      <c r="O48" s="131"/>
      <c r="P48" s="1407" t="str">
        <f t="shared" si="9"/>
        <v>9 (1409)</v>
      </c>
      <c r="Q48" s="1408" t="str">
        <f t="shared" si="10"/>
        <v/>
      </c>
      <c r="R48" s="295"/>
      <c r="S48" s="1409"/>
      <c r="T48" s="1409"/>
      <c r="U48" s="1665"/>
      <c r="V48" s="1407" t="str">
        <f t="shared" si="11"/>
        <v>9 (1409)</v>
      </c>
      <c r="W48" s="1408" t="str">
        <f t="shared" si="12"/>
        <v/>
      </c>
      <c r="X48" s="1608"/>
      <c r="Y48" s="1609"/>
      <c r="Z48" s="1609"/>
      <c r="AA48" s="1610"/>
      <c r="AB48" s="1611" t="s">
        <v>2940</v>
      </c>
      <c r="AC48" s="1612" t="str">
        <f t="shared" si="13"/>
        <v/>
      </c>
      <c r="AD48" s="990"/>
      <c r="AE48" s="1405"/>
      <c r="AF48" s="131"/>
      <c r="AG48" s="2186"/>
      <c r="AH48" s="2186"/>
      <c r="AI48" s="2186"/>
      <c r="AJ48" s="2186"/>
      <c r="AK48" s="1481"/>
      <c r="AL48" s="1407" t="str">
        <f t="shared" si="14"/>
        <v>9 (1409)</v>
      </c>
      <c r="AM48" s="1408" t="str">
        <f t="shared" si="15"/>
        <v/>
      </c>
      <c r="AN48" s="1608"/>
      <c r="AO48" s="1609"/>
      <c r="AP48" s="1609"/>
      <c r="AQ48" s="131"/>
      <c r="AR48" s="1407" t="str">
        <f t="shared" si="16"/>
        <v>9 (1409)</v>
      </c>
      <c r="AS48" s="1408" t="str">
        <f t="shared" si="17"/>
        <v/>
      </c>
      <c r="AT48" s="1608"/>
      <c r="AU48" s="1609"/>
      <c r="AV48" s="1609"/>
    </row>
    <row r="49" spans="1:48" s="1446" customFormat="1" hidden="1" x14ac:dyDescent="0.25">
      <c r="A49" s="1700" t="s">
        <v>2941</v>
      </c>
      <c r="B49" s="1065"/>
      <c r="C49" s="1692"/>
      <c r="D49" s="1692"/>
      <c r="E49" s="1700"/>
      <c r="F49" s="1692"/>
      <c r="G49" s="1419"/>
      <c r="H49" s="1693"/>
      <c r="I49" s="1405"/>
      <c r="J49" s="1700"/>
      <c r="K49" s="2186"/>
      <c r="L49" s="2186"/>
      <c r="M49" s="2186"/>
      <c r="N49" s="2186"/>
      <c r="O49" s="131"/>
      <c r="P49" s="1407" t="str">
        <f t="shared" si="9"/>
        <v>10 (1410)</v>
      </c>
      <c r="Q49" s="1408" t="str">
        <f t="shared" si="10"/>
        <v/>
      </c>
      <c r="R49" s="295"/>
      <c r="S49" s="1409"/>
      <c r="T49" s="1409"/>
      <c r="U49" s="1665"/>
      <c r="V49" s="1407" t="str">
        <f t="shared" si="11"/>
        <v>10 (1410)</v>
      </c>
      <c r="W49" s="1408" t="str">
        <f t="shared" si="12"/>
        <v/>
      </c>
      <c r="X49" s="1608"/>
      <c r="Y49" s="1609"/>
      <c r="Z49" s="1609"/>
      <c r="AA49" s="1610"/>
      <c r="AB49" s="1611" t="s">
        <v>2941</v>
      </c>
      <c r="AC49" s="1612" t="str">
        <f t="shared" si="13"/>
        <v/>
      </c>
      <c r="AD49" s="990"/>
      <c r="AE49" s="1405"/>
      <c r="AF49" s="131"/>
      <c r="AG49" s="2186"/>
      <c r="AH49" s="2186"/>
      <c r="AI49" s="2186"/>
      <c r="AJ49" s="2186"/>
      <c r="AK49" s="1481"/>
      <c r="AL49" s="1407" t="str">
        <f t="shared" si="14"/>
        <v>10 (1410)</v>
      </c>
      <c r="AM49" s="1408" t="str">
        <f t="shared" si="15"/>
        <v/>
      </c>
      <c r="AN49" s="1608"/>
      <c r="AO49" s="1609"/>
      <c r="AP49" s="1609"/>
      <c r="AQ49" s="131"/>
      <c r="AR49" s="1407" t="str">
        <f t="shared" si="16"/>
        <v>10 (1410)</v>
      </c>
      <c r="AS49" s="1408" t="str">
        <f t="shared" si="17"/>
        <v/>
      </c>
      <c r="AT49" s="1608"/>
      <c r="AU49" s="1609"/>
      <c r="AV49" s="1609"/>
    </row>
    <row r="50" spans="1:48" s="1446" customFormat="1" hidden="1" x14ac:dyDescent="0.25">
      <c r="A50" s="1700" t="s">
        <v>2942</v>
      </c>
      <c r="B50" s="1065"/>
      <c r="C50" s="1692"/>
      <c r="D50" s="1692"/>
      <c r="E50" s="1700"/>
      <c r="F50" s="1692"/>
      <c r="G50" s="1419"/>
      <c r="H50" s="1693"/>
      <c r="I50" s="1405"/>
      <c r="J50" s="1700"/>
      <c r="K50" s="2186"/>
      <c r="L50" s="2186"/>
      <c r="M50" s="2186"/>
      <c r="N50" s="2186"/>
      <c r="O50" s="131"/>
      <c r="P50" s="1407" t="str">
        <f t="shared" si="9"/>
        <v>11 (1411)</v>
      </c>
      <c r="Q50" s="1408" t="str">
        <f t="shared" si="10"/>
        <v/>
      </c>
      <c r="R50" s="295"/>
      <c r="S50" s="1409"/>
      <c r="T50" s="1409"/>
      <c r="U50" s="1665"/>
      <c r="V50" s="1407" t="str">
        <f t="shared" si="11"/>
        <v>11 (1411)</v>
      </c>
      <c r="W50" s="1408" t="str">
        <f t="shared" si="12"/>
        <v/>
      </c>
      <c r="X50" s="1608"/>
      <c r="Y50" s="1609"/>
      <c r="Z50" s="1609"/>
      <c r="AA50" s="1610"/>
      <c r="AB50" s="1611" t="s">
        <v>2942</v>
      </c>
      <c r="AC50" s="1612" t="str">
        <f t="shared" si="13"/>
        <v/>
      </c>
      <c r="AD50" s="990"/>
      <c r="AE50" s="1405"/>
      <c r="AF50" s="131"/>
      <c r="AG50" s="2186"/>
      <c r="AH50" s="2186"/>
      <c r="AI50" s="2186"/>
      <c r="AJ50" s="2186"/>
      <c r="AK50" s="1481"/>
      <c r="AL50" s="1407" t="str">
        <f t="shared" si="14"/>
        <v>11 (1411)</v>
      </c>
      <c r="AM50" s="1408" t="str">
        <f t="shared" si="15"/>
        <v/>
      </c>
      <c r="AN50" s="1608"/>
      <c r="AO50" s="1609"/>
      <c r="AP50" s="1609"/>
      <c r="AQ50" s="131"/>
      <c r="AR50" s="1407" t="str">
        <f t="shared" si="16"/>
        <v>11 (1411)</v>
      </c>
      <c r="AS50" s="1408" t="str">
        <f t="shared" si="17"/>
        <v/>
      </c>
      <c r="AT50" s="1608"/>
      <c r="AU50" s="1609"/>
      <c r="AV50" s="1609"/>
    </row>
    <row r="51" spans="1:48" s="1446" customFormat="1" hidden="1" x14ac:dyDescent="0.25">
      <c r="A51" s="1700" t="s">
        <v>2943</v>
      </c>
      <c r="B51" s="1065"/>
      <c r="C51" s="1692"/>
      <c r="D51" s="1692"/>
      <c r="E51" s="1700"/>
      <c r="F51" s="1692"/>
      <c r="G51" s="1419"/>
      <c r="H51" s="1693"/>
      <c r="I51" s="1405"/>
      <c r="J51" s="1700"/>
      <c r="K51" s="2186"/>
      <c r="L51" s="2186"/>
      <c r="M51" s="2186"/>
      <c r="N51" s="2186"/>
      <c r="O51" s="131"/>
      <c r="P51" s="1407" t="str">
        <f t="shared" si="9"/>
        <v>12 (1412)</v>
      </c>
      <c r="Q51" s="1408" t="str">
        <f t="shared" si="10"/>
        <v/>
      </c>
      <c r="R51" s="295"/>
      <c r="S51" s="1409"/>
      <c r="T51" s="1409"/>
      <c r="U51" s="1665"/>
      <c r="V51" s="1407" t="str">
        <f t="shared" si="11"/>
        <v>12 (1412)</v>
      </c>
      <c r="W51" s="1408" t="str">
        <f t="shared" si="12"/>
        <v/>
      </c>
      <c r="X51" s="1608"/>
      <c r="Y51" s="1609"/>
      <c r="Z51" s="1609"/>
      <c r="AA51" s="1610"/>
      <c r="AB51" s="1611" t="s">
        <v>2943</v>
      </c>
      <c r="AC51" s="1612" t="str">
        <f t="shared" si="13"/>
        <v/>
      </c>
      <c r="AD51" s="990"/>
      <c r="AE51" s="1405"/>
      <c r="AF51" s="131"/>
      <c r="AG51" s="2186"/>
      <c r="AH51" s="2186"/>
      <c r="AI51" s="2186"/>
      <c r="AJ51" s="2186"/>
      <c r="AK51" s="1481"/>
      <c r="AL51" s="1407" t="str">
        <f t="shared" si="14"/>
        <v>12 (1412)</v>
      </c>
      <c r="AM51" s="1408" t="str">
        <f t="shared" si="15"/>
        <v/>
      </c>
      <c r="AN51" s="1608"/>
      <c r="AO51" s="1609"/>
      <c r="AP51" s="1609"/>
      <c r="AQ51" s="131"/>
      <c r="AR51" s="1407" t="str">
        <f t="shared" si="16"/>
        <v>12 (1412)</v>
      </c>
      <c r="AS51" s="1408" t="str">
        <f t="shared" si="17"/>
        <v/>
      </c>
      <c r="AT51" s="1608"/>
      <c r="AU51" s="1609"/>
      <c r="AV51" s="1609"/>
    </row>
    <row r="52" spans="1:48" s="1446" customFormat="1" hidden="1" x14ac:dyDescent="0.25">
      <c r="A52" s="1700" t="s">
        <v>2944</v>
      </c>
      <c r="B52" s="1065"/>
      <c r="C52" s="1692"/>
      <c r="D52" s="1692"/>
      <c r="E52" s="1700"/>
      <c r="F52" s="1692"/>
      <c r="G52" s="1419"/>
      <c r="H52" s="1693"/>
      <c r="I52" s="1405"/>
      <c r="J52" s="1700"/>
      <c r="K52" s="2186"/>
      <c r="L52" s="2186"/>
      <c r="M52" s="2186"/>
      <c r="N52" s="2186"/>
      <c r="O52" s="131"/>
      <c r="P52" s="1407" t="str">
        <f t="shared" si="9"/>
        <v>13 (1413)</v>
      </c>
      <c r="Q52" s="1408" t="str">
        <f t="shared" si="10"/>
        <v/>
      </c>
      <c r="R52" s="295"/>
      <c r="S52" s="1409"/>
      <c r="T52" s="1409"/>
      <c r="U52" s="1665"/>
      <c r="V52" s="1407" t="str">
        <f t="shared" si="11"/>
        <v>13 (1413)</v>
      </c>
      <c r="W52" s="1408" t="str">
        <f t="shared" si="12"/>
        <v/>
      </c>
      <c r="X52" s="1608"/>
      <c r="Y52" s="1609"/>
      <c r="Z52" s="1609"/>
      <c r="AA52" s="1610"/>
      <c r="AB52" s="1611" t="s">
        <v>2944</v>
      </c>
      <c r="AC52" s="1612" t="str">
        <f t="shared" si="13"/>
        <v/>
      </c>
      <c r="AD52" s="990"/>
      <c r="AE52" s="1405"/>
      <c r="AF52" s="131"/>
      <c r="AG52" s="2186"/>
      <c r="AH52" s="2186"/>
      <c r="AI52" s="2186"/>
      <c r="AJ52" s="2186"/>
      <c r="AK52" s="1481"/>
      <c r="AL52" s="1407" t="str">
        <f t="shared" si="14"/>
        <v>13 (1413)</v>
      </c>
      <c r="AM52" s="1408" t="str">
        <f t="shared" si="15"/>
        <v/>
      </c>
      <c r="AN52" s="1608"/>
      <c r="AO52" s="1609"/>
      <c r="AP52" s="1609"/>
      <c r="AQ52" s="131"/>
      <c r="AR52" s="1407" t="str">
        <f t="shared" si="16"/>
        <v>13 (1413)</v>
      </c>
      <c r="AS52" s="1408" t="str">
        <f t="shared" si="17"/>
        <v/>
      </c>
      <c r="AT52" s="1608"/>
      <c r="AU52" s="1609"/>
      <c r="AV52" s="1609"/>
    </row>
    <row r="53" spans="1:48" s="1446" customFormat="1" hidden="1" x14ac:dyDescent="0.25">
      <c r="A53" s="1700" t="s">
        <v>2945</v>
      </c>
      <c r="B53" s="1065"/>
      <c r="C53" s="1692"/>
      <c r="D53" s="1692"/>
      <c r="E53" s="1700"/>
      <c r="F53" s="1692"/>
      <c r="G53" s="1419"/>
      <c r="H53" s="1693"/>
      <c r="I53" s="1405"/>
      <c r="J53" s="1700"/>
      <c r="K53" s="2186"/>
      <c r="L53" s="2186"/>
      <c r="M53" s="2186"/>
      <c r="N53" s="2186"/>
      <c r="O53" s="131"/>
      <c r="P53" s="1407" t="str">
        <f t="shared" si="9"/>
        <v>14 (1414)</v>
      </c>
      <c r="Q53" s="1408" t="str">
        <f t="shared" si="10"/>
        <v/>
      </c>
      <c r="R53" s="295"/>
      <c r="S53" s="1409"/>
      <c r="T53" s="1409"/>
      <c r="U53" s="1665"/>
      <c r="V53" s="1407" t="str">
        <f t="shared" si="11"/>
        <v>14 (1414)</v>
      </c>
      <c r="W53" s="1408" t="str">
        <f t="shared" si="12"/>
        <v/>
      </c>
      <c r="X53" s="1608"/>
      <c r="Y53" s="1609"/>
      <c r="Z53" s="1609"/>
      <c r="AA53" s="1610"/>
      <c r="AB53" s="1611" t="s">
        <v>2945</v>
      </c>
      <c r="AC53" s="1612" t="str">
        <f t="shared" si="13"/>
        <v/>
      </c>
      <c r="AD53" s="990"/>
      <c r="AE53" s="1405"/>
      <c r="AF53" s="131"/>
      <c r="AG53" s="2186"/>
      <c r="AH53" s="2186"/>
      <c r="AI53" s="2186"/>
      <c r="AJ53" s="2186"/>
      <c r="AK53" s="1481"/>
      <c r="AL53" s="1407" t="str">
        <f t="shared" si="14"/>
        <v>14 (1414)</v>
      </c>
      <c r="AM53" s="1408" t="str">
        <f t="shared" si="15"/>
        <v/>
      </c>
      <c r="AN53" s="1608"/>
      <c r="AO53" s="1609"/>
      <c r="AP53" s="1609"/>
      <c r="AQ53" s="131"/>
      <c r="AR53" s="1407" t="str">
        <f t="shared" si="16"/>
        <v>14 (1414)</v>
      </c>
      <c r="AS53" s="1408" t="str">
        <f t="shared" si="17"/>
        <v/>
      </c>
      <c r="AT53" s="1608"/>
      <c r="AU53" s="1609"/>
      <c r="AV53" s="1609"/>
    </row>
    <row r="54" spans="1:48" s="1446" customFormat="1" hidden="1" x14ac:dyDescent="0.25">
      <c r="A54" s="1700" t="s">
        <v>2946</v>
      </c>
      <c r="B54" s="1065"/>
      <c r="C54" s="1692"/>
      <c r="D54" s="1692"/>
      <c r="E54" s="1700"/>
      <c r="F54" s="1692"/>
      <c r="G54" s="1419"/>
      <c r="H54" s="1693"/>
      <c r="I54" s="1405"/>
      <c r="J54" s="1700"/>
      <c r="K54" s="2186"/>
      <c r="L54" s="2186"/>
      <c r="M54" s="2186"/>
      <c r="N54" s="2186"/>
      <c r="O54" s="131"/>
      <c r="P54" s="1407" t="str">
        <f t="shared" si="9"/>
        <v>15 (1415)</v>
      </c>
      <c r="Q54" s="1408" t="str">
        <f t="shared" si="10"/>
        <v/>
      </c>
      <c r="R54" s="295"/>
      <c r="S54" s="1409"/>
      <c r="T54" s="1409"/>
      <c r="U54" s="1665"/>
      <c r="V54" s="1407" t="str">
        <f t="shared" si="11"/>
        <v>15 (1415)</v>
      </c>
      <c r="W54" s="1408" t="str">
        <f t="shared" si="12"/>
        <v/>
      </c>
      <c r="X54" s="1608"/>
      <c r="Y54" s="1609"/>
      <c r="Z54" s="1609"/>
      <c r="AA54" s="1610"/>
      <c r="AB54" s="1611" t="s">
        <v>2946</v>
      </c>
      <c r="AC54" s="1612" t="str">
        <f t="shared" si="13"/>
        <v/>
      </c>
      <c r="AD54" s="990"/>
      <c r="AE54" s="1405"/>
      <c r="AF54" s="131"/>
      <c r="AG54" s="2186"/>
      <c r="AH54" s="2186"/>
      <c r="AI54" s="2186"/>
      <c r="AJ54" s="2186"/>
      <c r="AK54" s="1481"/>
      <c r="AL54" s="1407" t="str">
        <f t="shared" si="14"/>
        <v>15 (1415)</v>
      </c>
      <c r="AM54" s="1408" t="str">
        <f t="shared" si="15"/>
        <v/>
      </c>
      <c r="AN54" s="1608"/>
      <c r="AO54" s="1609"/>
      <c r="AP54" s="1609"/>
      <c r="AQ54" s="131"/>
      <c r="AR54" s="1407" t="str">
        <f t="shared" si="16"/>
        <v>15 (1415)</v>
      </c>
      <c r="AS54" s="1408" t="str">
        <f t="shared" si="17"/>
        <v/>
      </c>
      <c r="AT54" s="1608"/>
      <c r="AU54" s="1609"/>
      <c r="AV54" s="1609"/>
    </row>
    <row r="55" spans="1:48" s="1446" customFormat="1" hidden="1" x14ac:dyDescent="0.25">
      <c r="A55" s="1700" t="s">
        <v>2947</v>
      </c>
      <c r="B55" s="1065"/>
      <c r="C55" s="1692"/>
      <c r="D55" s="1692"/>
      <c r="E55" s="1700"/>
      <c r="F55" s="1692"/>
      <c r="G55" s="1419"/>
      <c r="H55" s="1693"/>
      <c r="I55" s="1405"/>
      <c r="J55" s="1700"/>
      <c r="K55" s="2186"/>
      <c r="L55" s="2186"/>
      <c r="M55" s="2186"/>
      <c r="N55" s="2186"/>
      <c r="O55" s="131"/>
      <c r="P55" s="1407" t="str">
        <f t="shared" si="9"/>
        <v>16 (1416)</v>
      </c>
      <c r="Q55" s="1408" t="str">
        <f t="shared" si="10"/>
        <v/>
      </c>
      <c r="R55" s="295"/>
      <c r="S55" s="1409"/>
      <c r="T55" s="1409"/>
      <c r="U55" s="1665"/>
      <c r="V55" s="1407" t="str">
        <f t="shared" si="11"/>
        <v>16 (1416)</v>
      </c>
      <c r="W55" s="1408" t="str">
        <f t="shared" si="12"/>
        <v/>
      </c>
      <c r="X55" s="1608"/>
      <c r="Y55" s="1609"/>
      <c r="Z55" s="1609"/>
      <c r="AA55" s="1610"/>
      <c r="AB55" s="1611" t="s">
        <v>2947</v>
      </c>
      <c r="AC55" s="1612" t="str">
        <f t="shared" si="13"/>
        <v/>
      </c>
      <c r="AD55" s="990"/>
      <c r="AE55" s="1405"/>
      <c r="AF55" s="131"/>
      <c r="AG55" s="2186"/>
      <c r="AH55" s="2186"/>
      <c r="AI55" s="2186"/>
      <c r="AJ55" s="2186"/>
      <c r="AK55" s="1481"/>
      <c r="AL55" s="1407" t="str">
        <f t="shared" si="14"/>
        <v>16 (1416)</v>
      </c>
      <c r="AM55" s="1408" t="str">
        <f t="shared" si="15"/>
        <v/>
      </c>
      <c r="AN55" s="1608"/>
      <c r="AO55" s="1609"/>
      <c r="AP55" s="1609"/>
      <c r="AQ55" s="131"/>
      <c r="AR55" s="1407" t="str">
        <f t="shared" si="16"/>
        <v>16 (1416)</v>
      </c>
      <c r="AS55" s="1408" t="str">
        <f t="shared" si="17"/>
        <v/>
      </c>
      <c r="AT55" s="1608"/>
      <c r="AU55" s="1609"/>
      <c r="AV55" s="1609"/>
    </row>
    <row r="56" spans="1:48" s="1446" customFormat="1" hidden="1" x14ac:dyDescent="0.25">
      <c r="A56" s="1700" t="s">
        <v>2948</v>
      </c>
      <c r="B56" s="1065"/>
      <c r="C56" s="1692"/>
      <c r="D56" s="1692"/>
      <c r="E56" s="1700"/>
      <c r="F56" s="1692"/>
      <c r="G56" s="1419"/>
      <c r="H56" s="1693"/>
      <c r="I56" s="1405"/>
      <c r="J56" s="1700"/>
      <c r="K56" s="2186"/>
      <c r="L56" s="2186"/>
      <c r="M56" s="2186"/>
      <c r="N56" s="2186"/>
      <c r="O56" s="131"/>
      <c r="P56" s="1407" t="str">
        <f t="shared" si="9"/>
        <v>17 (1417)</v>
      </c>
      <c r="Q56" s="1408" t="str">
        <f t="shared" si="10"/>
        <v/>
      </c>
      <c r="R56" s="295"/>
      <c r="S56" s="1409"/>
      <c r="T56" s="1409"/>
      <c r="U56" s="1665"/>
      <c r="V56" s="1407" t="str">
        <f t="shared" si="11"/>
        <v>17 (1417)</v>
      </c>
      <c r="W56" s="1408" t="str">
        <f t="shared" si="12"/>
        <v/>
      </c>
      <c r="X56" s="1608"/>
      <c r="Y56" s="1609"/>
      <c r="Z56" s="1609"/>
      <c r="AA56" s="1610"/>
      <c r="AB56" s="1611" t="s">
        <v>2948</v>
      </c>
      <c r="AC56" s="1612" t="str">
        <f t="shared" si="13"/>
        <v/>
      </c>
      <c r="AD56" s="990"/>
      <c r="AE56" s="1405"/>
      <c r="AF56" s="131"/>
      <c r="AG56" s="2186"/>
      <c r="AH56" s="2186"/>
      <c r="AI56" s="2186"/>
      <c r="AJ56" s="2186"/>
      <c r="AK56" s="1481"/>
      <c r="AL56" s="1407" t="str">
        <f t="shared" si="14"/>
        <v>17 (1417)</v>
      </c>
      <c r="AM56" s="1408" t="str">
        <f t="shared" si="15"/>
        <v/>
      </c>
      <c r="AN56" s="1608"/>
      <c r="AO56" s="1609"/>
      <c r="AP56" s="1609"/>
      <c r="AQ56" s="131"/>
      <c r="AR56" s="1407" t="str">
        <f t="shared" si="16"/>
        <v>17 (1417)</v>
      </c>
      <c r="AS56" s="1408" t="str">
        <f t="shared" si="17"/>
        <v/>
      </c>
      <c r="AT56" s="1608"/>
      <c r="AU56" s="1609"/>
      <c r="AV56" s="1609"/>
    </row>
    <row r="57" spans="1:48" s="1446" customFormat="1" hidden="1" x14ac:dyDescent="0.25">
      <c r="A57" s="1700" t="s">
        <v>2949</v>
      </c>
      <c r="B57" s="1065"/>
      <c r="C57" s="1692"/>
      <c r="D57" s="1692"/>
      <c r="E57" s="1700"/>
      <c r="F57" s="1692"/>
      <c r="G57" s="1419"/>
      <c r="H57" s="1693"/>
      <c r="I57" s="1405"/>
      <c r="J57" s="1700"/>
      <c r="K57" s="2186"/>
      <c r="L57" s="2186"/>
      <c r="M57" s="2186"/>
      <c r="N57" s="2186"/>
      <c r="O57" s="131"/>
      <c r="P57" s="1407" t="str">
        <f t="shared" si="9"/>
        <v>18 (1418)</v>
      </c>
      <c r="Q57" s="1408" t="str">
        <f t="shared" si="10"/>
        <v/>
      </c>
      <c r="R57" s="295"/>
      <c r="S57" s="1409"/>
      <c r="T57" s="1409"/>
      <c r="U57" s="1665"/>
      <c r="V57" s="1407" t="str">
        <f t="shared" si="11"/>
        <v>18 (1418)</v>
      </c>
      <c r="W57" s="1408" t="str">
        <f t="shared" si="12"/>
        <v/>
      </c>
      <c r="X57" s="1608"/>
      <c r="Y57" s="1609"/>
      <c r="Z57" s="1609"/>
      <c r="AA57" s="1610"/>
      <c r="AB57" s="1611" t="s">
        <v>2949</v>
      </c>
      <c r="AC57" s="1612" t="str">
        <f t="shared" si="13"/>
        <v/>
      </c>
      <c r="AD57" s="990"/>
      <c r="AE57" s="1405"/>
      <c r="AF57" s="131"/>
      <c r="AG57" s="2186"/>
      <c r="AH57" s="2186"/>
      <c r="AI57" s="2186"/>
      <c r="AJ57" s="2186"/>
      <c r="AK57" s="1481"/>
      <c r="AL57" s="1407" t="str">
        <f t="shared" si="14"/>
        <v>18 (1418)</v>
      </c>
      <c r="AM57" s="1408" t="str">
        <f t="shared" si="15"/>
        <v/>
      </c>
      <c r="AN57" s="1608"/>
      <c r="AO57" s="1609"/>
      <c r="AP57" s="1609"/>
      <c r="AQ57" s="131"/>
      <c r="AR57" s="1407" t="str">
        <f t="shared" si="16"/>
        <v>18 (1418)</v>
      </c>
      <c r="AS57" s="1408" t="str">
        <f t="shared" si="17"/>
        <v/>
      </c>
      <c r="AT57" s="1608"/>
      <c r="AU57" s="1609"/>
      <c r="AV57" s="1609"/>
    </row>
    <row r="58" spans="1:48" s="1446" customFormat="1" hidden="1" x14ac:dyDescent="0.25">
      <c r="A58" s="1700" t="s">
        <v>2950</v>
      </c>
      <c r="B58" s="1065"/>
      <c r="C58" s="1692"/>
      <c r="D58" s="1692"/>
      <c r="E58" s="1700"/>
      <c r="F58" s="1692"/>
      <c r="G58" s="1419"/>
      <c r="H58" s="1693"/>
      <c r="I58" s="1405"/>
      <c r="J58" s="1700"/>
      <c r="K58" s="2186"/>
      <c r="L58" s="2186"/>
      <c r="M58" s="2186"/>
      <c r="N58" s="2186"/>
      <c r="O58" s="131"/>
      <c r="P58" s="1407" t="str">
        <f t="shared" si="9"/>
        <v>19 (1419)</v>
      </c>
      <c r="Q58" s="1408" t="str">
        <f t="shared" si="10"/>
        <v/>
      </c>
      <c r="R58" s="295"/>
      <c r="S58" s="1409"/>
      <c r="T58" s="1409"/>
      <c r="U58" s="1665"/>
      <c r="V58" s="1407" t="str">
        <f t="shared" si="11"/>
        <v>19 (1419)</v>
      </c>
      <c r="W58" s="1408" t="str">
        <f t="shared" si="12"/>
        <v/>
      </c>
      <c r="X58" s="1608"/>
      <c r="Y58" s="1609"/>
      <c r="Z58" s="1609"/>
      <c r="AA58" s="1610"/>
      <c r="AB58" s="1611" t="s">
        <v>2950</v>
      </c>
      <c r="AC58" s="1612" t="str">
        <f t="shared" si="13"/>
        <v/>
      </c>
      <c r="AD58" s="990"/>
      <c r="AE58" s="1405"/>
      <c r="AF58" s="131"/>
      <c r="AG58" s="2186"/>
      <c r="AH58" s="2186"/>
      <c r="AI58" s="2186"/>
      <c r="AJ58" s="2186"/>
      <c r="AK58" s="1481"/>
      <c r="AL58" s="1407" t="str">
        <f t="shared" si="14"/>
        <v>19 (1419)</v>
      </c>
      <c r="AM58" s="1408" t="str">
        <f t="shared" si="15"/>
        <v/>
      </c>
      <c r="AN58" s="1608"/>
      <c r="AO58" s="1609"/>
      <c r="AP58" s="1609"/>
      <c r="AQ58" s="131"/>
      <c r="AR58" s="1407" t="str">
        <f t="shared" si="16"/>
        <v>19 (1419)</v>
      </c>
      <c r="AS58" s="1408" t="str">
        <f t="shared" si="17"/>
        <v/>
      </c>
      <c r="AT58" s="1608"/>
      <c r="AU58" s="1609"/>
      <c r="AV58" s="1609"/>
    </row>
    <row r="59" spans="1:48" s="1446" customFormat="1" hidden="1" x14ac:dyDescent="0.25">
      <c r="A59" s="1700" t="s">
        <v>2951</v>
      </c>
      <c r="B59" s="1065"/>
      <c r="C59" s="1692"/>
      <c r="D59" s="1692"/>
      <c r="E59" s="1700"/>
      <c r="F59" s="1692"/>
      <c r="G59" s="1419"/>
      <c r="H59" s="1693"/>
      <c r="I59" s="1405"/>
      <c r="J59" s="1700"/>
      <c r="K59" s="2186"/>
      <c r="L59" s="2186"/>
      <c r="M59" s="2186"/>
      <c r="N59" s="2186"/>
      <c r="O59" s="131"/>
      <c r="P59" s="1407" t="str">
        <f t="shared" si="9"/>
        <v>20 (1420)</v>
      </c>
      <c r="Q59" s="1408" t="str">
        <f t="shared" si="10"/>
        <v/>
      </c>
      <c r="R59" s="295"/>
      <c r="S59" s="1409"/>
      <c r="T59" s="1409"/>
      <c r="U59" s="1665"/>
      <c r="V59" s="1407" t="str">
        <f t="shared" si="11"/>
        <v>20 (1420)</v>
      </c>
      <c r="W59" s="1408" t="str">
        <f t="shared" si="12"/>
        <v/>
      </c>
      <c r="X59" s="1608"/>
      <c r="Y59" s="1609"/>
      <c r="Z59" s="1609"/>
      <c r="AA59" s="1610"/>
      <c r="AB59" s="1611" t="s">
        <v>2951</v>
      </c>
      <c r="AC59" s="1612" t="str">
        <f t="shared" si="13"/>
        <v/>
      </c>
      <c r="AD59" s="990"/>
      <c r="AE59" s="1405"/>
      <c r="AF59" s="131"/>
      <c r="AG59" s="2186"/>
      <c r="AH59" s="2186"/>
      <c r="AI59" s="2186"/>
      <c r="AJ59" s="2186"/>
      <c r="AK59" s="1481"/>
      <c r="AL59" s="1407" t="str">
        <f t="shared" si="14"/>
        <v>20 (1420)</v>
      </c>
      <c r="AM59" s="1408" t="str">
        <f t="shared" si="15"/>
        <v/>
      </c>
      <c r="AN59" s="1608"/>
      <c r="AO59" s="1609"/>
      <c r="AP59" s="1609"/>
      <c r="AQ59" s="131"/>
      <c r="AR59" s="1407" t="str">
        <f t="shared" si="16"/>
        <v>20 (1420)</v>
      </c>
      <c r="AS59" s="1408" t="str">
        <f t="shared" si="17"/>
        <v/>
      </c>
      <c r="AT59" s="1608"/>
      <c r="AU59" s="1609"/>
      <c r="AV59" s="1609"/>
    </row>
    <row r="60" spans="1:48" s="1446" customFormat="1" hidden="1" x14ac:dyDescent="0.25">
      <c r="A60" s="1700" t="s">
        <v>2952</v>
      </c>
      <c r="B60" s="1065"/>
      <c r="C60" s="1692"/>
      <c r="D60" s="1692"/>
      <c r="E60" s="1700"/>
      <c r="F60" s="1692"/>
      <c r="G60" s="1419"/>
      <c r="H60" s="1693"/>
      <c r="I60" s="1405"/>
      <c r="J60" s="1700"/>
      <c r="K60" s="2186"/>
      <c r="L60" s="2186"/>
      <c r="M60" s="2186"/>
      <c r="N60" s="2186"/>
      <c r="O60" s="131"/>
      <c r="P60" s="1407" t="str">
        <f t="shared" si="9"/>
        <v>21 (1421)</v>
      </c>
      <c r="Q60" s="1408" t="str">
        <f t="shared" si="10"/>
        <v/>
      </c>
      <c r="R60" s="295"/>
      <c r="S60" s="1409"/>
      <c r="T60" s="1409"/>
      <c r="U60" s="1665"/>
      <c r="V60" s="1407" t="str">
        <f t="shared" si="11"/>
        <v>21 (1421)</v>
      </c>
      <c r="W60" s="1408" t="str">
        <f t="shared" si="12"/>
        <v/>
      </c>
      <c r="X60" s="1608"/>
      <c r="Y60" s="1609"/>
      <c r="Z60" s="1609"/>
      <c r="AA60" s="1610"/>
      <c r="AB60" s="1611" t="s">
        <v>2952</v>
      </c>
      <c r="AC60" s="1612" t="str">
        <f t="shared" si="13"/>
        <v/>
      </c>
      <c r="AD60" s="990"/>
      <c r="AE60" s="1405"/>
      <c r="AF60" s="131"/>
      <c r="AG60" s="2186"/>
      <c r="AH60" s="2186"/>
      <c r="AI60" s="2186"/>
      <c r="AJ60" s="2186"/>
      <c r="AK60" s="1481"/>
      <c r="AL60" s="1407" t="str">
        <f t="shared" si="14"/>
        <v>21 (1421)</v>
      </c>
      <c r="AM60" s="1408" t="str">
        <f t="shared" si="15"/>
        <v/>
      </c>
      <c r="AN60" s="1608"/>
      <c r="AO60" s="1609"/>
      <c r="AP60" s="1609"/>
      <c r="AQ60" s="131"/>
      <c r="AR60" s="1407" t="str">
        <f t="shared" si="16"/>
        <v>21 (1421)</v>
      </c>
      <c r="AS60" s="1408" t="str">
        <f t="shared" si="17"/>
        <v/>
      </c>
      <c r="AT60" s="1608"/>
      <c r="AU60" s="1609"/>
      <c r="AV60" s="1609"/>
    </row>
    <row r="61" spans="1:48" s="1446" customFormat="1" hidden="1" x14ac:dyDescent="0.25">
      <c r="A61" s="1700" t="s">
        <v>2953</v>
      </c>
      <c r="B61" s="1065"/>
      <c r="C61" s="1692"/>
      <c r="D61" s="1692"/>
      <c r="E61" s="1700"/>
      <c r="F61" s="1692"/>
      <c r="G61" s="1419"/>
      <c r="H61" s="1693"/>
      <c r="I61" s="1405"/>
      <c r="J61" s="1700"/>
      <c r="K61" s="2186"/>
      <c r="L61" s="2186"/>
      <c r="M61" s="2186"/>
      <c r="N61" s="2186"/>
      <c r="O61" s="131"/>
      <c r="P61" s="1407" t="str">
        <f t="shared" si="9"/>
        <v>22 (1422)</v>
      </c>
      <c r="Q61" s="1408" t="str">
        <f t="shared" si="10"/>
        <v/>
      </c>
      <c r="R61" s="295"/>
      <c r="S61" s="1409"/>
      <c r="T61" s="1409"/>
      <c r="U61" s="1665"/>
      <c r="V61" s="1407" t="str">
        <f t="shared" si="11"/>
        <v>22 (1422)</v>
      </c>
      <c r="W61" s="1408" t="str">
        <f t="shared" si="12"/>
        <v/>
      </c>
      <c r="X61" s="1608"/>
      <c r="Y61" s="1609"/>
      <c r="Z61" s="1609"/>
      <c r="AA61" s="1610"/>
      <c r="AB61" s="1611" t="s">
        <v>2953</v>
      </c>
      <c r="AC61" s="1612" t="str">
        <f t="shared" si="13"/>
        <v/>
      </c>
      <c r="AD61" s="990"/>
      <c r="AE61" s="1405"/>
      <c r="AF61" s="131"/>
      <c r="AG61" s="2186"/>
      <c r="AH61" s="2186"/>
      <c r="AI61" s="2186"/>
      <c r="AJ61" s="2186"/>
      <c r="AK61" s="1481"/>
      <c r="AL61" s="1407" t="str">
        <f t="shared" si="14"/>
        <v>22 (1422)</v>
      </c>
      <c r="AM61" s="1408" t="str">
        <f t="shared" si="15"/>
        <v/>
      </c>
      <c r="AN61" s="1608"/>
      <c r="AO61" s="1609"/>
      <c r="AP61" s="1609"/>
      <c r="AQ61" s="131"/>
      <c r="AR61" s="1407" t="str">
        <f t="shared" si="16"/>
        <v>22 (1422)</v>
      </c>
      <c r="AS61" s="1408" t="str">
        <f t="shared" si="17"/>
        <v/>
      </c>
      <c r="AT61" s="1608"/>
      <c r="AU61" s="1609"/>
      <c r="AV61" s="1609"/>
    </row>
    <row r="62" spans="1:48" s="1446" customFormat="1" hidden="1" x14ac:dyDescent="0.25">
      <c r="A62" s="1700" t="s">
        <v>2954</v>
      </c>
      <c r="B62" s="1065"/>
      <c r="C62" s="1692"/>
      <c r="D62" s="1692"/>
      <c r="E62" s="1700"/>
      <c r="F62" s="1692"/>
      <c r="G62" s="1419"/>
      <c r="H62" s="1693"/>
      <c r="I62" s="1405"/>
      <c r="J62" s="1700"/>
      <c r="K62" s="2186"/>
      <c r="L62" s="2186"/>
      <c r="M62" s="2186"/>
      <c r="N62" s="2186"/>
      <c r="O62" s="131"/>
      <c r="P62" s="1407" t="str">
        <f t="shared" si="9"/>
        <v>23 (1423)</v>
      </c>
      <c r="Q62" s="1408" t="str">
        <f t="shared" si="10"/>
        <v/>
      </c>
      <c r="R62" s="295"/>
      <c r="S62" s="1409"/>
      <c r="T62" s="1409"/>
      <c r="U62" s="1665"/>
      <c r="V62" s="1407" t="str">
        <f t="shared" si="11"/>
        <v>23 (1423)</v>
      </c>
      <c r="W62" s="1408" t="str">
        <f t="shared" si="12"/>
        <v/>
      </c>
      <c r="X62" s="1608"/>
      <c r="Y62" s="1609"/>
      <c r="Z62" s="1609"/>
      <c r="AA62" s="1610"/>
      <c r="AB62" s="1611" t="s">
        <v>2954</v>
      </c>
      <c r="AC62" s="1612" t="str">
        <f t="shared" si="13"/>
        <v/>
      </c>
      <c r="AD62" s="990"/>
      <c r="AE62" s="1405"/>
      <c r="AF62" s="131"/>
      <c r="AG62" s="2186"/>
      <c r="AH62" s="2186"/>
      <c r="AI62" s="2186"/>
      <c r="AJ62" s="2186"/>
      <c r="AK62" s="1481"/>
      <c r="AL62" s="1407" t="str">
        <f t="shared" si="14"/>
        <v>23 (1423)</v>
      </c>
      <c r="AM62" s="1408" t="str">
        <f t="shared" si="15"/>
        <v/>
      </c>
      <c r="AN62" s="1608"/>
      <c r="AO62" s="1609"/>
      <c r="AP62" s="1609"/>
      <c r="AQ62" s="131"/>
      <c r="AR62" s="1407" t="str">
        <f t="shared" si="16"/>
        <v>23 (1423)</v>
      </c>
      <c r="AS62" s="1408" t="str">
        <f t="shared" si="17"/>
        <v/>
      </c>
      <c r="AT62" s="1608"/>
      <c r="AU62" s="1609"/>
      <c r="AV62" s="1609"/>
    </row>
    <row r="63" spans="1:48" s="1446" customFormat="1" hidden="1" x14ac:dyDescent="0.25">
      <c r="A63" s="1700" t="s">
        <v>2955</v>
      </c>
      <c r="B63" s="1065"/>
      <c r="C63" s="1692"/>
      <c r="D63" s="1692"/>
      <c r="E63" s="1700"/>
      <c r="F63" s="1692"/>
      <c r="G63" s="1419"/>
      <c r="H63" s="1693"/>
      <c r="I63" s="1405"/>
      <c r="J63" s="1700"/>
      <c r="K63" s="2186"/>
      <c r="L63" s="2186"/>
      <c r="M63" s="2186"/>
      <c r="N63" s="2186"/>
      <c r="O63" s="131"/>
      <c r="P63" s="1407" t="str">
        <f t="shared" si="9"/>
        <v>24 (1424)</v>
      </c>
      <c r="Q63" s="1408" t="str">
        <f t="shared" si="10"/>
        <v/>
      </c>
      <c r="R63" s="295"/>
      <c r="S63" s="1409"/>
      <c r="T63" s="1409"/>
      <c r="U63" s="1665"/>
      <c r="V63" s="1407" t="str">
        <f t="shared" si="11"/>
        <v>24 (1424)</v>
      </c>
      <c r="W63" s="1408" t="str">
        <f t="shared" si="12"/>
        <v/>
      </c>
      <c r="X63" s="1608"/>
      <c r="Y63" s="1609"/>
      <c r="Z63" s="1609"/>
      <c r="AA63" s="1610"/>
      <c r="AB63" s="1611" t="s">
        <v>2955</v>
      </c>
      <c r="AC63" s="1612" t="str">
        <f t="shared" si="13"/>
        <v/>
      </c>
      <c r="AD63" s="990"/>
      <c r="AE63" s="1405"/>
      <c r="AF63" s="131"/>
      <c r="AG63" s="2186"/>
      <c r="AH63" s="2186"/>
      <c r="AI63" s="2186"/>
      <c r="AJ63" s="2186"/>
      <c r="AK63" s="1481"/>
      <c r="AL63" s="1407" t="str">
        <f t="shared" si="14"/>
        <v>24 (1424)</v>
      </c>
      <c r="AM63" s="1408" t="str">
        <f t="shared" si="15"/>
        <v/>
      </c>
      <c r="AN63" s="1608"/>
      <c r="AO63" s="1609"/>
      <c r="AP63" s="1609"/>
      <c r="AQ63" s="131"/>
      <c r="AR63" s="1407" t="str">
        <f t="shared" si="16"/>
        <v>24 (1424)</v>
      </c>
      <c r="AS63" s="1408" t="str">
        <f t="shared" si="17"/>
        <v/>
      </c>
      <c r="AT63" s="1608"/>
      <c r="AU63" s="1609"/>
      <c r="AV63" s="1609"/>
    </row>
    <row r="64" spans="1:48" s="1446" customFormat="1" x14ac:dyDescent="0.25">
      <c r="A64" s="1700" t="s">
        <v>2956</v>
      </c>
      <c r="B64" s="1065"/>
      <c r="C64" s="1692"/>
      <c r="D64" s="1692"/>
      <c r="E64" s="1700"/>
      <c r="F64" s="1692"/>
      <c r="G64" s="1419"/>
      <c r="H64" s="1693"/>
      <c r="I64" s="1405"/>
      <c r="J64" s="1700"/>
      <c r="K64" s="2186"/>
      <c r="L64" s="2186"/>
      <c r="M64" s="2186"/>
      <c r="N64" s="2186"/>
      <c r="O64" s="131"/>
      <c r="P64" s="1407" t="str">
        <f t="shared" si="9"/>
        <v>25 (1425)</v>
      </c>
      <c r="Q64" s="1408" t="str">
        <f t="shared" si="10"/>
        <v/>
      </c>
      <c r="R64" s="295"/>
      <c r="S64" s="1409"/>
      <c r="T64" s="1409"/>
      <c r="U64" s="1665"/>
      <c r="V64" s="1407" t="str">
        <f t="shared" si="11"/>
        <v>25 (1425)</v>
      </c>
      <c r="W64" s="1408" t="str">
        <f t="shared" si="12"/>
        <v/>
      </c>
      <c r="X64" s="1608"/>
      <c r="Y64" s="1609"/>
      <c r="Z64" s="1609"/>
      <c r="AA64" s="1610"/>
      <c r="AB64" s="1611" t="s">
        <v>2956</v>
      </c>
      <c r="AC64" s="1612" t="str">
        <f t="shared" si="13"/>
        <v/>
      </c>
      <c r="AD64" s="990"/>
      <c r="AE64" s="1405"/>
      <c r="AF64" s="131"/>
      <c r="AG64" s="2186"/>
      <c r="AH64" s="2186"/>
      <c r="AI64" s="2186"/>
      <c r="AJ64" s="2186"/>
      <c r="AK64" s="1481"/>
      <c r="AL64" s="1407" t="str">
        <f t="shared" si="14"/>
        <v>25 (1425)</v>
      </c>
      <c r="AM64" s="1408" t="str">
        <f t="shared" si="15"/>
        <v/>
      </c>
      <c r="AN64" s="1608"/>
      <c r="AO64" s="1609"/>
      <c r="AP64" s="1609"/>
      <c r="AQ64" s="131"/>
      <c r="AR64" s="1407" t="str">
        <f t="shared" si="16"/>
        <v>25 (1425)</v>
      </c>
      <c r="AS64" s="1408" t="str">
        <f t="shared" si="17"/>
        <v/>
      </c>
      <c r="AT64" s="1608"/>
      <c r="AU64" s="1609"/>
      <c r="AV64" s="1609"/>
    </row>
    <row r="65" spans="1:48" s="1446" customFormat="1" x14ac:dyDescent="0.25">
      <c r="A65" s="425" t="s">
        <v>2957</v>
      </c>
      <c r="B65" s="1066">
        <v>100</v>
      </c>
      <c r="C65" s="1692"/>
      <c r="D65" s="1692"/>
      <c r="E65" s="1700"/>
      <c r="F65" s="1692"/>
      <c r="G65" s="1419"/>
      <c r="H65" s="1693"/>
      <c r="I65" s="1405"/>
      <c r="J65" s="1700"/>
      <c r="K65" s="2188"/>
      <c r="L65" s="2188"/>
      <c r="M65" s="2188"/>
      <c r="N65" s="2188"/>
      <c r="O65" s="131"/>
      <c r="P65" s="1400"/>
      <c r="Q65" s="1413">
        <f>$B65</f>
        <v>100</v>
      </c>
      <c r="R65" s="295"/>
      <c r="S65" s="1409"/>
      <c r="T65" s="1409"/>
      <c r="U65" s="1665"/>
      <c r="V65" s="1400"/>
      <c r="W65" s="1413">
        <f>$B65</f>
        <v>100</v>
      </c>
      <c r="X65" s="1608"/>
      <c r="Y65" s="1609"/>
      <c r="Z65" s="1609"/>
      <c r="AA65" s="1610"/>
      <c r="AB65" s="1605"/>
      <c r="AC65" s="1613">
        <v>100</v>
      </c>
      <c r="AD65" s="990"/>
      <c r="AE65" s="1405"/>
      <c r="AF65" s="131"/>
      <c r="AG65" s="2188"/>
      <c r="AH65" s="2188"/>
      <c r="AI65" s="2188"/>
      <c r="AJ65" s="2188"/>
      <c r="AK65" s="1481"/>
      <c r="AL65" s="1400"/>
      <c r="AM65" s="1413">
        <f>$B65</f>
        <v>100</v>
      </c>
      <c r="AN65" s="1608"/>
      <c r="AO65" s="1609"/>
      <c r="AP65" s="1609"/>
      <c r="AQ65" s="131"/>
      <c r="AR65" s="1400"/>
      <c r="AS65" s="1413">
        <f>$B65</f>
        <v>100</v>
      </c>
      <c r="AT65" s="1608"/>
      <c r="AU65" s="1609"/>
      <c r="AV65" s="1609"/>
    </row>
    <row r="66" spans="1:48" s="1446" customFormat="1" x14ac:dyDescent="0.25">
      <c r="A66" s="132" t="s">
        <v>2958</v>
      </c>
      <c r="B66" s="905" t="s">
        <v>2959</v>
      </c>
      <c r="C66" s="1693"/>
      <c r="D66" s="1693"/>
      <c r="E66" s="131"/>
      <c r="F66" s="1693"/>
      <c r="G66" s="1420"/>
      <c r="H66" s="1693"/>
      <c r="I66" s="1416"/>
      <c r="J66" s="131"/>
      <c r="K66" s="2189"/>
      <c r="L66" s="2189"/>
      <c r="M66" s="2189"/>
      <c r="N66" s="2189"/>
      <c r="O66" s="131"/>
      <c r="P66" s="1400"/>
      <c r="Q66" s="906" t="str">
        <f>$B66</f>
        <v>Global</v>
      </c>
      <c r="R66" s="295"/>
      <c r="S66" s="1418"/>
      <c r="T66" s="1418"/>
      <c r="U66" s="1665"/>
      <c r="V66" s="1400"/>
      <c r="W66" s="906" t="str">
        <f>$B66</f>
        <v>Global</v>
      </c>
      <c r="X66" s="1608"/>
      <c r="Y66" s="1609"/>
      <c r="Z66" s="1609"/>
      <c r="AA66" s="1610"/>
      <c r="AB66" s="1605"/>
      <c r="AC66" s="1614" t="s">
        <v>2959</v>
      </c>
      <c r="AD66" s="295"/>
      <c r="AE66" s="1416"/>
      <c r="AF66" s="131"/>
      <c r="AG66" s="2189"/>
      <c r="AH66" s="2189"/>
      <c r="AI66" s="2189"/>
      <c r="AJ66" s="2189"/>
      <c r="AK66" s="1481"/>
      <c r="AL66" s="1400"/>
      <c r="AM66" s="906" t="str">
        <f>$B66</f>
        <v>Global</v>
      </c>
      <c r="AN66" s="1608"/>
      <c r="AO66" s="1609"/>
      <c r="AP66" s="1609"/>
      <c r="AQ66" s="131"/>
      <c r="AR66" s="1400"/>
      <c r="AS66" s="906" t="str">
        <f>$B66</f>
        <v>Global</v>
      </c>
      <c r="AT66" s="1608"/>
      <c r="AU66" s="1609"/>
      <c r="AV66" s="1609"/>
    </row>
    <row r="67" spans="1:48" s="1446" customFormat="1" x14ac:dyDescent="0.25">
      <c r="A67" s="131"/>
      <c r="B67" s="131"/>
      <c r="C67" s="131"/>
      <c r="D67" s="131"/>
      <c r="E67" s="131"/>
      <c r="F67" s="131"/>
      <c r="G67" s="131"/>
      <c r="H67" s="131"/>
      <c r="I67" s="131"/>
      <c r="J67" s="131"/>
      <c r="K67" s="131"/>
      <c r="L67" s="131"/>
      <c r="M67" s="131"/>
      <c r="N67" s="131"/>
      <c r="O67" s="131"/>
      <c r="P67" s="1400"/>
      <c r="Q67" s="1400"/>
      <c r="R67" s="131"/>
      <c r="S67" s="131"/>
      <c r="T67" s="131"/>
      <c r="U67" s="1665"/>
      <c r="V67" s="1400"/>
      <c r="W67" s="1400"/>
      <c r="X67" s="1590"/>
      <c r="Y67" s="1590"/>
      <c r="Z67" s="1590"/>
      <c r="AA67" s="1610"/>
      <c r="AB67" s="1605"/>
      <c r="AC67" s="1605"/>
      <c r="AD67" s="1607"/>
      <c r="AE67" s="131"/>
      <c r="AF67" s="131"/>
      <c r="AG67" s="131"/>
      <c r="AH67" s="131"/>
      <c r="AI67" s="131"/>
      <c r="AJ67" s="131"/>
      <c r="AK67" s="1481"/>
      <c r="AL67" s="1400"/>
      <c r="AM67" s="1400"/>
      <c r="AN67" s="1590"/>
      <c r="AO67" s="1590"/>
      <c r="AP67" s="1590"/>
      <c r="AQ67" s="131"/>
      <c r="AR67" s="1400"/>
      <c r="AS67" s="1400"/>
      <c r="AT67" s="1590"/>
      <c r="AU67" s="1590"/>
      <c r="AV67" s="1590"/>
    </row>
    <row r="68" spans="1:48" s="1446" customFormat="1" x14ac:dyDescent="0.25">
      <c r="A68" s="131"/>
      <c r="B68" s="138" t="s">
        <v>1788</v>
      </c>
      <c r="C68" s="131"/>
      <c r="D68" s="131"/>
      <c r="E68" s="131"/>
      <c r="F68" s="131"/>
      <c r="G68" s="131"/>
      <c r="H68" s="131"/>
      <c r="I68" s="131"/>
      <c r="J68" s="131"/>
      <c r="K68" s="131"/>
      <c r="L68" s="131"/>
      <c r="M68" s="131"/>
      <c r="N68" s="131"/>
      <c r="O68" s="131"/>
      <c r="P68" s="1400"/>
      <c r="Q68" s="1401" t="str">
        <f>$B68</f>
        <v>Autres éléments hors bilan (505)</v>
      </c>
      <c r="R68" s="131"/>
      <c r="S68" s="131"/>
      <c r="T68" s="131"/>
      <c r="U68" s="1665"/>
      <c r="V68" s="1400"/>
      <c r="W68" s="1401" t="str">
        <f>$B68</f>
        <v>Autres éléments hors bilan (505)</v>
      </c>
      <c r="X68" s="1590"/>
      <c r="Y68" s="1590"/>
      <c r="Z68" s="1590"/>
      <c r="AA68" s="1610"/>
      <c r="AB68" s="1605"/>
      <c r="AC68" s="1606" t="s">
        <v>1788</v>
      </c>
      <c r="AD68" s="1607"/>
      <c r="AE68" s="131"/>
      <c r="AF68" s="131"/>
      <c r="AG68" s="131"/>
      <c r="AH68" s="131"/>
      <c r="AI68" s="131"/>
      <c r="AJ68" s="131"/>
      <c r="AK68" s="1481"/>
      <c r="AL68" s="1400"/>
      <c r="AM68" s="1401" t="str">
        <f>$B68</f>
        <v>Autres éléments hors bilan (505)</v>
      </c>
      <c r="AN68" s="1590"/>
      <c r="AO68" s="1590"/>
      <c r="AP68" s="1590"/>
      <c r="AQ68" s="131"/>
      <c r="AR68" s="1400"/>
      <c r="AS68" s="1401" t="str">
        <f>$B68</f>
        <v>Autres éléments hors bilan (505)</v>
      </c>
      <c r="AT68" s="1590"/>
      <c r="AU68" s="1590"/>
      <c r="AV68" s="1590"/>
    </row>
    <row r="69" spans="1:48" s="1446" customFormat="1" x14ac:dyDescent="0.25">
      <c r="A69" s="1700" t="s">
        <v>2932</v>
      </c>
      <c r="B69" s="1065"/>
      <c r="C69" s="1692"/>
      <c r="D69" s="1692"/>
      <c r="E69" s="1700"/>
      <c r="F69" s="1692"/>
      <c r="G69" s="1419"/>
      <c r="H69" s="1693"/>
      <c r="I69" s="1405"/>
      <c r="J69" s="1700"/>
      <c r="K69" s="2186"/>
      <c r="L69" s="2186"/>
      <c r="M69" s="2186"/>
      <c r="N69" s="2186"/>
      <c r="O69" s="131"/>
      <c r="P69" s="1407" t="str">
        <f t="shared" ref="P69:P93" si="18">$A69</f>
        <v>1 (1401)</v>
      </c>
      <c r="Q69" s="1408" t="str">
        <f t="shared" ref="Q69:Q93" si="19">IF($B69="","",$B69)</f>
        <v/>
      </c>
      <c r="R69" s="295"/>
      <c r="S69" s="1409"/>
      <c r="T69" s="1409"/>
      <c r="U69" s="1665"/>
      <c r="V69" s="1407" t="str">
        <f t="shared" ref="V69:V93" si="20">$A69</f>
        <v>1 (1401)</v>
      </c>
      <c r="W69" s="1408" t="str">
        <f t="shared" ref="W69:W93" si="21">IF($B69="","",$B69)</f>
        <v/>
      </c>
      <c r="X69" s="1608"/>
      <c r="Y69" s="1609"/>
      <c r="Z69" s="1609"/>
      <c r="AA69" s="1610"/>
      <c r="AB69" s="1611" t="s">
        <v>2932</v>
      </c>
      <c r="AC69" s="1612" t="str">
        <f t="shared" ref="AC69:AC93" si="22">IF($B69="","",$B69)</f>
        <v/>
      </c>
      <c r="AD69" s="990"/>
      <c r="AE69" s="1405"/>
      <c r="AF69" s="131"/>
      <c r="AG69" s="2186"/>
      <c r="AH69" s="2186"/>
      <c r="AI69" s="2186"/>
      <c r="AJ69" s="2186"/>
      <c r="AK69" s="1481"/>
      <c r="AL69" s="1407" t="str">
        <f t="shared" ref="AL69:AL93" si="23">$A69</f>
        <v>1 (1401)</v>
      </c>
      <c r="AM69" s="1408" t="str">
        <f t="shared" ref="AM69:AM93" si="24">IF($B69="","",$B69)</f>
        <v/>
      </c>
      <c r="AN69" s="1608"/>
      <c r="AO69" s="1609"/>
      <c r="AP69" s="1609"/>
      <c r="AQ69" s="131"/>
      <c r="AR69" s="1407" t="str">
        <f t="shared" ref="AR69:AR93" si="25">$A69</f>
        <v>1 (1401)</v>
      </c>
      <c r="AS69" s="1408" t="str">
        <f t="shared" ref="AS69:AS93" si="26">IF($B69="","",$B69)</f>
        <v/>
      </c>
      <c r="AT69" s="1608"/>
      <c r="AU69" s="1609"/>
      <c r="AV69" s="1609"/>
    </row>
    <row r="70" spans="1:48" s="1446" customFormat="1" x14ac:dyDescent="0.25">
      <c r="A70" s="1700" t="s">
        <v>2933</v>
      </c>
      <c r="B70" s="1065"/>
      <c r="C70" s="1692"/>
      <c r="D70" s="1692"/>
      <c r="E70" s="1700"/>
      <c r="F70" s="1692"/>
      <c r="G70" s="1419"/>
      <c r="H70" s="1693"/>
      <c r="I70" s="1405"/>
      <c r="J70" s="1700"/>
      <c r="K70" s="2186"/>
      <c r="L70" s="2186"/>
      <c r="M70" s="2186"/>
      <c r="N70" s="2186"/>
      <c r="O70" s="131"/>
      <c r="P70" s="1407" t="str">
        <f t="shared" si="18"/>
        <v>2 (1402)</v>
      </c>
      <c r="Q70" s="1408" t="str">
        <f t="shared" si="19"/>
        <v/>
      </c>
      <c r="R70" s="295"/>
      <c r="S70" s="1409"/>
      <c r="T70" s="1409"/>
      <c r="U70" s="1665"/>
      <c r="V70" s="1407" t="str">
        <f t="shared" si="20"/>
        <v>2 (1402)</v>
      </c>
      <c r="W70" s="1408" t="str">
        <f t="shared" si="21"/>
        <v/>
      </c>
      <c r="X70" s="1608"/>
      <c r="Y70" s="1609"/>
      <c r="Z70" s="1609"/>
      <c r="AA70" s="1610"/>
      <c r="AB70" s="1611" t="s">
        <v>2933</v>
      </c>
      <c r="AC70" s="1612" t="str">
        <f t="shared" si="22"/>
        <v/>
      </c>
      <c r="AD70" s="990"/>
      <c r="AE70" s="1405"/>
      <c r="AF70" s="131"/>
      <c r="AG70" s="2186"/>
      <c r="AH70" s="2186"/>
      <c r="AI70" s="2186"/>
      <c r="AJ70" s="2186"/>
      <c r="AK70" s="1481"/>
      <c r="AL70" s="1407" t="str">
        <f t="shared" si="23"/>
        <v>2 (1402)</v>
      </c>
      <c r="AM70" s="1408" t="str">
        <f t="shared" si="24"/>
        <v/>
      </c>
      <c r="AN70" s="1608"/>
      <c r="AO70" s="1609"/>
      <c r="AP70" s="1609"/>
      <c r="AQ70" s="131"/>
      <c r="AR70" s="1407" t="str">
        <f t="shared" si="25"/>
        <v>2 (1402)</v>
      </c>
      <c r="AS70" s="1408" t="str">
        <f t="shared" si="26"/>
        <v/>
      </c>
      <c r="AT70" s="1608"/>
      <c r="AU70" s="1609"/>
      <c r="AV70" s="1609"/>
    </row>
    <row r="71" spans="1:48" s="1446" customFormat="1" x14ac:dyDescent="0.25">
      <c r="A71" s="1700" t="s">
        <v>2934</v>
      </c>
      <c r="B71" s="1065"/>
      <c r="C71" s="1692"/>
      <c r="D71" s="1692"/>
      <c r="E71" s="1700"/>
      <c r="F71" s="1692"/>
      <c r="G71" s="1419"/>
      <c r="H71" s="1693"/>
      <c r="I71" s="1405"/>
      <c r="J71" s="1700"/>
      <c r="K71" s="2186"/>
      <c r="L71" s="2186"/>
      <c r="M71" s="2186"/>
      <c r="N71" s="2186"/>
      <c r="O71" s="131"/>
      <c r="P71" s="1407" t="str">
        <f t="shared" si="18"/>
        <v>3 (1403)</v>
      </c>
      <c r="Q71" s="1408" t="str">
        <f t="shared" si="19"/>
        <v/>
      </c>
      <c r="R71" s="295"/>
      <c r="S71" s="1409"/>
      <c r="T71" s="1409"/>
      <c r="U71" s="1665"/>
      <c r="V71" s="1407" t="str">
        <f t="shared" si="20"/>
        <v>3 (1403)</v>
      </c>
      <c r="W71" s="1408" t="str">
        <f t="shared" si="21"/>
        <v/>
      </c>
      <c r="X71" s="1608"/>
      <c r="Y71" s="1609"/>
      <c r="Z71" s="1609"/>
      <c r="AA71" s="1610"/>
      <c r="AB71" s="1611" t="s">
        <v>2934</v>
      </c>
      <c r="AC71" s="1612" t="str">
        <f t="shared" si="22"/>
        <v/>
      </c>
      <c r="AD71" s="990"/>
      <c r="AE71" s="1405"/>
      <c r="AF71" s="131"/>
      <c r="AG71" s="2186"/>
      <c r="AH71" s="2186"/>
      <c r="AI71" s="2186"/>
      <c r="AJ71" s="2186"/>
      <c r="AK71" s="1481"/>
      <c r="AL71" s="1407" t="str">
        <f t="shared" si="23"/>
        <v>3 (1403)</v>
      </c>
      <c r="AM71" s="1408" t="str">
        <f t="shared" si="24"/>
        <v/>
      </c>
      <c r="AN71" s="1608"/>
      <c r="AO71" s="1609"/>
      <c r="AP71" s="1609"/>
      <c r="AQ71" s="131"/>
      <c r="AR71" s="1407" t="str">
        <f t="shared" si="25"/>
        <v>3 (1403)</v>
      </c>
      <c r="AS71" s="1408" t="str">
        <f t="shared" si="26"/>
        <v/>
      </c>
      <c r="AT71" s="1608"/>
      <c r="AU71" s="1609"/>
      <c r="AV71" s="1609"/>
    </row>
    <row r="72" spans="1:48" s="1446" customFormat="1" hidden="1" x14ac:dyDescent="0.25">
      <c r="A72" s="1700" t="s">
        <v>2935</v>
      </c>
      <c r="B72" s="1065"/>
      <c r="C72" s="1692"/>
      <c r="D72" s="1692"/>
      <c r="E72" s="1700"/>
      <c r="F72" s="1692"/>
      <c r="G72" s="1419"/>
      <c r="H72" s="1693"/>
      <c r="I72" s="1405"/>
      <c r="J72" s="1700"/>
      <c r="K72" s="2186"/>
      <c r="L72" s="2186"/>
      <c r="M72" s="2186"/>
      <c r="N72" s="2186"/>
      <c r="O72" s="131"/>
      <c r="P72" s="1407" t="str">
        <f t="shared" si="18"/>
        <v>4 (1404)</v>
      </c>
      <c r="Q72" s="1408" t="str">
        <f t="shared" si="19"/>
        <v/>
      </c>
      <c r="R72" s="295"/>
      <c r="S72" s="1409"/>
      <c r="T72" s="1409"/>
      <c r="U72" s="1665"/>
      <c r="V72" s="1407" t="str">
        <f t="shared" si="20"/>
        <v>4 (1404)</v>
      </c>
      <c r="W72" s="1408" t="str">
        <f t="shared" si="21"/>
        <v/>
      </c>
      <c r="X72" s="1608"/>
      <c r="Y72" s="1609"/>
      <c r="Z72" s="1609"/>
      <c r="AA72" s="1610"/>
      <c r="AB72" s="1611" t="s">
        <v>2935</v>
      </c>
      <c r="AC72" s="1612" t="str">
        <f t="shared" si="22"/>
        <v/>
      </c>
      <c r="AD72" s="990"/>
      <c r="AE72" s="1405"/>
      <c r="AF72" s="131"/>
      <c r="AG72" s="2186"/>
      <c r="AH72" s="2186"/>
      <c r="AI72" s="2186"/>
      <c r="AJ72" s="2186"/>
      <c r="AK72" s="1481"/>
      <c r="AL72" s="1407" t="str">
        <f t="shared" si="23"/>
        <v>4 (1404)</v>
      </c>
      <c r="AM72" s="1408" t="str">
        <f t="shared" si="24"/>
        <v/>
      </c>
      <c r="AN72" s="1608"/>
      <c r="AO72" s="1609"/>
      <c r="AP72" s="1609"/>
      <c r="AQ72" s="131"/>
      <c r="AR72" s="1407" t="str">
        <f t="shared" si="25"/>
        <v>4 (1404)</v>
      </c>
      <c r="AS72" s="1408" t="str">
        <f t="shared" si="26"/>
        <v/>
      </c>
      <c r="AT72" s="1608"/>
      <c r="AU72" s="1609"/>
      <c r="AV72" s="1609"/>
    </row>
    <row r="73" spans="1:48" s="1446" customFormat="1" hidden="1" x14ac:dyDescent="0.25">
      <c r="A73" s="1700" t="s">
        <v>2936</v>
      </c>
      <c r="B73" s="1065"/>
      <c r="C73" s="1692"/>
      <c r="D73" s="1692"/>
      <c r="E73" s="1700"/>
      <c r="F73" s="1692"/>
      <c r="G73" s="1419"/>
      <c r="H73" s="1693"/>
      <c r="I73" s="1405"/>
      <c r="J73" s="1700"/>
      <c r="K73" s="2186"/>
      <c r="L73" s="2186"/>
      <c r="M73" s="2186"/>
      <c r="N73" s="2186"/>
      <c r="O73" s="131"/>
      <c r="P73" s="1407" t="str">
        <f t="shared" si="18"/>
        <v>5 (1405)</v>
      </c>
      <c r="Q73" s="1408" t="str">
        <f t="shared" si="19"/>
        <v/>
      </c>
      <c r="R73" s="295"/>
      <c r="S73" s="1409"/>
      <c r="T73" s="1409"/>
      <c r="U73" s="1665"/>
      <c r="V73" s="1407" t="str">
        <f t="shared" si="20"/>
        <v>5 (1405)</v>
      </c>
      <c r="W73" s="1408" t="str">
        <f t="shared" si="21"/>
        <v/>
      </c>
      <c r="X73" s="1608"/>
      <c r="Y73" s="1609"/>
      <c r="Z73" s="1609"/>
      <c r="AA73" s="1610"/>
      <c r="AB73" s="1611" t="s">
        <v>2936</v>
      </c>
      <c r="AC73" s="1612" t="str">
        <f t="shared" si="22"/>
        <v/>
      </c>
      <c r="AD73" s="990"/>
      <c r="AE73" s="1405"/>
      <c r="AF73" s="131"/>
      <c r="AG73" s="2186"/>
      <c r="AH73" s="2186"/>
      <c r="AI73" s="2186"/>
      <c r="AJ73" s="2186"/>
      <c r="AK73" s="1481"/>
      <c r="AL73" s="1407" t="str">
        <f t="shared" si="23"/>
        <v>5 (1405)</v>
      </c>
      <c r="AM73" s="1408" t="str">
        <f t="shared" si="24"/>
        <v/>
      </c>
      <c r="AN73" s="1608"/>
      <c r="AO73" s="1609"/>
      <c r="AP73" s="1609"/>
      <c r="AQ73" s="131"/>
      <c r="AR73" s="1407" t="str">
        <f t="shared" si="25"/>
        <v>5 (1405)</v>
      </c>
      <c r="AS73" s="1408" t="str">
        <f t="shared" si="26"/>
        <v/>
      </c>
      <c r="AT73" s="1608"/>
      <c r="AU73" s="1609"/>
      <c r="AV73" s="1609"/>
    </row>
    <row r="74" spans="1:48" s="1446" customFormat="1" hidden="1" x14ac:dyDescent="0.25">
      <c r="A74" s="1700" t="s">
        <v>2937</v>
      </c>
      <c r="B74" s="1065"/>
      <c r="C74" s="1692"/>
      <c r="D74" s="1692"/>
      <c r="E74" s="1700"/>
      <c r="F74" s="1692"/>
      <c r="G74" s="1419"/>
      <c r="H74" s="1693"/>
      <c r="I74" s="1405"/>
      <c r="J74" s="1700"/>
      <c r="K74" s="2186"/>
      <c r="L74" s="2186"/>
      <c r="M74" s="2186"/>
      <c r="N74" s="2186"/>
      <c r="O74" s="131"/>
      <c r="P74" s="1407" t="str">
        <f t="shared" si="18"/>
        <v>6 (1406)</v>
      </c>
      <c r="Q74" s="1408" t="str">
        <f t="shared" si="19"/>
        <v/>
      </c>
      <c r="R74" s="295"/>
      <c r="S74" s="1409"/>
      <c r="T74" s="1409"/>
      <c r="U74" s="1665"/>
      <c r="V74" s="1407" t="str">
        <f t="shared" si="20"/>
        <v>6 (1406)</v>
      </c>
      <c r="W74" s="1408" t="str">
        <f t="shared" si="21"/>
        <v/>
      </c>
      <c r="X74" s="1608"/>
      <c r="Y74" s="1609"/>
      <c r="Z74" s="1609"/>
      <c r="AA74" s="1610"/>
      <c r="AB74" s="1611" t="s">
        <v>2937</v>
      </c>
      <c r="AC74" s="1612" t="str">
        <f t="shared" si="22"/>
        <v/>
      </c>
      <c r="AD74" s="990"/>
      <c r="AE74" s="1405"/>
      <c r="AF74" s="131"/>
      <c r="AG74" s="2186"/>
      <c r="AH74" s="2186"/>
      <c r="AI74" s="2186"/>
      <c r="AJ74" s="2186"/>
      <c r="AK74" s="1481"/>
      <c r="AL74" s="1407" t="str">
        <f t="shared" si="23"/>
        <v>6 (1406)</v>
      </c>
      <c r="AM74" s="1408" t="str">
        <f t="shared" si="24"/>
        <v/>
      </c>
      <c r="AN74" s="1608"/>
      <c r="AO74" s="1609"/>
      <c r="AP74" s="1609"/>
      <c r="AQ74" s="131"/>
      <c r="AR74" s="1407" t="str">
        <f t="shared" si="25"/>
        <v>6 (1406)</v>
      </c>
      <c r="AS74" s="1408" t="str">
        <f t="shared" si="26"/>
        <v/>
      </c>
      <c r="AT74" s="1608"/>
      <c r="AU74" s="1609"/>
      <c r="AV74" s="1609"/>
    </row>
    <row r="75" spans="1:48" s="1446" customFormat="1" hidden="1" x14ac:dyDescent="0.25">
      <c r="A75" s="1700" t="s">
        <v>2938</v>
      </c>
      <c r="B75" s="1065"/>
      <c r="C75" s="1692"/>
      <c r="D75" s="1692"/>
      <c r="E75" s="1700"/>
      <c r="F75" s="1692"/>
      <c r="G75" s="1419"/>
      <c r="H75" s="1693"/>
      <c r="I75" s="1405"/>
      <c r="J75" s="1700"/>
      <c r="K75" s="2186"/>
      <c r="L75" s="2186"/>
      <c r="M75" s="2186"/>
      <c r="N75" s="2186"/>
      <c r="O75" s="131"/>
      <c r="P75" s="1407" t="str">
        <f t="shared" si="18"/>
        <v>7 (1407)</v>
      </c>
      <c r="Q75" s="1408" t="str">
        <f t="shared" si="19"/>
        <v/>
      </c>
      <c r="R75" s="295"/>
      <c r="S75" s="1409"/>
      <c r="T75" s="1409"/>
      <c r="U75" s="1665"/>
      <c r="V75" s="1407" t="str">
        <f t="shared" si="20"/>
        <v>7 (1407)</v>
      </c>
      <c r="W75" s="1408" t="str">
        <f t="shared" si="21"/>
        <v/>
      </c>
      <c r="X75" s="1608"/>
      <c r="Y75" s="1609"/>
      <c r="Z75" s="1609"/>
      <c r="AA75" s="1610"/>
      <c r="AB75" s="1611" t="s">
        <v>2938</v>
      </c>
      <c r="AC75" s="1612" t="str">
        <f t="shared" si="22"/>
        <v/>
      </c>
      <c r="AD75" s="990"/>
      <c r="AE75" s="1405"/>
      <c r="AF75" s="131"/>
      <c r="AG75" s="2186"/>
      <c r="AH75" s="2186"/>
      <c r="AI75" s="2186"/>
      <c r="AJ75" s="2186"/>
      <c r="AK75" s="1481"/>
      <c r="AL75" s="1407" t="str">
        <f t="shared" si="23"/>
        <v>7 (1407)</v>
      </c>
      <c r="AM75" s="1408" t="str">
        <f t="shared" si="24"/>
        <v/>
      </c>
      <c r="AN75" s="1608"/>
      <c r="AO75" s="1609"/>
      <c r="AP75" s="1609"/>
      <c r="AQ75" s="131"/>
      <c r="AR75" s="1407" t="str">
        <f t="shared" si="25"/>
        <v>7 (1407)</v>
      </c>
      <c r="AS75" s="1408" t="str">
        <f t="shared" si="26"/>
        <v/>
      </c>
      <c r="AT75" s="1608"/>
      <c r="AU75" s="1609"/>
      <c r="AV75" s="1609"/>
    </row>
    <row r="76" spans="1:48" s="1446" customFormat="1" hidden="1" x14ac:dyDescent="0.25">
      <c r="A76" s="1700" t="s">
        <v>2939</v>
      </c>
      <c r="B76" s="1065"/>
      <c r="C76" s="1692"/>
      <c r="D76" s="1692"/>
      <c r="E76" s="1700"/>
      <c r="F76" s="1692"/>
      <c r="G76" s="1419"/>
      <c r="H76" s="1693"/>
      <c r="I76" s="1405"/>
      <c r="J76" s="1700"/>
      <c r="K76" s="2186"/>
      <c r="L76" s="2186"/>
      <c r="M76" s="2186"/>
      <c r="N76" s="2186"/>
      <c r="O76" s="131"/>
      <c r="P76" s="1407" t="str">
        <f t="shared" si="18"/>
        <v>8 (1408)</v>
      </c>
      <c r="Q76" s="1408" t="str">
        <f t="shared" si="19"/>
        <v/>
      </c>
      <c r="R76" s="295"/>
      <c r="S76" s="1409"/>
      <c r="T76" s="1409"/>
      <c r="U76" s="1665"/>
      <c r="V76" s="1407" t="str">
        <f t="shared" si="20"/>
        <v>8 (1408)</v>
      </c>
      <c r="W76" s="1408" t="str">
        <f t="shared" si="21"/>
        <v/>
      </c>
      <c r="X76" s="1608"/>
      <c r="Y76" s="1609"/>
      <c r="Z76" s="1609"/>
      <c r="AA76" s="1610"/>
      <c r="AB76" s="1611" t="s">
        <v>2939</v>
      </c>
      <c r="AC76" s="1612" t="str">
        <f t="shared" si="22"/>
        <v/>
      </c>
      <c r="AD76" s="990"/>
      <c r="AE76" s="1405"/>
      <c r="AF76" s="131"/>
      <c r="AG76" s="2186"/>
      <c r="AH76" s="2186"/>
      <c r="AI76" s="2186"/>
      <c r="AJ76" s="2186"/>
      <c r="AK76" s="1481"/>
      <c r="AL76" s="1407" t="str">
        <f t="shared" si="23"/>
        <v>8 (1408)</v>
      </c>
      <c r="AM76" s="1408" t="str">
        <f t="shared" si="24"/>
        <v/>
      </c>
      <c r="AN76" s="1608"/>
      <c r="AO76" s="1609"/>
      <c r="AP76" s="1609"/>
      <c r="AQ76" s="131"/>
      <c r="AR76" s="1407" t="str">
        <f t="shared" si="25"/>
        <v>8 (1408)</v>
      </c>
      <c r="AS76" s="1408" t="str">
        <f t="shared" si="26"/>
        <v/>
      </c>
      <c r="AT76" s="1608"/>
      <c r="AU76" s="1609"/>
      <c r="AV76" s="1609"/>
    </row>
    <row r="77" spans="1:48" s="1446" customFormat="1" hidden="1" x14ac:dyDescent="0.25">
      <c r="A77" s="1700" t="s">
        <v>2940</v>
      </c>
      <c r="B77" s="1065"/>
      <c r="C77" s="1692"/>
      <c r="D77" s="1692"/>
      <c r="E77" s="1700"/>
      <c r="F77" s="1692"/>
      <c r="G77" s="1419"/>
      <c r="H77" s="1693"/>
      <c r="I77" s="1405"/>
      <c r="J77" s="1700"/>
      <c r="K77" s="2186"/>
      <c r="L77" s="2186"/>
      <c r="M77" s="2186"/>
      <c r="N77" s="2186"/>
      <c r="O77" s="131"/>
      <c r="P77" s="1407" t="str">
        <f t="shared" si="18"/>
        <v>9 (1409)</v>
      </c>
      <c r="Q77" s="1408" t="str">
        <f t="shared" si="19"/>
        <v/>
      </c>
      <c r="R77" s="295"/>
      <c r="S77" s="1409"/>
      <c r="T77" s="1409"/>
      <c r="U77" s="1665"/>
      <c r="V77" s="1407" t="str">
        <f t="shared" si="20"/>
        <v>9 (1409)</v>
      </c>
      <c r="W77" s="1408" t="str">
        <f t="shared" si="21"/>
        <v/>
      </c>
      <c r="X77" s="1608"/>
      <c r="Y77" s="1609"/>
      <c r="Z77" s="1609"/>
      <c r="AA77" s="1610"/>
      <c r="AB77" s="1611" t="s">
        <v>2940</v>
      </c>
      <c r="AC77" s="1612" t="str">
        <f t="shared" si="22"/>
        <v/>
      </c>
      <c r="AD77" s="990"/>
      <c r="AE77" s="1405"/>
      <c r="AF77" s="131"/>
      <c r="AG77" s="2186"/>
      <c r="AH77" s="2186"/>
      <c r="AI77" s="2186"/>
      <c r="AJ77" s="2186"/>
      <c r="AK77" s="1481"/>
      <c r="AL77" s="1407" t="str">
        <f t="shared" si="23"/>
        <v>9 (1409)</v>
      </c>
      <c r="AM77" s="1408" t="str">
        <f t="shared" si="24"/>
        <v/>
      </c>
      <c r="AN77" s="1608"/>
      <c r="AO77" s="1609"/>
      <c r="AP77" s="1609"/>
      <c r="AQ77" s="131"/>
      <c r="AR77" s="1407" t="str">
        <f t="shared" si="25"/>
        <v>9 (1409)</v>
      </c>
      <c r="AS77" s="1408" t="str">
        <f t="shared" si="26"/>
        <v/>
      </c>
      <c r="AT77" s="1608"/>
      <c r="AU77" s="1609"/>
      <c r="AV77" s="1609"/>
    </row>
    <row r="78" spans="1:48" s="1446" customFormat="1" hidden="1" x14ac:dyDescent="0.25">
      <c r="A78" s="1700" t="s">
        <v>2941</v>
      </c>
      <c r="B78" s="1065"/>
      <c r="C78" s="1692"/>
      <c r="D78" s="1692"/>
      <c r="E78" s="1700"/>
      <c r="F78" s="1692"/>
      <c r="G78" s="1419"/>
      <c r="H78" s="1693"/>
      <c r="I78" s="1405"/>
      <c r="J78" s="1700"/>
      <c r="K78" s="2186"/>
      <c r="L78" s="2186"/>
      <c r="M78" s="2186"/>
      <c r="N78" s="2186"/>
      <c r="O78" s="131"/>
      <c r="P78" s="1407" t="str">
        <f t="shared" si="18"/>
        <v>10 (1410)</v>
      </c>
      <c r="Q78" s="1408" t="str">
        <f t="shared" si="19"/>
        <v/>
      </c>
      <c r="R78" s="295"/>
      <c r="S78" s="1409"/>
      <c r="T78" s="1409"/>
      <c r="U78" s="1665"/>
      <c r="V78" s="1407" t="str">
        <f t="shared" si="20"/>
        <v>10 (1410)</v>
      </c>
      <c r="W78" s="1408" t="str">
        <f t="shared" si="21"/>
        <v/>
      </c>
      <c r="X78" s="1608"/>
      <c r="Y78" s="1609"/>
      <c r="Z78" s="1609"/>
      <c r="AA78" s="1610"/>
      <c r="AB78" s="1611" t="s">
        <v>2941</v>
      </c>
      <c r="AC78" s="1612" t="str">
        <f t="shared" si="22"/>
        <v/>
      </c>
      <c r="AD78" s="990"/>
      <c r="AE78" s="1405"/>
      <c r="AF78" s="131"/>
      <c r="AG78" s="2186"/>
      <c r="AH78" s="2186"/>
      <c r="AI78" s="2186"/>
      <c r="AJ78" s="2186"/>
      <c r="AK78" s="1481"/>
      <c r="AL78" s="1407" t="str">
        <f t="shared" si="23"/>
        <v>10 (1410)</v>
      </c>
      <c r="AM78" s="1408" t="str">
        <f t="shared" si="24"/>
        <v/>
      </c>
      <c r="AN78" s="1608"/>
      <c r="AO78" s="1609"/>
      <c r="AP78" s="1609"/>
      <c r="AQ78" s="131"/>
      <c r="AR78" s="1407" t="str">
        <f t="shared" si="25"/>
        <v>10 (1410)</v>
      </c>
      <c r="AS78" s="1408" t="str">
        <f t="shared" si="26"/>
        <v/>
      </c>
      <c r="AT78" s="1608"/>
      <c r="AU78" s="1609"/>
      <c r="AV78" s="1609"/>
    </row>
    <row r="79" spans="1:48" s="1446" customFormat="1" hidden="1" x14ac:dyDescent="0.25">
      <c r="A79" s="1700" t="s">
        <v>2942</v>
      </c>
      <c r="B79" s="1065"/>
      <c r="C79" s="1692"/>
      <c r="D79" s="1692"/>
      <c r="E79" s="1700"/>
      <c r="F79" s="1692"/>
      <c r="G79" s="1419"/>
      <c r="H79" s="1693"/>
      <c r="I79" s="1405"/>
      <c r="J79" s="1700"/>
      <c r="K79" s="2186"/>
      <c r="L79" s="2186"/>
      <c r="M79" s="2186"/>
      <c r="N79" s="2186"/>
      <c r="O79" s="131"/>
      <c r="P79" s="1407" t="str">
        <f t="shared" si="18"/>
        <v>11 (1411)</v>
      </c>
      <c r="Q79" s="1408" t="str">
        <f t="shared" si="19"/>
        <v/>
      </c>
      <c r="R79" s="295"/>
      <c r="S79" s="1409"/>
      <c r="T79" s="1409"/>
      <c r="U79" s="1665"/>
      <c r="V79" s="1407" t="str">
        <f t="shared" si="20"/>
        <v>11 (1411)</v>
      </c>
      <c r="W79" s="1408" t="str">
        <f t="shared" si="21"/>
        <v/>
      </c>
      <c r="X79" s="1608"/>
      <c r="Y79" s="1609"/>
      <c r="Z79" s="1609"/>
      <c r="AA79" s="1610"/>
      <c r="AB79" s="1611" t="s">
        <v>2942</v>
      </c>
      <c r="AC79" s="1612" t="str">
        <f t="shared" si="22"/>
        <v/>
      </c>
      <c r="AD79" s="990"/>
      <c r="AE79" s="1405"/>
      <c r="AF79" s="131"/>
      <c r="AG79" s="2186"/>
      <c r="AH79" s="2186"/>
      <c r="AI79" s="2186"/>
      <c r="AJ79" s="2186"/>
      <c r="AK79" s="1481"/>
      <c r="AL79" s="1407" t="str">
        <f t="shared" si="23"/>
        <v>11 (1411)</v>
      </c>
      <c r="AM79" s="1408" t="str">
        <f t="shared" si="24"/>
        <v/>
      </c>
      <c r="AN79" s="1608"/>
      <c r="AO79" s="1609"/>
      <c r="AP79" s="1609"/>
      <c r="AQ79" s="131"/>
      <c r="AR79" s="1407" t="str">
        <f t="shared" si="25"/>
        <v>11 (1411)</v>
      </c>
      <c r="AS79" s="1408" t="str">
        <f t="shared" si="26"/>
        <v/>
      </c>
      <c r="AT79" s="1608"/>
      <c r="AU79" s="1609"/>
      <c r="AV79" s="1609"/>
    </row>
    <row r="80" spans="1:48" s="1446" customFormat="1" hidden="1" x14ac:dyDescent="0.25">
      <c r="A80" s="1700" t="s">
        <v>2943</v>
      </c>
      <c r="B80" s="1065"/>
      <c r="C80" s="1692"/>
      <c r="D80" s="1692"/>
      <c r="E80" s="1700"/>
      <c r="F80" s="1692"/>
      <c r="G80" s="1419"/>
      <c r="H80" s="1693"/>
      <c r="I80" s="1405"/>
      <c r="J80" s="1700"/>
      <c r="K80" s="2186"/>
      <c r="L80" s="2186"/>
      <c r="M80" s="2186"/>
      <c r="N80" s="2186"/>
      <c r="O80" s="131"/>
      <c r="P80" s="1407" t="str">
        <f t="shared" si="18"/>
        <v>12 (1412)</v>
      </c>
      <c r="Q80" s="1408" t="str">
        <f t="shared" si="19"/>
        <v/>
      </c>
      <c r="R80" s="295"/>
      <c r="S80" s="1409"/>
      <c r="T80" s="1409"/>
      <c r="U80" s="1665"/>
      <c r="V80" s="1407" t="str">
        <f t="shared" si="20"/>
        <v>12 (1412)</v>
      </c>
      <c r="W80" s="1408" t="str">
        <f t="shared" si="21"/>
        <v/>
      </c>
      <c r="X80" s="1608"/>
      <c r="Y80" s="1609"/>
      <c r="Z80" s="1609"/>
      <c r="AA80" s="1610"/>
      <c r="AB80" s="1611" t="s">
        <v>2943</v>
      </c>
      <c r="AC80" s="1612" t="str">
        <f t="shared" si="22"/>
        <v/>
      </c>
      <c r="AD80" s="990"/>
      <c r="AE80" s="1405"/>
      <c r="AF80" s="131"/>
      <c r="AG80" s="2186"/>
      <c r="AH80" s="2186"/>
      <c r="AI80" s="2186"/>
      <c r="AJ80" s="2186"/>
      <c r="AK80" s="1481"/>
      <c r="AL80" s="1407" t="str">
        <f t="shared" si="23"/>
        <v>12 (1412)</v>
      </c>
      <c r="AM80" s="1408" t="str">
        <f t="shared" si="24"/>
        <v/>
      </c>
      <c r="AN80" s="1608"/>
      <c r="AO80" s="1609"/>
      <c r="AP80" s="1609"/>
      <c r="AQ80" s="131"/>
      <c r="AR80" s="1407" t="str">
        <f t="shared" si="25"/>
        <v>12 (1412)</v>
      </c>
      <c r="AS80" s="1408" t="str">
        <f t="shared" si="26"/>
        <v/>
      </c>
      <c r="AT80" s="1608"/>
      <c r="AU80" s="1609"/>
      <c r="AV80" s="1609"/>
    </row>
    <row r="81" spans="1:48" s="1446" customFormat="1" hidden="1" x14ac:dyDescent="0.25">
      <c r="A81" s="1700" t="s">
        <v>2944</v>
      </c>
      <c r="B81" s="1065"/>
      <c r="C81" s="1692"/>
      <c r="D81" s="1692"/>
      <c r="E81" s="1700"/>
      <c r="F81" s="1692"/>
      <c r="G81" s="1419"/>
      <c r="H81" s="1693"/>
      <c r="I81" s="1405"/>
      <c r="J81" s="1700"/>
      <c r="K81" s="2186"/>
      <c r="L81" s="2186"/>
      <c r="M81" s="2186"/>
      <c r="N81" s="2186"/>
      <c r="O81" s="131"/>
      <c r="P81" s="1407" t="str">
        <f t="shared" si="18"/>
        <v>13 (1413)</v>
      </c>
      <c r="Q81" s="1408" t="str">
        <f t="shared" si="19"/>
        <v/>
      </c>
      <c r="R81" s="295"/>
      <c r="S81" s="1409"/>
      <c r="T81" s="1409"/>
      <c r="U81" s="1665"/>
      <c r="V81" s="1407" t="str">
        <f t="shared" si="20"/>
        <v>13 (1413)</v>
      </c>
      <c r="W81" s="1408" t="str">
        <f t="shared" si="21"/>
        <v/>
      </c>
      <c r="X81" s="1608"/>
      <c r="Y81" s="1609"/>
      <c r="Z81" s="1609"/>
      <c r="AA81" s="1610"/>
      <c r="AB81" s="1611" t="s">
        <v>2944</v>
      </c>
      <c r="AC81" s="1612" t="str">
        <f t="shared" si="22"/>
        <v/>
      </c>
      <c r="AD81" s="990"/>
      <c r="AE81" s="1405"/>
      <c r="AF81" s="131"/>
      <c r="AG81" s="2186"/>
      <c r="AH81" s="2186"/>
      <c r="AI81" s="2186"/>
      <c r="AJ81" s="2186"/>
      <c r="AK81" s="1481"/>
      <c r="AL81" s="1407" t="str">
        <f t="shared" si="23"/>
        <v>13 (1413)</v>
      </c>
      <c r="AM81" s="1408" t="str">
        <f t="shared" si="24"/>
        <v/>
      </c>
      <c r="AN81" s="1608"/>
      <c r="AO81" s="1609"/>
      <c r="AP81" s="1609"/>
      <c r="AQ81" s="131"/>
      <c r="AR81" s="1407" t="str">
        <f t="shared" si="25"/>
        <v>13 (1413)</v>
      </c>
      <c r="AS81" s="1408" t="str">
        <f t="shared" si="26"/>
        <v/>
      </c>
      <c r="AT81" s="1608"/>
      <c r="AU81" s="1609"/>
      <c r="AV81" s="1609"/>
    </row>
    <row r="82" spans="1:48" s="1446" customFormat="1" hidden="1" x14ac:dyDescent="0.25">
      <c r="A82" s="1700" t="s">
        <v>2945</v>
      </c>
      <c r="B82" s="1065"/>
      <c r="C82" s="1692"/>
      <c r="D82" s="1692"/>
      <c r="E82" s="1700"/>
      <c r="F82" s="1692"/>
      <c r="G82" s="1419"/>
      <c r="H82" s="1693"/>
      <c r="I82" s="1405"/>
      <c r="J82" s="1700"/>
      <c r="K82" s="2186"/>
      <c r="L82" s="2186"/>
      <c r="M82" s="2186"/>
      <c r="N82" s="2186"/>
      <c r="O82" s="131"/>
      <c r="P82" s="1407" t="str">
        <f t="shared" si="18"/>
        <v>14 (1414)</v>
      </c>
      <c r="Q82" s="1408" t="str">
        <f t="shared" si="19"/>
        <v/>
      </c>
      <c r="R82" s="295"/>
      <c r="S82" s="1409"/>
      <c r="T82" s="1409"/>
      <c r="U82" s="1665"/>
      <c r="V82" s="1407" t="str">
        <f t="shared" si="20"/>
        <v>14 (1414)</v>
      </c>
      <c r="W82" s="1408" t="str">
        <f t="shared" si="21"/>
        <v/>
      </c>
      <c r="X82" s="1608"/>
      <c r="Y82" s="1609"/>
      <c r="Z82" s="1609"/>
      <c r="AA82" s="1610"/>
      <c r="AB82" s="1611" t="s">
        <v>2945</v>
      </c>
      <c r="AC82" s="1612" t="str">
        <f t="shared" si="22"/>
        <v/>
      </c>
      <c r="AD82" s="990"/>
      <c r="AE82" s="1405"/>
      <c r="AF82" s="131"/>
      <c r="AG82" s="2186"/>
      <c r="AH82" s="2186"/>
      <c r="AI82" s="2186"/>
      <c r="AJ82" s="2186"/>
      <c r="AK82" s="1481"/>
      <c r="AL82" s="1407" t="str">
        <f t="shared" si="23"/>
        <v>14 (1414)</v>
      </c>
      <c r="AM82" s="1408" t="str">
        <f t="shared" si="24"/>
        <v/>
      </c>
      <c r="AN82" s="1608"/>
      <c r="AO82" s="1609"/>
      <c r="AP82" s="1609"/>
      <c r="AQ82" s="131"/>
      <c r="AR82" s="1407" t="str">
        <f t="shared" si="25"/>
        <v>14 (1414)</v>
      </c>
      <c r="AS82" s="1408" t="str">
        <f t="shared" si="26"/>
        <v/>
      </c>
      <c r="AT82" s="1608"/>
      <c r="AU82" s="1609"/>
      <c r="AV82" s="1609"/>
    </row>
    <row r="83" spans="1:48" s="1446" customFormat="1" hidden="1" x14ac:dyDescent="0.25">
      <c r="A83" s="1700" t="s">
        <v>2946</v>
      </c>
      <c r="B83" s="1065"/>
      <c r="C83" s="1692"/>
      <c r="D83" s="1692"/>
      <c r="E83" s="1700"/>
      <c r="F83" s="1692"/>
      <c r="G83" s="1419"/>
      <c r="H83" s="1693"/>
      <c r="I83" s="1405"/>
      <c r="J83" s="1700"/>
      <c r="K83" s="2186"/>
      <c r="L83" s="2186"/>
      <c r="M83" s="2186"/>
      <c r="N83" s="2186"/>
      <c r="O83" s="131"/>
      <c r="P83" s="1407" t="str">
        <f t="shared" si="18"/>
        <v>15 (1415)</v>
      </c>
      <c r="Q83" s="1408" t="str">
        <f t="shared" si="19"/>
        <v/>
      </c>
      <c r="R83" s="295"/>
      <c r="S83" s="1409"/>
      <c r="T83" s="1409"/>
      <c r="U83" s="1665"/>
      <c r="V83" s="1407" t="str">
        <f t="shared" si="20"/>
        <v>15 (1415)</v>
      </c>
      <c r="W83" s="1408" t="str">
        <f t="shared" si="21"/>
        <v/>
      </c>
      <c r="X83" s="1608"/>
      <c r="Y83" s="1609"/>
      <c r="Z83" s="1609"/>
      <c r="AA83" s="1610"/>
      <c r="AB83" s="1611" t="s">
        <v>2946</v>
      </c>
      <c r="AC83" s="1612" t="str">
        <f t="shared" si="22"/>
        <v/>
      </c>
      <c r="AD83" s="990"/>
      <c r="AE83" s="1405"/>
      <c r="AF83" s="131"/>
      <c r="AG83" s="2186"/>
      <c r="AH83" s="2186"/>
      <c r="AI83" s="2186"/>
      <c r="AJ83" s="2186"/>
      <c r="AK83" s="1481"/>
      <c r="AL83" s="1407" t="str">
        <f t="shared" si="23"/>
        <v>15 (1415)</v>
      </c>
      <c r="AM83" s="1408" t="str">
        <f t="shared" si="24"/>
        <v/>
      </c>
      <c r="AN83" s="1608"/>
      <c r="AO83" s="1609"/>
      <c r="AP83" s="1609"/>
      <c r="AQ83" s="131"/>
      <c r="AR83" s="1407" t="str">
        <f t="shared" si="25"/>
        <v>15 (1415)</v>
      </c>
      <c r="AS83" s="1408" t="str">
        <f t="shared" si="26"/>
        <v/>
      </c>
      <c r="AT83" s="1608"/>
      <c r="AU83" s="1609"/>
      <c r="AV83" s="1609"/>
    </row>
    <row r="84" spans="1:48" s="1446" customFormat="1" hidden="1" x14ac:dyDescent="0.25">
      <c r="A84" s="1700" t="s">
        <v>2947</v>
      </c>
      <c r="B84" s="1065"/>
      <c r="C84" s="1692"/>
      <c r="D84" s="1692"/>
      <c r="E84" s="1700"/>
      <c r="F84" s="1692"/>
      <c r="G84" s="1419"/>
      <c r="H84" s="1693"/>
      <c r="I84" s="1405"/>
      <c r="J84" s="1700"/>
      <c r="K84" s="2186"/>
      <c r="L84" s="2186"/>
      <c r="M84" s="2186"/>
      <c r="N84" s="2186"/>
      <c r="O84" s="131"/>
      <c r="P84" s="1407" t="str">
        <f t="shared" si="18"/>
        <v>16 (1416)</v>
      </c>
      <c r="Q84" s="1408" t="str">
        <f t="shared" si="19"/>
        <v/>
      </c>
      <c r="R84" s="295"/>
      <c r="S84" s="1409"/>
      <c r="T84" s="1409"/>
      <c r="U84" s="1665"/>
      <c r="V84" s="1407" t="str">
        <f t="shared" si="20"/>
        <v>16 (1416)</v>
      </c>
      <c r="W84" s="1408" t="str">
        <f t="shared" si="21"/>
        <v/>
      </c>
      <c r="X84" s="1608"/>
      <c r="Y84" s="1609"/>
      <c r="Z84" s="1609"/>
      <c r="AA84" s="1610"/>
      <c r="AB84" s="1611" t="s">
        <v>2947</v>
      </c>
      <c r="AC84" s="1612" t="str">
        <f t="shared" si="22"/>
        <v/>
      </c>
      <c r="AD84" s="990"/>
      <c r="AE84" s="1405"/>
      <c r="AF84" s="131"/>
      <c r="AG84" s="2186"/>
      <c r="AH84" s="2186"/>
      <c r="AI84" s="2186"/>
      <c r="AJ84" s="2186"/>
      <c r="AK84" s="1481"/>
      <c r="AL84" s="1407" t="str">
        <f t="shared" si="23"/>
        <v>16 (1416)</v>
      </c>
      <c r="AM84" s="1408" t="str">
        <f t="shared" si="24"/>
        <v/>
      </c>
      <c r="AN84" s="1608"/>
      <c r="AO84" s="1609"/>
      <c r="AP84" s="1609"/>
      <c r="AQ84" s="131"/>
      <c r="AR84" s="1407" t="str">
        <f t="shared" si="25"/>
        <v>16 (1416)</v>
      </c>
      <c r="AS84" s="1408" t="str">
        <f t="shared" si="26"/>
        <v/>
      </c>
      <c r="AT84" s="1608"/>
      <c r="AU84" s="1609"/>
      <c r="AV84" s="1609"/>
    </row>
    <row r="85" spans="1:48" s="1446" customFormat="1" hidden="1" x14ac:dyDescent="0.25">
      <c r="A85" s="1700" t="s">
        <v>2948</v>
      </c>
      <c r="B85" s="1065"/>
      <c r="C85" s="1692"/>
      <c r="D85" s="1692"/>
      <c r="E85" s="1700"/>
      <c r="F85" s="1692"/>
      <c r="G85" s="1419"/>
      <c r="H85" s="1693"/>
      <c r="I85" s="1405"/>
      <c r="J85" s="1700"/>
      <c r="K85" s="2186"/>
      <c r="L85" s="2186"/>
      <c r="M85" s="2186"/>
      <c r="N85" s="2186"/>
      <c r="O85" s="131"/>
      <c r="P85" s="1407" t="str">
        <f t="shared" si="18"/>
        <v>17 (1417)</v>
      </c>
      <c r="Q85" s="1408" t="str">
        <f t="shared" si="19"/>
        <v/>
      </c>
      <c r="R85" s="295"/>
      <c r="S85" s="1409"/>
      <c r="T85" s="1409"/>
      <c r="U85" s="1665"/>
      <c r="V85" s="1407" t="str">
        <f t="shared" si="20"/>
        <v>17 (1417)</v>
      </c>
      <c r="W85" s="1408" t="str">
        <f t="shared" si="21"/>
        <v/>
      </c>
      <c r="X85" s="1608"/>
      <c r="Y85" s="1609"/>
      <c r="Z85" s="1609"/>
      <c r="AA85" s="1610"/>
      <c r="AB85" s="1611" t="s">
        <v>2948</v>
      </c>
      <c r="AC85" s="1612" t="str">
        <f t="shared" si="22"/>
        <v/>
      </c>
      <c r="AD85" s="990"/>
      <c r="AE85" s="1405"/>
      <c r="AF85" s="131"/>
      <c r="AG85" s="2186"/>
      <c r="AH85" s="2186"/>
      <c r="AI85" s="2186"/>
      <c r="AJ85" s="2186"/>
      <c r="AK85" s="1481"/>
      <c r="AL85" s="1407" t="str">
        <f t="shared" si="23"/>
        <v>17 (1417)</v>
      </c>
      <c r="AM85" s="1408" t="str">
        <f t="shared" si="24"/>
        <v/>
      </c>
      <c r="AN85" s="1608"/>
      <c r="AO85" s="1609"/>
      <c r="AP85" s="1609"/>
      <c r="AQ85" s="131"/>
      <c r="AR85" s="1407" t="str">
        <f t="shared" si="25"/>
        <v>17 (1417)</v>
      </c>
      <c r="AS85" s="1408" t="str">
        <f t="shared" si="26"/>
        <v/>
      </c>
      <c r="AT85" s="1608"/>
      <c r="AU85" s="1609"/>
      <c r="AV85" s="1609"/>
    </row>
    <row r="86" spans="1:48" s="1446" customFormat="1" hidden="1" x14ac:dyDescent="0.25">
      <c r="A86" s="1700" t="s">
        <v>2949</v>
      </c>
      <c r="B86" s="1065"/>
      <c r="C86" s="1692"/>
      <c r="D86" s="1692"/>
      <c r="E86" s="1700"/>
      <c r="F86" s="1692"/>
      <c r="G86" s="1419"/>
      <c r="H86" s="1693"/>
      <c r="I86" s="1405"/>
      <c r="J86" s="1700"/>
      <c r="K86" s="2186"/>
      <c r="L86" s="2186"/>
      <c r="M86" s="2186"/>
      <c r="N86" s="2186"/>
      <c r="O86" s="131"/>
      <c r="P86" s="1407" t="str">
        <f t="shared" si="18"/>
        <v>18 (1418)</v>
      </c>
      <c r="Q86" s="1408" t="str">
        <f t="shared" si="19"/>
        <v/>
      </c>
      <c r="R86" s="295"/>
      <c r="S86" s="1409"/>
      <c r="T86" s="1409"/>
      <c r="U86" s="1665"/>
      <c r="V86" s="1407" t="str">
        <f t="shared" si="20"/>
        <v>18 (1418)</v>
      </c>
      <c r="W86" s="1408" t="str">
        <f t="shared" si="21"/>
        <v/>
      </c>
      <c r="X86" s="1608"/>
      <c r="Y86" s="1609"/>
      <c r="Z86" s="1609"/>
      <c r="AA86" s="1610"/>
      <c r="AB86" s="1611" t="s">
        <v>2949</v>
      </c>
      <c r="AC86" s="1612" t="str">
        <f t="shared" si="22"/>
        <v/>
      </c>
      <c r="AD86" s="990"/>
      <c r="AE86" s="1405"/>
      <c r="AF86" s="131"/>
      <c r="AG86" s="2186"/>
      <c r="AH86" s="2186"/>
      <c r="AI86" s="2186"/>
      <c r="AJ86" s="2186"/>
      <c r="AK86" s="1481"/>
      <c r="AL86" s="1407" t="str">
        <f t="shared" si="23"/>
        <v>18 (1418)</v>
      </c>
      <c r="AM86" s="1408" t="str">
        <f t="shared" si="24"/>
        <v/>
      </c>
      <c r="AN86" s="1608"/>
      <c r="AO86" s="1609"/>
      <c r="AP86" s="1609"/>
      <c r="AQ86" s="131"/>
      <c r="AR86" s="1407" t="str">
        <f t="shared" si="25"/>
        <v>18 (1418)</v>
      </c>
      <c r="AS86" s="1408" t="str">
        <f t="shared" si="26"/>
        <v/>
      </c>
      <c r="AT86" s="1608"/>
      <c r="AU86" s="1609"/>
      <c r="AV86" s="1609"/>
    </row>
    <row r="87" spans="1:48" s="1446" customFormat="1" hidden="1" x14ac:dyDescent="0.25">
      <c r="A87" s="1700" t="s">
        <v>2950</v>
      </c>
      <c r="B87" s="1065"/>
      <c r="C87" s="1692"/>
      <c r="D87" s="1692"/>
      <c r="E87" s="1700"/>
      <c r="F87" s="1692"/>
      <c r="G87" s="1419"/>
      <c r="H87" s="1693"/>
      <c r="I87" s="1405"/>
      <c r="J87" s="1700"/>
      <c r="K87" s="2186"/>
      <c r="L87" s="2186"/>
      <c r="M87" s="2186"/>
      <c r="N87" s="2186"/>
      <c r="O87" s="131"/>
      <c r="P87" s="1407" t="str">
        <f t="shared" si="18"/>
        <v>19 (1419)</v>
      </c>
      <c r="Q87" s="1408" t="str">
        <f t="shared" si="19"/>
        <v/>
      </c>
      <c r="R87" s="295"/>
      <c r="S87" s="1409"/>
      <c r="T87" s="1409"/>
      <c r="U87" s="1665"/>
      <c r="V87" s="1407" t="str">
        <f t="shared" si="20"/>
        <v>19 (1419)</v>
      </c>
      <c r="W87" s="1408" t="str">
        <f t="shared" si="21"/>
        <v/>
      </c>
      <c r="X87" s="1608"/>
      <c r="Y87" s="1609"/>
      <c r="Z87" s="1609"/>
      <c r="AA87" s="1610"/>
      <c r="AB87" s="1611" t="s">
        <v>2950</v>
      </c>
      <c r="AC87" s="1612" t="str">
        <f t="shared" si="22"/>
        <v/>
      </c>
      <c r="AD87" s="990"/>
      <c r="AE87" s="1405"/>
      <c r="AF87" s="131"/>
      <c r="AG87" s="2186"/>
      <c r="AH87" s="2186"/>
      <c r="AI87" s="2186"/>
      <c r="AJ87" s="2186"/>
      <c r="AK87" s="1481"/>
      <c r="AL87" s="1407" t="str">
        <f t="shared" si="23"/>
        <v>19 (1419)</v>
      </c>
      <c r="AM87" s="1408" t="str">
        <f t="shared" si="24"/>
        <v/>
      </c>
      <c r="AN87" s="1608"/>
      <c r="AO87" s="1609"/>
      <c r="AP87" s="1609"/>
      <c r="AQ87" s="131"/>
      <c r="AR87" s="1407" t="str">
        <f t="shared" si="25"/>
        <v>19 (1419)</v>
      </c>
      <c r="AS87" s="1408" t="str">
        <f t="shared" si="26"/>
        <v/>
      </c>
      <c r="AT87" s="1608"/>
      <c r="AU87" s="1609"/>
      <c r="AV87" s="1609"/>
    </row>
    <row r="88" spans="1:48" s="1446" customFormat="1" hidden="1" x14ac:dyDescent="0.25">
      <c r="A88" s="1700" t="s">
        <v>2951</v>
      </c>
      <c r="B88" s="1065"/>
      <c r="C88" s="1692"/>
      <c r="D88" s="1692"/>
      <c r="E88" s="1700"/>
      <c r="F88" s="1692"/>
      <c r="G88" s="1419"/>
      <c r="H88" s="1693"/>
      <c r="I88" s="1405"/>
      <c r="J88" s="1700"/>
      <c r="K88" s="2186"/>
      <c r="L88" s="2186"/>
      <c r="M88" s="2186"/>
      <c r="N88" s="2186"/>
      <c r="O88" s="131"/>
      <c r="P88" s="1407" t="str">
        <f t="shared" si="18"/>
        <v>20 (1420)</v>
      </c>
      <c r="Q88" s="1408" t="str">
        <f t="shared" si="19"/>
        <v/>
      </c>
      <c r="R88" s="295"/>
      <c r="S88" s="1409"/>
      <c r="T88" s="1409"/>
      <c r="U88" s="1665"/>
      <c r="V88" s="1407" t="str">
        <f t="shared" si="20"/>
        <v>20 (1420)</v>
      </c>
      <c r="W88" s="1408" t="str">
        <f t="shared" si="21"/>
        <v/>
      </c>
      <c r="X88" s="1608"/>
      <c r="Y88" s="1609"/>
      <c r="Z88" s="1609"/>
      <c r="AA88" s="1610"/>
      <c r="AB88" s="1611" t="s">
        <v>2951</v>
      </c>
      <c r="AC88" s="1612" t="str">
        <f t="shared" si="22"/>
        <v/>
      </c>
      <c r="AD88" s="990"/>
      <c r="AE88" s="1405"/>
      <c r="AF88" s="131"/>
      <c r="AG88" s="2186"/>
      <c r="AH88" s="2186"/>
      <c r="AI88" s="2186"/>
      <c r="AJ88" s="2186"/>
      <c r="AK88" s="1481"/>
      <c r="AL88" s="1407" t="str">
        <f t="shared" si="23"/>
        <v>20 (1420)</v>
      </c>
      <c r="AM88" s="1408" t="str">
        <f t="shared" si="24"/>
        <v/>
      </c>
      <c r="AN88" s="1608"/>
      <c r="AO88" s="1609"/>
      <c r="AP88" s="1609"/>
      <c r="AQ88" s="131"/>
      <c r="AR88" s="1407" t="str">
        <f t="shared" si="25"/>
        <v>20 (1420)</v>
      </c>
      <c r="AS88" s="1408" t="str">
        <f t="shared" si="26"/>
        <v/>
      </c>
      <c r="AT88" s="1608"/>
      <c r="AU88" s="1609"/>
      <c r="AV88" s="1609"/>
    </row>
    <row r="89" spans="1:48" s="1446" customFormat="1" hidden="1" x14ac:dyDescent="0.25">
      <c r="A89" s="1700" t="s">
        <v>2952</v>
      </c>
      <c r="B89" s="1065"/>
      <c r="C89" s="1692"/>
      <c r="D89" s="1692"/>
      <c r="E89" s="1700"/>
      <c r="F89" s="1692"/>
      <c r="G89" s="1419"/>
      <c r="H89" s="1693"/>
      <c r="I89" s="1405"/>
      <c r="J89" s="1700"/>
      <c r="K89" s="2186"/>
      <c r="L89" s="2186"/>
      <c r="M89" s="2186"/>
      <c r="N89" s="2186"/>
      <c r="O89" s="131"/>
      <c r="P89" s="1407" t="str">
        <f t="shared" si="18"/>
        <v>21 (1421)</v>
      </c>
      <c r="Q89" s="1408" t="str">
        <f t="shared" si="19"/>
        <v/>
      </c>
      <c r="R89" s="295"/>
      <c r="S89" s="1409"/>
      <c r="T89" s="1409"/>
      <c r="U89" s="1665"/>
      <c r="V89" s="1407" t="str">
        <f t="shared" si="20"/>
        <v>21 (1421)</v>
      </c>
      <c r="W89" s="1408" t="str">
        <f t="shared" si="21"/>
        <v/>
      </c>
      <c r="X89" s="1608"/>
      <c r="Y89" s="1609"/>
      <c r="Z89" s="1609"/>
      <c r="AA89" s="1610"/>
      <c r="AB89" s="1611" t="s">
        <v>2952</v>
      </c>
      <c r="AC89" s="1612" t="str">
        <f t="shared" si="22"/>
        <v/>
      </c>
      <c r="AD89" s="990"/>
      <c r="AE89" s="1405"/>
      <c r="AF89" s="131"/>
      <c r="AG89" s="2186"/>
      <c r="AH89" s="2186"/>
      <c r="AI89" s="2186"/>
      <c r="AJ89" s="2186"/>
      <c r="AK89" s="1481"/>
      <c r="AL89" s="1407" t="str">
        <f t="shared" si="23"/>
        <v>21 (1421)</v>
      </c>
      <c r="AM89" s="1408" t="str">
        <f t="shared" si="24"/>
        <v/>
      </c>
      <c r="AN89" s="1608"/>
      <c r="AO89" s="1609"/>
      <c r="AP89" s="1609"/>
      <c r="AQ89" s="131"/>
      <c r="AR89" s="1407" t="str">
        <f t="shared" si="25"/>
        <v>21 (1421)</v>
      </c>
      <c r="AS89" s="1408" t="str">
        <f t="shared" si="26"/>
        <v/>
      </c>
      <c r="AT89" s="1608"/>
      <c r="AU89" s="1609"/>
      <c r="AV89" s="1609"/>
    </row>
    <row r="90" spans="1:48" s="1446" customFormat="1" hidden="1" x14ac:dyDescent="0.25">
      <c r="A90" s="1700" t="s">
        <v>2953</v>
      </c>
      <c r="B90" s="1065"/>
      <c r="C90" s="1692"/>
      <c r="D90" s="1692"/>
      <c r="E90" s="1700"/>
      <c r="F90" s="1692"/>
      <c r="G90" s="1419"/>
      <c r="H90" s="1693"/>
      <c r="I90" s="1405"/>
      <c r="J90" s="1700"/>
      <c r="K90" s="2186"/>
      <c r="L90" s="2186"/>
      <c r="M90" s="2186"/>
      <c r="N90" s="2186"/>
      <c r="O90" s="131"/>
      <c r="P90" s="1407" t="str">
        <f t="shared" si="18"/>
        <v>22 (1422)</v>
      </c>
      <c r="Q90" s="1408" t="str">
        <f t="shared" si="19"/>
        <v/>
      </c>
      <c r="R90" s="295"/>
      <c r="S90" s="1409"/>
      <c r="T90" s="1409"/>
      <c r="U90" s="1665"/>
      <c r="V90" s="1407" t="str">
        <f t="shared" si="20"/>
        <v>22 (1422)</v>
      </c>
      <c r="W90" s="1408" t="str">
        <f t="shared" si="21"/>
        <v/>
      </c>
      <c r="X90" s="1608"/>
      <c r="Y90" s="1609"/>
      <c r="Z90" s="1609"/>
      <c r="AA90" s="1610"/>
      <c r="AB90" s="1611" t="s">
        <v>2953</v>
      </c>
      <c r="AC90" s="1612" t="str">
        <f t="shared" si="22"/>
        <v/>
      </c>
      <c r="AD90" s="990"/>
      <c r="AE90" s="1405"/>
      <c r="AF90" s="131"/>
      <c r="AG90" s="2186"/>
      <c r="AH90" s="2186"/>
      <c r="AI90" s="2186"/>
      <c r="AJ90" s="2186"/>
      <c r="AK90" s="1481"/>
      <c r="AL90" s="1407" t="str">
        <f t="shared" si="23"/>
        <v>22 (1422)</v>
      </c>
      <c r="AM90" s="1408" t="str">
        <f t="shared" si="24"/>
        <v/>
      </c>
      <c r="AN90" s="1608"/>
      <c r="AO90" s="1609"/>
      <c r="AP90" s="1609"/>
      <c r="AQ90" s="131"/>
      <c r="AR90" s="1407" t="str">
        <f t="shared" si="25"/>
        <v>22 (1422)</v>
      </c>
      <c r="AS90" s="1408" t="str">
        <f t="shared" si="26"/>
        <v/>
      </c>
      <c r="AT90" s="1608"/>
      <c r="AU90" s="1609"/>
      <c r="AV90" s="1609"/>
    </row>
    <row r="91" spans="1:48" s="1446" customFormat="1" hidden="1" x14ac:dyDescent="0.25">
      <c r="A91" s="1700" t="s">
        <v>2954</v>
      </c>
      <c r="B91" s="1065"/>
      <c r="C91" s="1692"/>
      <c r="D91" s="1692"/>
      <c r="E91" s="1700"/>
      <c r="F91" s="1692"/>
      <c r="G91" s="1419"/>
      <c r="H91" s="1693"/>
      <c r="I91" s="1405"/>
      <c r="J91" s="1700"/>
      <c r="K91" s="2186"/>
      <c r="L91" s="2186"/>
      <c r="M91" s="2186"/>
      <c r="N91" s="2186"/>
      <c r="O91" s="131"/>
      <c r="P91" s="1407" t="str">
        <f t="shared" si="18"/>
        <v>23 (1423)</v>
      </c>
      <c r="Q91" s="1408" t="str">
        <f t="shared" si="19"/>
        <v/>
      </c>
      <c r="R91" s="295"/>
      <c r="S91" s="1409"/>
      <c r="T91" s="1409"/>
      <c r="U91" s="1665"/>
      <c r="V91" s="1407" t="str">
        <f t="shared" si="20"/>
        <v>23 (1423)</v>
      </c>
      <c r="W91" s="1408" t="str">
        <f t="shared" si="21"/>
        <v/>
      </c>
      <c r="X91" s="1608"/>
      <c r="Y91" s="1609"/>
      <c r="Z91" s="1609"/>
      <c r="AA91" s="1610"/>
      <c r="AB91" s="1611" t="s">
        <v>2954</v>
      </c>
      <c r="AC91" s="1612" t="str">
        <f t="shared" si="22"/>
        <v/>
      </c>
      <c r="AD91" s="990"/>
      <c r="AE91" s="1405"/>
      <c r="AF91" s="131"/>
      <c r="AG91" s="2186"/>
      <c r="AH91" s="2186"/>
      <c r="AI91" s="2186"/>
      <c r="AJ91" s="2186"/>
      <c r="AK91" s="1481"/>
      <c r="AL91" s="1407" t="str">
        <f t="shared" si="23"/>
        <v>23 (1423)</v>
      </c>
      <c r="AM91" s="1408" t="str">
        <f t="shared" si="24"/>
        <v/>
      </c>
      <c r="AN91" s="1608"/>
      <c r="AO91" s="1609"/>
      <c r="AP91" s="1609"/>
      <c r="AQ91" s="131"/>
      <c r="AR91" s="1407" t="str">
        <f t="shared" si="25"/>
        <v>23 (1423)</v>
      </c>
      <c r="AS91" s="1408" t="str">
        <f t="shared" si="26"/>
        <v/>
      </c>
      <c r="AT91" s="1608"/>
      <c r="AU91" s="1609"/>
      <c r="AV91" s="1609"/>
    </row>
    <row r="92" spans="1:48" s="1446" customFormat="1" hidden="1" x14ac:dyDescent="0.25">
      <c r="A92" s="1700" t="s">
        <v>2955</v>
      </c>
      <c r="B92" s="1065"/>
      <c r="C92" s="1692"/>
      <c r="D92" s="1692"/>
      <c r="E92" s="1700"/>
      <c r="F92" s="1692"/>
      <c r="G92" s="1419"/>
      <c r="H92" s="1693"/>
      <c r="I92" s="1405"/>
      <c r="J92" s="1700"/>
      <c r="K92" s="2186"/>
      <c r="L92" s="2186"/>
      <c r="M92" s="2186"/>
      <c r="N92" s="2186"/>
      <c r="O92" s="131"/>
      <c r="P92" s="1407" t="str">
        <f t="shared" si="18"/>
        <v>24 (1424)</v>
      </c>
      <c r="Q92" s="1408" t="str">
        <f t="shared" si="19"/>
        <v/>
      </c>
      <c r="R92" s="295"/>
      <c r="S92" s="1409"/>
      <c r="T92" s="1409"/>
      <c r="U92" s="1665"/>
      <c r="V92" s="1407" t="str">
        <f t="shared" si="20"/>
        <v>24 (1424)</v>
      </c>
      <c r="W92" s="1408" t="str">
        <f t="shared" si="21"/>
        <v/>
      </c>
      <c r="X92" s="1608"/>
      <c r="Y92" s="1609"/>
      <c r="Z92" s="1609"/>
      <c r="AA92" s="1610"/>
      <c r="AB92" s="1611" t="s">
        <v>2955</v>
      </c>
      <c r="AC92" s="1612" t="str">
        <f t="shared" si="22"/>
        <v/>
      </c>
      <c r="AD92" s="990"/>
      <c r="AE92" s="1405"/>
      <c r="AF92" s="131"/>
      <c r="AG92" s="2186"/>
      <c r="AH92" s="2186"/>
      <c r="AI92" s="2186"/>
      <c r="AJ92" s="2186"/>
      <c r="AK92" s="1481"/>
      <c r="AL92" s="1407" t="str">
        <f t="shared" si="23"/>
        <v>24 (1424)</v>
      </c>
      <c r="AM92" s="1408" t="str">
        <f t="shared" si="24"/>
        <v/>
      </c>
      <c r="AN92" s="1608"/>
      <c r="AO92" s="1609"/>
      <c r="AP92" s="1609"/>
      <c r="AQ92" s="131"/>
      <c r="AR92" s="1407" t="str">
        <f t="shared" si="25"/>
        <v>24 (1424)</v>
      </c>
      <c r="AS92" s="1408" t="str">
        <f t="shared" si="26"/>
        <v/>
      </c>
      <c r="AT92" s="1608"/>
      <c r="AU92" s="1609"/>
      <c r="AV92" s="1609"/>
    </row>
    <row r="93" spans="1:48" s="1446" customFormat="1" x14ac:dyDescent="0.25">
      <c r="A93" s="1700" t="s">
        <v>2956</v>
      </c>
      <c r="B93" s="1065"/>
      <c r="C93" s="1692"/>
      <c r="D93" s="1692"/>
      <c r="E93" s="1700"/>
      <c r="F93" s="1692"/>
      <c r="G93" s="1419"/>
      <c r="H93" s="1693"/>
      <c r="I93" s="1405"/>
      <c r="J93" s="1700"/>
      <c r="K93" s="2186"/>
      <c r="L93" s="2186"/>
      <c r="M93" s="2186"/>
      <c r="N93" s="2186"/>
      <c r="O93" s="131"/>
      <c r="P93" s="1407" t="str">
        <f t="shared" si="18"/>
        <v>25 (1425)</v>
      </c>
      <c r="Q93" s="1408" t="str">
        <f t="shared" si="19"/>
        <v/>
      </c>
      <c r="R93" s="295"/>
      <c r="S93" s="1409"/>
      <c r="T93" s="1409"/>
      <c r="U93" s="1665"/>
      <c r="V93" s="1407" t="str">
        <f t="shared" si="20"/>
        <v>25 (1425)</v>
      </c>
      <c r="W93" s="1408" t="str">
        <f t="shared" si="21"/>
        <v/>
      </c>
      <c r="X93" s="1608"/>
      <c r="Y93" s="1609"/>
      <c r="Z93" s="1609"/>
      <c r="AA93" s="1610"/>
      <c r="AB93" s="1611" t="s">
        <v>2956</v>
      </c>
      <c r="AC93" s="1612" t="str">
        <f t="shared" si="22"/>
        <v/>
      </c>
      <c r="AD93" s="990"/>
      <c r="AE93" s="1405"/>
      <c r="AF93" s="131"/>
      <c r="AG93" s="2186"/>
      <c r="AH93" s="2186"/>
      <c r="AI93" s="2186"/>
      <c r="AJ93" s="2186"/>
      <c r="AK93" s="1481"/>
      <c r="AL93" s="1407" t="str">
        <f t="shared" si="23"/>
        <v>25 (1425)</v>
      </c>
      <c r="AM93" s="1408" t="str">
        <f t="shared" si="24"/>
        <v/>
      </c>
      <c r="AN93" s="1608"/>
      <c r="AO93" s="1609"/>
      <c r="AP93" s="1609"/>
      <c r="AQ93" s="131"/>
      <c r="AR93" s="1407" t="str">
        <f t="shared" si="25"/>
        <v>25 (1425)</v>
      </c>
      <c r="AS93" s="1408" t="str">
        <f t="shared" si="26"/>
        <v/>
      </c>
      <c r="AT93" s="1608"/>
      <c r="AU93" s="1609"/>
      <c r="AV93" s="1609"/>
    </row>
    <row r="94" spans="1:48" s="1446" customFormat="1" x14ac:dyDescent="0.25">
      <c r="A94" s="425" t="s">
        <v>2957</v>
      </c>
      <c r="B94" s="1066">
        <v>100</v>
      </c>
      <c r="C94" s="1692"/>
      <c r="D94" s="1692"/>
      <c r="E94" s="1700"/>
      <c r="F94" s="1692"/>
      <c r="G94" s="1419"/>
      <c r="H94" s="1693"/>
      <c r="I94" s="1405"/>
      <c r="J94" s="1700"/>
      <c r="K94" s="2188"/>
      <c r="L94" s="2188"/>
      <c r="M94" s="2188"/>
      <c r="N94" s="2188"/>
      <c r="O94" s="131"/>
      <c r="P94" s="1400"/>
      <c r="Q94" s="1413">
        <f>$B94</f>
        <v>100</v>
      </c>
      <c r="R94" s="295"/>
      <c r="S94" s="1409"/>
      <c r="T94" s="1409"/>
      <c r="U94" s="1665"/>
      <c r="V94" s="1400"/>
      <c r="W94" s="1413">
        <f>$B94</f>
        <v>100</v>
      </c>
      <c r="X94" s="1608"/>
      <c r="Y94" s="1609"/>
      <c r="Z94" s="1609"/>
      <c r="AA94" s="1610"/>
      <c r="AB94" s="1605"/>
      <c r="AC94" s="1613">
        <v>100</v>
      </c>
      <c r="AD94" s="990"/>
      <c r="AE94" s="1405"/>
      <c r="AF94" s="131"/>
      <c r="AG94" s="2188"/>
      <c r="AH94" s="2188"/>
      <c r="AI94" s="2188"/>
      <c r="AJ94" s="2188"/>
      <c r="AK94" s="1481"/>
      <c r="AL94" s="1400"/>
      <c r="AM94" s="1413">
        <f>$B94</f>
        <v>100</v>
      </c>
      <c r="AN94" s="1608"/>
      <c r="AO94" s="1609"/>
      <c r="AP94" s="1609"/>
      <c r="AQ94" s="131"/>
      <c r="AR94" s="1400"/>
      <c r="AS94" s="1413">
        <f>$B94</f>
        <v>100</v>
      </c>
      <c r="AT94" s="1608"/>
      <c r="AU94" s="1609"/>
      <c r="AV94" s="1609"/>
    </row>
    <row r="95" spans="1:48" s="1446" customFormat="1" x14ac:dyDescent="0.25">
      <c r="A95" s="132" t="s">
        <v>2958</v>
      </c>
      <c r="B95" s="905" t="s">
        <v>2959</v>
      </c>
      <c r="C95" s="1693"/>
      <c r="D95" s="1693"/>
      <c r="E95" s="131"/>
      <c r="F95" s="1693"/>
      <c r="G95" s="1420"/>
      <c r="H95" s="1693"/>
      <c r="I95" s="1416"/>
      <c r="J95" s="131"/>
      <c r="K95" s="2189"/>
      <c r="L95" s="2189"/>
      <c r="M95" s="2189"/>
      <c r="N95" s="2189"/>
      <c r="O95" s="131"/>
      <c r="P95" s="1400"/>
      <c r="Q95" s="906" t="str">
        <f>$B95</f>
        <v>Global</v>
      </c>
      <c r="R95" s="295"/>
      <c r="S95" s="1418"/>
      <c r="T95" s="1418"/>
      <c r="U95" s="1665"/>
      <c r="V95" s="1400"/>
      <c r="W95" s="906" t="str">
        <f>$B95</f>
        <v>Global</v>
      </c>
      <c r="X95" s="1608"/>
      <c r="Y95" s="1609"/>
      <c r="Z95" s="1609"/>
      <c r="AA95" s="1610"/>
      <c r="AB95" s="1605"/>
      <c r="AC95" s="1614" t="s">
        <v>2959</v>
      </c>
      <c r="AD95" s="295"/>
      <c r="AE95" s="1416"/>
      <c r="AF95" s="131"/>
      <c r="AG95" s="2189"/>
      <c r="AH95" s="2189"/>
      <c r="AI95" s="2189"/>
      <c r="AJ95" s="2189"/>
      <c r="AK95" s="1481"/>
      <c r="AL95" s="1400"/>
      <c r="AM95" s="906" t="str">
        <f>$B95</f>
        <v>Global</v>
      </c>
      <c r="AN95" s="1608"/>
      <c r="AO95" s="1609"/>
      <c r="AP95" s="1609"/>
      <c r="AQ95" s="131"/>
      <c r="AR95" s="1400"/>
      <c r="AS95" s="906" t="str">
        <f>$B95</f>
        <v>Global</v>
      </c>
      <c r="AT95" s="1608"/>
      <c r="AU95" s="1609"/>
      <c r="AV95" s="1609"/>
    </row>
    <row r="96" spans="1:48" s="1446" customFormat="1" x14ac:dyDescent="0.25">
      <c r="A96" s="131"/>
      <c r="B96" s="131"/>
      <c r="C96" s="131"/>
      <c r="D96" s="131"/>
      <c r="E96" s="131"/>
      <c r="F96" s="131"/>
      <c r="G96" s="131"/>
      <c r="H96" s="131"/>
      <c r="I96" s="131"/>
      <c r="J96" s="131"/>
      <c r="K96" s="131"/>
      <c r="L96" s="131"/>
      <c r="M96" s="131"/>
      <c r="N96" s="131"/>
      <c r="O96" s="131"/>
      <c r="P96" s="1439"/>
      <c r="Q96" s="1439"/>
      <c r="R96" s="914"/>
      <c r="S96" s="914"/>
      <c r="T96" s="914"/>
      <c r="U96" s="914"/>
      <c r="V96" s="131"/>
      <c r="W96" s="131"/>
      <c r="X96" s="914"/>
      <c r="Y96" s="914"/>
      <c r="Z96" s="914"/>
      <c r="AA96" s="914"/>
      <c r="AB96" s="131"/>
      <c r="AC96" s="131"/>
      <c r="AD96" s="553"/>
      <c r="AE96" s="131"/>
      <c r="AF96" s="131"/>
      <c r="AG96" s="131"/>
      <c r="AH96" s="131"/>
      <c r="AI96" s="131"/>
      <c r="AJ96" s="131"/>
      <c r="AK96" s="1481"/>
      <c r="AL96" s="1429"/>
      <c r="AM96" s="1429"/>
      <c r="AN96" s="914"/>
      <c r="AO96" s="914"/>
      <c r="AP96" s="914"/>
      <c r="AQ96" s="131"/>
      <c r="AR96" s="131"/>
      <c r="AS96" s="131"/>
      <c r="AT96" s="914"/>
      <c r="AU96" s="914"/>
      <c r="AV96" s="914"/>
    </row>
    <row r="97" spans="1:48" s="1446" customFormat="1" x14ac:dyDescent="0.25">
      <c r="A97" s="131"/>
      <c r="B97" s="1356" t="s">
        <v>2960</v>
      </c>
      <c r="C97" s="1357"/>
      <c r="D97" s="1357"/>
      <c r="E97" s="131"/>
      <c r="F97" s="1357"/>
      <c r="G97" s="979"/>
      <c r="H97" s="1358"/>
      <c r="I97" s="1358"/>
      <c r="J97" s="1357"/>
      <c r="K97" s="1357"/>
      <c r="L97" s="1357"/>
      <c r="M97" s="1357"/>
      <c r="N97" s="1428"/>
      <c r="O97" s="131"/>
      <c r="P97" s="1439"/>
      <c r="Q97" s="1439"/>
      <c r="R97" s="553"/>
      <c r="S97" s="553"/>
      <c r="T97" s="131"/>
      <c r="U97" s="553"/>
      <c r="V97" s="1526"/>
      <c r="W97" s="1526"/>
      <c r="X97" s="1526"/>
      <c r="Y97" s="1526"/>
      <c r="Z97" s="131"/>
      <c r="AA97" s="1527"/>
      <c r="AB97" s="1527"/>
      <c r="AC97" s="508"/>
      <c r="AD97" s="508"/>
      <c r="AE97" s="508"/>
      <c r="AF97" s="508"/>
      <c r="AG97" s="1473"/>
      <c r="AH97" s="508"/>
      <c r="AI97" s="508"/>
      <c r="AJ97" s="508"/>
      <c r="AK97" s="508"/>
      <c r="AL97" s="508"/>
      <c r="AM97" s="508"/>
      <c r="AN97" s="1527"/>
      <c r="AO97" s="1527"/>
      <c r="AP97" s="508"/>
      <c r="AQ97" s="508"/>
      <c r="AR97" s="508"/>
      <c r="AS97" s="131"/>
      <c r="AT97" s="131"/>
      <c r="AU97" s="131"/>
      <c r="AV97" s="131"/>
    </row>
    <row r="98" spans="1:48" s="1446" customFormat="1" x14ac:dyDescent="0.25">
      <c r="A98" s="132" t="s">
        <v>2958</v>
      </c>
      <c r="B98" s="1359" t="s">
        <v>2959</v>
      </c>
      <c r="C98" s="1699"/>
      <c r="D98" s="1699"/>
      <c r="E98" s="131"/>
      <c r="F98" s="1699"/>
      <c r="G98" s="1587"/>
      <c r="H98" s="1699"/>
      <c r="I98" s="1588"/>
      <c r="J98" s="131"/>
      <c r="K98" s="2189"/>
      <c r="L98" s="2189"/>
      <c r="M98" s="2239"/>
      <c r="N98" s="2239"/>
      <c r="O98" s="1700"/>
      <c r="P98" s="1716"/>
      <c r="Q98" s="1716"/>
      <c r="R98" s="1717"/>
      <c r="S98" s="1717"/>
      <c r="T98" s="131"/>
      <c r="U98" s="553"/>
      <c r="V98" s="1526"/>
      <c r="W98" s="1526"/>
      <c r="X98" s="1526"/>
      <c r="Y98" s="1526"/>
      <c r="Z98" s="131"/>
      <c r="AA98" s="1527"/>
      <c r="AB98" s="1527"/>
      <c r="AC98" s="508"/>
      <c r="AD98" s="508"/>
      <c r="AE98" s="508"/>
      <c r="AF98" s="508"/>
      <c r="AG98" s="1473"/>
      <c r="AH98" s="508"/>
      <c r="AI98" s="508"/>
      <c r="AJ98" s="508"/>
      <c r="AK98" s="508"/>
      <c r="AL98" s="508"/>
      <c r="AM98" s="508"/>
      <c r="AN98" s="1527"/>
      <c r="AO98" s="1527"/>
      <c r="AP98" s="508"/>
      <c r="AQ98" s="508"/>
      <c r="AR98" s="508"/>
      <c r="AS98" s="131"/>
      <c r="AT98" s="131"/>
      <c r="AU98" s="131"/>
      <c r="AV98" s="131"/>
    </row>
    <row r="99" spans="1:48" s="1446" customFormat="1" x14ac:dyDescent="0.25">
      <c r="A99" s="131"/>
      <c r="B99" s="131"/>
      <c r="C99" s="131"/>
      <c r="D99" s="131"/>
      <c r="E99" s="131"/>
      <c r="F99" s="131"/>
      <c r="G99" s="131"/>
      <c r="H99" s="131"/>
      <c r="I99" s="131"/>
      <c r="J99" s="131"/>
      <c r="K99" s="131"/>
      <c r="L99" s="131"/>
      <c r="M99" s="131"/>
      <c r="N99" s="131"/>
      <c r="O99" s="131"/>
      <c r="P99" s="1570"/>
      <c r="Q99" s="1570"/>
      <c r="R99" s="131"/>
      <c r="S99" s="131"/>
      <c r="T99" s="131"/>
      <c r="U99" s="131"/>
      <c r="V99" s="1429"/>
      <c r="W99" s="1429"/>
      <c r="X99" s="131"/>
      <c r="Y99" s="131"/>
      <c r="Z99" s="131"/>
      <c r="AA99" s="131"/>
      <c r="AB99" s="1427"/>
      <c r="AC99" s="1427"/>
      <c r="AD99" s="131"/>
      <c r="AE99" s="131"/>
      <c r="AF99" s="131"/>
      <c r="AG99" s="131"/>
      <c r="AH99" s="131"/>
      <c r="AI99" s="131"/>
      <c r="AJ99" s="131"/>
      <c r="AK99" s="131"/>
      <c r="AL99" s="1429"/>
      <c r="AM99" s="1429"/>
      <c r="AN99" s="131"/>
      <c r="AO99" s="131"/>
      <c r="AP99" s="131"/>
      <c r="AQ99" s="131"/>
      <c r="AR99" s="1429"/>
      <c r="AS99" s="1429"/>
      <c r="AT99" s="131"/>
      <c r="AU99" s="131"/>
      <c r="AV99" s="131"/>
    </row>
    <row r="100" spans="1:48" s="1446" customFormat="1" x14ac:dyDescent="0.25">
      <c r="A100" s="131"/>
      <c r="B100" s="138" t="s">
        <v>746</v>
      </c>
      <c r="C100" s="131"/>
      <c r="D100" s="1693"/>
      <c r="E100" s="131"/>
      <c r="F100" s="131"/>
      <c r="G100" s="131"/>
      <c r="H100" s="131"/>
      <c r="I100" s="131"/>
      <c r="J100" s="131"/>
      <c r="K100" s="2189"/>
      <c r="L100" s="2189"/>
      <c r="M100" s="2189"/>
      <c r="N100" s="2189"/>
      <c r="O100" s="131"/>
      <c r="P100" s="1436"/>
      <c r="Q100" s="1401" t="str">
        <f>$B100</f>
        <v>Total (500)</v>
      </c>
      <c r="R100" s="295"/>
      <c r="S100" s="131"/>
      <c r="T100" s="1437"/>
      <c r="U100" s="1437"/>
      <c r="V100" s="1436"/>
      <c r="W100" s="1401" t="str">
        <f>$B100</f>
        <v>Total (500)</v>
      </c>
      <c r="X100" s="1608"/>
      <c r="Y100" s="1590"/>
      <c r="Z100" s="1437"/>
      <c r="AA100" s="1437"/>
      <c r="AB100" s="1436"/>
      <c r="AC100" s="1606" t="s">
        <v>746</v>
      </c>
      <c r="AD100" s="295"/>
      <c r="AE100" s="131"/>
      <c r="AF100" s="131"/>
      <c r="AG100" s="1709"/>
      <c r="AH100" s="1710"/>
      <c r="AI100" s="1709"/>
      <c r="AJ100" s="1710"/>
      <c r="AK100" s="1481"/>
      <c r="AL100" s="1436"/>
      <c r="AM100" s="1401" t="str">
        <f>$B100</f>
        <v>Total (500)</v>
      </c>
      <c r="AN100" s="1608"/>
      <c r="AO100" s="1590"/>
      <c r="AP100" s="1437"/>
      <c r="AQ100" s="131"/>
      <c r="AR100" s="1436"/>
      <c r="AS100" s="1401" t="str">
        <f>$B100</f>
        <v>Total (500)</v>
      </c>
      <c r="AT100" s="1608"/>
      <c r="AU100" s="1590"/>
      <c r="AV100" s="1437"/>
    </row>
    <row r="101" spans="1:48" s="1446" customFormat="1" x14ac:dyDescent="0.25">
      <c r="A101" s="1700"/>
      <c r="B101" s="131"/>
      <c r="C101" s="131"/>
      <c r="D101" s="131"/>
      <c r="E101" s="131"/>
      <c r="F101" s="131"/>
      <c r="G101" s="131"/>
      <c r="H101" s="131"/>
      <c r="I101" s="131"/>
      <c r="J101" s="131"/>
      <c r="K101" s="131"/>
      <c r="L101" s="131"/>
      <c r="M101" s="131"/>
      <c r="N101" s="131"/>
      <c r="O101" s="131"/>
      <c r="P101" s="131"/>
      <c r="Q101" s="131"/>
      <c r="R101" s="131"/>
      <c r="S101" s="131"/>
      <c r="T101" s="131"/>
      <c r="U101" s="131"/>
      <c r="V101" s="1590"/>
      <c r="W101" s="1590"/>
      <c r="X101" s="1590"/>
      <c r="Y101" s="1590"/>
      <c r="Z101" s="1590"/>
      <c r="AA101" s="1590"/>
      <c r="AB101" s="1590"/>
      <c r="AC101" s="1590"/>
      <c r="AD101" s="131"/>
      <c r="AE101" s="131"/>
      <c r="AF101" s="131"/>
      <c r="AG101" s="131"/>
      <c r="AH101" s="131"/>
      <c r="AI101" s="131"/>
      <c r="AJ101" s="131"/>
      <c r="AK101" s="1481"/>
      <c r="AL101" s="1590"/>
      <c r="AM101" s="1590"/>
      <c r="AN101" s="1590"/>
      <c r="AO101" s="1590"/>
      <c r="AP101" s="1590"/>
      <c r="AQ101" s="131"/>
      <c r="AR101" s="1590"/>
      <c r="AS101" s="1590"/>
      <c r="AT101" s="1590"/>
      <c r="AU101" s="1590"/>
      <c r="AV101" s="1590"/>
    </row>
    <row r="102" spans="1:48" s="1446" customFormat="1" ht="34.5" x14ac:dyDescent="0.25">
      <c r="A102" s="932"/>
      <c r="B102" s="1474" t="s">
        <v>3014</v>
      </c>
      <c r="C102" s="1619"/>
      <c r="D102" s="1619"/>
      <c r="E102" s="1619"/>
      <c r="F102" s="1619"/>
      <c r="G102" s="1619"/>
      <c r="H102" s="1619"/>
      <c r="I102" s="1619"/>
      <c r="J102" s="131"/>
      <c r="K102" s="139" t="s">
        <v>3015</v>
      </c>
      <c r="L102" s="139" t="s">
        <v>3016</v>
      </c>
      <c r="M102" s="139" t="s">
        <v>3015</v>
      </c>
      <c r="N102" s="139" t="s">
        <v>3016</v>
      </c>
      <c r="O102" s="1481"/>
      <c r="P102" s="1481"/>
      <c r="Q102" s="1481"/>
      <c r="R102" s="1481"/>
      <c r="S102" s="1481"/>
      <c r="T102" s="1481"/>
      <c r="U102" s="1481"/>
      <c r="V102" s="1615"/>
      <c r="W102" s="1615"/>
      <c r="X102" s="1615"/>
      <c r="Y102" s="1615"/>
      <c r="Z102" s="1615"/>
      <c r="AA102" s="1615"/>
      <c r="AB102" s="1590"/>
      <c r="AC102" s="1590"/>
      <c r="AD102" s="131"/>
      <c r="AE102" s="131"/>
      <c r="AF102" s="131"/>
      <c r="AG102" s="131"/>
      <c r="AH102" s="131"/>
      <c r="AI102" s="131"/>
      <c r="AJ102" s="131"/>
      <c r="AK102" s="1481"/>
      <c r="AL102" s="1590"/>
      <c r="AM102" s="1590"/>
      <c r="AN102" s="1590"/>
      <c r="AO102" s="1590"/>
      <c r="AP102" s="1590"/>
      <c r="AQ102" s="131"/>
      <c r="AR102" s="1590"/>
      <c r="AS102" s="1590"/>
      <c r="AT102" s="1590"/>
      <c r="AU102" s="1590"/>
      <c r="AV102" s="1590"/>
    </row>
    <row r="103" spans="1:48" s="1446" customFormat="1" ht="34.5" x14ac:dyDescent="0.25">
      <c r="A103" s="932"/>
      <c r="B103" s="1475" t="s">
        <v>1784</v>
      </c>
      <c r="C103" s="660"/>
      <c r="D103" s="1692"/>
      <c r="E103" s="131"/>
      <c r="F103" s="1477"/>
      <c r="G103" s="1419"/>
      <c r="H103" s="1693"/>
      <c r="I103" s="1405"/>
      <c r="J103" s="131"/>
      <c r="K103" s="1692"/>
      <c r="L103" s="1692"/>
      <c r="M103" s="1692"/>
      <c r="N103" s="1692"/>
      <c r="O103" s="1481"/>
      <c r="P103" s="1481"/>
      <c r="Q103" s="1481"/>
      <c r="R103" s="1481"/>
      <c r="S103" s="1481"/>
      <c r="T103" s="1481"/>
      <c r="U103" s="1481"/>
      <c r="V103" s="1615"/>
      <c r="W103" s="1615"/>
      <c r="X103" s="1615"/>
      <c r="Y103" s="1615"/>
      <c r="Z103" s="1615"/>
      <c r="AA103" s="1615"/>
      <c r="AB103" s="1590"/>
      <c r="AC103" s="1590"/>
      <c r="AD103" s="131"/>
      <c r="AE103" s="131"/>
      <c r="AF103" s="131"/>
      <c r="AG103" s="131"/>
      <c r="AH103" s="131"/>
      <c r="AI103" s="131"/>
      <c r="AJ103" s="131"/>
      <c r="AK103" s="1481"/>
      <c r="AL103" s="1590"/>
      <c r="AM103" s="1590"/>
      <c r="AN103" s="1590"/>
      <c r="AO103" s="1590"/>
      <c r="AP103" s="1590"/>
      <c r="AQ103" s="131"/>
      <c r="AR103" s="1590"/>
      <c r="AS103" s="1590"/>
      <c r="AT103" s="1590"/>
      <c r="AU103" s="1590"/>
      <c r="AV103" s="1590"/>
    </row>
    <row r="104" spans="1:48" s="1446" customFormat="1" ht="34.5" x14ac:dyDescent="0.25">
      <c r="A104" s="932"/>
      <c r="B104" s="1478" t="s">
        <v>1785</v>
      </c>
      <c r="C104" s="1692"/>
      <c r="D104" s="1692"/>
      <c r="E104" s="131"/>
      <c r="F104" s="1477"/>
      <c r="G104" s="1419"/>
      <c r="H104" s="1693"/>
      <c r="I104" s="1405"/>
      <c r="J104" s="131"/>
      <c r="K104" s="1692"/>
      <c r="L104" s="1692"/>
      <c r="M104" s="1692"/>
      <c r="N104" s="1692"/>
      <c r="O104" s="1481"/>
      <c r="P104" s="1481"/>
      <c r="Q104" s="1481"/>
      <c r="R104" s="1481"/>
      <c r="S104" s="1481"/>
      <c r="T104" s="1481"/>
      <c r="U104" s="1481"/>
      <c r="V104" s="1615"/>
      <c r="W104" s="1615"/>
      <c r="X104" s="1615"/>
      <c r="Y104" s="1615"/>
      <c r="Z104" s="1615"/>
      <c r="AA104" s="1615"/>
      <c r="AB104" s="1590"/>
      <c r="AC104" s="1590"/>
      <c r="AD104" s="131"/>
      <c r="AE104" s="131"/>
      <c r="AF104" s="131"/>
      <c r="AG104" s="131"/>
      <c r="AH104" s="131"/>
      <c r="AI104" s="131"/>
      <c r="AJ104" s="131"/>
      <c r="AK104" s="1481"/>
      <c r="AL104" s="1590"/>
      <c r="AM104" s="1590"/>
      <c r="AN104" s="1590"/>
      <c r="AO104" s="1590"/>
      <c r="AP104" s="1590"/>
      <c r="AQ104" s="131"/>
      <c r="AR104" s="1590"/>
      <c r="AS104" s="1590"/>
      <c r="AT104" s="1590"/>
      <c r="AU104" s="1590"/>
      <c r="AV104" s="1590"/>
    </row>
    <row r="105" spans="1:48" s="1446" customFormat="1" x14ac:dyDescent="0.25">
      <c r="A105" s="1700"/>
      <c r="B105" s="131"/>
      <c r="C105" s="131"/>
      <c r="D105" s="131"/>
      <c r="E105" s="131"/>
      <c r="F105" s="131"/>
      <c r="G105" s="131"/>
      <c r="H105" s="131"/>
      <c r="I105" s="131"/>
      <c r="J105" s="131"/>
      <c r="K105" s="131"/>
      <c r="L105" s="131"/>
      <c r="M105" s="131"/>
      <c r="N105" s="131"/>
      <c r="O105" s="131"/>
      <c r="P105" s="131"/>
      <c r="Q105" s="131"/>
      <c r="R105" s="131"/>
      <c r="S105" s="131"/>
      <c r="T105" s="131"/>
      <c r="U105" s="131"/>
      <c r="V105" s="1590"/>
      <c r="W105" s="1590"/>
      <c r="X105" s="1590"/>
      <c r="Y105" s="1590"/>
      <c r="Z105" s="1590"/>
      <c r="AA105" s="1590"/>
      <c r="AB105" s="1590"/>
      <c r="AC105" s="1590"/>
      <c r="AD105" s="131"/>
      <c r="AE105" s="131"/>
      <c r="AF105" s="131"/>
      <c r="AG105" s="131"/>
      <c r="AH105" s="131"/>
      <c r="AI105" s="131"/>
      <c r="AJ105" s="131"/>
      <c r="AK105" s="1481"/>
      <c r="AL105" s="1590"/>
      <c r="AM105" s="1590"/>
      <c r="AN105" s="1590"/>
      <c r="AO105" s="1590"/>
      <c r="AP105" s="1590"/>
      <c r="AQ105" s="131"/>
      <c r="AR105" s="1590"/>
      <c r="AS105" s="1590"/>
      <c r="AT105" s="1590"/>
      <c r="AU105" s="1590"/>
      <c r="AV105" s="1590"/>
    </row>
    <row r="106" spans="1:48" s="1446" customFormat="1" ht="24" customHeight="1" x14ac:dyDescent="0.25">
      <c r="A106" s="1178">
        <v>1</v>
      </c>
      <c r="B106" s="2015" t="s">
        <v>3086</v>
      </c>
      <c r="C106" s="2120"/>
      <c r="D106" s="2120"/>
      <c r="E106" s="2120"/>
      <c r="F106" s="2120"/>
      <c r="G106" s="2120"/>
      <c r="H106" s="2120"/>
      <c r="I106" s="2120"/>
      <c r="J106" s="2120"/>
      <c r="K106" s="2120"/>
      <c r="L106" s="2120"/>
      <c r="M106" s="2120"/>
      <c r="N106" s="2120"/>
      <c r="O106" s="131"/>
      <c r="P106" s="131"/>
      <c r="Q106" s="131"/>
      <c r="R106" s="131"/>
      <c r="S106" s="131"/>
      <c r="T106" s="131"/>
      <c r="U106" s="131"/>
      <c r="V106" s="1590"/>
      <c r="W106" s="1590"/>
      <c r="X106" s="1590"/>
      <c r="Y106" s="1590"/>
      <c r="Z106" s="1590"/>
      <c r="AA106" s="1590"/>
      <c r="AB106" s="1590"/>
      <c r="AC106" s="1590"/>
      <c r="AD106" s="131"/>
      <c r="AE106" s="131"/>
      <c r="AF106" s="131"/>
      <c r="AG106" s="131"/>
      <c r="AH106" s="131"/>
      <c r="AI106" s="131"/>
      <c r="AJ106" s="131"/>
      <c r="AK106" s="1481"/>
      <c r="AL106" s="1590"/>
      <c r="AM106" s="1590"/>
      <c r="AN106" s="1590"/>
      <c r="AO106" s="1590"/>
      <c r="AP106" s="1590"/>
      <c r="AQ106" s="131"/>
      <c r="AR106" s="1590"/>
      <c r="AS106" s="1590"/>
      <c r="AT106" s="1590"/>
      <c r="AU106" s="1590"/>
      <c r="AV106" s="1590"/>
    </row>
    <row r="107" spans="1:48" s="1446" customFormat="1" ht="30" customHeight="1" x14ac:dyDescent="0.25">
      <c r="A107" s="1178">
        <v>2</v>
      </c>
      <c r="B107" s="2001" t="s">
        <v>3164</v>
      </c>
      <c r="C107" s="2080"/>
      <c r="D107" s="2080"/>
      <c r="E107" s="2080"/>
      <c r="F107" s="2080"/>
      <c r="G107" s="2080"/>
      <c r="H107" s="2080"/>
      <c r="I107" s="2080"/>
      <c r="J107" s="2080"/>
      <c r="K107" s="2080"/>
      <c r="L107" s="2080"/>
      <c r="M107" s="2080"/>
      <c r="N107" s="2080"/>
      <c r="O107" s="131"/>
      <c r="P107" s="131"/>
      <c r="Q107" s="131"/>
      <c r="R107" s="131"/>
      <c r="S107" s="131"/>
      <c r="T107" s="131"/>
      <c r="U107" s="131"/>
      <c r="V107" s="1590"/>
      <c r="W107" s="1590"/>
      <c r="X107" s="1590"/>
      <c r="Y107" s="1590"/>
      <c r="Z107" s="1590"/>
      <c r="AA107" s="1590"/>
      <c r="AB107" s="1590"/>
      <c r="AC107" s="1590"/>
      <c r="AD107" s="131"/>
      <c r="AE107" s="131"/>
      <c r="AF107" s="131"/>
      <c r="AG107" s="131"/>
      <c r="AH107" s="131"/>
      <c r="AI107" s="131"/>
      <c r="AJ107" s="131"/>
      <c r="AK107" s="1481"/>
      <c r="AL107" s="1590"/>
      <c r="AM107" s="1590"/>
      <c r="AN107" s="1590"/>
      <c r="AO107" s="1590"/>
      <c r="AP107" s="1590"/>
      <c r="AQ107" s="131"/>
      <c r="AR107" s="1590"/>
      <c r="AS107" s="1590"/>
      <c r="AT107" s="1590"/>
      <c r="AU107" s="1590"/>
      <c r="AV107" s="1590"/>
    </row>
  </sheetData>
  <mergeCells count="357">
    <mergeCell ref="AB4:AJ5"/>
    <mergeCell ref="AL4:AP5"/>
    <mergeCell ref="AR4:AV5"/>
    <mergeCell ref="P2:U3"/>
    <mergeCell ref="V2:Z3"/>
    <mergeCell ref="AB2:AJ3"/>
    <mergeCell ref="AL2:AP3"/>
    <mergeCell ref="AR2:AV3"/>
    <mergeCell ref="B2:E2"/>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E2" location="'Liste tableaux'!A1" display="Retour à la liste des tableaux" xr:uid="{AEF56A7A-96F1-4702-8503-281235CEC8BD}"/>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1" sqref="B1"/>
    </sheetView>
  </sheetViews>
  <sheetFormatPr defaultColWidth="9.140625" defaultRowHeight="15" x14ac:dyDescent="0.25"/>
  <cols>
    <col min="5" max="5" width="3.140625" customWidth="1"/>
    <col min="6" max="6" width="16.28515625" customWidth="1"/>
    <col min="7" max="7" width="3.85546875" customWidth="1"/>
    <col min="9" max="9" width="15.140625" customWidth="1"/>
    <col min="10" max="10" width="7" customWidth="1"/>
    <col min="16" max="26" width="9.140625" style="1446"/>
    <col min="28" max="39" width="9.140625" style="1446"/>
    <col min="40" max="40" width="15" style="1446" customWidth="1"/>
    <col min="41" max="41" width="13" style="1446" customWidth="1"/>
    <col min="42" max="42" width="15" style="1446" customWidth="1"/>
    <col min="43" max="45" width="9.140625" style="1446"/>
    <col min="46" max="46" width="14.28515625" style="1446" customWidth="1"/>
    <col min="47" max="47" width="14.7109375" style="1446" customWidth="1"/>
    <col min="48" max="48" width="12.140625" style="1446" customWidth="1"/>
  </cols>
  <sheetData>
    <row r="1" spans="1:48" ht="15.75" x14ac:dyDescent="0.25">
      <c r="A1" s="1"/>
      <c r="B1" s="378" t="s">
        <v>3183</v>
      </c>
      <c r="C1" s="33"/>
      <c r="D1" s="33"/>
      <c r="E1" s="1"/>
      <c r="F1" s="1"/>
      <c r="G1" s="1"/>
      <c r="H1" s="1"/>
      <c r="I1" s="1"/>
      <c r="J1" s="1"/>
      <c r="K1" s="1"/>
      <c r="L1" s="1"/>
      <c r="M1" s="1"/>
      <c r="N1" s="1"/>
      <c r="O1" s="1"/>
      <c r="P1" s="378" t="s">
        <v>3183</v>
      </c>
      <c r="Q1" s="131"/>
      <c r="R1" s="131"/>
      <c r="S1" s="131"/>
      <c r="T1" s="131"/>
      <c r="U1" s="131"/>
      <c r="V1" s="378"/>
      <c r="W1" s="131"/>
      <c r="X1" s="131"/>
      <c r="Y1" s="131"/>
      <c r="Z1" s="131"/>
      <c r="AA1" s="1"/>
      <c r="AB1" s="378"/>
      <c r="AC1" s="1596"/>
      <c r="AD1" s="131"/>
      <c r="AE1" s="131"/>
      <c r="AF1" s="131"/>
      <c r="AG1" s="131"/>
      <c r="AH1" s="131"/>
      <c r="AI1" s="131"/>
      <c r="AJ1" s="131"/>
      <c r="AK1" s="1481"/>
      <c r="AL1" s="378" t="s">
        <v>3183</v>
      </c>
      <c r="AM1" s="131"/>
      <c r="AN1" s="131"/>
      <c r="AO1" s="131"/>
      <c r="AP1" s="131"/>
      <c r="AQ1" s="131"/>
      <c r="AR1" s="378"/>
      <c r="AS1" s="131"/>
      <c r="AT1" s="131"/>
      <c r="AU1" s="131"/>
      <c r="AV1" s="131"/>
    </row>
    <row r="2" spans="1:48" ht="30" customHeight="1" x14ac:dyDescent="0.25">
      <c r="A2" s="35">
        <v>31</v>
      </c>
      <c r="B2" s="2144" t="s">
        <v>94</v>
      </c>
      <c r="C2" s="2145"/>
      <c r="D2" s="2145"/>
      <c r="E2" s="2146"/>
      <c r="F2" s="70"/>
      <c r="G2" s="1"/>
      <c r="H2" s="1"/>
      <c r="I2" s="1"/>
      <c r="J2" s="1"/>
      <c r="K2" s="1"/>
      <c r="L2" s="1"/>
      <c r="M2" s="1"/>
      <c r="N2" s="1"/>
      <c r="O2" s="1"/>
      <c r="P2" s="2097" t="s">
        <v>3005</v>
      </c>
      <c r="Q2" s="2097"/>
      <c r="R2" s="2097"/>
      <c r="S2" s="2097"/>
      <c r="T2" s="2097"/>
      <c r="U2" s="2097"/>
      <c r="V2" s="2222" t="s">
        <v>3184</v>
      </c>
      <c r="W2" s="2222"/>
      <c r="X2" s="2222"/>
      <c r="Y2" s="2222"/>
      <c r="Z2" s="2222"/>
      <c r="AA2" s="1676"/>
      <c r="AB2" s="2311" t="s">
        <v>3149</v>
      </c>
      <c r="AC2" s="2311"/>
      <c r="AD2" s="2311"/>
      <c r="AE2" s="2311"/>
      <c r="AF2" s="2311"/>
      <c r="AG2" s="2311"/>
      <c r="AH2" s="2311"/>
      <c r="AI2" s="2311"/>
      <c r="AJ2" s="2311"/>
      <c r="AK2" s="1481"/>
      <c r="AL2" s="2222" t="s">
        <v>3150</v>
      </c>
      <c r="AM2" s="2042"/>
      <c r="AN2" s="2042"/>
      <c r="AO2" s="2042"/>
      <c r="AP2" s="2042"/>
      <c r="AQ2" s="1650"/>
      <c r="AR2" s="2222" t="s">
        <v>3151</v>
      </c>
      <c r="AS2" s="2042"/>
      <c r="AT2" s="2042"/>
      <c r="AU2" s="2042"/>
      <c r="AV2" s="2042"/>
    </row>
    <row r="3" spans="1:48" ht="32.25" customHeight="1" x14ac:dyDescent="0.25">
      <c r="A3" s="35"/>
      <c r="B3" s="1018"/>
      <c r="C3" s="320"/>
      <c r="D3" s="320"/>
      <c r="E3" s="1"/>
      <c r="F3" s="70"/>
      <c r="G3" s="1"/>
      <c r="H3" s="1"/>
      <c r="I3" s="1"/>
      <c r="J3" s="1"/>
      <c r="K3" s="1"/>
      <c r="L3" s="1"/>
      <c r="M3" s="1"/>
      <c r="N3" s="1"/>
      <c r="O3" s="1"/>
      <c r="P3" s="2120"/>
      <c r="Q3" s="2120"/>
      <c r="R3" s="2120"/>
      <c r="S3" s="2120"/>
      <c r="T3" s="2120"/>
      <c r="U3" s="2120"/>
      <c r="V3" s="2222"/>
      <c r="W3" s="2222"/>
      <c r="X3" s="2222"/>
      <c r="Y3" s="2222"/>
      <c r="Z3" s="2222"/>
      <c r="AA3" s="1678"/>
      <c r="AB3" s="2311"/>
      <c r="AC3" s="2311"/>
      <c r="AD3" s="2311"/>
      <c r="AE3" s="2311"/>
      <c r="AF3" s="2311"/>
      <c r="AG3" s="2311"/>
      <c r="AH3" s="2311"/>
      <c r="AI3" s="2311"/>
      <c r="AJ3" s="2311"/>
      <c r="AK3" s="1481"/>
      <c r="AL3" s="2042"/>
      <c r="AM3" s="2042"/>
      <c r="AN3" s="2042"/>
      <c r="AO3" s="2042"/>
      <c r="AP3" s="2042"/>
      <c r="AQ3" s="1650"/>
      <c r="AR3" s="2042"/>
      <c r="AS3" s="2042"/>
      <c r="AT3" s="2042"/>
      <c r="AU3" s="2042"/>
      <c r="AV3" s="2042"/>
    </row>
    <row r="4" spans="1:48" s="1446" customFormat="1" ht="15.75" customHeight="1" x14ac:dyDescent="0.25">
      <c r="A4" s="131"/>
      <c r="B4" s="2261" t="s">
        <v>2560</v>
      </c>
      <c r="C4" s="2261"/>
      <c r="D4" s="2261"/>
      <c r="E4" s="2261"/>
      <c r="F4" s="2261"/>
      <c r="G4" s="2261"/>
      <c r="H4" s="2261"/>
      <c r="I4" s="2261"/>
      <c r="J4" s="2261"/>
      <c r="K4" s="2261"/>
      <c r="L4" s="396"/>
      <c r="M4" s="396"/>
      <c r="N4" s="396"/>
      <c r="O4" s="396"/>
      <c r="P4" s="2222" t="str">
        <f>B4</f>
        <v>Pour le portefeuille bancaire – Expositions sur l'immobilier résidentiel qui ne sont pas conformes à la ligne directrice B-20 (MCBI) (134)</v>
      </c>
      <c r="Q4" s="2222"/>
      <c r="R4" s="2222"/>
      <c r="S4" s="2222"/>
      <c r="T4" s="2222"/>
      <c r="U4" s="2222"/>
      <c r="V4" s="2222" t="str">
        <f>B4</f>
        <v>Pour le portefeuille bancaire – Expositions sur l'immobilier résidentiel qui ne sont pas conformes à la ligne directrice B-20 (MCBI) (134)</v>
      </c>
      <c r="W4" s="2222"/>
      <c r="X4" s="2222"/>
      <c r="Y4" s="2222"/>
      <c r="Z4" s="2222"/>
      <c r="AA4" s="1662"/>
      <c r="AB4" s="2303" t="s">
        <v>3185</v>
      </c>
      <c r="AC4" s="2303"/>
      <c r="AD4" s="2303"/>
      <c r="AE4" s="2303"/>
      <c r="AF4" s="2303"/>
      <c r="AG4" s="2303"/>
      <c r="AH4" s="2303"/>
      <c r="AI4" s="2303"/>
      <c r="AJ4" s="2303"/>
      <c r="AK4" s="1481"/>
      <c r="AL4" s="2222" t="str">
        <f>$B4</f>
        <v>Pour le portefeuille bancaire – Expositions sur l'immobilier résidentiel qui ne sont pas conformes à la ligne directrice B-20 (MCBI) (134)</v>
      </c>
      <c r="AM4" s="2222"/>
      <c r="AN4" s="2222"/>
      <c r="AO4" s="2222"/>
      <c r="AP4" s="2222"/>
      <c r="AQ4" s="131"/>
      <c r="AR4" s="2222" t="str">
        <f>$B4</f>
        <v>Pour le portefeuille bancaire – Expositions sur l'immobilier résidentiel qui ne sont pas conformes à la ligne directrice B-20 (MCBI) (134)</v>
      </c>
      <c r="AS4" s="2222"/>
      <c r="AT4" s="2222"/>
      <c r="AU4" s="2222"/>
      <c r="AV4" s="2222"/>
    </row>
    <row r="5" spans="1:48" s="1446" customFormat="1" x14ac:dyDescent="0.25">
      <c r="A5" s="131"/>
      <c r="B5" s="2261"/>
      <c r="C5" s="2261"/>
      <c r="D5" s="2261"/>
      <c r="E5" s="2261"/>
      <c r="F5" s="2261"/>
      <c r="G5" s="2261"/>
      <c r="H5" s="2261"/>
      <c r="I5" s="2261"/>
      <c r="J5" s="2261"/>
      <c r="K5" s="2261"/>
      <c r="L5" s="131"/>
      <c r="M5" s="131"/>
      <c r="N5" s="131"/>
      <c r="O5" s="131"/>
      <c r="P5" s="2222"/>
      <c r="Q5" s="2222"/>
      <c r="R5" s="2222"/>
      <c r="S5" s="2222"/>
      <c r="T5" s="2222"/>
      <c r="U5" s="2222"/>
      <c r="V5" s="2222"/>
      <c r="W5" s="2222"/>
      <c r="X5" s="2222"/>
      <c r="Y5" s="2222"/>
      <c r="Z5" s="2222"/>
      <c r="AA5" s="1590"/>
      <c r="AB5" s="2303"/>
      <c r="AC5" s="2303"/>
      <c r="AD5" s="2303"/>
      <c r="AE5" s="2303"/>
      <c r="AF5" s="2303"/>
      <c r="AG5" s="2303"/>
      <c r="AH5" s="2303"/>
      <c r="AI5" s="2303"/>
      <c r="AJ5" s="2303"/>
      <c r="AK5" s="1481"/>
      <c r="AL5" s="2222"/>
      <c r="AM5" s="2222"/>
      <c r="AN5" s="2222"/>
      <c r="AO5" s="2222"/>
      <c r="AP5" s="2222"/>
      <c r="AQ5" s="131"/>
      <c r="AR5" s="2222"/>
      <c r="AS5" s="2222"/>
      <c r="AT5" s="2222"/>
      <c r="AU5" s="2222"/>
      <c r="AV5" s="2222"/>
    </row>
    <row r="6" spans="1:48" s="1446" customFormat="1" ht="15.75" x14ac:dyDescent="0.25">
      <c r="A6" s="131"/>
      <c r="B6" s="261" t="s">
        <v>2910</v>
      </c>
      <c r="C6" s="661"/>
      <c r="D6" s="131"/>
      <c r="E6" s="131"/>
      <c r="F6" s="131"/>
      <c r="G6" s="131"/>
      <c r="H6" s="131"/>
      <c r="I6" s="131"/>
      <c r="J6" s="131"/>
      <c r="K6" s="131"/>
      <c r="L6" s="131"/>
      <c r="M6" s="131"/>
      <c r="N6" s="131"/>
      <c r="O6" s="131"/>
      <c r="P6" s="261" t="str">
        <f>B6</f>
        <v>Dollars, en milliers, Type d’enregistrement 010</v>
      </c>
      <c r="Q6" s="131"/>
      <c r="R6" s="131"/>
      <c r="S6" s="131"/>
      <c r="T6" s="131"/>
      <c r="U6" s="131"/>
      <c r="V6" s="261" t="str">
        <f>B6</f>
        <v>Dollars, en milliers, Type d’enregistrement 010</v>
      </c>
      <c r="W6" s="131"/>
      <c r="X6" s="131"/>
      <c r="Y6" s="1590"/>
      <c r="Z6" s="1590"/>
      <c r="AA6" s="1590"/>
      <c r="AB6" s="261" t="s">
        <v>2910</v>
      </c>
      <c r="AC6" s="131"/>
      <c r="AD6" s="131"/>
      <c r="AE6" s="1590"/>
      <c r="AF6" s="1590"/>
      <c r="AG6" s="261"/>
      <c r="AH6" s="131"/>
      <c r="AI6" s="131"/>
      <c r="AJ6" s="1590"/>
      <c r="AK6" s="1481"/>
      <c r="AL6" s="261" t="str">
        <f>$B6</f>
        <v>Dollars, en milliers, Type d’enregistrement 010</v>
      </c>
      <c r="AM6" s="131"/>
      <c r="AN6" s="131"/>
      <c r="AO6" s="1590"/>
      <c r="AP6" s="1590"/>
      <c r="AQ6" s="131"/>
      <c r="AR6" s="261" t="str">
        <f>B6</f>
        <v>Dollars, en milliers, Type d’enregistrement 010</v>
      </c>
      <c r="AS6" s="131"/>
      <c r="AT6" s="131"/>
      <c r="AU6" s="1590"/>
      <c r="AV6" s="1590"/>
    </row>
    <row r="7" spans="1:48" s="1446" customFormat="1" ht="28.5" x14ac:dyDescent="0.25">
      <c r="A7" s="131"/>
      <c r="B7" s="2179" t="s">
        <v>2349</v>
      </c>
      <c r="C7" s="2180"/>
      <c r="D7" s="2181"/>
      <c r="E7" s="897"/>
      <c r="F7" s="1666" t="s">
        <v>2350</v>
      </c>
      <c r="G7" s="1544"/>
      <c r="H7" s="2069" t="s">
        <v>2800</v>
      </c>
      <c r="I7" s="2004"/>
      <c r="J7" s="897"/>
      <c r="K7" s="897"/>
      <c r="L7" s="897"/>
      <c r="M7" s="897"/>
      <c r="N7" s="897"/>
      <c r="O7" s="131"/>
      <c r="P7" s="2184"/>
      <c r="Q7" s="2184"/>
      <c r="R7" s="1026"/>
      <c r="S7" s="2105" t="s">
        <v>2971</v>
      </c>
      <c r="T7" s="2149"/>
      <c r="U7" s="1397"/>
      <c r="V7" s="2184"/>
      <c r="W7" s="2184"/>
      <c r="X7" s="1456"/>
      <c r="Y7" s="2226" t="s">
        <v>2971</v>
      </c>
      <c r="Z7" s="2227"/>
      <c r="AA7" s="1597"/>
      <c r="AB7" s="2304"/>
      <c r="AC7" s="2304"/>
      <c r="AD7" s="189"/>
      <c r="AE7" s="1598"/>
      <c r="AF7" s="131"/>
      <c r="AG7" s="897"/>
      <c r="AH7" s="897"/>
      <c r="AI7" s="897"/>
      <c r="AJ7" s="897"/>
      <c r="AK7" s="1481"/>
      <c r="AL7" s="2304"/>
      <c r="AM7" s="2304"/>
      <c r="AN7" s="1591"/>
      <c r="AO7" s="2226" t="s">
        <v>2971</v>
      </c>
      <c r="AP7" s="2227"/>
      <c r="AQ7" s="131"/>
      <c r="AR7" s="2304"/>
      <c r="AS7" s="2304"/>
      <c r="AT7" s="1591"/>
      <c r="AU7" s="2226" t="s">
        <v>2971</v>
      </c>
      <c r="AV7" s="2227"/>
    </row>
    <row r="8" spans="1:48" s="1446" customFormat="1" ht="100.5" x14ac:dyDescent="0.25">
      <c r="A8" s="1666" t="s">
        <v>2915</v>
      </c>
      <c r="B8" s="1666" t="s">
        <v>2916</v>
      </c>
      <c r="C8" s="1666" t="s">
        <v>2352</v>
      </c>
      <c r="D8" s="1666" t="s">
        <v>3111</v>
      </c>
      <c r="E8" s="188"/>
      <c r="F8" s="1660" t="s">
        <v>3120</v>
      </c>
      <c r="G8" s="1191"/>
      <c r="H8" s="1666" t="s">
        <v>3083</v>
      </c>
      <c r="I8" s="1213" t="s">
        <v>3154</v>
      </c>
      <c r="J8" s="188"/>
      <c r="K8" s="2002" t="s">
        <v>2359</v>
      </c>
      <c r="L8" s="2149"/>
      <c r="M8" s="2002" t="s">
        <v>2925</v>
      </c>
      <c r="N8" s="2149"/>
      <c r="O8" s="131"/>
      <c r="P8" s="1200" t="str">
        <f>$A8</f>
        <v>Fourchette de probabilité de défaut (PD)</v>
      </c>
      <c r="Q8" s="1200" t="str">
        <f>$B8</f>
        <v>PD estimative (%) (M3)</v>
      </c>
      <c r="R8" s="1666" t="s">
        <v>3090</v>
      </c>
      <c r="S8" s="1666" t="s">
        <v>2927</v>
      </c>
      <c r="T8" s="1666" t="s">
        <v>2928</v>
      </c>
      <c r="U8" s="189"/>
      <c r="V8" s="1200" t="str">
        <f>$A8</f>
        <v>Fourchette de probabilité de défaut (PD)</v>
      </c>
      <c r="W8" s="1200" t="str">
        <f>$B8</f>
        <v>PD estimative (%) (M3)</v>
      </c>
      <c r="X8" s="1213" t="s">
        <v>3133</v>
      </c>
      <c r="Y8" s="1213" t="s">
        <v>3134</v>
      </c>
      <c r="Z8" s="1213" t="s">
        <v>3106</v>
      </c>
      <c r="AA8" s="1599"/>
      <c r="AB8" s="1600" t="s">
        <v>2915</v>
      </c>
      <c r="AC8" s="1600" t="s">
        <v>2916</v>
      </c>
      <c r="AD8" s="1666" t="s">
        <v>3156</v>
      </c>
      <c r="AE8" s="1213" t="s">
        <v>3157</v>
      </c>
      <c r="AF8" s="1601"/>
      <c r="AG8" s="2306" t="s">
        <v>3138</v>
      </c>
      <c r="AH8" s="2307"/>
      <c r="AI8" s="2306" t="s">
        <v>2981</v>
      </c>
      <c r="AJ8" s="2307"/>
      <c r="AK8" s="1481"/>
      <c r="AL8" s="1200" t="str">
        <f>$A8</f>
        <v>Fourchette de probabilité de défaut (PD)</v>
      </c>
      <c r="AM8" s="1200" t="str">
        <f>$B8</f>
        <v>PD estimative (%) (M3)</v>
      </c>
      <c r="AN8" s="1592" t="s">
        <v>3158</v>
      </c>
      <c r="AO8" s="1592" t="s">
        <v>3177</v>
      </c>
      <c r="AP8" s="1592" t="s">
        <v>3186</v>
      </c>
      <c r="AQ8" s="131"/>
      <c r="AR8" s="1200" t="str">
        <f>$A8</f>
        <v>Fourchette de probabilité de défaut (PD)</v>
      </c>
      <c r="AS8" s="1200" t="str">
        <f>$B8</f>
        <v>PD estimative (%) (M3)</v>
      </c>
      <c r="AT8" s="1592" t="s">
        <v>3161</v>
      </c>
      <c r="AU8" s="1592" t="s">
        <v>3187</v>
      </c>
      <c r="AV8" s="1592" t="s">
        <v>3163</v>
      </c>
    </row>
    <row r="9" spans="1:48" s="1446" customFormat="1" x14ac:dyDescent="0.25">
      <c r="A9" s="1026"/>
      <c r="B9" s="1703" t="s">
        <v>244</v>
      </c>
      <c r="C9" s="1703"/>
      <c r="D9" s="1703" t="s">
        <v>245</v>
      </c>
      <c r="E9" s="1703"/>
      <c r="F9" s="1703" t="s">
        <v>246</v>
      </c>
      <c r="G9" s="1703"/>
      <c r="H9" s="1703" t="s">
        <v>3085</v>
      </c>
      <c r="I9" s="1703"/>
      <c r="J9" s="1703"/>
      <c r="K9" s="1703"/>
      <c r="L9" s="1703"/>
      <c r="M9" s="1703"/>
      <c r="N9" s="1703"/>
      <c r="O9" s="1026"/>
      <c r="P9" s="1398"/>
      <c r="Q9" s="1399" t="s">
        <v>2930</v>
      </c>
      <c r="R9" s="1703"/>
      <c r="S9" s="131"/>
      <c r="T9" s="1703"/>
      <c r="U9" s="1703"/>
      <c r="V9" s="1398"/>
      <c r="W9" s="1399" t="s">
        <v>2930</v>
      </c>
      <c r="X9" s="1602"/>
      <c r="Y9" s="1590"/>
      <c r="Z9" s="1602"/>
      <c r="AA9" s="1602"/>
      <c r="AB9" s="1603"/>
      <c r="AC9" s="1604" t="s">
        <v>2930</v>
      </c>
      <c r="AD9" s="1026"/>
      <c r="AE9" s="1703"/>
      <c r="AF9" s="1026"/>
      <c r="AG9" s="1703"/>
      <c r="AH9" s="1703"/>
      <c r="AI9" s="1703"/>
      <c r="AJ9" s="1703"/>
      <c r="AK9" s="1481"/>
      <c r="AL9" s="1398"/>
      <c r="AM9" s="1399" t="s">
        <v>2930</v>
      </c>
      <c r="AN9" s="1602"/>
      <c r="AO9" s="1590"/>
      <c r="AP9" s="1602"/>
      <c r="AQ9" s="1026"/>
      <c r="AR9" s="1398"/>
      <c r="AS9" s="1399" t="s">
        <v>2930</v>
      </c>
      <c r="AT9" s="1602"/>
      <c r="AU9" s="1590"/>
      <c r="AV9" s="1602"/>
    </row>
    <row r="10" spans="1:48" s="1446" customFormat="1" x14ac:dyDescent="0.25">
      <c r="A10" s="131"/>
      <c r="B10" s="138" t="s">
        <v>1784</v>
      </c>
      <c r="C10" s="131"/>
      <c r="D10" s="669"/>
      <c r="E10" s="669"/>
      <c r="F10" s="669"/>
      <c r="G10" s="669"/>
      <c r="H10" s="669"/>
      <c r="I10" s="669"/>
      <c r="J10" s="669"/>
      <c r="K10" s="669"/>
      <c r="L10" s="669"/>
      <c r="M10" s="669"/>
      <c r="N10" s="131"/>
      <c r="O10" s="131"/>
      <c r="P10" s="1400"/>
      <c r="Q10" s="1401" t="str">
        <f>$B10</f>
        <v>Engagements utilisés (501)</v>
      </c>
      <c r="R10" s="131"/>
      <c r="S10" s="131"/>
      <c r="T10" s="131"/>
      <c r="U10" s="131"/>
      <c r="V10" s="1400"/>
      <c r="W10" s="1401" t="str">
        <f>$B10</f>
        <v>Engagements utilisés (501)</v>
      </c>
      <c r="X10" s="1590"/>
      <c r="Y10" s="1590"/>
      <c r="Z10" s="1590"/>
      <c r="AA10" s="1590"/>
      <c r="AB10" s="1605"/>
      <c r="AC10" s="1606" t="s">
        <v>3145</v>
      </c>
      <c r="AD10" s="1607"/>
      <c r="AE10" s="131"/>
      <c r="AF10" s="131"/>
      <c r="AG10" s="131"/>
      <c r="AH10" s="131"/>
      <c r="AI10" s="131"/>
      <c r="AJ10" s="131"/>
      <c r="AK10" s="1481"/>
      <c r="AL10" s="1400"/>
      <c r="AM10" s="1401" t="str">
        <f>$B10</f>
        <v>Engagements utilisés (501)</v>
      </c>
      <c r="AN10" s="1590"/>
      <c r="AO10" s="1590"/>
      <c r="AP10" s="1590"/>
      <c r="AQ10" s="131"/>
      <c r="AR10" s="1400"/>
      <c r="AS10" s="1401" t="str">
        <f>$B10</f>
        <v>Engagements utilisés (501)</v>
      </c>
      <c r="AT10" s="1590"/>
      <c r="AU10" s="1590"/>
      <c r="AV10" s="1590"/>
    </row>
    <row r="11" spans="1:48" s="1446" customFormat="1" x14ac:dyDescent="0.25">
      <c r="A11" s="1700" t="s">
        <v>2932</v>
      </c>
      <c r="B11" s="1065"/>
      <c r="C11" s="1402"/>
      <c r="D11" s="1692"/>
      <c r="E11" s="1700"/>
      <c r="F11" s="1692"/>
      <c r="G11" s="1419"/>
      <c r="H11" s="1693"/>
      <c r="I11" s="1405"/>
      <c r="J11" s="1700"/>
      <c r="K11" s="2186"/>
      <c r="L11" s="2186"/>
      <c r="M11" s="2186"/>
      <c r="N11" s="2186"/>
      <c r="O11" s="131"/>
      <c r="P11" s="1407" t="str">
        <f t="shared" ref="P11:P35" si="0">$A11</f>
        <v>1 (1401)</v>
      </c>
      <c r="Q11" s="1408" t="str">
        <f t="shared" ref="Q11:Q35" si="1">IF($B11="","",$B11)</f>
        <v/>
      </c>
      <c r="R11" s="295"/>
      <c r="S11" s="1409"/>
      <c r="T11" s="1409"/>
      <c r="U11" s="1665"/>
      <c r="V11" s="1407" t="str">
        <f t="shared" ref="V11:V35" si="2">$A11</f>
        <v>1 (1401)</v>
      </c>
      <c r="W11" s="1408" t="str">
        <f t="shared" ref="W11:W35" si="3">IF($B11="","",$B11)</f>
        <v/>
      </c>
      <c r="X11" s="1608"/>
      <c r="Y11" s="1609"/>
      <c r="Z11" s="1609"/>
      <c r="AA11" s="1610"/>
      <c r="AB11" s="1611" t="s">
        <v>2932</v>
      </c>
      <c r="AC11" s="1612" t="str">
        <f t="shared" ref="AC11:AC35" si="4">IF($B11="","",$B11)</f>
        <v/>
      </c>
      <c r="AD11" s="990"/>
      <c r="AE11" s="1405"/>
      <c r="AF11" s="131"/>
      <c r="AG11" s="2186"/>
      <c r="AH11" s="2186"/>
      <c r="AI11" s="2186"/>
      <c r="AJ11" s="2186"/>
      <c r="AK11" s="1481"/>
      <c r="AL11" s="1407" t="str">
        <f t="shared" ref="AL11:AL35" si="5">$A11</f>
        <v>1 (1401)</v>
      </c>
      <c r="AM11" s="1408" t="str">
        <f t="shared" ref="AM11:AM35" si="6">IF($B11="","",$B11)</f>
        <v/>
      </c>
      <c r="AN11" s="1608"/>
      <c r="AO11" s="1609"/>
      <c r="AP11" s="1609"/>
      <c r="AQ11" s="131"/>
      <c r="AR11" s="1407" t="str">
        <f t="shared" ref="AR11:AR35" si="7">$A11</f>
        <v>1 (1401)</v>
      </c>
      <c r="AS11" s="1408" t="str">
        <f t="shared" ref="AS11:AS35" si="8">IF($B11="","",$B11)</f>
        <v/>
      </c>
      <c r="AT11" s="1608"/>
      <c r="AU11" s="1609"/>
      <c r="AV11" s="1609"/>
    </row>
    <row r="12" spans="1:48" s="1446" customFormat="1" x14ac:dyDescent="0.25">
      <c r="A12" s="1700" t="s">
        <v>2933</v>
      </c>
      <c r="B12" s="1065"/>
      <c r="C12" s="1402"/>
      <c r="D12" s="1692"/>
      <c r="E12" s="1700"/>
      <c r="F12" s="1692"/>
      <c r="G12" s="1419"/>
      <c r="H12" s="1693"/>
      <c r="I12" s="1405"/>
      <c r="J12" s="1700"/>
      <c r="K12" s="2186"/>
      <c r="L12" s="2186"/>
      <c r="M12" s="2186"/>
      <c r="N12" s="2186"/>
      <c r="O12" s="131"/>
      <c r="P12" s="1407" t="str">
        <f t="shared" si="0"/>
        <v>2 (1402)</v>
      </c>
      <c r="Q12" s="1408" t="str">
        <f t="shared" si="1"/>
        <v/>
      </c>
      <c r="R12" s="295"/>
      <c r="S12" s="1409"/>
      <c r="T12" s="1409"/>
      <c r="U12" s="1665"/>
      <c r="V12" s="1407" t="str">
        <f t="shared" si="2"/>
        <v>2 (1402)</v>
      </c>
      <c r="W12" s="1408" t="str">
        <f t="shared" si="3"/>
        <v/>
      </c>
      <c r="X12" s="1608"/>
      <c r="Y12" s="1609"/>
      <c r="Z12" s="1609"/>
      <c r="AA12" s="1610"/>
      <c r="AB12" s="1611" t="s">
        <v>2933</v>
      </c>
      <c r="AC12" s="1612" t="str">
        <f t="shared" si="4"/>
        <v/>
      </c>
      <c r="AD12" s="990"/>
      <c r="AE12" s="1405"/>
      <c r="AF12" s="131"/>
      <c r="AG12" s="2186"/>
      <c r="AH12" s="2186"/>
      <c r="AI12" s="2186"/>
      <c r="AJ12" s="2186"/>
      <c r="AK12" s="1481"/>
      <c r="AL12" s="1407" t="str">
        <f t="shared" si="5"/>
        <v>2 (1402)</v>
      </c>
      <c r="AM12" s="1408" t="str">
        <f t="shared" si="6"/>
        <v/>
      </c>
      <c r="AN12" s="1608"/>
      <c r="AO12" s="1609"/>
      <c r="AP12" s="1609"/>
      <c r="AQ12" s="131"/>
      <c r="AR12" s="1407" t="str">
        <f t="shared" si="7"/>
        <v>2 (1402)</v>
      </c>
      <c r="AS12" s="1408" t="str">
        <f t="shared" si="8"/>
        <v/>
      </c>
      <c r="AT12" s="1608"/>
      <c r="AU12" s="1609"/>
      <c r="AV12" s="1609"/>
    </row>
    <row r="13" spans="1:48" s="1446" customFormat="1" x14ac:dyDescent="0.25">
      <c r="A13" s="1700" t="s">
        <v>2934</v>
      </c>
      <c r="B13" s="1065"/>
      <c r="C13" s="1402"/>
      <c r="D13" s="1692"/>
      <c r="E13" s="1700"/>
      <c r="F13" s="1692"/>
      <c r="G13" s="1419"/>
      <c r="H13" s="1693"/>
      <c r="I13" s="1405"/>
      <c r="J13" s="1700"/>
      <c r="K13" s="2186"/>
      <c r="L13" s="2186"/>
      <c r="M13" s="2186"/>
      <c r="N13" s="2186"/>
      <c r="O13" s="131"/>
      <c r="P13" s="1407" t="str">
        <f t="shared" si="0"/>
        <v>3 (1403)</v>
      </c>
      <c r="Q13" s="1408" t="str">
        <f t="shared" si="1"/>
        <v/>
      </c>
      <c r="R13" s="295"/>
      <c r="S13" s="1409"/>
      <c r="T13" s="1409"/>
      <c r="U13" s="1665"/>
      <c r="V13" s="1407" t="str">
        <f t="shared" si="2"/>
        <v>3 (1403)</v>
      </c>
      <c r="W13" s="1408" t="str">
        <f t="shared" si="3"/>
        <v/>
      </c>
      <c r="X13" s="1608"/>
      <c r="Y13" s="1609"/>
      <c r="Z13" s="1609"/>
      <c r="AA13" s="1610"/>
      <c r="AB13" s="1611" t="s">
        <v>2934</v>
      </c>
      <c r="AC13" s="1612" t="str">
        <f t="shared" si="4"/>
        <v/>
      </c>
      <c r="AD13" s="990"/>
      <c r="AE13" s="1405"/>
      <c r="AF13" s="131"/>
      <c r="AG13" s="2186"/>
      <c r="AH13" s="2186"/>
      <c r="AI13" s="2186"/>
      <c r="AJ13" s="2186"/>
      <c r="AK13" s="1481"/>
      <c r="AL13" s="1407" t="str">
        <f t="shared" si="5"/>
        <v>3 (1403)</v>
      </c>
      <c r="AM13" s="1408" t="str">
        <f t="shared" si="6"/>
        <v/>
      </c>
      <c r="AN13" s="1608"/>
      <c r="AO13" s="1609"/>
      <c r="AP13" s="1609"/>
      <c r="AQ13" s="131"/>
      <c r="AR13" s="1407" t="str">
        <f t="shared" si="7"/>
        <v>3 (1403)</v>
      </c>
      <c r="AS13" s="1408" t="str">
        <f t="shared" si="8"/>
        <v/>
      </c>
      <c r="AT13" s="1608"/>
      <c r="AU13" s="1609"/>
      <c r="AV13" s="1609"/>
    </row>
    <row r="14" spans="1:48" s="1446" customFormat="1" hidden="1" x14ac:dyDescent="0.25">
      <c r="A14" s="1700" t="s">
        <v>2935</v>
      </c>
      <c r="B14" s="1065"/>
      <c r="C14" s="1402"/>
      <c r="D14" s="1692"/>
      <c r="E14" s="1700"/>
      <c r="F14" s="1692"/>
      <c r="G14" s="1419"/>
      <c r="H14" s="1693"/>
      <c r="I14" s="1405"/>
      <c r="J14" s="1700"/>
      <c r="K14" s="2186"/>
      <c r="L14" s="2186"/>
      <c r="M14" s="2186"/>
      <c r="N14" s="2186"/>
      <c r="O14" s="131"/>
      <c r="P14" s="1407" t="str">
        <f t="shared" si="0"/>
        <v>4 (1404)</v>
      </c>
      <c r="Q14" s="1408" t="str">
        <f t="shared" si="1"/>
        <v/>
      </c>
      <c r="R14" s="295"/>
      <c r="S14" s="1409"/>
      <c r="T14" s="1409"/>
      <c r="U14" s="1665"/>
      <c r="V14" s="1407" t="str">
        <f t="shared" si="2"/>
        <v>4 (1404)</v>
      </c>
      <c r="W14" s="1408" t="str">
        <f t="shared" si="3"/>
        <v/>
      </c>
      <c r="X14" s="1608"/>
      <c r="Y14" s="1609"/>
      <c r="Z14" s="1609"/>
      <c r="AA14" s="1610"/>
      <c r="AB14" s="1611" t="s">
        <v>2935</v>
      </c>
      <c r="AC14" s="1612" t="str">
        <f t="shared" si="4"/>
        <v/>
      </c>
      <c r="AD14" s="990"/>
      <c r="AE14" s="1405"/>
      <c r="AF14" s="131"/>
      <c r="AG14" s="2186"/>
      <c r="AH14" s="2186"/>
      <c r="AI14" s="2186"/>
      <c r="AJ14" s="2186"/>
      <c r="AK14" s="1481"/>
      <c r="AL14" s="1407" t="str">
        <f t="shared" si="5"/>
        <v>4 (1404)</v>
      </c>
      <c r="AM14" s="1408" t="str">
        <f t="shared" si="6"/>
        <v/>
      </c>
      <c r="AN14" s="1608"/>
      <c r="AO14" s="1609"/>
      <c r="AP14" s="1609"/>
      <c r="AQ14" s="131"/>
      <c r="AR14" s="1407" t="str">
        <f t="shared" si="7"/>
        <v>4 (1404)</v>
      </c>
      <c r="AS14" s="1408" t="str">
        <f t="shared" si="8"/>
        <v/>
      </c>
      <c r="AT14" s="1608"/>
      <c r="AU14" s="1609"/>
      <c r="AV14" s="1609"/>
    </row>
    <row r="15" spans="1:48" s="1446" customFormat="1" hidden="1" x14ac:dyDescent="0.25">
      <c r="A15" s="1700" t="s">
        <v>2936</v>
      </c>
      <c r="B15" s="1065"/>
      <c r="C15" s="1402"/>
      <c r="D15" s="1692"/>
      <c r="E15" s="1700"/>
      <c r="F15" s="1692"/>
      <c r="G15" s="1419"/>
      <c r="H15" s="1693"/>
      <c r="I15" s="1405"/>
      <c r="J15" s="1700"/>
      <c r="K15" s="2186"/>
      <c r="L15" s="2186"/>
      <c r="M15" s="2186"/>
      <c r="N15" s="2186"/>
      <c r="O15" s="131"/>
      <c r="P15" s="1407" t="str">
        <f t="shared" si="0"/>
        <v>5 (1405)</v>
      </c>
      <c r="Q15" s="1408" t="str">
        <f t="shared" si="1"/>
        <v/>
      </c>
      <c r="R15" s="295"/>
      <c r="S15" s="1409"/>
      <c r="T15" s="1409"/>
      <c r="U15" s="1665"/>
      <c r="V15" s="1407" t="str">
        <f t="shared" si="2"/>
        <v>5 (1405)</v>
      </c>
      <c r="W15" s="1408" t="str">
        <f t="shared" si="3"/>
        <v/>
      </c>
      <c r="X15" s="1608"/>
      <c r="Y15" s="1609"/>
      <c r="Z15" s="1609"/>
      <c r="AA15" s="1610"/>
      <c r="AB15" s="1611" t="s">
        <v>2936</v>
      </c>
      <c r="AC15" s="1612" t="str">
        <f t="shared" si="4"/>
        <v/>
      </c>
      <c r="AD15" s="990"/>
      <c r="AE15" s="1405"/>
      <c r="AF15" s="131"/>
      <c r="AG15" s="2186"/>
      <c r="AH15" s="2186"/>
      <c r="AI15" s="2186"/>
      <c r="AJ15" s="2186"/>
      <c r="AK15" s="1481"/>
      <c r="AL15" s="1407" t="str">
        <f t="shared" si="5"/>
        <v>5 (1405)</v>
      </c>
      <c r="AM15" s="1408" t="str">
        <f t="shared" si="6"/>
        <v/>
      </c>
      <c r="AN15" s="1608"/>
      <c r="AO15" s="1609"/>
      <c r="AP15" s="1609"/>
      <c r="AQ15" s="131"/>
      <c r="AR15" s="1407" t="str">
        <f t="shared" si="7"/>
        <v>5 (1405)</v>
      </c>
      <c r="AS15" s="1408" t="str">
        <f t="shared" si="8"/>
        <v/>
      </c>
      <c r="AT15" s="1608"/>
      <c r="AU15" s="1609"/>
      <c r="AV15" s="1609"/>
    </row>
    <row r="16" spans="1:48" s="1446" customFormat="1" hidden="1" x14ac:dyDescent="0.25">
      <c r="A16" s="1700" t="s">
        <v>2937</v>
      </c>
      <c r="B16" s="1065"/>
      <c r="C16" s="1402"/>
      <c r="D16" s="1692"/>
      <c r="E16" s="1700"/>
      <c r="F16" s="1692"/>
      <c r="G16" s="1419"/>
      <c r="H16" s="1693"/>
      <c r="I16" s="1405"/>
      <c r="J16" s="1700"/>
      <c r="K16" s="2186"/>
      <c r="L16" s="2186"/>
      <c r="M16" s="2186"/>
      <c r="N16" s="2186"/>
      <c r="O16" s="131"/>
      <c r="P16" s="1407" t="str">
        <f t="shared" si="0"/>
        <v>6 (1406)</v>
      </c>
      <c r="Q16" s="1408" t="str">
        <f t="shared" si="1"/>
        <v/>
      </c>
      <c r="R16" s="295"/>
      <c r="S16" s="1409"/>
      <c r="T16" s="1409"/>
      <c r="U16" s="1665"/>
      <c r="V16" s="1407" t="str">
        <f t="shared" si="2"/>
        <v>6 (1406)</v>
      </c>
      <c r="W16" s="1408" t="str">
        <f t="shared" si="3"/>
        <v/>
      </c>
      <c r="X16" s="1608"/>
      <c r="Y16" s="1609"/>
      <c r="Z16" s="1609"/>
      <c r="AA16" s="1610"/>
      <c r="AB16" s="1611" t="s">
        <v>2937</v>
      </c>
      <c r="AC16" s="1612" t="str">
        <f t="shared" si="4"/>
        <v/>
      </c>
      <c r="AD16" s="990"/>
      <c r="AE16" s="1405"/>
      <c r="AF16" s="131"/>
      <c r="AG16" s="2186"/>
      <c r="AH16" s="2186"/>
      <c r="AI16" s="2186"/>
      <c r="AJ16" s="2186"/>
      <c r="AK16" s="1481"/>
      <c r="AL16" s="1407" t="str">
        <f t="shared" si="5"/>
        <v>6 (1406)</v>
      </c>
      <c r="AM16" s="1408" t="str">
        <f t="shared" si="6"/>
        <v/>
      </c>
      <c r="AN16" s="1608"/>
      <c r="AO16" s="1609"/>
      <c r="AP16" s="1609"/>
      <c r="AQ16" s="131"/>
      <c r="AR16" s="1407" t="str">
        <f t="shared" si="7"/>
        <v>6 (1406)</v>
      </c>
      <c r="AS16" s="1408" t="str">
        <f t="shared" si="8"/>
        <v/>
      </c>
      <c r="AT16" s="1608"/>
      <c r="AU16" s="1609"/>
      <c r="AV16" s="1609"/>
    </row>
    <row r="17" spans="1:48" s="1446" customFormat="1" hidden="1" x14ac:dyDescent="0.25">
      <c r="A17" s="1700" t="s">
        <v>2938</v>
      </c>
      <c r="B17" s="1065"/>
      <c r="C17" s="1402"/>
      <c r="D17" s="1692"/>
      <c r="E17" s="1700"/>
      <c r="F17" s="1692"/>
      <c r="G17" s="1419"/>
      <c r="H17" s="1693"/>
      <c r="I17" s="1405"/>
      <c r="J17" s="1700"/>
      <c r="K17" s="2186"/>
      <c r="L17" s="2186"/>
      <c r="M17" s="2186"/>
      <c r="N17" s="2186"/>
      <c r="O17" s="131"/>
      <c r="P17" s="1407" t="str">
        <f t="shared" si="0"/>
        <v>7 (1407)</v>
      </c>
      <c r="Q17" s="1408" t="str">
        <f t="shared" si="1"/>
        <v/>
      </c>
      <c r="R17" s="295"/>
      <c r="S17" s="1409"/>
      <c r="T17" s="1409"/>
      <c r="U17" s="1665"/>
      <c r="V17" s="1407" t="str">
        <f t="shared" si="2"/>
        <v>7 (1407)</v>
      </c>
      <c r="W17" s="1408" t="str">
        <f t="shared" si="3"/>
        <v/>
      </c>
      <c r="X17" s="1608"/>
      <c r="Y17" s="1609"/>
      <c r="Z17" s="1609"/>
      <c r="AA17" s="1610"/>
      <c r="AB17" s="1611" t="s">
        <v>2938</v>
      </c>
      <c r="AC17" s="1612" t="str">
        <f t="shared" si="4"/>
        <v/>
      </c>
      <c r="AD17" s="990"/>
      <c r="AE17" s="1405"/>
      <c r="AF17" s="131"/>
      <c r="AG17" s="2186"/>
      <c r="AH17" s="2186"/>
      <c r="AI17" s="2186"/>
      <c r="AJ17" s="2186"/>
      <c r="AK17" s="1481"/>
      <c r="AL17" s="1407" t="str">
        <f t="shared" si="5"/>
        <v>7 (1407)</v>
      </c>
      <c r="AM17" s="1408" t="str">
        <f t="shared" si="6"/>
        <v/>
      </c>
      <c r="AN17" s="1608"/>
      <c r="AO17" s="1609"/>
      <c r="AP17" s="1609"/>
      <c r="AQ17" s="131"/>
      <c r="AR17" s="1407" t="str">
        <f t="shared" si="7"/>
        <v>7 (1407)</v>
      </c>
      <c r="AS17" s="1408" t="str">
        <f t="shared" si="8"/>
        <v/>
      </c>
      <c r="AT17" s="1608"/>
      <c r="AU17" s="1609"/>
      <c r="AV17" s="1609"/>
    </row>
    <row r="18" spans="1:48" s="1446" customFormat="1" hidden="1" x14ac:dyDescent="0.25">
      <c r="A18" s="1700" t="s">
        <v>2939</v>
      </c>
      <c r="B18" s="1065"/>
      <c r="C18" s="1402"/>
      <c r="D18" s="1692"/>
      <c r="E18" s="1700"/>
      <c r="F18" s="1692"/>
      <c r="G18" s="1419"/>
      <c r="H18" s="1693"/>
      <c r="I18" s="1405"/>
      <c r="J18" s="1700"/>
      <c r="K18" s="2186"/>
      <c r="L18" s="2186"/>
      <c r="M18" s="2186"/>
      <c r="N18" s="2186"/>
      <c r="O18" s="131"/>
      <c r="P18" s="1407" t="str">
        <f t="shared" si="0"/>
        <v>8 (1408)</v>
      </c>
      <c r="Q18" s="1408" t="str">
        <f t="shared" si="1"/>
        <v/>
      </c>
      <c r="R18" s="295"/>
      <c r="S18" s="1409"/>
      <c r="T18" s="1409"/>
      <c r="U18" s="1665"/>
      <c r="V18" s="1407" t="str">
        <f t="shared" si="2"/>
        <v>8 (1408)</v>
      </c>
      <c r="W18" s="1408" t="str">
        <f t="shared" si="3"/>
        <v/>
      </c>
      <c r="X18" s="1608"/>
      <c r="Y18" s="1609"/>
      <c r="Z18" s="1609"/>
      <c r="AA18" s="1610"/>
      <c r="AB18" s="1611" t="s">
        <v>2939</v>
      </c>
      <c r="AC18" s="1612" t="str">
        <f t="shared" si="4"/>
        <v/>
      </c>
      <c r="AD18" s="990"/>
      <c r="AE18" s="1405"/>
      <c r="AF18" s="131"/>
      <c r="AG18" s="2186"/>
      <c r="AH18" s="2186"/>
      <c r="AI18" s="2186"/>
      <c r="AJ18" s="2186"/>
      <c r="AK18" s="1481"/>
      <c r="AL18" s="1407" t="str">
        <f t="shared" si="5"/>
        <v>8 (1408)</v>
      </c>
      <c r="AM18" s="1408" t="str">
        <f t="shared" si="6"/>
        <v/>
      </c>
      <c r="AN18" s="1608"/>
      <c r="AO18" s="1609"/>
      <c r="AP18" s="1609"/>
      <c r="AQ18" s="131"/>
      <c r="AR18" s="1407" t="str">
        <f t="shared" si="7"/>
        <v>8 (1408)</v>
      </c>
      <c r="AS18" s="1408" t="str">
        <f t="shared" si="8"/>
        <v/>
      </c>
      <c r="AT18" s="1608"/>
      <c r="AU18" s="1609"/>
      <c r="AV18" s="1609"/>
    </row>
    <row r="19" spans="1:48" s="1446" customFormat="1" hidden="1" x14ac:dyDescent="0.25">
      <c r="A19" s="1700" t="s">
        <v>2940</v>
      </c>
      <c r="B19" s="1065"/>
      <c r="C19" s="1402"/>
      <c r="D19" s="1692"/>
      <c r="E19" s="1700"/>
      <c r="F19" s="1692"/>
      <c r="G19" s="1419"/>
      <c r="H19" s="1693"/>
      <c r="I19" s="1405"/>
      <c r="J19" s="1700"/>
      <c r="K19" s="2186"/>
      <c r="L19" s="2186"/>
      <c r="M19" s="2186"/>
      <c r="N19" s="2186"/>
      <c r="O19" s="131"/>
      <c r="P19" s="1407" t="str">
        <f t="shared" si="0"/>
        <v>9 (1409)</v>
      </c>
      <c r="Q19" s="1408" t="str">
        <f t="shared" si="1"/>
        <v/>
      </c>
      <c r="R19" s="295"/>
      <c r="S19" s="1409"/>
      <c r="T19" s="1409"/>
      <c r="U19" s="1665"/>
      <c r="V19" s="1407" t="str">
        <f t="shared" si="2"/>
        <v>9 (1409)</v>
      </c>
      <c r="W19" s="1408" t="str">
        <f t="shared" si="3"/>
        <v/>
      </c>
      <c r="X19" s="1608"/>
      <c r="Y19" s="1609"/>
      <c r="Z19" s="1609"/>
      <c r="AA19" s="1610"/>
      <c r="AB19" s="1611" t="s">
        <v>2940</v>
      </c>
      <c r="AC19" s="1612" t="str">
        <f t="shared" si="4"/>
        <v/>
      </c>
      <c r="AD19" s="990"/>
      <c r="AE19" s="1405"/>
      <c r="AF19" s="131"/>
      <c r="AG19" s="2186"/>
      <c r="AH19" s="2186"/>
      <c r="AI19" s="2186"/>
      <c r="AJ19" s="2186"/>
      <c r="AK19" s="1481"/>
      <c r="AL19" s="1407" t="str">
        <f t="shared" si="5"/>
        <v>9 (1409)</v>
      </c>
      <c r="AM19" s="1408" t="str">
        <f t="shared" si="6"/>
        <v/>
      </c>
      <c r="AN19" s="1608"/>
      <c r="AO19" s="1609"/>
      <c r="AP19" s="1609"/>
      <c r="AQ19" s="131"/>
      <c r="AR19" s="1407" t="str">
        <f t="shared" si="7"/>
        <v>9 (1409)</v>
      </c>
      <c r="AS19" s="1408" t="str">
        <f t="shared" si="8"/>
        <v/>
      </c>
      <c r="AT19" s="1608"/>
      <c r="AU19" s="1609"/>
      <c r="AV19" s="1609"/>
    </row>
    <row r="20" spans="1:48" s="1446" customFormat="1" hidden="1" x14ac:dyDescent="0.25">
      <c r="A20" s="1700" t="s">
        <v>2941</v>
      </c>
      <c r="B20" s="1065"/>
      <c r="C20" s="1402"/>
      <c r="D20" s="1692"/>
      <c r="E20" s="1700"/>
      <c r="F20" s="1692"/>
      <c r="G20" s="1419"/>
      <c r="H20" s="1693"/>
      <c r="I20" s="1405"/>
      <c r="J20" s="1700"/>
      <c r="K20" s="2186"/>
      <c r="L20" s="2186"/>
      <c r="M20" s="2186"/>
      <c r="N20" s="2186"/>
      <c r="O20" s="131"/>
      <c r="P20" s="1407" t="str">
        <f t="shared" si="0"/>
        <v>10 (1410)</v>
      </c>
      <c r="Q20" s="1408" t="str">
        <f t="shared" si="1"/>
        <v/>
      </c>
      <c r="R20" s="295"/>
      <c r="S20" s="1409"/>
      <c r="T20" s="1409"/>
      <c r="U20" s="1665"/>
      <c r="V20" s="1407" t="str">
        <f t="shared" si="2"/>
        <v>10 (1410)</v>
      </c>
      <c r="W20" s="1408" t="str">
        <f t="shared" si="3"/>
        <v/>
      </c>
      <c r="X20" s="1608"/>
      <c r="Y20" s="1609"/>
      <c r="Z20" s="1609"/>
      <c r="AA20" s="1610"/>
      <c r="AB20" s="1611" t="s">
        <v>2941</v>
      </c>
      <c r="AC20" s="1612" t="str">
        <f t="shared" si="4"/>
        <v/>
      </c>
      <c r="AD20" s="990"/>
      <c r="AE20" s="1405"/>
      <c r="AF20" s="131"/>
      <c r="AG20" s="2186"/>
      <c r="AH20" s="2186"/>
      <c r="AI20" s="2186"/>
      <c r="AJ20" s="2186"/>
      <c r="AK20" s="1481"/>
      <c r="AL20" s="1407" t="str">
        <f t="shared" si="5"/>
        <v>10 (1410)</v>
      </c>
      <c r="AM20" s="1408" t="str">
        <f t="shared" si="6"/>
        <v/>
      </c>
      <c r="AN20" s="1608"/>
      <c r="AO20" s="1609"/>
      <c r="AP20" s="1609"/>
      <c r="AQ20" s="131"/>
      <c r="AR20" s="1407" t="str">
        <f t="shared" si="7"/>
        <v>10 (1410)</v>
      </c>
      <c r="AS20" s="1408" t="str">
        <f t="shared" si="8"/>
        <v/>
      </c>
      <c r="AT20" s="1608"/>
      <c r="AU20" s="1609"/>
      <c r="AV20" s="1609"/>
    </row>
    <row r="21" spans="1:48" s="1446" customFormat="1" hidden="1" x14ac:dyDescent="0.25">
      <c r="A21" s="1700" t="s">
        <v>2942</v>
      </c>
      <c r="B21" s="1065"/>
      <c r="C21" s="1402"/>
      <c r="D21" s="1692"/>
      <c r="E21" s="1700"/>
      <c r="F21" s="1692"/>
      <c r="G21" s="1419"/>
      <c r="H21" s="1693"/>
      <c r="I21" s="1405"/>
      <c r="J21" s="1700"/>
      <c r="K21" s="2186"/>
      <c r="L21" s="2186"/>
      <c r="M21" s="2186"/>
      <c r="N21" s="2186"/>
      <c r="O21" s="131"/>
      <c r="P21" s="1407" t="str">
        <f t="shared" si="0"/>
        <v>11 (1411)</v>
      </c>
      <c r="Q21" s="1408" t="str">
        <f t="shared" si="1"/>
        <v/>
      </c>
      <c r="R21" s="295"/>
      <c r="S21" s="1409"/>
      <c r="T21" s="1409"/>
      <c r="U21" s="1665"/>
      <c r="V21" s="1407" t="str">
        <f t="shared" si="2"/>
        <v>11 (1411)</v>
      </c>
      <c r="W21" s="1408" t="str">
        <f t="shared" si="3"/>
        <v/>
      </c>
      <c r="X21" s="1608"/>
      <c r="Y21" s="1609"/>
      <c r="Z21" s="1609"/>
      <c r="AA21" s="1610"/>
      <c r="AB21" s="1611" t="s">
        <v>2942</v>
      </c>
      <c r="AC21" s="1612" t="str">
        <f t="shared" si="4"/>
        <v/>
      </c>
      <c r="AD21" s="990"/>
      <c r="AE21" s="1405"/>
      <c r="AF21" s="131"/>
      <c r="AG21" s="2186"/>
      <c r="AH21" s="2186"/>
      <c r="AI21" s="2186"/>
      <c r="AJ21" s="2186"/>
      <c r="AK21" s="1481"/>
      <c r="AL21" s="1407" t="str">
        <f t="shared" si="5"/>
        <v>11 (1411)</v>
      </c>
      <c r="AM21" s="1408" t="str">
        <f t="shared" si="6"/>
        <v/>
      </c>
      <c r="AN21" s="1608"/>
      <c r="AO21" s="1609"/>
      <c r="AP21" s="1609"/>
      <c r="AQ21" s="131"/>
      <c r="AR21" s="1407" t="str">
        <f t="shared" si="7"/>
        <v>11 (1411)</v>
      </c>
      <c r="AS21" s="1408" t="str">
        <f t="shared" si="8"/>
        <v/>
      </c>
      <c r="AT21" s="1608"/>
      <c r="AU21" s="1609"/>
      <c r="AV21" s="1609"/>
    </row>
    <row r="22" spans="1:48" s="1446" customFormat="1" hidden="1" x14ac:dyDescent="0.25">
      <c r="A22" s="1700" t="s">
        <v>2943</v>
      </c>
      <c r="B22" s="1065"/>
      <c r="C22" s="1402"/>
      <c r="D22" s="1692"/>
      <c r="E22" s="1700"/>
      <c r="F22" s="1692"/>
      <c r="G22" s="1419"/>
      <c r="H22" s="1693"/>
      <c r="I22" s="1405"/>
      <c r="J22" s="1700"/>
      <c r="K22" s="2186"/>
      <c r="L22" s="2186"/>
      <c r="M22" s="2186"/>
      <c r="N22" s="2186"/>
      <c r="O22" s="131"/>
      <c r="P22" s="1407" t="str">
        <f t="shared" si="0"/>
        <v>12 (1412)</v>
      </c>
      <c r="Q22" s="1408" t="str">
        <f t="shared" si="1"/>
        <v/>
      </c>
      <c r="R22" s="295"/>
      <c r="S22" s="1409"/>
      <c r="T22" s="1409"/>
      <c r="U22" s="1665"/>
      <c r="V22" s="1407" t="str">
        <f t="shared" si="2"/>
        <v>12 (1412)</v>
      </c>
      <c r="W22" s="1408" t="str">
        <f t="shared" si="3"/>
        <v/>
      </c>
      <c r="X22" s="1608"/>
      <c r="Y22" s="1609"/>
      <c r="Z22" s="1609"/>
      <c r="AA22" s="1610"/>
      <c r="AB22" s="1611" t="s">
        <v>2943</v>
      </c>
      <c r="AC22" s="1612" t="str">
        <f t="shared" si="4"/>
        <v/>
      </c>
      <c r="AD22" s="990"/>
      <c r="AE22" s="1405"/>
      <c r="AF22" s="131"/>
      <c r="AG22" s="2186"/>
      <c r="AH22" s="2186"/>
      <c r="AI22" s="2186"/>
      <c r="AJ22" s="2186"/>
      <c r="AK22" s="1481"/>
      <c r="AL22" s="1407" t="str">
        <f t="shared" si="5"/>
        <v>12 (1412)</v>
      </c>
      <c r="AM22" s="1408" t="str">
        <f t="shared" si="6"/>
        <v/>
      </c>
      <c r="AN22" s="1608"/>
      <c r="AO22" s="1609"/>
      <c r="AP22" s="1609"/>
      <c r="AQ22" s="131"/>
      <c r="AR22" s="1407" t="str">
        <f t="shared" si="7"/>
        <v>12 (1412)</v>
      </c>
      <c r="AS22" s="1408" t="str">
        <f t="shared" si="8"/>
        <v/>
      </c>
      <c r="AT22" s="1608"/>
      <c r="AU22" s="1609"/>
      <c r="AV22" s="1609"/>
    </row>
    <row r="23" spans="1:48" s="1446" customFormat="1" hidden="1" x14ac:dyDescent="0.25">
      <c r="A23" s="1700" t="s">
        <v>2944</v>
      </c>
      <c r="B23" s="1065"/>
      <c r="C23" s="1402"/>
      <c r="D23" s="1692"/>
      <c r="E23" s="1700"/>
      <c r="F23" s="1692"/>
      <c r="G23" s="1419"/>
      <c r="H23" s="1693"/>
      <c r="I23" s="1405"/>
      <c r="J23" s="1700"/>
      <c r="K23" s="2186"/>
      <c r="L23" s="2186"/>
      <c r="M23" s="2186"/>
      <c r="N23" s="2186"/>
      <c r="O23" s="131"/>
      <c r="P23" s="1407" t="str">
        <f t="shared" si="0"/>
        <v>13 (1413)</v>
      </c>
      <c r="Q23" s="1408" t="str">
        <f t="shared" si="1"/>
        <v/>
      </c>
      <c r="R23" s="295"/>
      <c r="S23" s="1409"/>
      <c r="T23" s="1409"/>
      <c r="U23" s="1665"/>
      <c r="V23" s="1407" t="str">
        <f t="shared" si="2"/>
        <v>13 (1413)</v>
      </c>
      <c r="W23" s="1408" t="str">
        <f t="shared" si="3"/>
        <v/>
      </c>
      <c r="X23" s="1608"/>
      <c r="Y23" s="1609"/>
      <c r="Z23" s="1609"/>
      <c r="AA23" s="1610"/>
      <c r="AB23" s="1611" t="s">
        <v>2944</v>
      </c>
      <c r="AC23" s="1612" t="str">
        <f t="shared" si="4"/>
        <v/>
      </c>
      <c r="AD23" s="990"/>
      <c r="AE23" s="1405"/>
      <c r="AF23" s="131"/>
      <c r="AG23" s="2186"/>
      <c r="AH23" s="2186"/>
      <c r="AI23" s="2186"/>
      <c r="AJ23" s="2186"/>
      <c r="AK23" s="1481"/>
      <c r="AL23" s="1407" t="str">
        <f t="shared" si="5"/>
        <v>13 (1413)</v>
      </c>
      <c r="AM23" s="1408" t="str">
        <f t="shared" si="6"/>
        <v/>
      </c>
      <c r="AN23" s="1608"/>
      <c r="AO23" s="1609"/>
      <c r="AP23" s="1609"/>
      <c r="AQ23" s="131"/>
      <c r="AR23" s="1407" t="str">
        <f t="shared" si="7"/>
        <v>13 (1413)</v>
      </c>
      <c r="AS23" s="1408" t="str">
        <f t="shared" si="8"/>
        <v/>
      </c>
      <c r="AT23" s="1608"/>
      <c r="AU23" s="1609"/>
      <c r="AV23" s="1609"/>
    </row>
    <row r="24" spans="1:48" s="1446" customFormat="1" hidden="1" x14ac:dyDescent="0.25">
      <c r="A24" s="1700" t="s">
        <v>2945</v>
      </c>
      <c r="B24" s="1065"/>
      <c r="C24" s="1402"/>
      <c r="D24" s="1692"/>
      <c r="E24" s="1700"/>
      <c r="F24" s="1692"/>
      <c r="G24" s="1419"/>
      <c r="H24" s="1693"/>
      <c r="I24" s="1405"/>
      <c r="J24" s="1700"/>
      <c r="K24" s="2186"/>
      <c r="L24" s="2186"/>
      <c r="M24" s="2186"/>
      <c r="N24" s="2186"/>
      <c r="O24" s="131"/>
      <c r="P24" s="1407" t="str">
        <f t="shared" si="0"/>
        <v>14 (1414)</v>
      </c>
      <c r="Q24" s="1408" t="str">
        <f t="shared" si="1"/>
        <v/>
      </c>
      <c r="R24" s="295"/>
      <c r="S24" s="1409"/>
      <c r="T24" s="1409"/>
      <c r="U24" s="1665"/>
      <c r="V24" s="1407" t="str">
        <f t="shared" si="2"/>
        <v>14 (1414)</v>
      </c>
      <c r="W24" s="1408" t="str">
        <f t="shared" si="3"/>
        <v/>
      </c>
      <c r="X24" s="1608"/>
      <c r="Y24" s="1609"/>
      <c r="Z24" s="1609"/>
      <c r="AA24" s="1610"/>
      <c r="AB24" s="1611" t="s">
        <v>2945</v>
      </c>
      <c r="AC24" s="1612" t="str">
        <f t="shared" si="4"/>
        <v/>
      </c>
      <c r="AD24" s="990"/>
      <c r="AE24" s="1405"/>
      <c r="AF24" s="131"/>
      <c r="AG24" s="2186"/>
      <c r="AH24" s="2186"/>
      <c r="AI24" s="2186"/>
      <c r="AJ24" s="2186"/>
      <c r="AK24" s="1481"/>
      <c r="AL24" s="1407" t="str">
        <f t="shared" si="5"/>
        <v>14 (1414)</v>
      </c>
      <c r="AM24" s="1408" t="str">
        <f t="shared" si="6"/>
        <v/>
      </c>
      <c r="AN24" s="1608"/>
      <c r="AO24" s="1609"/>
      <c r="AP24" s="1609"/>
      <c r="AQ24" s="131"/>
      <c r="AR24" s="1407" t="str">
        <f t="shared" si="7"/>
        <v>14 (1414)</v>
      </c>
      <c r="AS24" s="1408" t="str">
        <f t="shared" si="8"/>
        <v/>
      </c>
      <c r="AT24" s="1608"/>
      <c r="AU24" s="1609"/>
      <c r="AV24" s="1609"/>
    </row>
    <row r="25" spans="1:48" s="1446" customFormat="1" hidden="1" x14ac:dyDescent="0.25">
      <c r="A25" s="1700" t="s">
        <v>2946</v>
      </c>
      <c r="B25" s="1065"/>
      <c r="C25" s="1402"/>
      <c r="D25" s="1692"/>
      <c r="E25" s="1700"/>
      <c r="F25" s="1692"/>
      <c r="G25" s="1419"/>
      <c r="H25" s="1693"/>
      <c r="I25" s="1405"/>
      <c r="J25" s="1700"/>
      <c r="K25" s="2186"/>
      <c r="L25" s="2186"/>
      <c r="M25" s="2186"/>
      <c r="N25" s="2186"/>
      <c r="O25" s="131"/>
      <c r="P25" s="1407" t="str">
        <f t="shared" si="0"/>
        <v>15 (1415)</v>
      </c>
      <c r="Q25" s="1408" t="str">
        <f t="shared" si="1"/>
        <v/>
      </c>
      <c r="R25" s="295"/>
      <c r="S25" s="1409"/>
      <c r="T25" s="1409"/>
      <c r="U25" s="1665"/>
      <c r="V25" s="1407" t="str">
        <f t="shared" si="2"/>
        <v>15 (1415)</v>
      </c>
      <c r="W25" s="1408" t="str">
        <f t="shared" si="3"/>
        <v/>
      </c>
      <c r="X25" s="1608"/>
      <c r="Y25" s="1609"/>
      <c r="Z25" s="1609"/>
      <c r="AA25" s="1610"/>
      <c r="AB25" s="1611" t="s">
        <v>2946</v>
      </c>
      <c r="AC25" s="1612" t="str">
        <f t="shared" si="4"/>
        <v/>
      </c>
      <c r="AD25" s="990"/>
      <c r="AE25" s="1405"/>
      <c r="AF25" s="131"/>
      <c r="AG25" s="2186"/>
      <c r="AH25" s="2186"/>
      <c r="AI25" s="2186"/>
      <c r="AJ25" s="2186"/>
      <c r="AK25" s="1481"/>
      <c r="AL25" s="1407" t="str">
        <f t="shared" si="5"/>
        <v>15 (1415)</v>
      </c>
      <c r="AM25" s="1408" t="str">
        <f t="shared" si="6"/>
        <v/>
      </c>
      <c r="AN25" s="1608"/>
      <c r="AO25" s="1609"/>
      <c r="AP25" s="1609"/>
      <c r="AQ25" s="131"/>
      <c r="AR25" s="1407" t="str">
        <f t="shared" si="7"/>
        <v>15 (1415)</v>
      </c>
      <c r="AS25" s="1408" t="str">
        <f t="shared" si="8"/>
        <v/>
      </c>
      <c r="AT25" s="1608"/>
      <c r="AU25" s="1609"/>
      <c r="AV25" s="1609"/>
    </row>
    <row r="26" spans="1:48" s="1446" customFormat="1" hidden="1" x14ac:dyDescent="0.25">
      <c r="A26" s="1700" t="s">
        <v>2947</v>
      </c>
      <c r="B26" s="1065"/>
      <c r="C26" s="1402"/>
      <c r="D26" s="1692"/>
      <c r="E26" s="1700"/>
      <c r="F26" s="1692"/>
      <c r="G26" s="1419"/>
      <c r="H26" s="1693"/>
      <c r="I26" s="1405"/>
      <c r="J26" s="1700"/>
      <c r="K26" s="2186"/>
      <c r="L26" s="2186"/>
      <c r="M26" s="2186"/>
      <c r="N26" s="2186"/>
      <c r="O26" s="131"/>
      <c r="P26" s="1407" t="str">
        <f t="shared" si="0"/>
        <v>16 (1416)</v>
      </c>
      <c r="Q26" s="1408" t="str">
        <f t="shared" si="1"/>
        <v/>
      </c>
      <c r="R26" s="295"/>
      <c r="S26" s="1409"/>
      <c r="T26" s="1409"/>
      <c r="U26" s="1665"/>
      <c r="V26" s="1407" t="str">
        <f t="shared" si="2"/>
        <v>16 (1416)</v>
      </c>
      <c r="W26" s="1408" t="str">
        <f t="shared" si="3"/>
        <v/>
      </c>
      <c r="X26" s="1608"/>
      <c r="Y26" s="1609"/>
      <c r="Z26" s="1609"/>
      <c r="AA26" s="1610"/>
      <c r="AB26" s="1611" t="s">
        <v>2947</v>
      </c>
      <c r="AC26" s="1612" t="str">
        <f t="shared" si="4"/>
        <v/>
      </c>
      <c r="AD26" s="990"/>
      <c r="AE26" s="1405"/>
      <c r="AF26" s="131"/>
      <c r="AG26" s="2186"/>
      <c r="AH26" s="2186"/>
      <c r="AI26" s="2186"/>
      <c r="AJ26" s="2186"/>
      <c r="AK26" s="1481"/>
      <c r="AL26" s="1407" t="str">
        <f t="shared" si="5"/>
        <v>16 (1416)</v>
      </c>
      <c r="AM26" s="1408" t="str">
        <f t="shared" si="6"/>
        <v/>
      </c>
      <c r="AN26" s="1608"/>
      <c r="AO26" s="1609"/>
      <c r="AP26" s="1609"/>
      <c r="AQ26" s="131"/>
      <c r="AR26" s="1407" t="str">
        <f t="shared" si="7"/>
        <v>16 (1416)</v>
      </c>
      <c r="AS26" s="1408" t="str">
        <f t="shared" si="8"/>
        <v/>
      </c>
      <c r="AT26" s="1608"/>
      <c r="AU26" s="1609"/>
      <c r="AV26" s="1609"/>
    </row>
    <row r="27" spans="1:48" s="1446" customFormat="1" hidden="1" x14ac:dyDescent="0.25">
      <c r="A27" s="1700" t="s">
        <v>2948</v>
      </c>
      <c r="B27" s="1065"/>
      <c r="C27" s="1402"/>
      <c r="D27" s="1692"/>
      <c r="E27" s="1700"/>
      <c r="F27" s="1692"/>
      <c r="G27" s="1419"/>
      <c r="H27" s="1693"/>
      <c r="I27" s="1405"/>
      <c r="J27" s="1700"/>
      <c r="K27" s="2186"/>
      <c r="L27" s="2186"/>
      <c r="M27" s="2186"/>
      <c r="N27" s="2186"/>
      <c r="O27" s="131"/>
      <c r="P27" s="1407" t="str">
        <f t="shared" si="0"/>
        <v>17 (1417)</v>
      </c>
      <c r="Q27" s="1408" t="str">
        <f t="shared" si="1"/>
        <v/>
      </c>
      <c r="R27" s="295"/>
      <c r="S27" s="1409"/>
      <c r="T27" s="1409"/>
      <c r="U27" s="1665"/>
      <c r="V27" s="1407" t="str">
        <f t="shared" si="2"/>
        <v>17 (1417)</v>
      </c>
      <c r="W27" s="1408" t="str">
        <f t="shared" si="3"/>
        <v/>
      </c>
      <c r="X27" s="1608"/>
      <c r="Y27" s="1609"/>
      <c r="Z27" s="1609"/>
      <c r="AA27" s="1610"/>
      <c r="AB27" s="1611" t="s">
        <v>2948</v>
      </c>
      <c r="AC27" s="1612" t="str">
        <f t="shared" si="4"/>
        <v/>
      </c>
      <c r="AD27" s="990"/>
      <c r="AE27" s="1405"/>
      <c r="AF27" s="131"/>
      <c r="AG27" s="2186"/>
      <c r="AH27" s="2186"/>
      <c r="AI27" s="2186"/>
      <c r="AJ27" s="2186"/>
      <c r="AK27" s="1481"/>
      <c r="AL27" s="1407" t="str">
        <f t="shared" si="5"/>
        <v>17 (1417)</v>
      </c>
      <c r="AM27" s="1408" t="str">
        <f t="shared" si="6"/>
        <v/>
      </c>
      <c r="AN27" s="1608"/>
      <c r="AO27" s="1609"/>
      <c r="AP27" s="1609"/>
      <c r="AQ27" s="131"/>
      <c r="AR27" s="1407" t="str">
        <f t="shared" si="7"/>
        <v>17 (1417)</v>
      </c>
      <c r="AS27" s="1408" t="str">
        <f t="shared" si="8"/>
        <v/>
      </c>
      <c r="AT27" s="1608"/>
      <c r="AU27" s="1609"/>
      <c r="AV27" s="1609"/>
    </row>
    <row r="28" spans="1:48" s="1446" customFormat="1" hidden="1" x14ac:dyDescent="0.25">
      <c r="A28" s="1700" t="s">
        <v>2949</v>
      </c>
      <c r="B28" s="1065"/>
      <c r="C28" s="1402"/>
      <c r="D28" s="1692"/>
      <c r="E28" s="1700"/>
      <c r="F28" s="1692"/>
      <c r="G28" s="1419"/>
      <c r="H28" s="1693"/>
      <c r="I28" s="1405"/>
      <c r="J28" s="1700"/>
      <c r="K28" s="2186"/>
      <c r="L28" s="2186"/>
      <c r="M28" s="2186"/>
      <c r="N28" s="2186"/>
      <c r="O28" s="131"/>
      <c r="P28" s="1407" t="str">
        <f t="shared" si="0"/>
        <v>18 (1418)</v>
      </c>
      <c r="Q28" s="1408" t="str">
        <f t="shared" si="1"/>
        <v/>
      </c>
      <c r="R28" s="295"/>
      <c r="S28" s="1409"/>
      <c r="T28" s="1409"/>
      <c r="U28" s="1665"/>
      <c r="V28" s="1407" t="str">
        <f t="shared" si="2"/>
        <v>18 (1418)</v>
      </c>
      <c r="W28" s="1408" t="str">
        <f t="shared" si="3"/>
        <v/>
      </c>
      <c r="X28" s="1608"/>
      <c r="Y28" s="1609"/>
      <c r="Z28" s="1609"/>
      <c r="AA28" s="1610"/>
      <c r="AB28" s="1611" t="s">
        <v>2949</v>
      </c>
      <c r="AC28" s="1612" t="str">
        <f t="shared" si="4"/>
        <v/>
      </c>
      <c r="AD28" s="990"/>
      <c r="AE28" s="1405"/>
      <c r="AF28" s="131"/>
      <c r="AG28" s="2186"/>
      <c r="AH28" s="2186"/>
      <c r="AI28" s="2186"/>
      <c r="AJ28" s="2186"/>
      <c r="AK28" s="1481"/>
      <c r="AL28" s="1407" t="str">
        <f t="shared" si="5"/>
        <v>18 (1418)</v>
      </c>
      <c r="AM28" s="1408" t="str">
        <f t="shared" si="6"/>
        <v/>
      </c>
      <c r="AN28" s="1608"/>
      <c r="AO28" s="1609"/>
      <c r="AP28" s="1609"/>
      <c r="AQ28" s="131"/>
      <c r="AR28" s="1407" t="str">
        <f t="shared" si="7"/>
        <v>18 (1418)</v>
      </c>
      <c r="AS28" s="1408" t="str">
        <f t="shared" si="8"/>
        <v/>
      </c>
      <c r="AT28" s="1608"/>
      <c r="AU28" s="1609"/>
      <c r="AV28" s="1609"/>
    </row>
    <row r="29" spans="1:48" s="1446" customFormat="1" hidden="1" x14ac:dyDescent="0.25">
      <c r="A29" s="1700" t="s">
        <v>2950</v>
      </c>
      <c r="B29" s="1065"/>
      <c r="C29" s="1402"/>
      <c r="D29" s="1692"/>
      <c r="E29" s="1700"/>
      <c r="F29" s="1692"/>
      <c r="G29" s="1419"/>
      <c r="H29" s="1693"/>
      <c r="I29" s="1405"/>
      <c r="J29" s="1700"/>
      <c r="K29" s="2186"/>
      <c r="L29" s="2186"/>
      <c r="M29" s="2186"/>
      <c r="N29" s="2186"/>
      <c r="O29" s="131"/>
      <c r="P29" s="1407" t="str">
        <f t="shared" si="0"/>
        <v>19 (1419)</v>
      </c>
      <c r="Q29" s="1408" t="str">
        <f t="shared" si="1"/>
        <v/>
      </c>
      <c r="R29" s="295"/>
      <c r="S29" s="1409"/>
      <c r="T29" s="1409"/>
      <c r="U29" s="1665"/>
      <c r="V29" s="1407" t="str">
        <f t="shared" si="2"/>
        <v>19 (1419)</v>
      </c>
      <c r="W29" s="1408" t="str">
        <f t="shared" si="3"/>
        <v/>
      </c>
      <c r="X29" s="1608"/>
      <c r="Y29" s="1609"/>
      <c r="Z29" s="1609"/>
      <c r="AA29" s="1610"/>
      <c r="AB29" s="1611" t="s">
        <v>2950</v>
      </c>
      <c r="AC29" s="1612" t="str">
        <f t="shared" si="4"/>
        <v/>
      </c>
      <c r="AD29" s="990"/>
      <c r="AE29" s="1405"/>
      <c r="AF29" s="131"/>
      <c r="AG29" s="2186"/>
      <c r="AH29" s="2186"/>
      <c r="AI29" s="2186"/>
      <c r="AJ29" s="2186"/>
      <c r="AK29" s="1481"/>
      <c r="AL29" s="1407" t="str">
        <f t="shared" si="5"/>
        <v>19 (1419)</v>
      </c>
      <c r="AM29" s="1408" t="str">
        <f t="shared" si="6"/>
        <v/>
      </c>
      <c r="AN29" s="1608"/>
      <c r="AO29" s="1609"/>
      <c r="AP29" s="1609"/>
      <c r="AQ29" s="131"/>
      <c r="AR29" s="1407" t="str">
        <f t="shared" si="7"/>
        <v>19 (1419)</v>
      </c>
      <c r="AS29" s="1408" t="str">
        <f t="shared" si="8"/>
        <v/>
      </c>
      <c r="AT29" s="1608"/>
      <c r="AU29" s="1609"/>
      <c r="AV29" s="1609"/>
    </row>
    <row r="30" spans="1:48" s="1446" customFormat="1" hidden="1" x14ac:dyDescent="0.25">
      <c r="A30" s="1700" t="s">
        <v>2951</v>
      </c>
      <c r="B30" s="1065"/>
      <c r="C30" s="1402"/>
      <c r="D30" s="1692"/>
      <c r="E30" s="1700"/>
      <c r="F30" s="1692"/>
      <c r="G30" s="1419"/>
      <c r="H30" s="1693"/>
      <c r="I30" s="1405"/>
      <c r="J30" s="1700"/>
      <c r="K30" s="2186"/>
      <c r="L30" s="2186"/>
      <c r="M30" s="2186"/>
      <c r="N30" s="2186"/>
      <c r="O30" s="131"/>
      <c r="P30" s="1407" t="str">
        <f t="shared" si="0"/>
        <v>20 (1420)</v>
      </c>
      <c r="Q30" s="1408" t="str">
        <f t="shared" si="1"/>
        <v/>
      </c>
      <c r="R30" s="295"/>
      <c r="S30" s="1409"/>
      <c r="T30" s="1409"/>
      <c r="U30" s="1665"/>
      <c r="V30" s="1407" t="str">
        <f t="shared" si="2"/>
        <v>20 (1420)</v>
      </c>
      <c r="W30" s="1408" t="str">
        <f t="shared" si="3"/>
        <v/>
      </c>
      <c r="X30" s="1608"/>
      <c r="Y30" s="1609"/>
      <c r="Z30" s="1609"/>
      <c r="AA30" s="1610"/>
      <c r="AB30" s="1611" t="s">
        <v>2951</v>
      </c>
      <c r="AC30" s="1612" t="str">
        <f t="shared" si="4"/>
        <v/>
      </c>
      <c r="AD30" s="990"/>
      <c r="AE30" s="1405"/>
      <c r="AF30" s="131"/>
      <c r="AG30" s="2186"/>
      <c r="AH30" s="2186"/>
      <c r="AI30" s="2186"/>
      <c r="AJ30" s="2186"/>
      <c r="AK30" s="1481"/>
      <c r="AL30" s="1407" t="str">
        <f t="shared" si="5"/>
        <v>20 (1420)</v>
      </c>
      <c r="AM30" s="1408" t="str">
        <f t="shared" si="6"/>
        <v/>
      </c>
      <c r="AN30" s="1608"/>
      <c r="AO30" s="1609"/>
      <c r="AP30" s="1609"/>
      <c r="AQ30" s="131"/>
      <c r="AR30" s="1407" t="str">
        <f t="shared" si="7"/>
        <v>20 (1420)</v>
      </c>
      <c r="AS30" s="1408" t="str">
        <f t="shared" si="8"/>
        <v/>
      </c>
      <c r="AT30" s="1608"/>
      <c r="AU30" s="1609"/>
      <c r="AV30" s="1609"/>
    </row>
    <row r="31" spans="1:48" s="1446" customFormat="1" hidden="1" x14ac:dyDescent="0.25">
      <c r="A31" s="1700" t="s">
        <v>2952</v>
      </c>
      <c r="B31" s="1065"/>
      <c r="C31" s="1402"/>
      <c r="D31" s="1692"/>
      <c r="E31" s="1700"/>
      <c r="F31" s="1692"/>
      <c r="G31" s="1419"/>
      <c r="H31" s="1693"/>
      <c r="I31" s="1405"/>
      <c r="J31" s="1700"/>
      <c r="K31" s="2186"/>
      <c r="L31" s="2186"/>
      <c r="M31" s="2186"/>
      <c r="N31" s="2186"/>
      <c r="O31" s="131"/>
      <c r="P31" s="1407" t="str">
        <f t="shared" si="0"/>
        <v>21 (1421)</v>
      </c>
      <c r="Q31" s="1408" t="str">
        <f t="shared" si="1"/>
        <v/>
      </c>
      <c r="R31" s="295"/>
      <c r="S31" s="1409"/>
      <c r="T31" s="1409"/>
      <c r="U31" s="1665"/>
      <c r="V31" s="1407" t="str">
        <f t="shared" si="2"/>
        <v>21 (1421)</v>
      </c>
      <c r="W31" s="1408" t="str">
        <f t="shared" si="3"/>
        <v/>
      </c>
      <c r="X31" s="1608"/>
      <c r="Y31" s="1609"/>
      <c r="Z31" s="1609"/>
      <c r="AA31" s="1610"/>
      <c r="AB31" s="1611" t="s">
        <v>2952</v>
      </c>
      <c r="AC31" s="1612" t="str">
        <f t="shared" si="4"/>
        <v/>
      </c>
      <c r="AD31" s="990"/>
      <c r="AE31" s="1405"/>
      <c r="AF31" s="131"/>
      <c r="AG31" s="2186"/>
      <c r="AH31" s="2186"/>
      <c r="AI31" s="2186"/>
      <c r="AJ31" s="2186"/>
      <c r="AK31" s="1481"/>
      <c r="AL31" s="1407" t="str">
        <f t="shared" si="5"/>
        <v>21 (1421)</v>
      </c>
      <c r="AM31" s="1408" t="str">
        <f t="shared" si="6"/>
        <v/>
      </c>
      <c r="AN31" s="1608"/>
      <c r="AO31" s="1609"/>
      <c r="AP31" s="1609"/>
      <c r="AQ31" s="131"/>
      <c r="AR31" s="1407" t="str">
        <f t="shared" si="7"/>
        <v>21 (1421)</v>
      </c>
      <c r="AS31" s="1408" t="str">
        <f t="shared" si="8"/>
        <v/>
      </c>
      <c r="AT31" s="1608"/>
      <c r="AU31" s="1609"/>
      <c r="AV31" s="1609"/>
    </row>
    <row r="32" spans="1:48" s="1446" customFormat="1" hidden="1" x14ac:dyDescent="0.25">
      <c r="A32" s="1700" t="s">
        <v>2953</v>
      </c>
      <c r="B32" s="1065"/>
      <c r="C32" s="1402"/>
      <c r="D32" s="1692"/>
      <c r="E32" s="1700"/>
      <c r="F32" s="1692"/>
      <c r="G32" s="1419"/>
      <c r="H32" s="1693"/>
      <c r="I32" s="1405"/>
      <c r="J32" s="1700"/>
      <c r="K32" s="2186"/>
      <c r="L32" s="2186"/>
      <c r="M32" s="2186"/>
      <c r="N32" s="2186"/>
      <c r="O32" s="131"/>
      <c r="P32" s="1407" t="str">
        <f t="shared" si="0"/>
        <v>22 (1422)</v>
      </c>
      <c r="Q32" s="1408" t="str">
        <f t="shared" si="1"/>
        <v/>
      </c>
      <c r="R32" s="295"/>
      <c r="S32" s="1409"/>
      <c r="T32" s="1409"/>
      <c r="U32" s="1665"/>
      <c r="V32" s="1407" t="str">
        <f t="shared" si="2"/>
        <v>22 (1422)</v>
      </c>
      <c r="W32" s="1408" t="str">
        <f t="shared" si="3"/>
        <v/>
      </c>
      <c r="X32" s="1608"/>
      <c r="Y32" s="1609"/>
      <c r="Z32" s="1609"/>
      <c r="AA32" s="1610"/>
      <c r="AB32" s="1611" t="s">
        <v>2953</v>
      </c>
      <c r="AC32" s="1612" t="str">
        <f t="shared" si="4"/>
        <v/>
      </c>
      <c r="AD32" s="990"/>
      <c r="AE32" s="1405"/>
      <c r="AF32" s="131"/>
      <c r="AG32" s="2186"/>
      <c r="AH32" s="2186"/>
      <c r="AI32" s="2186"/>
      <c r="AJ32" s="2186"/>
      <c r="AK32" s="1481"/>
      <c r="AL32" s="1407" t="str">
        <f t="shared" si="5"/>
        <v>22 (1422)</v>
      </c>
      <c r="AM32" s="1408" t="str">
        <f t="shared" si="6"/>
        <v/>
      </c>
      <c r="AN32" s="1608"/>
      <c r="AO32" s="1609"/>
      <c r="AP32" s="1609"/>
      <c r="AQ32" s="131"/>
      <c r="AR32" s="1407" t="str">
        <f t="shared" si="7"/>
        <v>22 (1422)</v>
      </c>
      <c r="AS32" s="1408" t="str">
        <f t="shared" si="8"/>
        <v/>
      </c>
      <c r="AT32" s="1608"/>
      <c r="AU32" s="1609"/>
      <c r="AV32" s="1609"/>
    </row>
    <row r="33" spans="1:48" s="1446" customFormat="1" hidden="1" x14ac:dyDescent="0.25">
      <c r="A33" s="1700" t="s">
        <v>2954</v>
      </c>
      <c r="B33" s="1065"/>
      <c r="C33" s="1402"/>
      <c r="D33" s="1692"/>
      <c r="E33" s="1700"/>
      <c r="F33" s="1692"/>
      <c r="G33" s="1419"/>
      <c r="H33" s="1693"/>
      <c r="I33" s="1405"/>
      <c r="J33" s="1700"/>
      <c r="K33" s="2186"/>
      <c r="L33" s="2186"/>
      <c r="M33" s="2186"/>
      <c r="N33" s="2186"/>
      <c r="O33" s="131"/>
      <c r="P33" s="1407" t="str">
        <f t="shared" si="0"/>
        <v>23 (1423)</v>
      </c>
      <c r="Q33" s="1408" t="str">
        <f t="shared" si="1"/>
        <v/>
      </c>
      <c r="R33" s="295"/>
      <c r="S33" s="1409"/>
      <c r="T33" s="1409"/>
      <c r="U33" s="1665"/>
      <c r="V33" s="1407" t="str">
        <f t="shared" si="2"/>
        <v>23 (1423)</v>
      </c>
      <c r="W33" s="1408" t="str">
        <f t="shared" si="3"/>
        <v/>
      </c>
      <c r="X33" s="1608"/>
      <c r="Y33" s="1609"/>
      <c r="Z33" s="1609"/>
      <c r="AA33" s="1610"/>
      <c r="AB33" s="1611" t="s">
        <v>2954</v>
      </c>
      <c r="AC33" s="1612" t="str">
        <f t="shared" si="4"/>
        <v/>
      </c>
      <c r="AD33" s="990"/>
      <c r="AE33" s="1405"/>
      <c r="AF33" s="131"/>
      <c r="AG33" s="2186"/>
      <c r="AH33" s="2186"/>
      <c r="AI33" s="2186"/>
      <c r="AJ33" s="2186"/>
      <c r="AK33" s="1481"/>
      <c r="AL33" s="1407" t="str">
        <f t="shared" si="5"/>
        <v>23 (1423)</v>
      </c>
      <c r="AM33" s="1408" t="str">
        <f t="shared" si="6"/>
        <v/>
      </c>
      <c r="AN33" s="1608"/>
      <c r="AO33" s="1609"/>
      <c r="AP33" s="1609"/>
      <c r="AQ33" s="131"/>
      <c r="AR33" s="1407" t="str">
        <f t="shared" si="7"/>
        <v>23 (1423)</v>
      </c>
      <c r="AS33" s="1408" t="str">
        <f t="shared" si="8"/>
        <v/>
      </c>
      <c r="AT33" s="1608"/>
      <c r="AU33" s="1609"/>
      <c r="AV33" s="1609"/>
    </row>
    <row r="34" spans="1:48" s="1446" customFormat="1" hidden="1" x14ac:dyDescent="0.25">
      <c r="A34" s="1700" t="s">
        <v>2955</v>
      </c>
      <c r="B34" s="1065"/>
      <c r="C34" s="1402"/>
      <c r="D34" s="1692"/>
      <c r="E34" s="1700"/>
      <c r="F34" s="1692"/>
      <c r="G34" s="1419"/>
      <c r="H34" s="1693"/>
      <c r="I34" s="1405"/>
      <c r="J34" s="1700"/>
      <c r="K34" s="2186"/>
      <c r="L34" s="2186"/>
      <c r="M34" s="2186"/>
      <c r="N34" s="2186"/>
      <c r="O34" s="131"/>
      <c r="P34" s="1407" t="str">
        <f t="shared" si="0"/>
        <v>24 (1424)</v>
      </c>
      <c r="Q34" s="1408" t="str">
        <f t="shared" si="1"/>
        <v/>
      </c>
      <c r="R34" s="295"/>
      <c r="S34" s="1409"/>
      <c r="T34" s="1409"/>
      <c r="U34" s="1665"/>
      <c r="V34" s="1407" t="str">
        <f t="shared" si="2"/>
        <v>24 (1424)</v>
      </c>
      <c r="W34" s="1408" t="str">
        <f t="shared" si="3"/>
        <v/>
      </c>
      <c r="X34" s="1608"/>
      <c r="Y34" s="1609"/>
      <c r="Z34" s="1609"/>
      <c r="AA34" s="1610"/>
      <c r="AB34" s="1611" t="s">
        <v>2955</v>
      </c>
      <c r="AC34" s="1612" t="str">
        <f t="shared" si="4"/>
        <v/>
      </c>
      <c r="AD34" s="990"/>
      <c r="AE34" s="1405"/>
      <c r="AF34" s="131"/>
      <c r="AG34" s="2186"/>
      <c r="AH34" s="2186"/>
      <c r="AI34" s="2186"/>
      <c r="AJ34" s="2186"/>
      <c r="AK34" s="1481"/>
      <c r="AL34" s="1407" t="str">
        <f t="shared" si="5"/>
        <v>24 (1424)</v>
      </c>
      <c r="AM34" s="1408" t="str">
        <f t="shared" si="6"/>
        <v/>
      </c>
      <c r="AN34" s="1608"/>
      <c r="AO34" s="1609"/>
      <c r="AP34" s="1609"/>
      <c r="AQ34" s="131"/>
      <c r="AR34" s="1407" t="str">
        <f t="shared" si="7"/>
        <v>24 (1424)</v>
      </c>
      <c r="AS34" s="1408" t="str">
        <f t="shared" si="8"/>
        <v/>
      </c>
      <c r="AT34" s="1608"/>
      <c r="AU34" s="1609"/>
      <c r="AV34" s="1609"/>
    </row>
    <row r="35" spans="1:48" s="1446" customFormat="1" x14ac:dyDescent="0.25">
      <c r="A35" s="1700" t="s">
        <v>2956</v>
      </c>
      <c r="B35" s="1065"/>
      <c r="C35" s="1402"/>
      <c r="D35" s="1692"/>
      <c r="E35" s="1700"/>
      <c r="F35" s="1692"/>
      <c r="G35" s="1419"/>
      <c r="H35" s="1693"/>
      <c r="I35" s="1405"/>
      <c r="J35" s="1700"/>
      <c r="K35" s="2186"/>
      <c r="L35" s="2186"/>
      <c r="M35" s="2186"/>
      <c r="N35" s="2186"/>
      <c r="O35" s="131"/>
      <c r="P35" s="1407" t="str">
        <f t="shared" si="0"/>
        <v>25 (1425)</v>
      </c>
      <c r="Q35" s="1408" t="str">
        <f t="shared" si="1"/>
        <v/>
      </c>
      <c r="R35" s="295"/>
      <c r="S35" s="1409"/>
      <c r="T35" s="1409"/>
      <c r="U35" s="1665"/>
      <c r="V35" s="1407" t="str">
        <f t="shared" si="2"/>
        <v>25 (1425)</v>
      </c>
      <c r="W35" s="1408" t="str">
        <f t="shared" si="3"/>
        <v/>
      </c>
      <c r="X35" s="1608"/>
      <c r="Y35" s="1609"/>
      <c r="Z35" s="1609"/>
      <c r="AA35" s="1610"/>
      <c r="AB35" s="1611" t="s">
        <v>2956</v>
      </c>
      <c r="AC35" s="1612" t="str">
        <f t="shared" si="4"/>
        <v/>
      </c>
      <c r="AD35" s="990"/>
      <c r="AE35" s="1405"/>
      <c r="AF35" s="131"/>
      <c r="AG35" s="2186"/>
      <c r="AH35" s="2186"/>
      <c r="AI35" s="2186"/>
      <c r="AJ35" s="2186"/>
      <c r="AK35" s="1481"/>
      <c r="AL35" s="1407" t="str">
        <f t="shared" si="5"/>
        <v>25 (1425)</v>
      </c>
      <c r="AM35" s="1408" t="str">
        <f t="shared" si="6"/>
        <v/>
      </c>
      <c r="AN35" s="1608"/>
      <c r="AO35" s="1609"/>
      <c r="AP35" s="1609"/>
      <c r="AQ35" s="131"/>
      <c r="AR35" s="1407" t="str">
        <f t="shared" si="7"/>
        <v>25 (1425)</v>
      </c>
      <c r="AS35" s="1408" t="str">
        <f t="shared" si="8"/>
        <v/>
      </c>
      <c r="AT35" s="1608"/>
      <c r="AU35" s="1609"/>
      <c r="AV35" s="1609"/>
    </row>
    <row r="36" spans="1:48" s="1446" customFormat="1" x14ac:dyDescent="0.25">
      <c r="A36" s="425" t="s">
        <v>2957</v>
      </c>
      <c r="B36" s="1066">
        <v>100</v>
      </c>
      <c r="C36" s="1410"/>
      <c r="D36" s="1692"/>
      <c r="E36" s="1700"/>
      <c r="F36" s="1692"/>
      <c r="G36" s="1419"/>
      <c r="H36" s="1693"/>
      <c r="I36" s="1405"/>
      <c r="J36" s="1700"/>
      <c r="K36" s="2188"/>
      <c r="L36" s="2188"/>
      <c r="M36" s="2188"/>
      <c r="N36" s="2188"/>
      <c r="O36" s="131"/>
      <c r="P36" s="1400"/>
      <c r="Q36" s="1413">
        <f>$B36</f>
        <v>100</v>
      </c>
      <c r="R36" s="295"/>
      <c r="S36" s="1409"/>
      <c r="T36" s="1409"/>
      <c r="U36" s="1665"/>
      <c r="V36" s="1400"/>
      <c r="W36" s="1413">
        <f>$B36</f>
        <v>100</v>
      </c>
      <c r="X36" s="1608"/>
      <c r="Y36" s="1609"/>
      <c r="Z36" s="1609"/>
      <c r="AA36" s="1610"/>
      <c r="AB36" s="1605"/>
      <c r="AC36" s="1613">
        <v>100</v>
      </c>
      <c r="AD36" s="990"/>
      <c r="AE36" s="1405"/>
      <c r="AF36" s="131"/>
      <c r="AG36" s="2188"/>
      <c r="AH36" s="2188"/>
      <c r="AI36" s="2188"/>
      <c r="AJ36" s="2188"/>
      <c r="AK36" s="1481"/>
      <c r="AL36" s="1400"/>
      <c r="AM36" s="1413">
        <f>$B36</f>
        <v>100</v>
      </c>
      <c r="AN36" s="1608"/>
      <c r="AO36" s="1609"/>
      <c r="AP36" s="1609"/>
      <c r="AQ36" s="131"/>
      <c r="AR36" s="1400"/>
      <c r="AS36" s="1413">
        <f>$B36</f>
        <v>100</v>
      </c>
      <c r="AT36" s="1608"/>
      <c r="AU36" s="1609"/>
      <c r="AV36" s="1609"/>
    </row>
    <row r="37" spans="1:48" s="1446" customFormat="1" x14ac:dyDescent="0.25">
      <c r="A37" s="132" t="s">
        <v>2958</v>
      </c>
      <c r="B37" s="905" t="s">
        <v>2959</v>
      </c>
      <c r="C37" s="906"/>
      <c r="D37" s="1693"/>
      <c r="E37" s="131"/>
      <c r="F37" s="1693"/>
      <c r="G37" s="1420"/>
      <c r="H37" s="1693"/>
      <c r="I37" s="1416"/>
      <c r="J37" s="131"/>
      <c r="K37" s="2189"/>
      <c r="L37" s="2189"/>
      <c r="M37" s="2189"/>
      <c r="N37" s="2189"/>
      <c r="O37" s="131"/>
      <c r="P37" s="1400"/>
      <c r="Q37" s="906" t="str">
        <f>$B37</f>
        <v>Global</v>
      </c>
      <c r="R37" s="295"/>
      <c r="S37" s="1418"/>
      <c r="T37" s="1418"/>
      <c r="U37" s="1665"/>
      <c r="V37" s="1400"/>
      <c r="W37" s="906" t="str">
        <f>$B37</f>
        <v>Global</v>
      </c>
      <c r="X37" s="1608"/>
      <c r="Y37" s="1609"/>
      <c r="Z37" s="1609"/>
      <c r="AA37" s="1610"/>
      <c r="AB37" s="1605"/>
      <c r="AC37" s="1614" t="s">
        <v>2959</v>
      </c>
      <c r="AD37" s="295"/>
      <c r="AE37" s="1416"/>
      <c r="AF37" s="131"/>
      <c r="AG37" s="2189"/>
      <c r="AH37" s="2189"/>
      <c r="AI37" s="2189"/>
      <c r="AJ37" s="2189"/>
      <c r="AK37" s="1481"/>
      <c r="AL37" s="1400"/>
      <c r="AM37" s="906" t="str">
        <f>$B37</f>
        <v>Global</v>
      </c>
      <c r="AN37" s="1608"/>
      <c r="AO37" s="1609"/>
      <c r="AP37" s="1609"/>
      <c r="AQ37" s="131"/>
      <c r="AR37" s="1400"/>
      <c r="AS37" s="906" t="str">
        <f>$B37</f>
        <v>Global</v>
      </c>
      <c r="AT37" s="1608"/>
      <c r="AU37" s="1609"/>
      <c r="AV37" s="1609"/>
    </row>
    <row r="38" spans="1:48" s="1446" customFormat="1" x14ac:dyDescent="0.25">
      <c r="A38" s="131"/>
      <c r="B38" s="131"/>
      <c r="C38" s="131"/>
      <c r="D38" s="131"/>
      <c r="E38" s="131"/>
      <c r="F38" s="131"/>
      <c r="G38" s="131"/>
      <c r="H38" s="131"/>
      <c r="I38" s="131"/>
      <c r="J38" s="131"/>
      <c r="K38" s="131"/>
      <c r="L38" s="131"/>
      <c r="M38" s="131"/>
      <c r="N38" s="131"/>
      <c r="O38" s="131"/>
      <c r="P38" s="1400"/>
      <c r="Q38" s="1400"/>
      <c r="R38" s="131"/>
      <c r="S38" s="131"/>
      <c r="T38" s="131"/>
      <c r="U38" s="1665"/>
      <c r="V38" s="1400"/>
      <c r="W38" s="1400"/>
      <c r="X38" s="1590"/>
      <c r="Y38" s="1590"/>
      <c r="Z38" s="1590"/>
      <c r="AA38" s="1610"/>
      <c r="AB38" s="1605"/>
      <c r="AC38" s="1605"/>
      <c r="AD38" s="1607"/>
      <c r="AE38" s="131"/>
      <c r="AF38" s="131"/>
      <c r="AG38" s="131"/>
      <c r="AH38" s="131"/>
      <c r="AI38" s="131"/>
      <c r="AJ38" s="131"/>
      <c r="AK38" s="1481"/>
      <c r="AL38" s="1400"/>
      <c r="AM38" s="1400"/>
      <c r="AN38" s="1590"/>
      <c r="AO38" s="1590"/>
      <c r="AP38" s="1590"/>
      <c r="AQ38" s="131"/>
      <c r="AR38" s="1400"/>
      <c r="AS38" s="1400"/>
      <c r="AT38" s="1590"/>
      <c r="AU38" s="1590"/>
      <c r="AV38" s="1590"/>
    </row>
    <row r="39" spans="1:48" s="1446" customFormat="1" x14ac:dyDescent="0.25">
      <c r="A39" s="131"/>
      <c r="B39" s="138" t="s">
        <v>1785</v>
      </c>
      <c r="C39" s="131"/>
      <c r="D39" s="131"/>
      <c r="E39" s="131"/>
      <c r="F39" s="131"/>
      <c r="G39" s="131"/>
      <c r="H39" s="131"/>
      <c r="I39" s="131"/>
      <c r="J39" s="131"/>
      <c r="K39" s="131"/>
      <c r="L39" s="131"/>
      <c r="M39" s="131"/>
      <c r="N39" s="131"/>
      <c r="O39" s="131"/>
      <c r="P39" s="1400"/>
      <c r="Q39" s="1401" t="str">
        <f>$B39</f>
        <v>Engagements inutilisés (502)</v>
      </c>
      <c r="R39" s="131"/>
      <c r="S39" s="131"/>
      <c r="T39" s="131"/>
      <c r="U39" s="1665"/>
      <c r="V39" s="1400"/>
      <c r="W39" s="1401" t="str">
        <f>$B39</f>
        <v>Engagements inutilisés (502)</v>
      </c>
      <c r="X39" s="1590"/>
      <c r="Y39" s="1590"/>
      <c r="Z39" s="1590"/>
      <c r="AA39" s="1610"/>
      <c r="AB39" s="1605"/>
      <c r="AC39" s="1606" t="s">
        <v>3146</v>
      </c>
      <c r="AD39" s="1607"/>
      <c r="AE39" s="131"/>
      <c r="AF39" s="131"/>
      <c r="AG39" s="131"/>
      <c r="AH39" s="131"/>
      <c r="AI39" s="131"/>
      <c r="AJ39" s="131"/>
      <c r="AK39" s="1481"/>
      <c r="AL39" s="1400"/>
      <c r="AM39" s="1401" t="str">
        <f>$B39</f>
        <v>Engagements inutilisés (502)</v>
      </c>
      <c r="AN39" s="1590"/>
      <c r="AO39" s="1590"/>
      <c r="AP39" s="1590"/>
      <c r="AQ39" s="131"/>
      <c r="AR39" s="1400"/>
      <c r="AS39" s="1401" t="str">
        <f>$B39</f>
        <v>Engagements inutilisés (502)</v>
      </c>
      <c r="AT39" s="1590"/>
      <c r="AU39" s="1590"/>
      <c r="AV39" s="1590"/>
    </row>
    <row r="40" spans="1:48" s="1446" customFormat="1" x14ac:dyDescent="0.25">
      <c r="A40" s="1700" t="s">
        <v>2932</v>
      </c>
      <c r="B40" s="1065"/>
      <c r="C40" s="1692"/>
      <c r="D40" s="1692"/>
      <c r="E40" s="1700"/>
      <c r="F40" s="1692"/>
      <c r="G40" s="1419"/>
      <c r="H40" s="1693"/>
      <c r="I40" s="1405"/>
      <c r="J40" s="1700"/>
      <c r="K40" s="2186"/>
      <c r="L40" s="2186"/>
      <c r="M40" s="2186"/>
      <c r="N40" s="2186"/>
      <c r="O40" s="131"/>
      <c r="P40" s="1407" t="str">
        <f t="shared" ref="P40:P64" si="9">$A40</f>
        <v>1 (1401)</v>
      </c>
      <c r="Q40" s="1408" t="str">
        <f t="shared" ref="Q40:Q64" si="10">IF($B40="","",$B40)</f>
        <v/>
      </c>
      <c r="R40" s="295"/>
      <c r="S40" s="1409"/>
      <c r="T40" s="1409"/>
      <c r="U40" s="1665"/>
      <c r="V40" s="1407" t="str">
        <f t="shared" ref="V40:V64" si="11">$A40</f>
        <v>1 (1401)</v>
      </c>
      <c r="W40" s="1408" t="str">
        <f t="shared" ref="W40:W64" si="12">IF($B40="","",$B40)</f>
        <v/>
      </c>
      <c r="X40" s="1608"/>
      <c r="Y40" s="1609"/>
      <c r="Z40" s="1609"/>
      <c r="AA40" s="1610"/>
      <c r="AB40" s="1611" t="s">
        <v>2932</v>
      </c>
      <c r="AC40" s="1612" t="str">
        <f t="shared" ref="AC40:AC64" si="13">IF($B40="","",$B40)</f>
        <v/>
      </c>
      <c r="AD40" s="990"/>
      <c r="AE40" s="1405"/>
      <c r="AF40" s="131"/>
      <c r="AG40" s="2186"/>
      <c r="AH40" s="2186"/>
      <c r="AI40" s="2186"/>
      <c r="AJ40" s="2186"/>
      <c r="AK40" s="1481"/>
      <c r="AL40" s="1407" t="str">
        <f t="shared" ref="AL40:AL64" si="14">$A40</f>
        <v>1 (1401)</v>
      </c>
      <c r="AM40" s="1408" t="str">
        <f t="shared" ref="AM40:AM64" si="15">IF($B40="","",$B40)</f>
        <v/>
      </c>
      <c r="AN40" s="1608"/>
      <c r="AO40" s="1609"/>
      <c r="AP40" s="1609"/>
      <c r="AQ40" s="131"/>
      <c r="AR40" s="1407" t="str">
        <f t="shared" ref="AR40:AR64" si="16">$A40</f>
        <v>1 (1401)</v>
      </c>
      <c r="AS40" s="1408" t="str">
        <f t="shared" ref="AS40:AS64" si="17">IF($B40="","",$B40)</f>
        <v/>
      </c>
      <c r="AT40" s="1608"/>
      <c r="AU40" s="1609"/>
      <c r="AV40" s="1609"/>
    </row>
    <row r="41" spans="1:48" s="1446" customFormat="1" x14ac:dyDescent="0.25">
      <c r="A41" s="1700" t="s">
        <v>2933</v>
      </c>
      <c r="B41" s="1065"/>
      <c r="C41" s="1692"/>
      <c r="D41" s="1692"/>
      <c r="E41" s="1700"/>
      <c r="F41" s="1692"/>
      <c r="G41" s="1419"/>
      <c r="H41" s="1693"/>
      <c r="I41" s="1405"/>
      <c r="J41" s="1700"/>
      <c r="K41" s="2186"/>
      <c r="L41" s="2186"/>
      <c r="M41" s="2186"/>
      <c r="N41" s="2186"/>
      <c r="O41" s="131"/>
      <c r="P41" s="1407" t="str">
        <f t="shared" si="9"/>
        <v>2 (1402)</v>
      </c>
      <c r="Q41" s="1408" t="str">
        <f t="shared" si="10"/>
        <v/>
      </c>
      <c r="R41" s="295"/>
      <c r="S41" s="1409"/>
      <c r="T41" s="1409"/>
      <c r="U41" s="1665"/>
      <c r="V41" s="1407" t="str">
        <f t="shared" si="11"/>
        <v>2 (1402)</v>
      </c>
      <c r="W41" s="1408" t="str">
        <f t="shared" si="12"/>
        <v/>
      </c>
      <c r="X41" s="1608"/>
      <c r="Y41" s="1609"/>
      <c r="Z41" s="1609"/>
      <c r="AA41" s="1610"/>
      <c r="AB41" s="1611" t="s">
        <v>2933</v>
      </c>
      <c r="AC41" s="1612" t="str">
        <f t="shared" si="13"/>
        <v/>
      </c>
      <c r="AD41" s="990"/>
      <c r="AE41" s="1405"/>
      <c r="AF41" s="131"/>
      <c r="AG41" s="2186"/>
      <c r="AH41" s="2186"/>
      <c r="AI41" s="2186"/>
      <c r="AJ41" s="2186"/>
      <c r="AK41" s="1481"/>
      <c r="AL41" s="1407" t="str">
        <f t="shared" si="14"/>
        <v>2 (1402)</v>
      </c>
      <c r="AM41" s="1408" t="str">
        <f t="shared" si="15"/>
        <v/>
      </c>
      <c r="AN41" s="1608"/>
      <c r="AO41" s="1609"/>
      <c r="AP41" s="1609"/>
      <c r="AQ41" s="131"/>
      <c r="AR41" s="1407" t="str">
        <f t="shared" si="16"/>
        <v>2 (1402)</v>
      </c>
      <c r="AS41" s="1408" t="str">
        <f t="shared" si="17"/>
        <v/>
      </c>
      <c r="AT41" s="1608"/>
      <c r="AU41" s="1609"/>
      <c r="AV41" s="1609"/>
    </row>
    <row r="42" spans="1:48" s="1446" customFormat="1" x14ac:dyDescent="0.25">
      <c r="A42" s="1700" t="s">
        <v>2934</v>
      </c>
      <c r="B42" s="1065"/>
      <c r="C42" s="1692"/>
      <c r="D42" s="1692"/>
      <c r="E42" s="1700"/>
      <c r="F42" s="1692"/>
      <c r="G42" s="1419"/>
      <c r="H42" s="1693"/>
      <c r="I42" s="1405"/>
      <c r="J42" s="1700"/>
      <c r="K42" s="2186"/>
      <c r="L42" s="2186"/>
      <c r="M42" s="2186"/>
      <c r="N42" s="2186"/>
      <c r="O42" s="131"/>
      <c r="P42" s="1407" t="str">
        <f t="shared" si="9"/>
        <v>3 (1403)</v>
      </c>
      <c r="Q42" s="1408" t="str">
        <f t="shared" si="10"/>
        <v/>
      </c>
      <c r="R42" s="295"/>
      <c r="S42" s="1409"/>
      <c r="T42" s="1409"/>
      <c r="U42" s="1665"/>
      <c r="V42" s="1407" t="str">
        <f t="shared" si="11"/>
        <v>3 (1403)</v>
      </c>
      <c r="W42" s="1408" t="str">
        <f t="shared" si="12"/>
        <v/>
      </c>
      <c r="X42" s="1608"/>
      <c r="Y42" s="1609"/>
      <c r="Z42" s="1609"/>
      <c r="AA42" s="1610"/>
      <c r="AB42" s="1611" t="s">
        <v>2934</v>
      </c>
      <c r="AC42" s="1612" t="str">
        <f t="shared" si="13"/>
        <v/>
      </c>
      <c r="AD42" s="990"/>
      <c r="AE42" s="1405"/>
      <c r="AF42" s="131"/>
      <c r="AG42" s="2186"/>
      <c r="AH42" s="2186"/>
      <c r="AI42" s="2186"/>
      <c r="AJ42" s="2186"/>
      <c r="AK42" s="1481"/>
      <c r="AL42" s="1407" t="str">
        <f t="shared" si="14"/>
        <v>3 (1403)</v>
      </c>
      <c r="AM42" s="1408" t="str">
        <f t="shared" si="15"/>
        <v/>
      </c>
      <c r="AN42" s="1608"/>
      <c r="AO42" s="1609"/>
      <c r="AP42" s="1609"/>
      <c r="AQ42" s="131"/>
      <c r="AR42" s="1407" t="str">
        <f t="shared" si="16"/>
        <v>3 (1403)</v>
      </c>
      <c r="AS42" s="1408" t="str">
        <f t="shared" si="17"/>
        <v/>
      </c>
      <c r="AT42" s="1608"/>
      <c r="AU42" s="1609"/>
      <c r="AV42" s="1609"/>
    </row>
    <row r="43" spans="1:48" s="1446" customFormat="1" hidden="1" x14ac:dyDescent="0.25">
      <c r="A43" s="1700" t="s">
        <v>2935</v>
      </c>
      <c r="B43" s="1065"/>
      <c r="C43" s="1692"/>
      <c r="D43" s="1692"/>
      <c r="E43" s="1700"/>
      <c r="F43" s="1692"/>
      <c r="G43" s="1419"/>
      <c r="H43" s="1693"/>
      <c r="I43" s="1405"/>
      <c r="J43" s="1700"/>
      <c r="K43" s="2186"/>
      <c r="L43" s="2186"/>
      <c r="M43" s="2186"/>
      <c r="N43" s="2186"/>
      <c r="O43" s="131"/>
      <c r="P43" s="1407" t="str">
        <f t="shared" si="9"/>
        <v>4 (1404)</v>
      </c>
      <c r="Q43" s="1408" t="str">
        <f t="shared" si="10"/>
        <v/>
      </c>
      <c r="R43" s="295"/>
      <c r="S43" s="1409"/>
      <c r="T43" s="1409"/>
      <c r="U43" s="1665"/>
      <c r="V43" s="1407" t="str">
        <f t="shared" si="11"/>
        <v>4 (1404)</v>
      </c>
      <c r="W43" s="1408" t="str">
        <f t="shared" si="12"/>
        <v/>
      </c>
      <c r="X43" s="1608"/>
      <c r="Y43" s="1609"/>
      <c r="Z43" s="1609"/>
      <c r="AA43" s="1610"/>
      <c r="AB43" s="1611" t="s">
        <v>2935</v>
      </c>
      <c r="AC43" s="1612" t="str">
        <f t="shared" si="13"/>
        <v/>
      </c>
      <c r="AD43" s="990"/>
      <c r="AE43" s="1405"/>
      <c r="AF43" s="131"/>
      <c r="AG43" s="2186"/>
      <c r="AH43" s="2186"/>
      <c r="AI43" s="2186"/>
      <c r="AJ43" s="2186"/>
      <c r="AK43" s="1481"/>
      <c r="AL43" s="1407" t="str">
        <f t="shared" si="14"/>
        <v>4 (1404)</v>
      </c>
      <c r="AM43" s="1408" t="str">
        <f t="shared" si="15"/>
        <v/>
      </c>
      <c r="AN43" s="1608"/>
      <c r="AO43" s="1609"/>
      <c r="AP43" s="1609"/>
      <c r="AQ43" s="131"/>
      <c r="AR43" s="1407" t="str">
        <f t="shared" si="16"/>
        <v>4 (1404)</v>
      </c>
      <c r="AS43" s="1408" t="str">
        <f t="shared" si="17"/>
        <v/>
      </c>
      <c r="AT43" s="1608"/>
      <c r="AU43" s="1609"/>
      <c r="AV43" s="1609"/>
    </row>
    <row r="44" spans="1:48" s="1446" customFormat="1" hidden="1" x14ac:dyDescent="0.25">
      <c r="A44" s="1700" t="s">
        <v>2936</v>
      </c>
      <c r="B44" s="1065"/>
      <c r="C44" s="1692"/>
      <c r="D44" s="1692"/>
      <c r="E44" s="1700"/>
      <c r="F44" s="1692"/>
      <c r="G44" s="1419"/>
      <c r="H44" s="1693"/>
      <c r="I44" s="1405"/>
      <c r="J44" s="1700"/>
      <c r="K44" s="2186"/>
      <c r="L44" s="2186"/>
      <c r="M44" s="2186"/>
      <c r="N44" s="2186"/>
      <c r="O44" s="131"/>
      <c r="P44" s="1407" t="str">
        <f t="shared" si="9"/>
        <v>5 (1405)</v>
      </c>
      <c r="Q44" s="1408" t="str">
        <f t="shared" si="10"/>
        <v/>
      </c>
      <c r="R44" s="295"/>
      <c r="S44" s="1409"/>
      <c r="T44" s="1409"/>
      <c r="U44" s="1665"/>
      <c r="V44" s="1407" t="str">
        <f t="shared" si="11"/>
        <v>5 (1405)</v>
      </c>
      <c r="W44" s="1408" t="str">
        <f t="shared" si="12"/>
        <v/>
      </c>
      <c r="X44" s="1608"/>
      <c r="Y44" s="1609"/>
      <c r="Z44" s="1609"/>
      <c r="AA44" s="1610"/>
      <c r="AB44" s="1611" t="s">
        <v>2936</v>
      </c>
      <c r="AC44" s="1612" t="str">
        <f t="shared" si="13"/>
        <v/>
      </c>
      <c r="AD44" s="990"/>
      <c r="AE44" s="1405"/>
      <c r="AF44" s="131"/>
      <c r="AG44" s="2186"/>
      <c r="AH44" s="2186"/>
      <c r="AI44" s="2186"/>
      <c r="AJ44" s="2186"/>
      <c r="AK44" s="1481"/>
      <c r="AL44" s="1407" t="str">
        <f t="shared" si="14"/>
        <v>5 (1405)</v>
      </c>
      <c r="AM44" s="1408" t="str">
        <f t="shared" si="15"/>
        <v/>
      </c>
      <c r="AN44" s="1608"/>
      <c r="AO44" s="1609"/>
      <c r="AP44" s="1609"/>
      <c r="AQ44" s="131"/>
      <c r="AR44" s="1407" t="str">
        <f t="shared" si="16"/>
        <v>5 (1405)</v>
      </c>
      <c r="AS44" s="1408" t="str">
        <f t="shared" si="17"/>
        <v/>
      </c>
      <c r="AT44" s="1608"/>
      <c r="AU44" s="1609"/>
      <c r="AV44" s="1609"/>
    </row>
    <row r="45" spans="1:48" s="1446" customFormat="1" hidden="1" x14ac:dyDescent="0.25">
      <c r="A45" s="1700" t="s">
        <v>2937</v>
      </c>
      <c r="B45" s="1065"/>
      <c r="C45" s="1692"/>
      <c r="D45" s="1692"/>
      <c r="E45" s="1700"/>
      <c r="F45" s="1692"/>
      <c r="G45" s="1419"/>
      <c r="H45" s="1693"/>
      <c r="I45" s="1405"/>
      <c r="J45" s="1700"/>
      <c r="K45" s="2186"/>
      <c r="L45" s="2186"/>
      <c r="M45" s="2186"/>
      <c r="N45" s="2186"/>
      <c r="O45" s="131"/>
      <c r="P45" s="1407" t="str">
        <f t="shared" si="9"/>
        <v>6 (1406)</v>
      </c>
      <c r="Q45" s="1408" t="str">
        <f t="shared" si="10"/>
        <v/>
      </c>
      <c r="R45" s="295"/>
      <c r="S45" s="1409"/>
      <c r="T45" s="1409"/>
      <c r="U45" s="1665"/>
      <c r="V45" s="1407" t="str">
        <f t="shared" si="11"/>
        <v>6 (1406)</v>
      </c>
      <c r="W45" s="1408" t="str">
        <f t="shared" si="12"/>
        <v/>
      </c>
      <c r="X45" s="1608"/>
      <c r="Y45" s="1609"/>
      <c r="Z45" s="1609"/>
      <c r="AA45" s="1610"/>
      <c r="AB45" s="1611" t="s">
        <v>2937</v>
      </c>
      <c r="AC45" s="1612" t="str">
        <f t="shared" si="13"/>
        <v/>
      </c>
      <c r="AD45" s="990"/>
      <c r="AE45" s="1405"/>
      <c r="AF45" s="131"/>
      <c r="AG45" s="2186"/>
      <c r="AH45" s="2186"/>
      <c r="AI45" s="2186"/>
      <c r="AJ45" s="2186"/>
      <c r="AK45" s="1481"/>
      <c r="AL45" s="1407" t="str">
        <f t="shared" si="14"/>
        <v>6 (1406)</v>
      </c>
      <c r="AM45" s="1408" t="str">
        <f t="shared" si="15"/>
        <v/>
      </c>
      <c r="AN45" s="1608"/>
      <c r="AO45" s="1609"/>
      <c r="AP45" s="1609"/>
      <c r="AQ45" s="131"/>
      <c r="AR45" s="1407" t="str">
        <f t="shared" si="16"/>
        <v>6 (1406)</v>
      </c>
      <c r="AS45" s="1408" t="str">
        <f t="shared" si="17"/>
        <v/>
      </c>
      <c r="AT45" s="1608"/>
      <c r="AU45" s="1609"/>
      <c r="AV45" s="1609"/>
    </row>
    <row r="46" spans="1:48" s="1446" customFormat="1" hidden="1" x14ac:dyDescent="0.25">
      <c r="A46" s="1700" t="s">
        <v>2938</v>
      </c>
      <c r="B46" s="1065"/>
      <c r="C46" s="1692"/>
      <c r="D46" s="1692"/>
      <c r="E46" s="1700"/>
      <c r="F46" s="1692"/>
      <c r="G46" s="1419"/>
      <c r="H46" s="1693"/>
      <c r="I46" s="1405"/>
      <c r="J46" s="1700"/>
      <c r="K46" s="2186"/>
      <c r="L46" s="2186"/>
      <c r="M46" s="2186"/>
      <c r="N46" s="2186"/>
      <c r="O46" s="131"/>
      <c r="P46" s="1407" t="str">
        <f t="shared" si="9"/>
        <v>7 (1407)</v>
      </c>
      <c r="Q46" s="1408" t="str">
        <f t="shared" si="10"/>
        <v/>
      </c>
      <c r="R46" s="295"/>
      <c r="S46" s="1409"/>
      <c r="T46" s="1409"/>
      <c r="U46" s="1665"/>
      <c r="V46" s="1407" t="str">
        <f t="shared" si="11"/>
        <v>7 (1407)</v>
      </c>
      <c r="W46" s="1408" t="str">
        <f t="shared" si="12"/>
        <v/>
      </c>
      <c r="X46" s="1608"/>
      <c r="Y46" s="1609"/>
      <c r="Z46" s="1609"/>
      <c r="AA46" s="1610"/>
      <c r="AB46" s="1611" t="s">
        <v>2938</v>
      </c>
      <c r="AC46" s="1612" t="str">
        <f t="shared" si="13"/>
        <v/>
      </c>
      <c r="AD46" s="990"/>
      <c r="AE46" s="1405"/>
      <c r="AF46" s="131"/>
      <c r="AG46" s="2186"/>
      <c r="AH46" s="2186"/>
      <c r="AI46" s="2186"/>
      <c r="AJ46" s="2186"/>
      <c r="AK46" s="1481"/>
      <c r="AL46" s="1407" t="str">
        <f t="shared" si="14"/>
        <v>7 (1407)</v>
      </c>
      <c r="AM46" s="1408" t="str">
        <f t="shared" si="15"/>
        <v/>
      </c>
      <c r="AN46" s="1608"/>
      <c r="AO46" s="1609"/>
      <c r="AP46" s="1609"/>
      <c r="AQ46" s="131"/>
      <c r="AR46" s="1407" t="str">
        <f t="shared" si="16"/>
        <v>7 (1407)</v>
      </c>
      <c r="AS46" s="1408" t="str">
        <f t="shared" si="17"/>
        <v/>
      </c>
      <c r="AT46" s="1608"/>
      <c r="AU46" s="1609"/>
      <c r="AV46" s="1609"/>
    </row>
    <row r="47" spans="1:48" s="1446" customFormat="1" hidden="1" x14ac:dyDescent="0.25">
      <c r="A47" s="1700" t="s">
        <v>2939</v>
      </c>
      <c r="B47" s="1065"/>
      <c r="C47" s="1692"/>
      <c r="D47" s="1692"/>
      <c r="E47" s="1700"/>
      <c r="F47" s="1692"/>
      <c r="G47" s="1419"/>
      <c r="H47" s="1693"/>
      <c r="I47" s="1405"/>
      <c r="J47" s="1700"/>
      <c r="K47" s="2186"/>
      <c r="L47" s="2186"/>
      <c r="M47" s="2186"/>
      <c r="N47" s="2186"/>
      <c r="O47" s="131"/>
      <c r="P47" s="1407" t="str">
        <f t="shared" si="9"/>
        <v>8 (1408)</v>
      </c>
      <c r="Q47" s="1408" t="str">
        <f t="shared" si="10"/>
        <v/>
      </c>
      <c r="R47" s="295"/>
      <c r="S47" s="1409"/>
      <c r="T47" s="1409"/>
      <c r="U47" s="1665"/>
      <c r="V47" s="1407" t="str">
        <f t="shared" si="11"/>
        <v>8 (1408)</v>
      </c>
      <c r="W47" s="1408" t="str">
        <f t="shared" si="12"/>
        <v/>
      </c>
      <c r="X47" s="1608"/>
      <c r="Y47" s="1609"/>
      <c r="Z47" s="1609"/>
      <c r="AA47" s="1610"/>
      <c r="AB47" s="1611" t="s">
        <v>2939</v>
      </c>
      <c r="AC47" s="1612" t="str">
        <f t="shared" si="13"/>
        <v/>
      </c>
      <c r="AD47" s="990"/>
      <c r="AE47" s="1405"/>
      <c r="AF47" s="131"/>
      <c r="AG47" s="2186"/>
      <c r="AH47" s="2186"/>
      <c r="AI47" s="2186"/>
      <c r="AJ47" s="2186"/>
      <c r="AK47" s="1481"/>
      <c r="AL47" s="1407" t="str">
        <f t="shared" si="14"/>
        <v>8 (1408)</v>
      </c>
      <c r="AM47" s="1408" t="str">
        <f t="shared" si="15"/>
        <v/>
      </c>
      <c r="AN47" s="1608"/>
      <c r="AO47" s="1609"/>
      <c r="AP47" s="1609"/>
      <c r="AQ47" s="131"/>
      <c r="AR47" s="1407" t="str">
        <f t="shared" si="16"/>
        <v>8 (1408)</v>
      </c>
      <c r="AS47" s="1408" t="str">
        <f t="shared" si="17"/>
        <v/>
      </c>
      <c r="AT47" s="1608"/>
      <c r="AU47" s="1609"/>
      <c r="AV47" s="1609"/>
    </row>
    <row r="48" spans="1:48" s="1446" customFormat="1" hidden="1" x14ac:dyDescent="0.25">
      <c r="A48" s="1700" t="s">
        <v>2940</v>
      </c>
      <c r="B48" s="1065"/>
      <c r="C48" s="1692"/>
      <c r="D48" s="1692"/>
      <c r="E48" s="1700"/>
      <c r="F48" s="1692"/>
      <c r="G48" s="1419"/>
      <c r="H48" s="1693"/>
      <c r="I48" s="1405"/>
      <c r="J48" s="1700"/>
      <c r="K48" s="2186"/>
      <c r="L48" s="2186"/>
      <c r="M48" s="2186"/>
      <c r="N48" s="2186"/>
      <c r="O48" s="131"/>
      <c r="P48" s="1407" t="str">
        <f t="shared" si="9"/>
        <v>9 (1409)</v>
      </c>
      <c r="Q48" s="1408" t="str">
        <f t="shared" si="10"/>
        <v/>
      </c>
      <c r="R48" s="295"/>
      <c r="S48" s="1409"/>
      <c r="T48" s="1409"/>
      <c r="U48" s="1665"/>
      <c r="V48" s="1407" t="str">
        <f t="shared" si="11"/>
        <v>9 (1409)</v>
      </c>
      <c r="W48" s="1408" t="str">
        <f t="shared" si="12"/>
        <v/>
      </c>
      <c r="X48" s="1608"/>
      <c r="Y48" s="1609"/>
      <c r="Z48" s="1609"/>
      <c r="AA48" s="1610"/>
      <c r="AB48" s="1611" t="s">
        <v>2940</v>
      </c>
      <c r="AC48" s="1612" t="str">
        <f t="shared" si="13"/>
        <v/>
      </c>
      <c r="AD48" s="990"/>
      <c r="AE48" s="1405"/>
      <c r="AF48" s="131"/>
      <c r="AG48" s="2186"/>
      <c r="AH48" s="2186"/>
      <c r="AI48" s="2186"/>
      <c r="AJ48" s="2186"/>
      <c r="AK48" s="1481"/>
      <c r="AL48" s="1407" t="str">
        <f t="shared" si="14"/>
        <v>9 (1409)</v>
      </c>
      <c r="AM48" s="1408" t="str">
        <f t="shared" si="15"/>
        <v/>
      </c>
      <c r="AN48" s="1608"/>
      <c r="AO48" s="1609"/>
      <c r="AP48" s="1609"/>
      <c r="AQ48" s="131"/>
      <c r="AR48" s="1407" t="str">
        <f t="shared" si="16"/>
        <v>9 (1409)</v>
      </c>
      <c r="AS48" s="1408" t="str">
        <f t="shared" si="17"/>
        <v/>
      </c>
      <c r="AT48" s="1608"/>
      <c r="AU48" s="1609"/>
      <c r="AV48" s="1609"/>
    </row>
    <row r="49" spans="1:48" s="1446" customFormat="1" hidden="1" x14ac:dyDescent="0.25">
      <c r="A49" s="1700" t="s">
        <v>2941</v>
      </c>
      <c r="B49" s="1065"/>
      <c r="C49" s="1692"/>
      <c r="D49" s="1692"/>
      <c r="E49" s="1700"/>
      <c r="F49" s="1692"/>
      <c r="G49" s="1419"/>
      <c r="H49" s="1693"/>
      <c r="I49" s="1405"/>
      <c r="J49" s="1700"/>
      <c r="K49" s="2186"/>
      <c r="L49" s="2186"/>
      <c r="M49" s="2186"/>
      <c r="N49" s="2186"/>
      <c r="O49" s="131"/>
      <c r="P49" s="1407" t="str">
        <f t="shared" si="9"/>
        <v>10 (1410)</v>
      </c>
      <c r="Q49" s="1408" t="str">
        <f t="shared" si="10"/>
        <v/>
      </c>
      <c r="R49" s="295"/>
      <c r="S49" s="1409"/>
      <c r="T49" s="1409"/>
      <c r="U49" s="1665"/>
      <c r="V49" s="1407" t="str">
        <f t="shared" si="11"/>
        <v>10 (1410)</v>
      </c>
      <c r="W49" s="1408" t="str">
        <f t="shared" si="12"/>
        <v/>
      </c>
      <c r="X49" s="1608"/>
      <c r="Y49" s="1609"/>
      <c r="Z49" s="1609"/>
      <c r="AA49" s="1610"/>
      <c r="AB49" s="1611" t="s">
        <v>2941</v>
      </c>
      <c r="AC49" s="1612" t="str">
        <f t="shared" si="13"/>
        <v/>
      </c>
      <c r="AD49" s="990"/>
      <c r="AE49" s="1405"/>
      <c r="AF49" s="131"/>
      <c r="AG49" s="2186"/>
      <c r="AH49" s="2186"/>
      <c r="AI49" s="2186"/>
      <c r="AJ49" s="2186"/>
      <c r="AK49" s="1481"/>
      <c r="AL49" s="1407" t="str">
        <f t="shared" si="14"/>
        <v>10 (1410)</v>
      </c>
      <c r="AM49" s="1408" t="str">
        <f t="shared" si="15"/>
        <v/>
      </c>
      <c r="AN49" s="1608"/>
      <c r="AO49" s="1609"/>
      <c r="AP49" s="1609"/>
      <c r="AQ49" s="131"/>
      <c r="AR49" s="1407" t="str">
        <f t="shared" si="16"/>
        <v>10 (1410)</v>
      </c>
      <c r="AS49" s="1408" t="str">
        <f t="shared" si="17"/>
        <v/>
      </c>
      <c r="AT49" s="1608"/>
      <c r="AU49" s="1609"/>
      <c r="AV49" s="1609"/>
    </row>
    <row r="50" spans="1:48" s="1446" customFormat="1" hidden="1" x14ac:dyDescent="0.25">
      <c r="A50" s="1700" t="s">
        <v>2942</v>
      </c>
      <c r="B50" s="1065"/>
      <c r="C50" s="1692"/>
      <c r="D50" s="1692"/>
      <c r="E50" s="1700"/>
      <c r="F50" s="1692"/>
      <c r="G50" s="1419"/>
      <c r="H50" s="1693"/>
      <c r="I50" s="1405"/>
      <c r="J50" s="1700"/>
      <c r="K50" s="2186"/>
      <c r="L50" s="2186"/>
      <c r="M50" s="2186"/>
      <c r="N50" s="2186"/>
      <c r="O50" s="131"/>
      <c r="P50" s="1407" t="str">
        <f t="shared" si="9"/>
        <v>11 (1411)</v>
      </c>
      <c r="Q50" s="1408" t="str">
        <f t="shared" si="10"/>
        <v/>
      </c>
      <c r="R50" s="295"/>
      <c r="S50" s="1409"/>
      <c r="T50" s="1409"/>
      <c r="U50" s="1665"/>
      <c r="V50" s="1407" t="str">
        <f t="shared" si="11"/>
        <v>11 (1411)</v>
      </c>
      <c r="W50" s="1408" t="str">
        <f t="shared" si="12"/>
        <v/>
      </c>
      <c r="X50" s="1608"/>
      <c r="Y50" s="1609"/>
      <c r="Z50" s="1609"/>
      <c r="AA50" s="1610"/>
      <c r="AB50" s="1611" t="s">
        <v>2942</v>
      </c>
      <c r="AC50" s="1612" t="str">
        <f t="shared" si="13"/>
        <v/>
      </c>
      <c r="AD50" s="990"/>
      <c r="AE50" s="1405"/>
      <c r="AF50" s="131"/>
      <c r="AG50" s="2186"/>
      <c r="AH50" s="2186"/>
      <c r="AI50" s="2186"/>
      <c r="AJ50" s="2186"/>
      <c r="AK50" s="1481"/>
      <c r="AL50" s="1407" t="str">
        <f t="shared" si="14"/>
        <v>11 (1411)</v>
      </c>
      <c r="AM50" s="1408" t="str">
        <f t="shared" si="15"/>
        <v/>
      </c>
      <c r="AN50" s="1608"/>
      <c r="AO50" s="1609"/>
      <c r="AP50" s="1609"/>
      <c r="AQ50" s="131"/>
      <c r="AR50" s="1407" t="str">
        <f t="shared" si="16"/>
        <v>11 (1411)</v>
      </c>
      <c r="AS50" s="1408" t="str">
        <f t="shared" si="17"/>
        <v/>
      </c>
      <c r="AT50" s="1608"/>
      <c r="AU50" s="1609"/>
      <c r="AV50" s="1609"/>
    </row>
    <row r="51" spans="1:48" s="1446" customFormat="1" hidden="1" x14ac:dyDescent="0.25">
      <c r="A51" s="1700" t="s">
        <v>2943</v>
      </c>
      <c r="B51" s="1065"/>
      <c r="C51" s="1692"/>
      <c r="D51" s="1692"/>
      <c r="E51" s="1700"/>
      <c r="F51" s="1692"/>
      <c r="G51" s="1419"/>
      <c r="H51" s="1693"/>
      <c r="I51" s="1405"/>
      <c r="J51" s="1700"/>
      <c r="K51" s="2186"/>
      <c r="L51" s="2186"/>
      <c r="M51" s="2186"/>
      <c r="N51" s="2186"/>
      <c r="O51" s="131"/>
      <c r="P51" s="1407" t="str">
        <f t="shared" si="9"/>
        <v>12 (1412)</v>
      </c>
      <c r="Q51" s="1408" t="str">
        <f t="shared" si="10"/>
        <v/>
      </c>
      <c r="R51" s="295"/>
      <c r="S51" s="1409"/>
      <c r="T51" s="1409"/>
      <c r="U51" s="1665"/>
      <c r="V51" s="1407" t="str">
        <f t="shared" si="11"/>
        <v>12 (1412)</v>
      </c>
      <c r="W51" s="1408" t="str">
        <f t="shared" si="12"/>
        <v/>
      </c>
      <c r="X51" s="1608"/>
      <c r="Y51" s="1609"/>
      <c r="Z51" s="1609"/>
      <c r="AA51" s="1610"/>
      <c r="AB51" s="1611" t="s">
        <v>2943</v>
      </c>
      <c r="AC51" s="1612" t="str">
        <f t="shared" si="13"/>
        <v/>
      </c>
      <c r="AD51" s="990"/>
      <c r="AE51" s="1405"/>
      <c r="AF51" s="131"/>
      <c r="AG51" s="2186"/>
      <c r="AH51" s="2186"/>
      <c r="AI51" s="2186"/>
      <c r="AJ51" s="2186"/>
      <c r="AK51" s="1481"/>
      <c r="AL51" s="1407" t="str">
        <f t="shared" si="14"/>
        <v>12 (1412)</v>
      </c>
      <c r="AM51" s="1408" t="str">
        <f t="shared" si="15"/>
        <v/>
      </c>
      <c r="AN51" s="1608"/>
      <c r="AO51" s="1609"/>
      <c r="AP51" s="1609"/>
      <c r="AQ51" s="131"/>
      <c r="AR51" s="1407" t="str">
        <f t="shared" si="16"/>
        <v>12 (1412)</v>
      </c>
      <c r="AS51" s="1408" t="str">
        <f t="shared" si="17"/>
        <v/>
      </c>
      <c r="AT51" s="1608"/>
      <c r="AU51" s="1609"/>
      <c r="AV51" s="1609"/>
    </row>
    <row r="52" spans="1:48" s="1446" customFormat="1" hidden="1" x14ac:dyDescent="0.25">
      <c r="A52" s="1700" t="s">
        <v>2944</v>
      </c>
      <c r="B52" s="1065"/>
      <c r="C52" s="1692"/>
      <c r="D52" s="1692"/>
      <c r="E52" s="1700"/>
      <c r="F52" s="1692"/>
      <c r="G52" s="1419"/>
      <c r="H52" s="1693"/>
      <c r="I52" s="1405"/>
      <c r="J52" s="1700"/>
      <c r="K52" s="2186"/>
      <c r="L52" s="2186"/>
      <c r="M52" s="2186"/>
      <c r="N52" s="2186"/>
      <c r="O52" s="131"/>
      <c r="P52" s="1407" t="str">
        <f t="shared" si="9"/>
        <v>13 (1413)</v>
      </c>
      <c r="Q52" s="1408" t="str">
        <f t="shared" si="10"/>
        <v/>
      </c>
      <c r="R52" s="295"/>
      <c r="S52" s="1409"/>
      <c r="T52" s="1409"/>
      <c r="U52" s="1665"/>
      <c r="V52" s="1407" t="str">
        <f t="shared" si="11"/>
        <v>13 (1413)</v>
      </c>
      <c r="W52" s="1408" t="str">
        <f t="shared" si="12"/>
        <v/>
      </c>
      <c r="X52" s="1608"/>
      <c r="Y52" s="1609"/>
      <c r="Z52" s="1609"/>
      <c r="AA52" s="1610"/>
      <c r="AB52" s="1611" t="s">
        <v>2944</v>
      </c>
      <c r="AC52" s="1612" t="str">
        <f t="shared" si="13"/>
        <v/>
      </c>
      <c r="AD52" s="990"/>
      <c r="AE52" s="1405"/>
      <c r="AF52" s="131"/>
      <c r="AG52" s="2186"/>
      <c r="AH52" s="2186"/>
      <c r="AI52" s="2186"/>
      <c r="AJ52" s="2186"/>
      <c r="AK52" s="1481"/>
      <c r="AL52" s="1407" t="str">
        <f t="shared" si="14"/>
        <v>13 (1413)</v>
      </c>
      <c r="AM52" s="1408" t="str">
        <f t="shared" si="15"/>
        <v/>
      </c>
      <c r="AN52" s="1608"/>
      <c r="AO52" s="1609"/>
      <c r="AP52" s="1609"/>
      <c r="AQ52" s="131"/>
      <c r="AR52" s="1407" t="str">
        <f t="shared" si="16"/>
        <v>13 (1413)</v>
      </c>
      <c r="AS52" s="1408" t="str">
        <f t="shared" si="17"/>
        <v/>
      </c>
      <c r="AT52" s="1608"/>
      <c r="AU52" s="1609"/>
      <c r="AV52" s="1609"/>
    </row>
    <row r="53" spans="1:48" s="1446" customFormat="1" hidden="1" x14ac:dyDescent="0.25">
      <c r="A53" s="1700" t="s">
        <v>2945</v>
      </c>
      <c r="B53" s="1065"/>
      <c r="C53" s="1692"/>
      <c r="D53" s="1692"/>
      <c r="E53" s="1700"/>
      <c r="F53" s="1692"/>
      <c r="G53" s="1419"/>
      <c r="H53" s="1693"/>
      <c r="I53" s="1405"/>
      <c r="J53" s="1700"/>
      <c r="K53" s="2186"/>
      <c r="L53" s="2186"/>
      <c r="M53" s="2186"/>
      <c r="N53" s="2186"/>
      <c r="O53" s="131"/>
      <c r="P53" s="1407" t="str">
        <f t="shared" si="9"/>
        <v>14 (1414)</v>
      </c>
      <c r="Q53" s="1408" t="str">
        <f t="shared" si="10"/>
        <v/>
      </c>
      <c r="R53" s="295"/>
      <c r="S53" s="1409"/>
      <c r="T53" s="1409"/>
      <c r="U53" s="1665"/>
      <c r="V53" s="1407" t="str">
        <f t="shared" si="11"/>
        <v>14 (1414)</v>
      </c>
      <c r="W53" s="1408" t="str">
        <f t="shared" si="12"/>
        <v/>
      </c>
      <c r="X53" s="1608"/>
      <c r="Y53" s="1609"/>
      <c r="Z53" s="1609"/>
      <c r="AA53" s="1610"/>
      <c r="AB53" s="1611" t="s">
        <v>2945</v>
      </c>
      <c r="AC53" s="1612" t="str">
        <f t="shared" si="13"/>
        <v/>
      </c>
      <c r="AD53" s="990"/>
      <c r="AE53" s="1405"/>
      <c r="AF53" s="131"/>
      <c r="AG53" s="2186"/>
      <c r="AH53" s="2186"/>
      <c r="AI53" s="2186"/>
      <c r="AJ53" s="2186"/>
      <c r="AK53" s="1481"/>
      <c r="AL53" s="1407" t="str">
        <f t="shared" si="14"/>
        <v>14 (1414)</v>
      </c>
      <c r="AM53" s="1408" t="str">
        <f t="shared" si="15"/>
        <v/>
      </c>
      <c r="AN53" s="1608"/>
      <c r="AO53" s="1609"/>
      <c r="AP53" s="1609"/>
      <c r="AQ53" s="131"/>
      <c r="AR53" s="1407" t="str">
        <f t="shared" si="16"/>
        <v>14 (1414)</v>
      </c>
      <c r="AS53" s="1408" t="str">
        <f t="shared" si="17"/>
        <v/>
      </c>
      <c r="AT53" s="1608"/>
      <c r="AU53" s="1609"/>
      <c r="AV53" s="1609"/>
    </row>
    <row r="54" spans="1:48" s="1446" customFormat="1" hidden="1" x14ac:dyDescent="0.25">
      <c r="A54" s="1700" t="s">
        <v>2946</v>
      </c>
      <c r="B54" s="1065"/>
      <c r="C54" s="1692"/>
      <c r="D54" s="1692"/>
      <c r="E54" s="1700"/>
      <c r="F54" s="1692"/>
      <c r="G54" s="1419"/>
      <c r="H54" s="1693"/>
      <c r="I54" s="1405"/>
      <c r="J54" s="1700"/>
      <c r="K54" s="2186"/>
      <c r="L54" s="2186"/>
      <c r="M54" s="2186"/>
      <c r="N54" s="2186"/>
      <c r="O54" s="131"/>
      <c r="P54" s="1407" t="str">
        <f t="shared" si="9"/>
        <v>15 (1415)</v>
      </c>
      <c r="Q54" s="1408" t="str">
        <f t="shared" si="10"/>
        <v/>
      </c>
      <c r="R54" s="295"/>
      <c r="S54" s="1409"/>
      <c r="T54" s="1409"/>
      <c r="U54" s="1665"/>
      <c r="V54" s="1407" t="str">
        <f t="shared" si="11"/>
        <v>15 (1415)</v>
      </c>
      <c r="W54" s="1408" t="str">
        <f t="shared" si="12"/>
        <v/>
      </c>
      <c r="X54" s="1608"/>
      <c r="Y54" s="1609"/>
      <c r="Z54" s="1609"/>
      <c r="AA54" s="1610"/>
      <c r="AB54" s="1611" t="s">
        <v>2946</v>
      </c>
      <c r="AC54" s="1612" t="str">
        <f t="shared" si="13"/>
        <v/>
      </c>
      <c r="AD54" s="990"/>
      <c r="AE54" s="1405"/>
      <c r="AF54" s="131"/>
      <c r="AG54" s="2186"/>
      <c r="AH54" s="2186"/>
      <c r="AI54" s="2186"/>
      <c r="AJ54" s="2186"/>
      <c r="AK54" s="1481"/>
      <c r="AL54" s="1407" t="str">
        <f t="shared" si="14"/>
        <v>15 (1415)</v>
      </c>
      <c r="AM54" s="1408" t="str">
        <f t="shared" si="15"/>
        <v/>
      </c>
      <c r="AN54" s="1608"/>
      <c r="AO54" s="1609"/>
      <c r="AP54" s="1609"/>
      <c r="AQ54" s="131"/>
      <c r="AR54" s="1407" t="str">
        <f t="shared" si="16"/>
        <v>15 (1415)</v>
      </c>
      <c r="AS54" s="1408" t="str">
        <f t="shared" si="17"/>
        <v/>
      </c>
      <c r="AT54" s="1608"/>
      <c r="AU54" s="1609"/>
      <c r="AV54" s="1609"/>
    </row>
    <row r="55" spans="1:48" s="1446" customFormat="1" hidden="1" x14ac:dyDescent="0.25">
      <c r="A55" s="1700" t="s">
        <v>2947</v>
      </c>
      <c r="B55" s="1065"/>
      <c r="C55" s="1692"/>
      <c r="D55" s="1692"/>
      <c r="E55" s="1700"/>
      <c r="F55" s="1692"/>
      <c r="G55" s="1419"/>
      <c r="H55" s="1693"/>
      <c r="I55" s="1405"/>
      <c r="J55" s="1700"/>
      <c r="K55" s="2186"/>
      <c r="L55" s="2186"/>
      <c r="M55" s="2186"/>
      <c r="N55" s="2186"/>
      <c r="O55" s="131"/>
      <c r="P55" s="1407" t="str">
        <f t="shared" si="9"/>
        <v>16 (1416)</v>
      </c>
      <c r="Q55" s="1408" t="str">
        <f t="shared" si="10"/>
        <v/>
      </c>
      <c r="R55" s="295"/>
      <c r="S55" s="1409"/>
      <c r="T55" s="1409"/>
      <c r="U55" s="1665"/>
      <c r="V55" s="1407" t="str">
        <f t="shared" si="11"/>
        <v>16 (1416)</v>
      </c>
      <c r="W55" s="1408" t="str">
        <f t="shared" si="12"/>
        <v/>
      </c>
      <c r="X55" s="1608"/>
      <c r="Y55" s="1609"/>
      <c r="Z55" s="1609"/>
      <c r="AA55" s="1610"/>
      <c r="AB55" s="1611" t="s">
        <v>2947</v>
      </c>
      <c r="AC55" s="1612" t="str">
        <f t="shared" si="13"/>
        <v/>
      </c>
      <c r="AD55" s="990"/>
      <c r="AE55" s="1405"/>
      <c r="AF55" s="131"/>
      <c r="AG55" s="2186"/>
      <c r="AH55" s="2186"/>
      <c r="AI55" s="2186"/>
      <c r="AJ55" s="2186"/>
      <c r="AK55" s="1481"/>
      <c r="AL55" s="1407" t="str">
        <f t="shared" si="14"/>
        <v>16 (1416)</v>
      </c>
      <c r="AM55" s="1408" t="str">
        <f t="shared" si="15"/>
        <v/>
      </c>
      <c r="AN55" s="1608"/>
      <c r="AO55" s="1609"/>
      <c r="AP55" s="1609"/>
      <c r="AQ55" s="131"/>
      <c r="AR55" s="1407" t="str">
        <f t="shared" si="16"/>
        <v>16 (1416)</v>
      </c>
      <c r="AS55" s="1408" t="str">
        <f t="shared" si="17"/>
        <v/>
      </c>
      <c r="AT55" s="1608"/>
      <c r="AU55" s="1609"/>
      <c r="AV55" s="1609"/>
    </row>
    <row r="56" spans="1:48" s="1446" customFormat="1" hidden="1" x14ac:dyDescent="0.25">
      <c r="A56" s="1700" t="s">
        <v>2948</v>
      </c>
      <c r="B56" s="1065"/>
      <c r="C56" s="1692"/>
      <c r="D56" s="1692"/>
      <c r="E56" s="1700"/>
      <c r="F56" s="1692"/>
      <c r="G56" s="1419"/>
      <c r="H56" s="1693"/>
      <c r="I56" s="1405"/>
      <c r="J56" s="1700"/>
      <c r="K56" s="2186"/>
      <c r="L56" s="2186"/>
      <c r="M56" s="2186"/>
      <c r="N56" s="2186"/>
      <c r="O56" s="131"/>
      <c r="P56" s="1407" t="str">
        <f t="shared" si="9"/>
        <v>17 (1417)</v>
      </c>
      <c r="Q56" s="1408" t="str">
        <f t="shared" si="10"/>
        <v/>
      </c>
      <c r="R56" s="295"/>
      <c r="S56" s="1409"/>
      <c r="T56" s="1409"/>
      <c r="U56" s="1665"/>
      <c r="V56" s="1407" t="str">
        <f t="shared" si="11"/>
        <v>17 (1417)</v>
      </c>
      <c r="W56" s="1408" t="str">
        <f t="shared" si="12"/>
        <v/>
      </c>
      <c r="X56" s="1608"/>
      <c r="Y56" s="1609"/>
      <c r="Z56" s="1609"/>
      <c r="AA56" s="1610"/>
      <c r="AB56" s="1611" t="s">
        <v>2948</v>
      </c>
      <c r="AC56" s="1612" t="str">
        <f t="shared" si="13"/>
        <v/>
      </c>
      <c r="AD56" s="990"/>
      <c r="AE56" s="1405"/>
      <c r="AF56" s="131"/>
      <c r="AG56" s="2186"/>
      <c r="AH56" s="2186"/>
      <c r="AI56" s="2186"/>
      <c r="AJ56" s="2186"/>
      <c r="AK56" s="1481"/>
      <c r="AL56" s="1407" t="str">
        <f t="shared" si="14"/>
        <v>17 (1417)</v>
      </c>
      <c r="AM56" s="1408" t="str">
        <f t="shared" si="15"/>
        <v/>
      </c>
      <c r="AN56" s="1608"/>
      <c r="AO56" s="1609"/>
      <c r="AP56" s="1609"/>
      <c r="AQ56" s="131"/>
      <c r="AR56" s="1407" t="str">
        <f t="shared" si="16"/>
        <v>17 (1417)</v>
      </c>
      <c r="AS56" s="1408" t="str">
        <f t="shared" si="17"/>
        <v/>
      </c>
      <c r="AT56" s="1608"/>
      <c r="AU56" s="1609"/>
      <c r="AV56" s="1609"/>
    </row>
    <row r="57" spans="1:48" s="1446" customFormat="1" hidden="1" x14ac:dyDescent="0.25">
      <c r="A57" s="1700" t="s">
        <v>2949</v>
      </c>
      <c r="B57" s="1065"/>
      <c r="C57" s="1692"/>
      <c r="D57" s="1692"/>
      <c r="E57" s="1700"/>
      <c r="F57" s="1692"/>
      <c r="G57" s="1419"/>
      <c r="H57" s="1693"/>
      <c r="I57" s="1405"/>
      <c r="J57" s="1700"/>
      <c r="K57" s="2186"/>
      <c r="L57" s="2186"/>
      <c r="M57" s="2186"/>
      <c r="N57" s="2186"/>
      <c r="O57" s="131"/>
      <c r="P57" s="1407" t="str">
        <f t="shared" si="9"/>
        <v>18 (1418)</v>
      </c>
      <c r="Q57" s="1408" t="str">
        <f t="shared" si="10"/>
        <v/>
      </c>
      <c r="R57" s="295"/>
      <c r="S57" s="1409"/>
      <c r="T57" s="1409"/>
      <c r="U57" s="1665"/>
      <c r="V57" s="1407" t="str">
        <f t="shared" si="11"/>
        <v>18 (1418)</v>
      </c>
      <c r="W57" s="1408" t="str">
        <f t="shared" si="12"/>
        <v/>
      </c>
      <c r="X57" s="1608"/>
      <c r="Y57" s="1609"/>
      <c r="Z57" s="1609"/>
      <c r="AA57" s="1610"/>
      <c r="AB57" s="1611" t="s">
        <v>2949</v>
      </c>
      <c r="AC57" s="1612" t="str">
        <f t="shared" si="13"/>
        <v/>
      </c>
      <c r="AD57" s="990"/>
      <c r="AE57" s="1405"/>
      <c r="AF57" s="131"/>
      <c r="AG57" s="2186"/>
      <c r="AH57" s="2186"/>
      <c r="AI57" s="2186"/>
      <c r="AJ57" s="2186"/>
      <c r="AK57" s="1481"/>
      <c r="AL57" s="1407" t="str">
        <f t="shared" si="14"/>
        <v>18 (1418)</v>
      </c>
      <c r="AM57" s="1408" t="str">
        <f t="shared" si="15"/>
        <v/>
      </c>
      <c r="AN57" s="1608"/>
      <c r="AO57" s="1609"/>
      <c r="AP57" s="1609"/>
      <c r="AQ57" s="131"/>
      <c r="AR57" s="1407" t="str">
        <f t="shared" si="16"/>
        <v>18 (1418)</v>
      </c>
      <c r="AS57" s="1408" t="str">
        <f t="shared" si="17"/>
        <v/>
      </c>
      <c r="AT57" s="1608"/>
      <c r="AU57" s="1609"/>
      <c r="AV57" s="1609"/>
    </row>
    <row r="58" spans="1:48" s="1446" customFormat="1" hidden="1" x14ac:dyDescent="0.25">
      <c r="A58" s="1700" t="s">
        <v>2950</v>
      </c>
      <c r="B58" s="1065"/>
      <c r="C58" s="1692"/>
      <c r="D58" s="1692"/>
      <c r="E58" s="1700"/>
      <c r="F58" s="1692"/>
      <c r="G58" s="1419"/>
      <c r="H58" s="1693"/>
      <c r="I58" s="1405"/>
      <c r="J58" s="1700"/>
      <c r="K58" s="2186"/>
      <c r="L58" s="2186"/>
      <c r="M58" s="2186"/>
      <c r="N58" s="2186"/>
      <c r="O58" s="131"/>
      <c r="P58" s="1407" t="str">
        <f t="shared" si="9"/>
        <v>19 (1419)</v>
      </c>
      <c r="Q58" s="1408" t="str">
        <f t="shared" si="10"/>
        <v/>
      </c>
      <c r="R58" s="295"/>
      <c r="S58" s="1409"/>
      <c r="T58" s="1409"/>
      <c r="U58" s="1665"/>
      <c r="V58" s="1407" t="str">
        <f t="shared" si="11"/>
        <v>19 (1419)</v>
      </c>
      <c r="W58" s="1408" t="str">
        <f t="shared" si="12"/>
        <v/>
      </c>
      <c r="X58" s="1608"/>
      <c r="Y58" s="1609"/>
      <c r="Z58" s="1609"/>
      <c r="AA58" s="1610"/>
      <c r="AB58" s="1611" t="s">
        <v>2950</v>
      </c>
      <c r="AC58" s="1612" t="str">
        <f t="shared" si="13"/>
        <v/>
      </c>
      <c r="AD58" s="990"/>
      <c r="AE58" s="1405"/>
      <c r="AF58" s="131"/>
      <c r="AG58" s="2186"/>
      <c r="AH58" s="2186"/>
      <c r="AI58" s="2186"/>
      <c r="AJ58" s="2186"/>
      <c r="AK58" s="1481"/>
      <c r="AL58" s="1407" t="str">
        <f t="shared" si="14"/>
        <v>19 (1419)</v>
      </c>
      <c r="AM58" s="1408" t="str">
        <f t="shared" si="15"/>
        <v/>
      </c>
      <c r="AN58" s="1608"/>
      <c r="AO58" s="1609"/>
      <c r="AP58" s="1609"/>
      <c r="AQ58" s="131"/>
      <c r="AR58" s="1407" t="str">
        <f t="shared" si="16"/>
        <v>19 (1419)</v>
      </c>
      <c r="AS58" s="1408" t="str">
        <f t="shared" si="17"/>
        <v/>
      </c>
      <c r="AT58" s="1608"/>
      <c r="AU58" s="1609"/>
      <c r="AV58" s="1609"/>
    </row>
    <row r="59" spans="1:48" s="1446" customFormat="1" hidden="1" x14ac:dyDescent="0.25">
      <c r="A59" s="1700" t="s">
        <v>2951</v>
      </c>
      <c r="B59" s="1065"/>
      <c r="C59" s="1692"/>
      <c r="D59" s="1692"/>
      <c r="E59" s="1700"/>
      <c r="F59" s="1692"/>
      <c r="G59" s="1419"/>
      <c r="H59" s="1693"/>
      <c r="I59" s="1405"/>
      <c r="J59" s="1700"/>
      <c r="K59" s="2186"/>
      <c r="L59" s="2186"/>
      <c r="M59" s="2186"/>
      <c r="N59" s="2186"/>
      <c r="O59" s="131"/>
      <c r="P59" s="1407" t="str">
        <f t="shared" si="9"/>
        <v>20 (1420)</v>
      </c>
      <c r="Q59" s="1408" t="str">
        <f t="shared" si="10"/>
        <v/>
      </c>
      <c r="R59" s="295"/>
      <c r="S59" s="1409"/>
      <c r="T59" s="1409"/>
      <c r="U59" s="1665"/>
      <c r="V59" s="1407" t="str">
        <f t="shared" si="11"/>
        <v>20 (1420)</v>
      </c>
      <c r="W59" s="1408" t="str">
        <f t="shared" si="12"/>
        <v/>
      </c>
      <c r="X59" s="1608"/>
      <c r="Y59" s="1609"/>
      <c r="Z59" s="1609"/>
      <c r="AA59" s="1610"/>
      <c r="AB59" s="1611" t="s">
        <v>2951</v>
      </c>
      <c r="AC59" s="1612" t="str">
        <f t="shared" si="13"/>
        <v/>
      </c>
      <c r="AD59" s="990"/>
      <c r="AE59" s="1405"/>
      <c r="AF59" s="131"/>
      <c r="AG59" s="2186"/>
      <c r="AH59" s="2186"/>
      <c r="AI59" s="2186"/>
      <c r="AJ59" s="2186"/>
      <c r="AK59" s="1481"/>
      <c r="AL59" s="1407" t="str">
        <f t="shared" si="14"/>
        <v>20 (1420)</v>
      </c>
      <c r="AM59" s="1408" t="str">
        <f t="shared" si="15"/>
        <v/>
      </c>
      <c r="AN59" s="1608"/>
      <c r="AO59" s="1609"/>
      <c r="AP59" s="1609"/>
      <c r="AQ59" s="131"/>
      <c r="AR59" s="1407" t="str">
        <f t="shared" si="16"/>
        <v>20 (1420)</v>
      </c>
      <c r="AS59" s="1408" t="str">
        <f t="shared" si="17"/>
        <v/>
      </c>
      <c r="AT59" s="1608"/>
      <c r="AU59" s="1609"/>
      <c r="AV59" s="1609"/>
    </row>
    <row r="60" spans="1:48" s="1446" customFormat="1" hidden="1" x14ac:dyDescent="0.25">
      <c r="A60" s="1700" t="s">
        <v>2952</v>
      </c>
      <c r="B60" s="1065"/>
      <c r="C60" s="1692"/>
      <c r="D60" s="1692"/>
      <c r="E60" s="1700"/>
      <c r="F60" s="1692"/>
      <c r="G60" s="1419"/>
      <c r="H60" s="1693"/>
      <c r="I60" s="1405"/>
      <c r="J60" s="1700"/>
      <c r="K60" s="2186"/>
      <c r="L60" s="2186"/>
      <c r="M60" s="2186"/>
      <c r="N60" s="2186"/>
      <c r="O60" s="131"/>
      <c r="P60" s="1407" t="str">
        <f t="shared" si="9"/>
        <v>21 (1421)</v>
      </c>
      <c r="Q60" s="1408" t="str">
        <f t="shared" si="10"/>
        <v/>
      </c>
      <c r="R60" s="295"/>
      <c r="S60" s="1409"/>
      <c r="T60" s="1409"/>
      <c r="U60" s="1665"/>
      <c r="V60" s="1407" t="str">
        <f t="shared" si="11"/>
        <v>21 (1421)</v>
      </c>
      <c r="W60" s="1408" t="str">
        <f t="shared" si="12"/>
        <v/>
      </c>
      <c r="X60" s="1608"/>
      <c r="Y60" s="1609"/>
      <c r="Z60" s="1609"/>
      <c r="AA60" s="1610"/>
      <c r="AB60" s="1611" t="s">
        <v>2952</v>
      </c>
      <c r="AC60" s="1612" t="str">
        <f t="shared" si="13"/>
        <v/>
      </c>
      <c r="AD60" s="990"/>
      <c r="AE60" s="1405"/>
      <c r="AF60" s="131"/>
      <c r="AG60" s="2186"/>
      <c r="AH60" s="2186"/>
      <c r="AI60" s="2186"/>
      <c r="AJ60" s="2186"/>
      <c r="AK60" s="1481"/>
      <c r="AL60" s="1407" t="str">
        <f t="shared" si="14"/>
        <v>21 (1421)</v>
      </c>
      <c r="AM60" s="1408" t="str">
        <f t="shared" si="15"/>
        <v/>
      </c>
      <c r="AN60" s="1608"/>
      <c r="AO60" s="1609"/>
      <c r="AP60" s="1609"/>
      <c r="AQ60" s="131"/>
      <c r="AR60" s="1407" t="str">
        <f t="shared" si="16"/>
        <v>21 (1421)</v>
      </c>
      <c r="AS60" s="1408" t="str">
        <f t="shared" si="17"/>
        <v/>
      </c>
      <c r="AT60" s="1608"/>
      <c r="AU60" s="1609"/>
      <c r="AV60" s="1609"/>
    </row>
    <row r="61" spans="1:48" s="1446" customFormat="1" hidden="1" x14ac:dyDescent="0.25">
      <c r="A61" s="1700" t="s">
        <v>2953</v>
      </c>
      <c r="B61" s="1065"/>
      <c r="C61" s="1692"/>
      <c r="D61" s="1692"/>
      <c r="E61" s="1700"/>
      <c r="F61" s="1692"/>
      <c r="G61" s="1419"/>
      <c r="H61" s="1693"/>
      <c r="I61" s="1405"/>
      <c r="J61" s="1700"/>
      <c r="K61" s="2186"/>
      <c r="L61" s="2186"/>
      <c r="M61" s="2186"/>
      <c r="N61" s="2186"/>
      <c r="O61" s="131"/>
      <c r="P61" s="1407" t="str">
        <f t="shared" si="9"/>
        <v>22 (1422)</v>
      </c>
      <c r="Q61" s="1408" t="str">
        <f t="shared" si="10"/>
        <v/>
      </c>
      <c r="R61" s="295"/>
      <c r="S61" s="1409"/>
      <c r="T61" s="1409"/>
      <c r="U61" s="1665"/>
      <c r="V61" s="1407" t="str">
        <f t="shared" si="11"/>
        <v>22 (1422)</v>
      </c>
      <c r="W61" s="1408" t="str">
        <f t="shared" si="12"/>
        <v/>
      </c>
      <c r="X61" s="1608"/>
      <c r="Y61" s="1609"/>
      <c r="Z61" s="1609"/>
      <c r="AA61" s="1610"/>
      <c r="AB61" s="1611" t="s">
        <v>2953</v>
      </c>
      <c r="AC61" s="1612" t="str">
        <f t="shared" si="13"/>
        <v/>
      </c>
      <c r="AD61" s="990"/>
      <c r="AE61" s="1405"/>
      <c r="AF61" s="131"/>
      <c r="AG61" s="2186"/>
      <c r="AH61" s="2186"/>
      <c r="AI61" s="2186"/>
      <c r="AJ61" s="2186"/>
      <c r="AK61" s="1481"/>
      <c r="AL61" s="1407" t="str">
        <f t="shared" si="14"/>
        <v>22 (1422)</v>
      </c>
      <c r="AM61" s="1408" t="str">
        <f t="shared" si="15"/>
        <v/>
      </c>
      <c r="AN61" s="1608"/>
      <c r="AO61" s="1609"/>
      <c r="AP61" s="1609"/>
      <c r="AQ61" s="131"/>
      <c r="AR61" s="1407" t="str">
        <f t="shared" si="16"/>
        <v>22 (1422)</v>
      </c>
      <c r="AS61" s="1408" t="str">
        <f t="shared" si="17"/>
        <v/>
      </c>
      <c r="AT61" s="1608"/>
      <c r="AU61" s="1609"/>
      <c r="AV61" s="1609"/>
    </row>
    <row r="62" spans="1:48" s="1446" customFormat="1" hidden="1" x14ac:dyDescent="0.25">
      <c r="A62" s="1700" t="s">
        <v>2954</v>
      </c>
      <c r="B62" s="1065"/>
      <c r="C62" s="1692"/>
      <c r="D62" s="1692"/>
      <c r="E62" s="1700"/>
      <c r="F62" s="1692"/>
      <c r="G62" s="1419"/>
      <c r="H62" s="1693"/>
      <c r="I62" s="1405"/>
      <c r="J62" s="1700"/>
      <c r="K62" s="2186"/>
      <c r="L62" s="2186"/>
      <c r="M62" s="2186"/>
      <c r="N62" s="2186"/>
      <c r="O62" s="131"/>
      <c r="P62" s="1407" t="str">
        <f t="shared" si="9"/>
        <v>23 (1423)</v>
      </c>
      <c r="Q62" s="1408" t="str">
        <f t="shared" si="10"/>
        <v/>
      </c>
      <c r="R62" s="295"/>
      <c r="S62" s="1409"/>
      <c r="T62" s="1409"/>
      <c r="U62" s="1665"/>
      <c r="V62" s="1407" t="str">
        <f t="shared" si="11"/>
        <v>23 (1423)</v>
      </c>
      <c r="W62" s="1408" t="str">
        <f t="shared" si="12"/>
        <v/>
      </c>
      <c r="X62" s="1608"/>
      <c r="Y62" s="1609"/>
      <c r="Z62" s="1609"/>
      <c r="AA62" s="1610"/>
      <c r="AB62" s="1611" t="s">
        <v>2954</v>
      </c>
      <c r="AC62" s="1612" t="str">
        <f t="shared" si="13"/>
        <v/>
      </c>
      <c r="AD62" s="990"/>
      <c r="AE62" s="1405"/>
      <c r="AF62" s="131"/>
      <c r="AG62" s="2186"/>
      <c r="AH62" s="2186"/>
      <c r="AI62" s="2186"/>
      <c r="AJ62" s="2186"/>
      <c r="AK62" s="1481"/>
      <c r="AL62" s="1407" t="str">
        <f t="shared" si="14"/>
        <v>23 (1423)</v>
      </c>
      <c r="AM62" s="1408" t="str">
        <f t="shared" si="15"/>
        <v/>
      </c>
      <c r="AN62" s="1608"/>
      <c r="AO62" s="1609"/>
      <c r="AP62" s="1609"/>
      <c r="AQ62" s="131"/>
      <c r="AR62" s="1407" t="str">
        <f t="shared" si="16"/>
        <v>23 (1423)</v>
      </c>
      <c r="AS62" s="1408" t="str">
        <f t="shared" si="17"/>
        <v/>
      </c>
      <c r="AT62" s="1608"/>
      <c r="AU62" s="1609"/>
      <c r="AV62" s="1609"/>
    </row>
    <row r="63" spans="1:48" s="1446" customFormat="1" hidden="1" x14ac:dyDescent="0.25">
      <c r="A63" s="1700" t="s">
        <v>2955</v>
      </c>
      <c r="B63" s="1065"/>
      <c r="C63" s="1692"/>
      <c r="D63" s="1692"/>
      <c r="E63" s="1700"/>
      <c r="F63" s="1692"/>
      <c r="G63" s="1419"/>
      <c r="H63" s="1693"/>
      <c r="I63" s="1405"/>
      <c r="J63" s="1700"/>
      <c r="K63" s="2186"/>
      <c r="L63" s="2186"/>
      <c r="M63" s="2186"/>
      <c r="N63" s="2186"/>
      <c r="O63" s="131"/>
      <c r="P63" s="1407" t="str">
        <f t="shared" si="9"/>
        <v>24 (1424)</v>
      </c>
      <c r="Q63" s="1408" t="str">
        <f t="shared" si="10"/>
        <v/>
      </c>
      <c r="R63" s="295"/>
      <c r="S63" s="1409"/>
      <c r="T63" s="1409"/>
      <c r="U63" s="1665"/>
      <c r="V63" s="1407" t="str">
        <f t="shared" si="11"/>
        <v>24 (1424)</v>
      </c>
      <c r="W63" s="1408" t="str">
        <f t="shared" si="12"/>
        <v/>
      </c>
      <c r="X63" s="1608"/>
      <c r="Y63" s="1609"/>
      <c r="Z63" s="1609"/>
      <c r="AA63" s="1610"/>
      <c r="AB63" s="1611" t="s">
        <v>2955</v>
      </c>
      <c r="AC63" s="1612" t="str">
        <f t="shared" si="13"/>
        <v/>
      </c>
      <c r="AD63" s="990"/>
      <c r="AE63" s="1405"/>
      <c r="AF63" s="131"/>
      <c r="AG63" s="2186"/>
      <c r="AH63" s="2186"/>
      <c r="AI63" s="2186"/>
      <c r="AJ63" s="2186"/>
      <c r="AK63" s="1481"/>
      <c r="AL63" s="1407" t="str">
        <f t="shared" si="14"/>
        <v>24 (1424)</v>
      </c>
      <c r="AM63" s="1408" t="str">
        <f t="shared" si="15"/>
        <v/>
      </c>
      <c r="AN63" s="1608"/>
      <c r="AO63" s="1609"/>
      <c r="AP63" s="1609"/>
      <c r="AQ63" s="131"/>
      <c r="AR63" s="1407" t="str">
        <f t="shared" si="16"/>
        <v>24 (1424)</v>
      </c>
      <c r="AS63" s="1408" t="str">
        <f t="shared" si="17"/>
        <v/>
      </c>
      <c r="AT63" s="1608"/>
      <c r="AU63" s="1609"/>
      <c r="AV63" s="1609"/>
    </row>
    <row r="64" spans="1:48" s="1446" customFormat="1" x14ac:dyDescent="0.25">
      <c r="A64" s="1700" t="s">
        <v>2956</v>
      </c>
      <c r="B64" s="1065"/>
      <c r="C64" s="1692"/>
      <c r="D64" s="1692"/>
      <c r="E64" s="1700"/>
      <c r="F64" s="1692"/>
      <c r="G64" s="1419"/>
      <c r="H64" s="1693"/>
      <c r="I64" s="1405"/>
      <c r="J64" s="1700"/>
      <c r="K64" s="2186"/>
      <c r="L64" s="2186"/>
      <c r="M64" s="2186"/>
      <c r="N64" s="2186"/>
      <c r="O64" s="131"/>
      <c r="P64" s="1407" t="str">
        <f t="shared" si="9"/>
        <v>25 (1425)</v>
      </c>
      <c r="Q64" s="1408" t="str">
        <f t="shared" si="10"/>
        <v/>
      </c>
      <c r="R64" s="295"/>
      <c r="S64" s="1409"/>
      <c r="T64" s="1409"/>
      <c r="U64" s="1665"/>
      <c r="V64" s="1407" t="str">
        <f t="shared" si="11"/>
        <v>25 (1425)</v>
      </c>
      <c r="W64" s="1408" t="str">
        <f t="shared" si="12"/>
        <v/>
      </c>
      <c r="X64" s="1608"/>
      <c r="Y64" s="1609"/>
      <c r="Z64" s="1609"/>
      <c r="AA64" s="1610"/>
      <c r="AB64" s="1611" t="s">
        <v>2956</v>
      </c>
      <c r="AC64" s="1612" t="str">
        <f t="shared" si="13"/>
        <v/>
      </c>
      <c r="AD64" s="990"/>
      <c r="AE64" s="1405"/>
      <c r="AF64" s="131"/>
      <c r="AG64" s="2186"/>
      <c r="AH64" s="2186"/>
      <c r="AI64" s="2186"/>
      <c r="AJ64" s="2186"/>
      <c r="AK64" s="1481"/>
      <c r="AL64" s="1407" t="str">
        <f t="shared" si="14"/>
        <v>25 (1425)</v>
      </c>
      <c r="AM64" s="1408" t="str">
        <f t="shared" si="15"/>
        <v/>
      </c>
      <c r="AN64" s="1608"/>
      <c r="AO64" s="1609"/>
      <c r="AP64" s="1609"/>
      <c r="AQ64" s="131"/>
      <c r="AR64" s="1407" t="str">
        <f t="shared" si="16"/>
        <v>25 (1425)</v>
      </c>
      <c r="AS64" s="1408" t="str">
        <f t="shared" si="17"/>
        <v/>
      </c>
      <c r="AT64" s="1608"/>
      <c r="AU64" s="1609"/>
      <c r="AV64" s="1609"/>
    </row>
    <row r="65" spans="1:48" s="1446" customFormat="1" x14ac:dyDescent="0.25">
      <c r="A65" s="425" t="s">
        <v>2957</v>
      </c>
      <c r="B65" s="1066">
        <v>100</v>
      </c>
      <c r="C65" s="1692"/>
      <c r="D65" s="1692"/>
      <c r="E65" s="1700"/>
      <c r="F65" s="1692"/>
      <c r="G65" s="1419"/>
      <c r="H65" s="1693"/>
      <c r="I65" s="1405"/>
      <c r="J65" s="1700"/>
      <c r="K65" s="2188"/>
      <c r="L65" s="2188"/>
      <c r="M65" s="2188"/>
      <c r="N65" s="2188"/>
      <c r="O65" s="131"/>
      <c r="P65" s="1400"/>
      <c r="Q65" s="1413">
        <f>$B65</f>
        <v>100</v>
      </c>
      <c r="R65" s="295"/>
      <c r="S65" s="1409"/>
      <c r="T65" s="1409"/>
      <c r="U65" s="1665"/>
      <c r="V65" s="1400"/>
      <c r="W65" s="1413">
        <f>$B65</f>
        <v>100</v>
      </c>
      <c r="X65" s="1608"/>
      <c r="Y65" s="1609"/>
      <c r="Z65" s="1609"/>
      <c r="AA65" s="1610"/>
      <c r="AB65" s="1605"/>
      <c r="AC65" s="1613">
        <v>100</v>
      </c>
      <c r="AD65" s="990"/>
      <c r="AE65" s="1405"/>
      <c r="AF65" s="131"/>
      <c r="AG65" s="2188"/>
      <c r="AH65" s="2188"/>
      <c r="AI65" s="2188"/>
      <c r="AJ65" s="2188"/>
      <c r="AK65" s="1481"/>
      <c r="AL65" s="1400"/>
      <c r="AM65" s="1413">
        <f>$B65</f>
        <v>100</v>
      </c>
      <c r="AN65" s="1608"/>
      <c r="AO65" s="1609"/>
      <c r="AP65" s="1609"/>
      <c r="AQ65" s="131"/>
      <c r="AR65" s="1400"/>
      <c r="AS65" s="1413">
        <f>$B65</f>
        <v>100</v>
      </c>
      <c r="AT65" s="1608"/>
      <c r="AU65" s="1609"/>
      <c r="AV65" s="1609"/>
    </row>
    <row r="66" spans="1:48" s="1446" customFormat="1" x14ac:dyDescent="0.25">
      <c r="A66" s="132" t="s">
        <v>2958</v>
      </c>
      <c r="B66" s="905" t="s">
        <v>2959</v>
      </c>
      <c r="C66" s="1693"/>
      <c r="D66" s="1693"/>
      <c r="E66" s="131"/>
      <c r="F66" s="1693"/>
      <c r="G66" s="1420"/>
      <c r="H66" s="1693"/>
      <c r="I66" s="1416"/>
      <c r="J66" s="131"/>
      <c r="K66" s="2189"/>
      <c r="L66" s="2189"/>
      <c r="M66" s="2189"/>
      <c r="N66" s="2189"/>
      <c r="O66" s="131"/>
      <c r="P66" s="1400"/>
      <c r="Q66" s="906" t="str">
        <f>$B66</f>
        <v>Global</v>
      </c>
      <c r="R66" s="295"/>
      <c r="S66" s="1418"/>
      <c r="T66" s="1418"/>
      <c r="U66" s="1665"/>
      <c r="V66" s="1400"/>
      <c r="W66" s="906" t="str">
        <f>$B66</f>
        <v>Global</v>
      </c>
      <c r="X66" s="1608"/>
      <c r="Y66" s="1609"/>
      <c r="Z66" s="1609"/>
      <c r="AA66" s="1610"/>
      <c r="AB66" s="1605"/>
      <c r="AC66" s="1614" t="s">
        <v>2959</v>
      </c>
      <c r="AD66" s="295"/>
      <c r="AE66" s="1416"/>
      <c r="AF66" s="131"/>
      <c r="AG66" s="2189"/>
      <c r="AH66" s="2189"/>
      <c r="AI66" s="2189"/>
      <c r="AJ66" s="2189"/>
      <c r="AK66" s="1481"/>
      <c r="AL66" s="1400"/>
      <c r="AM66" s="906" t="str">
        <f>$B66</f>
        <v>Global</v>
      </c>
      <c r="AN66" s="1608"/>
      <c r="AO66" s="1609"/>
      <c r="AP66" s="1609"/>
      <c r="AQ66" s="131"/>
      <c r="AR66" s="1400"/>
      <c r="AS66" s="906" t="str">
        <f>$B66</f>
        <v>Global</v>
      </c>
      <c r="AT66" s="1608"/>
      <c r="AU66" s="1609"/>
      <c r="AV66" s="1609"/>
    </row>
    <row r="67" spans="1:48" s="1446" customFormat="1" x14ac:dyDescent="0.25">
      <c r="A67" s="131"/>
      <c r="B67" s="131"/>
      <c r="C67" s="131"/>
      <c r="D67" s="131"/>
      <c r="E67" s="131"/>
      <c r="F67" s="131"/>
      <c r="G67" s="131"/>
      <c r="H67" s="131"/>
      <c r="I67" s="131"/>
      <c r="J67" s="131"/>
      <c r="K67" s="131"/>
      <c r="L67" s="131"/>
      <c r="M67" s="131"/>
      <c r="N67" s="131"/>
      <c r="O67" s="131"/>
      <c r="P67" s="1400"/>
      <c r="Q67" s="1400"/>
      <c r="R67" s="131"/>
      <c r="S67" s="131"/>
      <c r="T67" s="131"/>
      <c r="U67" s="1665"/>
      <c r="V67" s="1400"/>
      <c r="W67" s="1400"/>
      <c r="X67" s="1590"/>
      <c r="Y67" s="1590"/>
      <c r="Z67" s="1590"/>
      <c r="AA67" s="1610"/>
      <c r="AB67" s="1605"/>
      <c r="AC67" s="1605"/>
      <c r="AD67" s="1607"/>
      <c r="AE67" s="131"/>
      <c r="AF67" s="131"/>
      <c r="AG67" s="131"/>
      <c r="AH67" s="131"/>
      <c r="AI67" s="131"/>
      <c r="AJ67" s="131"/>
      <c r="AK67" s="1481"/>
      <c r="AL67" s="1400"/>
      <c r="AM67" s="1400"/>
      <c r="AN67" s="1590"/>
      <c r="AO67" s="1590"/>
      <c r="AP67" s="1590"/>
      <c r="AQ67" s="131"/>
      <c r="AR67" s="1400"/>
      <c r="AS67" s="1400"/>
      <c r="AT67" s="1590"/>
      <c r="AU67" s="1590"/>
      <c r="AV67" s="1590"/>
    </row>
    <row r="68" spans="1:48" s="1446" customFormat="1" x14ac:dyDescent="0.25">
      <c r="A68" s="131"/>
      <c r="B68" s="138" t="s">
        <v>1788</v>
      </c>
      <c r="C68" s="131"/>
      <c r="D68" s="131"/>
      <c r="E68" s="131"/>
      <c r="F68" s="131"/>
      <c r="G68" s="131"/>
      <c r="H68" s="131"/>
      <c r="I68" s="131"/>
      <c r="J68" s="131"/>
      <c r="K68" s="131"/>
      <c r="L68" s="131"/>
      <c r="M68" s="131"/>
      <c r="N68" s="131"/>
      <c r="O68" s="131"/>
      <c r="P68" s="1400"/>
      <c r="Q68" s="1401" t="str">
        <f>$B68</f>
        <v>Autres éléments hors bilan (505)</v>
      </c>
      <c r="R68" s="131"/>
      <c r="S68" s="131"/>
      <c r="T68" s="131"/>
      <c r="U68" s="1665"/>
      <c r="V68" s="1400"/>
      <c r="W68" s="1401" t="str">
        <f>$B68</f>
        <v>Autres éléments hors bilan (505)</v>
      </c>
      <c r="X68" s="1590"/>
      <c r="Y68" s="1590"/>
      <c r="Z68" s="1590"/>
      <c r="AA68" s="1610"/>
      <c r="AB68" s="1605"/>
      <c r="AC68" s="1606" t="s">
        <v>1788</v>
      </c>
      <c r="AD68" s="1607"/>
      <c r="AE68" s="131"/>
      <c r="AF68" s="131"/>
      <c r="AG68" s="131"/>
      <c r="AH68" s="131"/>
      <c r="AI68" s="131"/>
      <c r="AJ68" s="131"/>
      <c r="AK68" s="1481"/>
      <c r="AL68" s="1400"/>
      <c r="AM68" s="1401" t="str">
        <f>$B68</f>
        <v>Autres éléments hors bilan (505)</v>
      </c>
      <c r="AN68" s="1590"/>
      <c r="AO68" s="1590"/>
      <c r="AP68" s="1590"/>
      <c r="AQ68" s="131"/>
      <c r="AR68" s="1400"/>
      <c r="AS68" s="1401" t="str">
        <f>$B68</f>
        <v>Autres éléments hors bilan (505)</v>
      </c>
      <c r="AT68" s="1590"/>
      <c r="AU68" s="1590"/>
      <c r="AV68" s="1590"/>
    </row>
    <row r="69" spans="1:48" s="1446" customFormat="1" x14ac:dyDescent="0.25">
      <c r="A69" s="1700" t="s">
        <v>2932</v>
      </c>
      <c r="B69" s="1065"/>
      <c r="C69" s="1692"/>
      <c r="D69" s="1692"/>
      <c r="E69" s="1700"/>
      <c r="F69" s="1692"/>
      <c r="G69" s="1419"/>
      <c r="H69" s="1693"/>
      <c r="I69" s="1405"/>
      <c r="J69" s="1700"/>
      <c r="K69" s="2186"/>
      <c r="L69" s="2186"/>
      <c r="M69" s="2186"/>
      <c r="N69" s="2186"/>
      <c r="O69" s="131"/>
      <c r="P69" s="1407" t="str">
        <f t="shared" ref="P69:P93" si="18">$A69</f>
        <v>1 (1401)</v>
      </c>
      <c r="Q69" s="1408" t="str">
        <f t="shared" ref="Q69:Q93" si="19">IF($B69="","",$B69)</f>
        <v/>
      </c>
      <c r="R69" s="295"/>
      <c r="S69" s="1409"/>
      <c r="T69" s="1409"/>
      <c r="U69" s="1665"/>
      <c r="V69" s="1407" t="str">
        <f t="shared" ref="V69:V93" si="20">$A69</f>
        <v>1 (1401)</v>
      </c>
      <c r="W69" s="1408" t="str">
        <f t="shared" ref="W69:W93" si="21">IF($B69="","",$B69)</f>
        <v/>
      </c>
      <c r="X69" s="1608"/>
      <c r="Y69" s="1609"/>
      <c r="Z69" s="1609"/>
      <c r="AA69" s="1610"/>
      <c r="AB69" s="1611" t="s">
        <v>2932</v>
      </c>
      <c r="AC69" s="1612" t="str">
        <f t="shared" ref="AC69:AC93" si="22">IF($B69="","",$B69)</f>
        <v/>
      </c>
      <c r="AD69" s="990"/>
      <c r="AE69" s="1405"/>
      <c r="AF69" s="131"/>
      <c r="AG69" s="2186"/>
      <c r="AH69" s="2186"/>
      <c r="AI69" s="2186"/>
      <c r="AJ69" s="2186"/>
      <c r="AK69" s="1481"/>
      <c r="AL69" s="1407" t="str">
        <f t="shared" ref="AL69:AL93" si="23">$A69</f>
        <v>1 (1401)</v>
      </c>
      <c r="AM69" s="1408" t="str">
        <f t="shared" ref="AM69:AM93" si="24">IF($B69="","",$B69)</f>
        <v/>
      </c>
      <c r="AN69" s="1608"/>
      <c r="AO69" s="1609"/>
      <c r="AP69" s="1609"/>
      <c r="AQ69" s="131"/>
      <c r="AR69" s="1407" t="str">
        <f t="shared" ref="AR69:AR93" si="25">$A69</f>
        <v>1 (1401)</v>
      </c>
      <c r="AS69" s="1408" t="str">
        <f t="shared" ref="AS69:AS93" si="26">IF($B69="","",$B69)</f>
        <v/>
      </c>
      <c r="AT69" s="1608"/>
      <c r="AU69" s="1609"/>
      <c r="AV69" s="1609"/>
    </row>
    <row r="70" spans="1:48" s="1446" customFormat="1" x14ac:dyDescent="0.25">
      <c r="A70" s="1700" t="s">
        <v>2933</v>
      </c>
      <c r="B70" s="1065"/>
      <c r="C70" s="1692"/>
      <c r="D70" s="1692"/>
      <c r="E70" s="1700"/>
      <c r="F70" s="1692"/>
      <c r="G70" s="1419"/>
      <c r="H70" s="1693"/>
      <c r="I70" s="1405"/>
      <c r="J70" s="1700"/>
      <c r="K70" s="2186"/>
      <c r="L70" s="2186"/>
      <c r="M70" s="2186"/>
      <c r="N70" s="2186"/>
      <c r="O70" s="131"/>
      <c r="P70" s="1407" t="str">
        <f t="shared" si="18"/>
        <v>2 (1402)</v>
      </c>
      <c r="Q70" s="1408" t="str">
        <f t="shared" si="19"/>
        <v/>
      </c>
      <c r="R70" s="295"/>
      <c r="S70" s="1409"/>
      <c r="T70" s="1409"/>
      <c r="U70" s="1665"/>
      <c r="V70" s="1407" t="str">
        <f t="shared" si="20"/>
        <v>2 (1402)</v>
      </c>
      <c r="W70" s="1408" t="str">
        <f t="shared" si="21"/>
        <v/>
      </c>
      <c r="X70" s="1608"/>
      <c r="Y70" s="1609"/>
      <c r="Z70" s="1609"/>
      <c r="AA70" s="1610"/>
      <c r="AB70" s="1611" t="s">
        <v>2933</v>
      </c>
      <c r="AC70" s="1612" t="str">
        <f t="shared" si="22"/>
        <v/>
      </c>
      <c r="AD70" s="990"/>
      <c r="AE70" s="1405"/>
      <c r="AF70" s="131"/>
      <c r="AG70" s="2186"/>
      <c r="AH70" s="2186"/>
      <c r="AI70" s="2186"/>
      <c r="AJ70" s="2186"/>
      <c r="AK70" s="1481"/>
      <c r="AL70" s="1407" t="str">
        <f t="shared" si="23"/>
        <v>2 (1402)</v>
      </c>
      <c r="AM70" s="1408" t="str">
        <f t="shared" si="24"/>
        <v/>
      </c>
      <c r="AN70" s="1608"/>
      <c r="AO70" s="1609"/>
      <c r="AP70" s="1609"/>
      <c r="AQ70" s="131"/>
      <c r="AR70" s="1407" t="str">
        <f t="shared" si="25"/>
        <v>2 (1402)</v>
      </c>
      <c r="AS70" s="1408" t="str">
        <f t="shared" si="26"/>
        <v/>
      </c>
      <c r="AT70" s="1608"/>
      <c r="AU70" s="1609"/>
      <c r="AV70" s="1609"/>
    </row>
    <row r="71" spans="1:48" s="1446" customFormat="1" x14ac:dyDescent="0.25">
      <c r="A71" s="1700" t="s">
        <v>2934</v>
      </c>
      <c r="B71" s="1065"/>
      <c r="C71" s="1692"/>
      <c r="D71" s="1692"/>
      <c r="E71" s="1700"/>
      <c r="F71" s="1692"/>
      <c r="G71" s="1419"/>
      <c r="H71" s="1693"/>
      <c r="I71" s="1405"/>
      <c r="J71" s="1700"/>
      <c r="K71" s="2186"/>
      <c r="L71" s="2186"/>
      <c r="M71" s="2186"/>
      <c r="N71" s="2186"/>
      <c r="O71" s="131"/>
      <c r="P71" s="1407" t="str">
        <f t="shared" si="18"/>
        <v>3 (1403)</v>
      </c>
      <c r="Q71" s="1408" t="str">
        <f t="shared" si="19"/>
        <v/>
      </c>
      <c r="R71" s="295"/>
      <c r="S71" s="1409"/>
      <c r="T71" s="1409"/>
      <c r="U71" s="1665"/>
      <c r="V71" s="1407" t="str">
        <f t="shared" si="20"/>
        <v>3 (1403)</v>
      </c>
      <c r="W71" s="1408" t="str">
        <f t="shared" si="21"/>
        <v/>
      </c>
      <c r="X71" s="1608"/>
      <c r="Y71" s="1609"/>
      <c r="Z71" s="1609"/>
      <c r="AA71" s="1610"/>
      <c r="AB71" s="1611" t="s">
        <v>2934</v>
      </c>
      <c r="AC71" s="1612" t="str">
        <f t="shared" si="22"/>
        <v/>
      </c>
      <c r="AD71" s="990"/>
      <c r="AE71" s="1405"/>
      <c r="AF71" s="131"/>
      <c r="AG71" s="2186"/>
      <c r="AH71" s="2186"/>
      <c r="AI71" s="2186"/>
      <c r="AJ71" s="2186"/>
      <c r="AK71" s="1481"/>
      <c r="AL71" s="1407" t="str">
        <f t="shared" si="23"/>
        <v>3 (1403)</v>
      </c>
      <c r="AM71" s="1408" t="str">
        <f t="shared" si="24"/>
        <v/>
      </c>
      <c r="AN71" s="1608"/>
      <c r="AO71" s="1609"/>
      <c r="AP71" s="1609"/>
      <c r="AQ71" s="131"/>
      <c r="AR71" s="1407" t="str">
        <f t="shared" si="25"/>
        <v>3 (1403)</v>
      </c>
      <c r="AS71" s="1408" t="str">
        <f t="shared" si="26"/>
        <v/>
      </c>
      <c r="AT71" s="1608"/>
      <c r="AU71" s="1609"/>
      <c r="AV71" s="1609"/>
    </row>
    <row r="72" spans="1:48" s="1446" customFormat="1" hidden="1" x14ac:dyDescent="0.25">
      <c r="A72" s="1700" t="s">
        <v>2935</v>
      </c>
      <c r="B72" s="1065"/>
      <c r="C72" s="1692"/>
      <c r="D72" s="1692"/>
      <c r="E72" s="1700"/>
      <c r="F72" s="1692"/>
      <c r="G72" s="1419"/>
      <c r="H72" s="1693"/>
      <c r="I72" s="1405"/>
      <c r="J72" s="1700"/>
      <c r="K72" s="2186"/>
      <c r="L72" s="2186"/>
      <c r="M72" s="2186"/>
      <c r="N72" s="2186"/>
      <c r="O72" s="131"/>
      <c r="P72" s="1407" t="str">
        <f t="shared" si="18"/>
        <v>4 (1404)</v>
      </c>
      <c r="Q72" s="1408" t="str">
        <f t="shared" si="19"/>
        <v/>
      </c>
      <c r="R72" s="295"/>
      <c r="S72" s="1409"/>
      <c r="T72" s="1409"/>
      <c r="U72" s="1665"/>
      <c r="V72" s="1407" t="str">
        <f t="shared" si="20"/>
        <v>4 (1404)</v>
      </c>
      <c r="W72" s="1408" t="str">
        <f t="shared" si="21"/>
        <v/>
      </c>
      <c r="X72" s="1608"/>
      <c r="Y72" s="1609"/>
      <c r="Z72" s="1609"/>
      <c r="AA72" s="1610"/>
      <c r="AB72" s="1611" t="s">
        <v>2935</v>
      </c>
      <c r="AC72" s="1612" t="str">
        <f t="shared" si="22"/>
        <v/>
      </c>
      <c r="AD72" s="990"/>
      <c r="AE72" s="1405"/>
      <c r="AF72" s="131"/>
      <c r="AG72" s="2186"/>
      <c r="AH72" s="2186"/>
      <c r="AI72" s="2186"/>
      <c r="AJ72" s="2186"/>
      <c r="AK72" s="1481"/>
      <c r="AL72" s="1407" t="str">
        <f t="shared" si="23"/>
        <v>4 (1404)</v>
      </c>
      <c r="AM72" s="1408" t="str">
        <f t="shared" si="24"/>
        <v/>
      </c>
      <c r="AN72" s="1608"/>
      <c r="AO72" s="1609"/>
      <c r="AP72" s="1609"/>
      <c r="AQ72" s="131"/>
      <c r="AR72" s="1407" t="str">
        <f t="shared" si="25"/>
        <v>4 (1404)</v>
      </c>
      <c r="AS72" s="1408" t="str">
        <f t="shared" si="26"/>
        <v/>
      </c>
      <c r="AT72" s="1608"/>
      <c r="AU72" s="1609"/>
      <c r="AV72" s="1609"/>
    </row>
    <row r="73" spans="1:48" s="1446" customFormat="1" hidden="1" x14ac:dyDescent="0.25">
      <c r="A73" s="1700" t="s">
        <v>2936</v>
      </c>
      <c r="B73" s="1065"/>
      <c r="C73" s="1692"/>
      <c r="D73" s="1692"/>
      <c r="E73" s="1700"/>
      <c r="F73" s="1692"/>
      <c r="G73" s="1419"/>
      <c r="H73" s="1693"/>
      <c r="I73" s="1405"/>
      <c r="J73" s="1700"/>
      <c r="K73" s="2186"/>
      <c r="L73" s="2186"/>
      <c r="M73" s="2186"/>
      <c r="N73" s="2186"/>
      <c r="O73" s="131"/>
      <c r="P73" s="1407" t="str">
        <f t="shared" si="18"/>
        <v>5 (1405)</v>
      </c>
      <c r="Q73" s="1408" t="str">
        <f t="shared" si="19"/>
        <v/>
      </c>
      <c r="R73" s="295"/>
      <c r="S73" s="1409"/>
      <c r="T73" s="1409"/>
      <c r="U73" s="1665"/>
      <c r="V73" s="1407" t="str">
        <f t="shared" si="20"/>
        <v>5 (1405)</v>
      </c>
      <c r="W73" s="1408" t="str">
        <f t="shared" si="21"/>
        <v/>
      </c>
      <c r="X73" s="1608"/>
      <c r="Y73" s="1609"/>
      <c r="Z73" s="1609"/>
      <c r="AA73" s="1610"/>
      <c r="AB73" s="1611" t="s">
        <v>2936</v>
      </c>
      <c r="AC73" s="1612" t="str">
        <f t="shared" si="22"/>
        <v/>
      </c>
      <c r="AD73" s="990"/>
      <c r="AE73" s="1405"/>
      <c r="AF73" s="131"/>
      <c r="AG73" s="2186"/>
      <c r="AH73" s="2186"/>
      <c r="AI73" s="2186"/>
      <c r="AJ73" s="2186"/>
      <c r="AK73" s="1481"/>
      <c r="AL73" s="1407" t="str">
        <f t="shared" si="23"/>
        <v>5 (1405)</v>
      </c>
      <c r="AM73" s="1408" t="str">
        <f t="shared" si="24"/>
        <v/>
      </c>
      <c r="AN73" s="1608"/>
      <c r="AO73" s="1609"/>
      <c r="AP73" s="1609"/>
      <c r="AQ73" s="131"/>
      <c r="AR73" s="1407" t="str">
        <f t="shared" si="25"/>
        <v>5 (1405)</v>
      </c>
      <c r="AS73" s="1408" t="str">
        <f t="shared" si="26"/>
        <v/>
      </c>
      <c r="AT73" s="1608"/>
      <c r="AU73" s="1609"/>
      <c r="AV73" s="1609"/>
    </row>
    <row r="74" spans="1:48" s="1446" customFormat="1" hidden="1" x14ac:dyDescent="0.25">
      <c r="A74" s="1700" t="s">
        <v>2937</v>
      </c>
      <c r="B74" s="1065"/>
      <c r="C74" s="1692"/>
      <c r="D74" s="1692"/>
      <c r="E74" s="1700"/>
      <c r="F74" s="1692"/>
      <c r="G74" s="1419"/>
      <c r="H74" s="1693"/>
      <c r="I74" s="1405"/>
      <c r="J74" s="1700"/>
      <c r="K74" s="2186"/>
      <c r="L74" s="2186"/>
      <c r="M74" s="2186"/>
      <c r="N74" s="2186"/>
      <c r="O74" s="131"/>
      <c r="P74" s="1407" t="str">
        <f t="shared" si="18"/>
        <v>6 (1406)</v>
      </c>
      <c r="Q74" s="1408" t="str">
        <f t="shared" si="19"/>
        <v/>
      </c>
      <c r="R74" s="295"/>
      <c r="S74" s="1409"/>
      <c r="T74" s="1409"/>
      <c r="U74" s="1665"/>
      <c r="V74" s="1407" t="str">
        <f t="shared" si="20"/>
        <v>6 (1406)</v>
      </c>
      <c r="W74" s="1408" t="str">
        <f t="shared" si="21"/>
        <v/>
      </c>
      <c r="X74" s="1608"/>
      <c r="Y74" s="1609"/>
      <c r="Z74" s="1609"/>
      <c r="AA74" s="1610"/>
      <c r="AB74" s="1611" t="s">
        <v>2937</v>
      </c>
      <c r="AC74" s="1612" t="str">
        <f t="shared" si="22"/>
        <v/>
      </c>
      <c r="AD74" s="990"/>
      <c r="AE74" s="1405"/>
      <c r="AF74" s="131"/>
      <c r="AG74" s="2186"/>
      <c r="AH74" s="2186"/>
      <c r="AI74" s="2186"/>
      <c r="AJ74" s="2186"/>
      <c r="AK74" s="1481"/>
      <c r="AL74" s="1407" t="str">
        <f t="shared" si="23"/>
        <v>6 (1406)</v>
      </c>
      <c r="AM74" s="1408" t="str">
        <f t="shared" si="24"/>
        <v/>
      </c>
      <c r="AN74" s="1608"/>
      <c r="AO74" s="1609"/>
      <c r="AP74" s="1609"/>
      <c r="AQ74" s="131"/>
      <c r="AR74" s="1407" t="str">
        <f t="shared" si="25"/>
        <v>6 (1406)</v>
      </c>
      <c r="AS74" s="1408" t="str">
        <f t="shared" si="26"/>
        <v/>
      </c>
      <c r="AT74" s="1608"/>
      <c r="AU74" s="1609"/>
      <c r="AV74" s="1609"/>
    </row>
    <row r="75" spans="1:48" s="1446" customFormat="1" hidden="1" x14ac:dyDescent="0.25">
      <c r="A75" s="1700" t="s">
        <v>2938</v>
      </c>
      <c r="B75" s="1065"/>
      <c r="C75" s="1692"/>
      <c r="D75" s="1692"/>
      <c r="E75" s="1700"/>
      <c r="F75" s="1692"/>
      <c r="G75" s="1419"/>
      <c r="H75" s="1693"/>
      <c r="I75" s="1405"/>
      <c r="J75" s="1700"/>
      <c r="K75" s="2186"/>
      <c r="L75" s="2186"/>
      <c r="M75" s="2186"/>
      <c r="N75" s="2186"/>
      <c r="O75" s="131"/>
      <c r="P75" s="1407" t="str">
        <f t="shared" si="18"/>
        <v>7 (1407)</v>
      </c>
      <c r="Q75" s="1408" t="str">
        <f t="shared" si="19"/>
        <v/>
      </c>
      <c r="R75" s="295"/>
      <c r="S75" s="1409"/>
      <c r="T75" s="1409"/>
      <c r="U75" s="1665"/>
      <c r="V75" s="1407" t="str">
        <f t="shared" si="20"/>
        <v>7 (1407)</v>
      </c>
      <c r="W75" s="1408" t="str">
        <f t="shared" si="21"/>
        <v/>
      </c>
      <c r="X75" s="1608"/>
      <c r="Y75" s="1609"/>
      <c r="Z75" s="1609"/>
      <c r="AA75" s="1610"/>
      <c r="AB75" s="1611" t="s">
        <v>2938</v>
      </c>
      <c r="AC75" s="1612" t="str">
        <f t="shared" si="22"/>
        <v/>
      </c>
      <c r="AD75" s="990"/>
      <c r="AE75" s="1405"/>
      <c r="AF75" s="131"/>
      <c r="AG75" s="2186"/>
      <c r="AH75" s="2186"/>
      <c r="AI75" s="2186"/>
      <c r="AJ75" s="2186"/>
      <c r="AK75" s="1481"/>
      <c r="AL75" s="1407" t="str">
        <f t="shared" si="23"/>
        <v>7 (1407)</v>
      </c>
      <c r="AM75" s="1408" t="str">
        <f t="shared" si="24"/>
        <v/>
      </c>
      <c r="AN75" s="1608"/>
      <c r="AO75" s="1609"/>
      <c r="AP75" s="1609"/>
      <c r="AQ75" s="131"/>
      <c r="AR75" s="1407" t="str">
        <f t="shared" si="25"/>
        <v>7 (1407)</v>
      </c>
      <c r="AS75" s="1408" t="str">
        <f t="shared" si="26"/>
        <v/>
      </c>
      <c r="AT75" s="1608"/>
      <c r="AU75" s="1609"/>
      <c r="AV75" s="1609"/>
    </row>
    <row r="76" spans="1:48" s="1446" customFormat="1" hidden="1" x14ac:dyDescent="0.25">
      <c r="A76" s="1700" t="s">
        <v>2939</v>
      </c>
      <c r="B76" s="1065"/>
      <c r="C76" s="1692"/>
      <c r="D76" s="1692"/>
      <c r="E76" s="1700"/>
      <c r="F76" s="1692"/>
      <c r="G76" s="1419"/>
      <c r="H76" s="1693"/>
      <c r="I76" s="1405"/>
      <c r="J76" s="1700"/>
      <c r="K76" s="2186"/>
      <c r="L76" s="2186"/>
      <c r="M76" s="2186"/>
      <c r="N76" s="2186"/>
      <c r="O76" s="131"/>
      <c r="P76" s="1407" t="str">
        <f t="shared" si="18"/>
        <v>8 (1408)</v>
      </c>
      <c r="Q76" s="1408" t="str">
        <f t="shared" si="19"/>
        <v/>
      </c>
      <c r="R76" s="295"/>
      <c r="S76" s="1409"/>
      <c r="T76" s="1409"/>
      <c r="U76" s="1665"/>
      <c r="V76" s="1407" t="str">
        <f t="shared" si="20"/>
        <v>8 (1408)</v>
      </c>
      <c r="W76" s="1408" t="str">
        <f t="shared" si="21"/>
        <v/>
      </c>
      <c r="X76" s="1608"/>
      <c r="Y76" s="1609"/>
      <c r="Z76" s="1609"/>
      <c r="AA76" s="1610"/>
      <c r="AB76" s="1611" t="s">
        <v>2939</v>
      </c>
      <c r="AC76" s="1612" t="str">
        <f t="shared" si="22"/>
        <v/>
      </c>
      <c r="AD76" s="990"/>
      <c r="AE76" s="1405"/>
      <c r="AF76" s="131"/>
      <c r="AG76" s="2186"/>
      <c r="AH76" s="2186"/>
      <c r="AI76" s="2186"/>
      <c r="AJ76" s="2186"/>
      <c r="AK76" s="1481"/>
      <c r="AL76" s="1407" t="str">
        <f t="shared" si="23"/>
        <v>8 (1408)</v>
      </c>
      <c r="AM76" s="1408" t="str">
        <f t="shared" si="24"/>
        <v/>
      </c>
      <c r="AN76" s="1608"/>
      <c r="AO76" s="1609"/>
      <c r="AP76" s="1609"/>
      <c r="AQ76" s="131"/>
      <c r="AR76" s="1407" t="str">
        <f t="shared" si="25"/>
        <v>8 (1408)</v>
      </c>
      <c r="AS76" s="1408" t="str">
        <f t="shared" si="26"/>
        <v/>
      </c>
      <c r="AT76" s="1608"/>
      <c r="AU76" s="1609"/>
      <c r="AV76" s="1609"/>
    </row>
    <row r="77" spans="1:48" s="1446" customFormat="1" hidden="1" x14ac:dyDescent="0.25">
      <c r="A77" s="1700" t="s">
        <v>2940</v>
      </c>
      <c r="B77" s="1065"/>
      <c r="C77" s="1692"/>
      <c r="D77" s="1692"/>
      <c r="E77" s="1700"/>
      <c r="F77" s="1692"/>
      <c r="G77" s="1419"/>
      <c r="H77" s="1693"/>
      <c r="I77" s="1405"/>
      <c r="J77" s="1700"/>
      <c r="K77" s="2186"/>
      <c r="L77" s="2186"/>
      <c r="M77" s="2186"/>
      <c r="N77" s="2186"/>
      <c r="O77" s="131"/>
      <c r="P77" s="1407" t="str">
        <f t="shared" si="18"/>
        <v>9 (1409)</v>
      </c>
      <c r="Q77" s="1408" t="str">
        <f t="shared" si="19"/>
        <v/>
      </c>
      <c r="R77" s="295"/>
      <c r="S77" s="1409"/>
      <c r="T77" s="1409"/>
      <c r="U77" s="1665"/>
      <c r="V77" s="1407" t="str">
        <f t="shared" si="20"/>
        <v>9 (1409)</v>
      </c>
      <c r="W77" s="1408" t="str">
        <f t="shared" si="21"/>
        <v/>
      </c>
      <c r="X77" s="1608"/>
      <c r="Y77" s="1609"/>
      <c r="Z77" s="1609"/>
      <c r="AA77" s="1610"/>
      <c r="AB77" s="1611" t="s">
        <v>2940</v>
      </c>
      <c r="AC77" s="1612" t="str">
        <f t="shared" si="22"/>
        <v/>
      </c>
      <c r="AD77" s="990"/>
      <c r="AE77" s="1405"/>
      <c r="AF77" s="131"/>
      <c r="AG77" s="2186"/>
      <c r="AH77" s="2186"/>
      <c r="AI77" s="2186"/>
      <c r="AJ77" s="2186"/>
      <c r="AK77" s="1481"/>
      <c r="AL77" s="1407" t="str">
        <f t="shared" si="23"/>
        <v>9 (1409)</v>
      </c>
      <c r="AM77" s="1408" t="str">
        <f t="shared" si="24"/>
        <v/>
      </c>
      <c r="AN77" s="1608"/>
      <c r="AO77" s="1609"/>
      <c r="AP77" s="1609"/>
      <c r="AQ77" s="131"/>
      <c r="AR77" s="1407" t="str">
        <f t="shared" si="25"/>
        <v>9 (1409)</v>
      </c>
      <c r="AS77" s="1408" t="str">
        <f t="shared" si="26"/>
        <v/>
      </c>
      <c r="AT77" s="1608"/>
      <c r="AU77" s="1609"/>
      <c r="AV77" s="1609"/>
    </row>
    <row r="78" spans="1:48" s="1446" customFormat="1" hidden="1" x14ac:dyDescent="0.25">
      <c r="A78" s="1700" t="s">
        <v>2941</v>
      </c>
      <c r="B78" s="1065"/>
      <c r="C78" s="1692"/>
      <c r="D78" s="1692"/>
      <c r="E78" s="1700"/>
      <c r="F78" s="1692"/>
      <c r="G78" s="1419"/>
      <c r="H78" s="1693"/>
      <c r="I78" s="1405"/>
      <c r="J78" s="1700"/>
      <c r="K78" s="2186"/>
      <c r="L78" s="2186"/>
      <c r="M78" s="2186"/>
      <c r="N78" s="2186"/>
      <c r="O78" s="131"/>
      <c r="P78" s="1407" t="str">
        <f t="shared" si="18"/>
        <v>10 (1410)</v>
      </c>
      <c r="Q78" s="1408" t="str">
        <f t="shared" si="19"/>
        <v/>
      </c>
      <c r="R78" s="295"/>
      <c r="S78" s="1409"/>
      <c r="T78" s="1409"/>
      <c r="U78" s="1665"/>
      <c r="V78" s="1407" t="str">
        <f t="shared" si="20"/>
        <v>10 (1410)</v>
      </c>
      <c r="W78" s="1408" t="str">
        <f t="shared" si="21"/>
        <v/>
      </c>
      <c r="X78" s="1608"/>
      <c r="Y78" s="1609"/>
      <c r="Z78" s="1609"/>
      <c r="AA78" s="1610"/>
      <c r="AB78" s="1611" t="s">
        <v>2941</v>
      </c>
      <c r="AC78" s="1612" t="str">
        <f t="shared" si="22"/>
        <v/>
      </c>
      <c r="AD78" s="990"/>
      <c r="AE78" s="1405"/>
      <c r="AF78" s="131"/>
      <c r="AG78" s="2186"/>
      <c r="AH78" s="2186"/>
      <c r="AI78" s="2186"/>
      <c r="AJ78" s="2186"/>
      <c r="AK78" s="1481"/>
      <c r="AL78" s="1407" t="str">
        <f t="shared" si="23"/>
        <v>10 (1410)</v>
      </c>
      <c r="AM78" s="1408" t="str">
        <f t="shared" si="24"/>
        <v/>
      </c>
      <c r="AN78" s="1608"/>
      <c r="AO78" s="1609"/>
      <c r="AP78" s="1609"/>
      <c r="AQ78" s="131"/>
      <c r="AR78" s="1407" t="str">
        <f t="shared" si="25"/>
        <v>10 (1410)</v>
      </c>
      <c r="AS78" s="1408" t="str">
        <f t="shared" si="26"/>
        <v/>
      </c>
      <c r="AT78" s="1608"/>
      <c r="AU78" s="1609"/>
      <c r="AV78" s="1609"/>
    </row>
    <row r="79" spans="1:48" s="1446" customFormat="1" hidden="1" x14ac:dyDescent="0.25">
      <c r="A79" s="1700" t="s">
        <v>2942</v>
      </c>
      <c r="B79" s="1065"/>
      <c r="C79" s="1692"/>
      <c r="D79" s="1692"/>
      <c r="E79" s="1700"/>
      <c r="F79" s="1692"/>
      <c r="G79" s="1419"/>
      <c r="H79" s="1693"/>
      <c r="I79" s="1405"/>
      <c r="J79" s="1700"/>
      <c r="K79" s="2186"/>
      <c r="L79" s="2186"/>
      <c r="M79" s="2186"/>
      <c r="N79" s="2186"/>
      <c r="O79" s="131"/>
      <c r="P79" s="1407" t="str">
        <f t="shared" si="18"/>
        <v>11 (1411)</v>
      </c>
      <c r="Q79" s="1408" t="str">
        <f t="shared" si="19"/>
        <v/>
      </c>
      <c r="R79" s="295"/>
      <c r="S79" s="1409"/>
      <c r="T79" s="1409"/>
      <c r="U79" s="1665"/>
      <c r="V79" s="1407" t="str">
        <f t="shared" si="20"/>
        <v>11 (1411)</v>
      </c>
      <c r="W79" s="1408" t="str">
        <f t="shared" si="21"/>
        <v/>
      </c>
      <c r="X79" s="1608"/>
      <c r="Y79" s="1609"/>
      <c r="Z79" s="1609"/>
      <c r="AA79" s="1610"/>
      <c r="AB79" s="1611" t="s">
        <v>2942</v>
      </c>
      <c r="AC79" s="1612" t="str">
        <f t="shared" si="22"/>
        <v/>
      </c>
      <c r="AD79" s="990"/>
      <c r="AE79" s="1405"/>
      <c r="AF79" s="131"/>
      <c r="AG79" s="2186"/>
      <c r="AH79" s="2186"/>
      <c r="AI79" s="2186"/>
      <c r="AJ79" s="2186"/>
      <c r="AK79" s="1481"/>
      <c r="AL79" s="1407" t="str">
        <f t="shared" si="23"/>
        <v>11 (1411)</v>
      </c>
      <c r="AM79" s="1408" t="str">
        <f t="shared" si="24"/>
        <v/>
      </c>
      <c r="AN79" s="1608"/>
      <c r="AO79" s="1609"/>
      <c r="AP79" s="1609"/>
      <c r="AQ79" s="131"/>
      <c r="AR79" s="1407" t="str">
        <f t="shared" si="25"/>
        <v>11 (1411)</v>
      </c>
      <c r="AS79" s="1408" t="str">
        <f t="shared" si="26"/>
        <v/>
      </c>
      <c r="AT79" s="1608"/>
      <c r="AU79" s="1609"/>
      <c r="AV79" s="1609"/>
    </row>
    <row r="80" spans="1:48" s="1446" customFormat="1" hidden="1" x14ac:dyDescent="0.25">
      <c r="A80" s="1700" t="s">
        <v>2943</v>
      </c>
      <c r="B80" s="1065"/>
      <c r="C80" s="1692"/>
      <c r="D80" s="1692"/>
      <c r="E80" s="1700"/>
      <c r="F80" s="1692"/>
      <c r="G80" s="1419"/>
      <c r="H80" s="1693"/>
      <c r="I80" s="1405"/>
      <c r="J80" s="1700"/>
      <c r="K80" s="2186"/>
      <c r="L80" s="2186"/>
      <c r="M80" s="2186"/>
      <c r="N80" s="2186"/>
      <c r="O80" s="131"/>
      <c r="P80" s="1407" t="str">
        <f t="shared" si="18"/>
        <v>12 (1412)</v>
      </c>
      <c r="Q80" s="1408" t="str">
        <f t="shared" si="19"/>
        <v/>
      </c>
      <c r="R80" s="295"/>
      <c r="S80" s="1409"/>
      <c r="T80" s="1409"/>
      <c r="U80" s="1665"/>
      <c r="V80" s="1407" t="str">
        <f t="shared" si="20"/>
        <v>12 (1412)</v>
      </c>
      <c r="W80" s="1408" t="str">
        <f t="shared" si="21"/>
        <v/>
      </c>
      <c r="X80" s="1608"/>
      <c r="Y80" s="1609"/>
      <c r="Z80" s="1609"/>
      <c r="AA80" s="1610"/>
      <c r="AB80" s="1611" t="s">
        <v>2943</v>
      </c>
      <c r="AC80" s="1612" t="str">
        <f t="shared" si="22"/>
        <v/>
      </c>
      <c r="AD80" s="990"/>
      <c r="AE80" s="1405"/>
      <c r="AF80" s="131"/>
      <c r="AG80" s="2186"/>
      <c r="AH80" s="2186"/>
      <c r="AI80" s="2186"/>
      <c r="AJ80" s="2186"/>
      <c r="AK80" s="1481"/>
      <c r="AL80" s="1407" t="str">
        <f t="shared" si="23"/>
        <v>12 (1412)</v>
      </c>
      <c r="AM80" s="1408" t="str">
        <f t="shared" si="24"/>
        <v/>
      </c>
      <c r="AN80" s="1608"/>
      <c r="AO80" s="1609"/>
      <c r="AP80" s="1609"/>
      <c r="AQ80" s="131"/>
      <c r="AR80" s="1407" t="str">
        <f t="shared" si="25"/>
        <v>12 (1412)</v>
      </c>
      <c r="AS80" s="1408" t="str">
        <f t="shared" si="26"/>
        <v/>
      </c>
      <c r="AT80" s="1608"/>
      <c r="AU80" s="1609"/>
      <c r="AV80" s="1609"/>
    </row>
    <row r="81" spans="1:48" s="1446" customFormat="1" hidden="1" x14ac:dyDescent="0.25">
      <c r="A81" s="1700" t="s">
        <v>2944</v>
      </c>
      <c r="B81" s="1065"/>
      <c r="C81" s="1692"/>
      <c r="D81" s="1692"/>
      <c r="E81" s="1700"/>
      <c r="F81" s="1692"/>
      <c r="G81" s="1419"/>
      <c r="H81" s="1693"/>
      <c r="I81" s="1405"/>
      <c r="J81" s="1700"/>
      <c r="K81" s="2186"/>
      <c r="L81" s="2186"/>
      <c r="M81" s="2186"/>
      <c r="N81" s="2186"/>
      <c r="O81" s="131"/>
      <c r="P81" s="1407" t="str">
        <f t="shared" si="18"/>
        <v>13 (1413)</v>
      </c>
      <c r="Q81" s="1408" t="str">
        <f t="shared" si="19"/>
        <v/>
      </c>
      <c r="R81" s="295"/>
      <c r="S81" s="1409"/>
      <c r="T81" s="1409"/>
      <c r="U81" s="1665"/>
      <c r="V81" s="1407" t="str">
        <f t="shared" si="20"/>
        <v>13 (1413)</v>
      </c>
      <c r="W81" s="1408" t="str">
        <f t="shared" si="21"/>
        <v/>
      </c>
      <c r="X81" s="1608"/>
      <c r="Y81" s="1609"/>
      <c r="Z81" s="1609"/>
      <c r="AA81" s="1610"/>
      <c r="AB81" s="1611" t="s">
        <v>2944</v>
      </c>
      <c r="AC81" s="1612" t="str">
        <f t="shared" si="22"/>
        <v/>
      </c>
      <c r="AD81" s="990"/>
      <c r="AE81" s="1405"/>
      <c r="AF81" s="131"/>
      <c r="AG81" s="2186"/>
      <c r="AH81" s="2186"/>
      <c r="AI81" s="2186"/>
      <c r="AJ81" s="2186"/>
      <c r="AK81" s="1481"/>
      <c r="AL81" s="1407" t="str">
        <f t="shared" si="23"/>
        <v>13 (1413)</v>
      </c>
      <c r="AM81" s="1408" t="str">
        <f t="shared" si="24"/>
        <v/>
      </c>
      <c r="AN81" s="1608"/>
      <c r="AO81" s="1609"/>
      <c r="AP81" s="1609"/>
      <c r="AQ81" s="131"/>
      <c r="AR81" s="1407" t="str">
        <f t="shared" si="25"/>
        <v>13 (1413)</v>
      </c>
      <c r="AS81" s="1408" t="str">
        <f t="shared" si="26"/>
        <v/>
      </c>
      <c r="AT81" s="1608"/>
      <c r="AU81" s="1609"/>
      <c r="AV81" s="1609"/>
    </row>
    <row r="82" spans="1:48" s="1446" customFormat="1" hidden="1" x14ac:dyDescent="0.25">
      <c r="A82" s="1700" t="s">
        <v>2945</v>
      </c>
      <c r="B82" s="1065"/>
      <c r="C82" s="1692"/>
      <c r="D82" s="1692"/>
      <c r="E82" s="1700"/>
      <c r="F82" s="1692"/>
      <c r="G82" s="1419"/>
      <c r="H82" s="1693"/>
      <c r="I82" s="1405"/>
      <c r="J82" s="1700"/>
      <c r="K82" s="2186"/>
      <c r="L82" s="2186"/>
      <c r="M82" s="2186"/>
      <c r="N82" s="2186"/>
      <c r="O82" s="131"/>
      <c r="P82" s="1407" t="str">
        <f t="shared" si="18"/>
        <v>14 (1414)</v>
      </c>
      <c r="Q82" s="1408" t="str">
        <f t="shared" si="19"/>
        <v/>
      </c>
      <c r="R82" s="295"/>
      <c r="S82" s="1409"/>
      <c r="T82" s="1409"/>
      <c r="U82" s="1665"/>
      <c r="V82" s="1407" t="str">
        <f t="shared" si="20"/>
        <v>14 (1414)</v>
      </c>
      <c r="W82" s="1408" t="str">
        <f t="shared" si="21"/>
        <v/>
      </c>
      <c r="X82" s="1608"/>
      <c r="Y82" s="1609"/>
      <c r="Z82" s="1609"/>
      <c r="AA82" s="1610"/>
      <c r="AB82" s="1611" t="s">
        <v>2945</v>
      </c>
      <c r="AC82" s="1612" t="str">
        <f t="shared" si="22"/>
        <v/>
      </c>
      <c r="AD82" s="990"/>
      <c r="AE82" s="1405"/>
      <c r="AF82" s="131"/>
      <c r="AG82" s="2186"/>
      <c r="AH82" s="2186"/>
      <c r="AI82" s="2186"/>
      <c r="AJ82" s="2186"/>
      <c r="AK82" s="1481"/>
      <c r="AL82" s="1407" t="str">
        <f t="shared" si="23"/>
        <v>14 (1414)</v>
      </c>
      <c r="AM82" s="1408" t="str">
        <f t="shared" si="24"/>
        <v/>
      </c>
      <c r="AN82" s="1608"/>
      <c r="AO82" s="1609"/>
      <c r="AP82" s="1609"/>
      <c r="AQ82" s="131"/>
      <c r="AR82" s="1407" t="str">
        <f t="shared" si="25"/>
        <v>14 (1414)</v>
      </c>
      <c r="AS82" s="1408" t="str">
        <f t="shared" si="26"/>
        <v/>
      </c>
      <c r="AT82" s="1608"/>
      <c r="AU82" s="1609"/>
      <c r="AV82" s="1609"/>
    </row>
    <row r="83" spans="1:48" s="1446" customFormat="1" hidden="1" x14ac:dyDescent="0.25">
      <c r="A83" s="1700" t="s">
        <v>2946</v>
      </c>
      <c r="B83" s="1065"/>
      <c r="C83" s="1692"/>
      <c r="D83" s="1692"/>
      <c r="E83" s="1700"/>
      <c r="F83" s="1692"/>
      <c r="G83" s="1419"/>
      <c r="H83" s="1693"/>
      <c r="I83" s="1405"/>
      <c r="J83" s="1700"/>
      <c r="K83" s="2186"/>
      <c r="L83" s="2186"/>
      <c r="M83" s="2186"/>
      <c r="N83" s="2186"/>
      <c r="O83" s="131"/>
      <c r="P83" s="1407" t="str">
        <f t="shared" si="18"/>
        <v>15 (1415)</v>
      </c>
      <c r="Q83" s="1408" t="str">
        <f t="shared" si="19"/>
        <v/>
      </c>
      <c r="R83" s="295"/>
      <c r="S83" s="1409"/>
      <c r="T83" s="1409"/>
      <c r="U83" s="1665"/>
      <c r="V83" s="1407" t="str">
        <f t="shared" si="20"/>
        <v>15 (1415)</v>
      </c>
      <c r="W83" s="1408" t="str">
        <f t="shared" si="21"/>
        <v/>
      </c>
      <c r="X83" s="1608"/>
      <c r="Y83" s="1609"/>
      <c r="Z83" s="1609"/>
      <c r="AA83" s="1610"/>
      <c r="AB83" s="1611" t="s">
        <v>2946</v>
      </c>
      <c r="AC83" s="1612" t="str">
        <f t="shared" si="22"/>
        <v/>
      </c>
      <c r="AD83" s="990"/>
      <c r="AE83" s="1405"/>
      <c r="AF83" s="131"/>
      <c r="AG83" s="2186"/>
      <c r="AH83" s="2186"/>
      <c r="AI83" s="2186"/>
      <c r="AJ83" s="2186"/>
      <c r="AK83" s="1481"/>
      <c r="AL83" s="1407" t="str">
        <f t="shared" si="23"/>
        <v>15 (1415)</v>
      </c>
      <c r="AM83" s="1408" t="str">
        <f t="shared" si="24"/>
        <v/>
      </c>
      <c r="AN83" s="1608"/>
      <c r="AO83" s="1609"/>
      <c r="AP83" s="1609"/>
      <c r="AQ83" s="131"/>
      <c r="AR83" s="1407" t="str">
        <f t="shared" si="25"/>
        <v>15 (1415)</v>
      </c>
      <c r="AS83" s="1408" t="str">
        <f t="shared" si="26"/>
        <v/>
      </c>
      <c r="AT83" s="1608"/>
      <c r="AU83" s="1609"/>
      <c r="AV83" s="1609"/>
    </row>
    <row r="84" spans="1:48" s="1446" customFormat="1" hidden="1" x14ac:dyDescent="0.25">
      <c r="A84" s="1700" t="s">
        <v>2947</v>
      </c>
      <c r="B84" s="1065"/>
      <c r="C84" s="1692"/>
      <c r="D84" s="1692"/>
      <c r="E84" s="1700"/>
      <c r="F84" s="1692"/>
      <c r="G84" s="1419"/>
      <c r="H84" s="1693"/>
      <c r="I84" s="1405"/>
      <c r="J84" s="1700"/>
      <c r="K84" s="2186"/>
      <c r="L84" s="2186"/>
      <c r="M84" s="2186"/>
      <c r="N84" s="2186"/>
      <c r="O84" s="131"/>
      <c r="P84" s="1407" t="str">
        <f t="shared" si="18"/>
        <v>16 (1416)</v>
      </c>
      <c r="Q84" s="1408" t="str">
        <f t="shared" si="19"/>
        <v/>
      </c>
      <c r="R84" s="295"/>
      <c r="S84" s="1409"/>
      <c r="T84" s="1409"/>
      <c r="U84" s="1665"/>
      <c r="V84" s="1407" t="str">
        <f t="shared" si="20"/>
        <v>16 (1416)</v>
      </c>
      <c r="W84" s="1408" t="str">
        <f t="shared" si="21"/>
        <v/>
      </c>
      <c r="X84" s="1608"/>
      <c r="Y84" s="1609"/>
      <c r="Z84" s="1609"/>
      <c r="AA84" s="1610"/>
      <c r="AB84" s="1611" t="s">
        <v>2947</v>
      </c>
      <c r="AC84" s="1612" t="str">
        <f t="shared" si="22"/>
        <v/>
      </c>
      <c r="AD84" s="990"/>
      <c r="AE84" s="1405"/>
      <c r="AF84" s="131"/>
      <c r="AG84" s="2186"/>
      <c r="AH84" s="2186"/>
      <c r="AI84" s="2186"/>
      <c r="AJ84" s="2186"/>
      <c r="AK84" s="1481"/>
      <c r="AL84" s="1407" t="str">
        <f t="shared" si="23"/>
        <v>16 (1416)</v>
      </c>
      <c r="AM84" s="1408" t="str">
        <f t="shared" si="24"/>
        <v/>
      </c>
      <c r="AN84" s="1608"/>
      <c r="AO84" s="1609"/>
      <c r="AP84" s="1609"/>
      <c r="AQ84" s="131"/>
      <c r="AR84" s="1407" t="str">
        <f t="shared" si="25"/>
        <v>16 (1416)</v>
      </c>
      <c r="AS84" s="1408" t="str">
        <f t="shared" si="26"/>
        <v/>
      </c>
      <c r="AT84" s="1608"/>
      <c r="AU84" s="1609"/>
      <c r="AV84" s="1609"/>
    </row>
    <row r="85" spans="1:48" s="1446" customFormat="1" hidden="1" x14ac:dyDescent="0.25">
      <c r="A85" s="1700" t="s">
        <v>2948</v>
      </c>
      <c r="B85" s="1065"/>
      <c r="C85" s="1692"/>
      <c r="D85" s="1692"/>
      <c r="E85" s="1700"/>
      <c r="F85" s="1692"/>
      <c r="G85" s="1419"/>
      <c r="H85" s="1693"/>
      <c r="I85" s="1405"/>
      <c r="J85" s="1700"/>
      <c r="K85" s="2186"/>
      <c r="L85" s="2186"/>
      <c r="M85" s="2186"/>
      <c r="N85" s="2186"/>
      <c r="O85" s="131"/>
      <c r="P85" s="1407" t="str">
        <f t="shared" si="18"/>
        <v>17 (1417)</v>
      </c>
      <c r="Q85" s="1408" t="str">
        <f t="shared" si="19"/>
        <v/>
      </c>
      <c r="R85" s="295"/>
      <c r="S85" s="1409"/>
      <c r="T85" s="1409"/>
      <c r="U85" s="1665"/>
      <c r="V85" s="1407" t="str">
        <f t="shared" si="20"/>
        <v>17 (1417)</v>
      </c>
      <c r="W85" s="1408" t="str">
        <f t="shared" si="21"/>
        <v/>
      </c>
      <c r="X85" s="1608"/>
      <c r="Y85" s="1609"/>
      <c r="Z85" s="1609"/>
      <c r="AA85" s="1610"/>
      <c r="AB85" s="1611" t="s">
        <v>2948</v>
      </c>
      <c r="AC85" s="1612" t="str">
        <f t="shared" si="22"/>
        <v/>
      </c>
      <c r="AD85" s="990"/>
      <c r="AE85" s="1405"/>
      <c r="AF85" s="131"/>
      <c r="AG85" s="2186"/>
      <c r="AH85" s="2186"/>
      <c r="AI85" s="2186"/>
      <c r="AJ85" s="2186"/>
      <c r="AK85" s="1481"/>
      <c r="AL85" s="1407" t="str">
        <f t="shared" si="23"/>
        <v>17 (1417)</v>
      </c>
      <c r="AM85" s="1408" t="str">
        <f t="shared" si="24"/>
        <v/>
      </c>
      <c r="AN85" s="1608"/>
      <c r="AO85" s="1609"/>
      <c r="AP85" s="1609"/>
      <c r="AQ85" s="131"/>
      <c r="AR85" s="1407" t="str">
        <f t="shared" si="25"/>
        <v>17 (1417)</v>
      </c>
      <c r="AS85" s="1408" t="str">
        <f t="shared" si="26"/>
        <v/>
      </c>
      <c r="AT85" s="1608"/>
      <c r="AU85" s="1609"/>
      <c r="AV85" s="1609"/>
    </row>
    <row r="86" spans="1:48" s="1446" customFormat="1" hidden="1" x14ac:dyDescent="0.25">
      <c r="A86" s="1700" t="s">
        <v>2949</v>
      </c>
      <c r="B86" s="1065"/>
      <c r="C86" s="1692"/>
      <c r="D86" s="1692"/>
      <c r="E86" s="1700"/>
      <c r="F86" s="1692"/>
      <c r="G86" s="1419"/>
      <c r="H86" s="1693"/>
      <c r="I86" s="1405"/>
      <c r="J86" s="1700"/>
      <c r="K86" s="2186"/>
      <c r="L86" s="2186"/>
      <c r="M86" s="2186"/>
      <c r="N86" s="2186"/>
      <c r="O86" s="131"/>
      <c r="P86" s="1407" t="str">
        <f t="shared" si="18"/>
        <v>18 (1418)</v>
      </c>
      <c r="Q86" s="1408" t="str">
        <f t="shared" si="19"/>
        <v/>
      </c>
      <c r="R86" s="295"/>
      <c r="S86" s="1409"/>
      <c r="T86" s="1409"/>
      <c r="U86" s="1665"/>
      <c r="V86" s="1407" t="str">
        <f t="shared" si="20"/>
        <v>18 (1418)</v>
      </c>
      <c r="W86" s="1408" t="str">
        <f t="shared" si="21"/>
        <v/>
      </c>
      <c r="X86" s="1608"/>
      <c r="Y86" s="1609"/>
      <c r="Z86" s="1609"/>
      <c r="AA86" s="1610"/>
      <c r="AB86" s="1611" t="s">
        <v>2949</v>
      </c>
      <c r="AC86" s="1612" t="str">
        <f t="shared" si="22"/>
        <v/>
      </c>
      <c r="AD86" s="990"/>
      <c r="AE86" s="1405"/>
      <c r="AF86" s="131"/>
      <c r="AG86" s="2186"/>
      <c r="AH86" s="2186"/>
      <c r="AI86" s="2186"/>
      <c r="AJ86" s="2186"/>
      <c r="AK86" s="1481"/>
      <c r="AL86" s="1407" t="str">
        <f t="shared" si="23"/>
        <v>18 (1418)</v>
      </c>
      <c r="AM86" s="1408" t="str">
        <f t="shared" si="24"/>
        <v/>
      </c>
      <c r="AN86" s="1608"/>
      <c r="AO86" s="1609"/>
      <c r="AP86" s="1609"/>
      <c r="AQ86" s="131"/>
      <c r="AR86" s="1407" t="str">
        <f t="shared" si="25"/>
        <v>18 (1418)</v>
      </c>
      <c r="AS86" s="1408" t="str">
        <f t="shared" si="26"/>
        <v/>
      </c>
      <c r="AT86" s="1608"/>
      <c r="AU86" s="1609"/>
      <c r="AV86" s="1609"/>
    </row>
    <row r="87" spans="1:48" s="1446" customFormat="1" hidden="1" x14ac:dyDescent="0.25">
      <c r="A87" s="1700" t="s">
        <v>2950</v>
      </c>
      <c r="B87" s="1065"/>
      <c r="C87" s="1692"/>
      <c r="D87" s="1692"/>
      <c r="E87" s="1700"/>
      <c r="F87" s="1692"/>
      <c r="G87" s="1419"/>
      <c r="H87" s="1693"/>
      <c r="I87" s="1405"/>
      <c r="J87" s="1700"/>
      <c r="K87" s="2186"/>
      <c r="L87" s="2186"/>
      <c r="M87" s="2186"/>
      <c r="N87" s="2186"/>
      <c r="O87" s="131"/>
      <c r="P87" s="1407" t="str">
        <f t="shared" si="18"/>
        <v>19 (1419)</v>
      </c>
      <c r="Q87" s="1408" t="str">
        <f t="shared" si="19"/>
        <v/>
      </c>
      <c r="R87" s="295"/>
      <c r="S87" s="1409"/>
      <c r="T87" s="1409"/>
      <c r="U87" s="1665"/>
      <c r="V87" s="1407" t="str">
        <f t="shared" si="20"/>
        <v>19 (1419)</v>
      </c>
      <c r="W87" s="1408" t="str">
        <f t="shared" si="21"/>
        <v/>
      </c>
      <c r="X87" s="1608"/>
      <c r="Y87" s="1609"/>
      <c r="Z87" s="1609"/>
      <c r="AA87" s="1610"/>
      <c r="AB87" s="1611" t="s">
        <v>2950</v>
      </c>
      <c r="AC87" s="1612" t="str">
        <f t="shared" si="22"/>
        <v/>
      </c>
      <c r="AD87" s="990"/>
      <c r="AE87" s="1405"/>
      <c r="AF87" s="131"/>
      <c r="AG87" s="2186"/>
      <c r="AH87" s="2186"/>
      <c r="AI87" s="2186"/>
      <c r="AJ87" s="2186"/>
      <c r="AK87" s="1481"/>
      <c r="AL87" s="1407" t="str">
        <f t="shared" si="23"/>
        <v>19 (1419)</v>
      </c>
      <c r="AM87" s="1408" t="str">
        <f t="shared" si="24"/>
        <v/>
      </c>
      <c r="AN87" s="1608"/>
      <c r="AO87" s="1609"/>
      <c r="AP87" s="1609"/>
      <c r="AQ87" s="131"/>
      <c r="AR87" s="1407" t="str">
        <f t="shared" si="25"/>
        <v>19 (1419)</v>
      </c>
      <c r="AS87" s="1408" t="str">
        <f t="shared" si="26"/>
        <v/>
      </c>
      <c r="AT87" s="1608"/>
      <c r="AU87" s="1609"/>
      <c r="AV87" s="1609"/>
    </row>
    <row r="88" spans="1:48" s="1446" customFormat="1" hidden="1" x14ac:dyDescent="0.25">
      <c r="A88" s="1700" t="s">
        <v>2951</v>
      </c>
      <c r="B88" s="1065"/>
      <c r="C88" s="1692"/>
      <c r="D88" s="1692"/>
      <c r="E88" s="1700"/>
      <c r="F88" s="1692"/>
      <c r="G88" s="1419"/>
      <c r="H88" s="1693"/>
      <c r="I88" s="1405"/>
      <c r="J88" s="1700"/>
      <c r="K88" s="2186"/>
      <c r="L88" s="2186"/>
      <c r="M88" s="2186"/>
      <c r="N88" s="2186"/>
      <c r="O88" s="131"/>
      <c r="P88" s="1407" t="str">
        <f t="shared" si="18"/>
        <v>20 (1420)</v>
      </c>
      <c r="Q88" s="1408" t="str">
        <f t="shared" si="19"/>
        <v/>
      </c>
      <c r="R88" s="295"/>
      <c r="S88" s="1409"/>
      <c r="T88" s="1409"/>
      <c r="U88" s="1665"/>
      <c r="V88" s="1407" t="str">
        <f t="shared" si="20"/>
        <v>20 (1420)</v>
      </c>
      <c r="W88" s="1408" t="str">
        <f t="shared" si="21"/>
        <v/>
      </c>
      <c r="X88" s="1608"/>
      <c r="Y88" s="1609"/>
      <c r="Z88" s="1609"/>
      <c r="AA88" s="1610"/>
      <c r="AB88" s="1611" t="s">
        <v>2951</v>
      </c>
      <c r="AC88" s="1612" t="str">
        <f t="shared" si="22"/>
        <v/>
      </c>
      <c r="AD88" s="990"/>
      <c r="AE88" s="1405"/>
      <c r="AF88" s="131"/>
      <c r="AG88" s="2186"/>
      <c r="AH88" s="2186"/>
      <c r="AI88" s="2186"/>
      <c r="AJ88" s="2186"/>
      <c r="AK88" s="1481"/>
      <c r="AL88" s="1407" t="str">
        <f t="shared" si="23"/>
        <v>20 (1420)</v>
      </c>
      <c r="AM88" s="1408" t="str">
        <f t="shared" si="24"/>
        <v/>
      </c>
      <c r="AN88" s="1608"/>
      <c r="AO88" s="1609"/>
      <c r="AP88" s="1609"/>
      <c r="AQ88" s="131"/>
      <c r="AR88" s="1407" t="str">
        <f t="shared" si="25"/>
        <v>20 (1420)</v>
      </c>
      <c r="AS88" s="1408" t="str">
        <f t="shared" si="26"/>
        <v/>
      </c>
      <c r="AT88" s="1608"/>
      <c r="AU88" s="1609"/>
      <c r="AV88" s="1609"/>
    </row>
    <row r="89" spans="1:48" s="1446" customFormat="1" hidden="1" x14ac:dyDescent="0.25">
      <c r="A89" s="1700" t="s">
        <v>2952</v>
      </c>
      <c r="B89" s="1065"/>
      <c r="C89" s="1692"/>
      <c r="D89" s="1692"/>
      <c r="E89" s="1700"/>
      <c r="F89" s="1692"/>
      <c r="G89" s="1419"/>
      <c r="H89" s="1693"/>
      <c r="I89" s="1405"/>
      <c r="J89" s="1700"/>
      <c r="K89" s="2186"/>
      <c r="L89" s="2186"/>
      <c r="M89" s="2186"/>
      <c r="N89" s="2186"/>
      <c r="O89" s="131"/>
      <c r="P89" s="1407" t="str">
        <f t="shared" si="18"/>
        <v>21 (1421)</v>
      </c>
      <c r="Q89" s="1408" t="str">
        <f t="shared" si="19"/>
        <v/>
      </c>
      <c r="R89" s="295"/>
      <c r="S89" s="1409"/>
      <c r="T89" s="1409"/>
      <c r="U89" s="1665"/>
      <c r="V89" s="1407" t="str">
        <f t="shared" si="20"/>
        <v>21 (1421)</v>
      </c>
      <c r="W89" s="1408" t="str">
        <f t="shared" si="21"/>
        <v/>
      </c>
      <c r="X89" s="1608"/>
      <c r="Y89" s="1609"/>
      <c r="Z89" s="1609"/>
      <c r="AA89" s="1610"/>
      <c r="AB89" s="1611" t="s">
        <v>2952</v>
      </c>
      <c r="AC89" s="1612" t="str">
        <f t="shared" si="22"/>
        <v/>
      </c>
      <c r="AD89" s="990"/>
      <c r="AE89" s="1405"/>
      <c r="AF89" s="131"/>
      <c r="AG89" s="2186"/>
      <c r="AH89" s="2186"/>
      <c r="AI89" s="2186"/>
      <c r="AJ89" s="2186"/>
      <c r="AK89" s="1481"/>
      <c r="AL89" s="1407" t="str">
        <f t="shared" si="23"/>
        <v>21 (1421)</v>
      </c>
      <c r="AM89" s="1408" t="str">
        <f t="shared" si="24"/>
        <v/>
      </c>
      <c r="AN89" s="1608"/>
      <c r="AO89" s="1609"/>
      <c r="AP89" s="1609"/>
      <c r="AQ89" s="131"/>
      <c r="AR89" s="1407" t="str">
        <f t="shared" si="25"/>
        <v>21 (1421)</v>
      </c>
      <c r="AS89" s="1408" t="str">
        <f t="shared" si="26"/>
        <v/>
      </c>
      <c r="AT89" s="1608"/>
      <c r="AU89" s="1609"/>
      <c r="AV89" s="1609"/>
    </row>
    <row r="90" spans="1:48" s="1446" customFormat="1" hidden="1" x14ac:dyDescent="0.25">
      <c r="A90" s="1700" t="s">
        <v>2953</v>
      </c>
      <c r="B90" s="1065"/>
      <c r="C90" s="1692"/>
      <c r="D90" s="1692"/>
      <c r="E90" s="1700"/>
      <c r="F90" s="1692"/>
      <c r="G90" s="1419"/>
      <c r="H90" s="1693"/>
      <c r="I90" s="1405"/>
      <c r="J90" s="1700"/>
      <c r="K90" s="2186"/>
      <c r="L90" s="2186"/>
      <c r="M90" s="2186"/>
      <c r="N90" s="2186"/>
      <c r="O90" s="131"/>
      <c r="P90" s="1407" t="str">
        <f t="shared" si="18"/>
        <v>22 (1422)</v>
      </c>
      <c r="Q90" s="1408" t="str">
        <f t="shared" si="19"/>
        <v/>
      </c>
      <c r="R90" s="295"/>
      <c r="S90" s="1409"/>
      <c r="T90" s="1409"/>
      <c r="U90" s="1665"/>
      <c r="V90" s="1407" t="str">
        <f t="shared" si="20"/>
        <v>22 (1422)</v>
      </c>
      <c r="W90" s="1408" t="str">
        <f t="shared" si="21"/>
        <v/>
      </c>
      <c r="X90" s="1608"/>
      <c r="Y90" s="1609"/>
      <c r="Z90" s="1609"/>
      <c r="AA90" s="1610"/>
      <c r="AB90" s="1611" t="s">
        <v>2953</v>
      </c>
      <c r="AC90" s="1612" t="str">
        <f t="shared" si="22"/>
        <v/>
      </c>
      <c r="AD90" s="990"/>
      <c r="AE90" s="1405"/>
      <c r="AF90" s="131"/>
      <c r="AG90" s="2186"/>
      <c r="AH90" s="2186"/>
      <c r="AI90" s="2186"/>
      <c r="AJ90" s="2186"/>
      <c r="AK90" s="1481"/>
      <c r="AL90" s="1407" t="str">
        <f t="shared" si="23"/>
        <v>22 (1422)</v>
      </c>
      <c r="AM90" s="1408" t="str">
        <f t="shared" si="24"/>
        <v/>
      </c>
      <c r="AN90" s="1608"/>
      <c r="AO90" s="1609"/>
      <c r="AP90" s="1609"/>
      <c r="AQ90" s="131"/>
      <c r="AR90" s="1407" t="str">
        <f t="shared" si="25"/>
        <v>22 (1422)</v>
      </c>
      <c r="AS90" s="1408" t="str">
        <f t="shared" si="26"/>
        <v/>
      </c>
      <c r="AT90" s="1608"/>
      <c r="AU90" s="1609"/>
      <c r="AV90" s="1609"/>
    </row>
    <row r="91" spans="1:48" s="1446" customFormat="1" hidden="1" x14ac:dyDescent="0.25">
      <c r="A91" s="1700" t="s">
        <v>2954</v>
      </c>
      <c r="B91" s="1065"/>
      <c r="C91" s="1692"/>
      <c r="D91" s="1692"/>
      <c r="E91" s="1700"/>
      <c r="F91" s="1692"/>
      <c r="G91" s="1419"/>
      <c r="H91" s="1693"/>
      <c r="I91" s="1405"/>
      <c r="J91" s="1700"/>
      <c r="K91" s="2186"/>
      <c r="L91" s="2186"/>
      <c r="M91" s="2186"/>
      <c r="N91" s="2186"/>
      <c r="O91" s="131"/>
      <c r="P91" s="1407" t="str">
        <f t="shared" si="18"/>
        <v>23 (1423)</v>
      </c>
      <c r="Q91" s="1408" t="str">
        <f t="shared" si="19"/>
        <v/>
      </c>
      <c r="R91" s="295"/>
      <c r="S91" s="1409"/>
      <c r="T91" s="1409"/>
      <c r="U91" s="1665"/>
      <c r="V91" s="1407" t="str">
        <f t="shared" si="20"/>
        <v>23 (1423)</v>
      </c>
      <c r="W91" s="1408" t="str">
        <f t="shared" si="21"/>
        <v/>
      </c>
      <c r="X91" s="1608"/>
      <c r="Y91" s="1609"/>
      <c r="Z91" s="1609"/>
      <c r="AA91" s="1610"/>
      <c r="AB91" s="1611" t="s">
        <v>2954</v>
      </c>
      <c r="AC91" s="1612" t="str">
        <f t="shared" si="22"/>
        <v/>
      </c>
      <c r="AD91" s="990"/>
      <c r="AE91" s="1405"/>
      <c r="AF91" s="131"/>
      <c r="AG91" s="2186"/>
      <c r="AH91" s="2186"/>
      <c r="AI91" s="2186"/>
      <c r="AJ91" s="2186"/>
      <c r="AK91" s="1481"/>
      <c r="AL91" s="1407" t="str">
        <f t="shared" si="23"/>
        <v>23 (1423)</v>
      </c>
      <c r="AM91" s="1408" t="str">
        <f t="shared" si="24"/>
        <v/>
      </c>
      <c r="AN91" s="1608"/>
      <c r="AO91" s="1609"/>
      <c r="AP91" s="1609"/>
      <c r="AQ91" s="131"/>
      <c r="AR91" s="1407" t="str">
        <f t="shared" si="25"/>
        <v>23 (1423)</v>
      </c>
      <c r="AS91" s="1408" t="str">
        <f t="shared" si="26"/>
        <v/>
      </c>
      <c r="AT91" s="1608"/>
      <c r="AU91" s="1609"/>
      <c r="AV91" s="1609"/>
    </row>
    <row r="92" spans="1:48" s="1446" customFormat="1" hidden="1" x14ac:dyDescent="0.25">
      <c r="A92" s="1700" t="s">
        <v>2955</v>
      </c>
      <c r="B92" s="1065"/>
      <c r="C92" s="1692"/>
      <c r="D92" s="1692"/>
      <c r="E92" s="1700"/>
      <c r="F92" s="1692"/>
      <c r="G92" s="1419"/>
      <c r="H92" s="1693"/>
      <c r="I92" s="1405"/>
      <c r="J92" s="1700"/>
      <c r="K92" s="2186"/>
      <c r="L92" s="2186"/>
      <c r="M92" s="2186"/>
      <c r="N92" s="2186"/>
      <c r="O92" s="131"/>
      <c r="P92" s="1407" t="str">
        <f t="shared" si="18"/>
        <v>24 (1424)</v>
      </c>
      <c r="Q92" s="1408" t="str">
        <f t="shared" si="19"/>
        <v/>
      </c>
      <c r="R92" s="295"/>
      <c r="S92" s="1409"/>
      <c r="T92" s="1409"/>
      <c r="U92" s="1665"/>
      <c r="V92" s="1407" t="str">
        <f t="shared" si="20"/>
        <v>24 (1424)</v>
      </c>
      <c r="W92" s="1408" t="str">
        <f t="shared" si="21"/>
        <v/>
      </c>
      <c r="X92" s="1608"/>
      <c r="Y92" s="1609"/>
      <c r="Z92" s="1609"/>
      <c r="AA92" s="1610"/>
      <c r="AB92" s="1611" t="s">
        <v>2955</v>
      </c>
      <c r="AC92" s="1612" t="str">
        <f t="shared" si="22"/>
        <v/>
      </c>
      <c r="AD92" s="990"/>
      <c r="AE92" s="1405"/>
      <c r="AF92" s="131"/>
      <c r="AG92" s="2186"/>
      <c r="AH92" s="2186"/>
      <c r="AI92" s="2186"/>
      <c r="AJ92" s="2186"/>
      <c r="AK92" s="1481"/>
      <c r="AL92" s="1407" t="str">
        <f t="shared" si="23"/>
        <v>24 (1424)</v>
      </c>
      <c r="AM92" s="1408" t="str">
        <f t="shared" si="24"/>
        <v/>
      </c>
      <c r="AN92" s="1608"/>
      <c r="AO92" s="1609"/>
      <c r="AP92" s="1609"/>
      <c r="AQ92" s="131"/>
      <c r="AR92" s="1407" t="str">
        <f t="shared" si="25"/>
        <v>24 (1424)</v>
      </c>
      <c r="AS92" s="1408" t="str">
        <f t="shared" si="26"/>
        <v/>
      </c>
      <c r="AT92" s="1608"/>
      <c r="AU92" s="1609"/>
      <c r="AV92" s="1609"/>
    </row>
    <row r="93" spans="1:48" s="1446" customFormat="1" x14ac:dyDescent="0.25">
      <c r="A93" s="1700" t="s">
        <v>2956</v>
      </c>
      <c r="B93" s="1065"/>
      <c r="C93" s="1692"/>
      <c r="D93" s="1692"/>
      <c r="E93" s="1700"/>
      <c r="F93" s="1692"/>
      <c r="G93" s="1419"/>
      <c r="H93" s="1693"/>
      <c r="I93" s="1405"/>
      <c r="J93" s="1700"/>
      <c r="K93" s="2186"/>
      <c r="L93" s="2186"/>
      <c r="M93" s="2186"/>
      <c r="N93" s="2186"/>
      <c r="O93" s="131"/>
      <c r="P93" s="1407" t="str">
        <f t="shared" si="18"/>
        <v>25 (1425)</v>
      </c>
      <c r="Q93" s="1408" t="str">
        <f t="shared" si="19"/>
        <v/>
      </c>
      <c r="R93" s="295"/>
      <c r="S93" s="1409"/>
      <c r="T93" s="1409"/>
      <c r="U93" s="1665"/>
      <c r="V93" s="1407" t="str">
        <f t="shared" si="20"/>
        <v>25 (1425)</v>
      </c>
      <c r="W93" s="1408" t="str">
        <f t="shared" si="21"/>
        <v/>
      </c>
      <c r="X93" s="1608"/>
      <c r="Y93" s="1609"/>
      <c r="Z93" s="1609"/>
      <c r="AA93" s="1610"/>
      <c r="AB93" s="1611" t="s">
        <v>2956</v>
      </c>
      <c r="AC93" s="1612" t="str">
        <f t="shared" si="22"/>
        <v/>
      </c>
      <c r="AD93" s="990"/>
      <c r="AE93" s="1405"/>
      <c r="AF93" s="131"/>
      <c r="AG93" s="2186"/>
      <c r="AH93" s="2186"/>
      <c r="AI93" s="2186"/>
      <c r="AJ93" s="2186"/>
      <c r="AK93" s="1481"/>
      <c r="AL93" s="1407" t="str">
        <f t="shared" si="23"/>
        <v>25 (1425)</v>
      </c>
      <c r="AM93" s="1408" t="str">
        <f t="shared" si="24"/>
        <v/>
      </c>
      <c r="AN93" s="1608"/>
      <c r="AO93" s="1609"/>
      <c r="AP93" s="1609"/>
      <c r="AQ93" s="131"/>
      <c r="AR93" s="1407" t="str">
        <f t="shared" si="25"/>
        <v>25 (1425)</v>
      </c>
      <c r="AS93" s="1408" t="str">
        <f t="shared" si="26"/>
        <v/>
      </c>
      <c r="AT93" s="1608"/>
      <c r="AU93" s="1609"/>
      <c r="AV93" s="1609"/>
    </row>
    <row r="94" spans="1:48" s="1446" customFormat="1" x14ac:dyDescent="0.25">
      <c r="A94" s="425" t="s">
        <v>2957</v>
      </c>
      <c r="B94" s="1066">
        <v>100</v>
      </c>
      <c r="C94" s="1692"/>
      <c r="D94" s="1692"/>
      <c r="E94" s="1700"/>
      <c r="F94" s="1692"/>
      <c r="G94" s="1419"/>
      <c r="H94" s="1693"/>
      <c r="I94" s="1405"/>
      <c r="J94" s="1700"/>
      <c r="K94" s="2188"/>
      <c r="L94" s="2188"/>
      <c r="M94" s="2188"/>
      <c r="N94" s="2188"/>
      <c r="O94" s="131"/>
      <c r="P94" s="1400"/>
      <c r="Q94" s="1413">
        <f>$B94</f>
        <v>100</v>
      </c>
      <c r="R94" s="295"/>
      <c r="S94" s="1409"/>
      <c r="T94" s="1409"/>
      <c r="U94" s="1665"/>
      <c r="V94" s="1400"/>
      <c r="W94" s="1413">
        <f>$B94</f>
        <v>100</v>
      </c>
      <c r="X94" s="1608"/>
      <c r="Y94" s="1609"/>
      <c r="Z94" s="1609"/>
      <c r="AA94" s="1610"/>
      <c r="AB94" s="1605"/>
      <c r="AC94" s="1613">
        <v>100</v>
      </c>
      <c r="AD94" s="990"/>
      <c r="AE94" s="1405"/>
      <c r="AF94" s="131"/>
      <c r="AG94" s="2188"/>
      <c r="AH94" s="2188"/>
      <c r="AI94" s="2188"/>
      <c r="AJ94" s="2188"/>
      <c r="AK94" s="1481"/>
      <c r="AL94" s="1400"/>
      <c r="AM94" s="1413">
        <f>$B94</f>
        <v>100</v>
      </c>
      <c r="AN94" s="1608"/>
      <c r="AO94" s="1609"/>
      <c r="AP94" s="1609"/>
      <c r="AQ94" s="131"/>
      <c r="AR94" s="1400"/>
      <c r="AS94" s="1413">
        <f>$B94</f>
        <v>100</v>
      </c>
      <c r="AT94" s="1608"/>
      <c r="AU94" s="1609"/>
      <c r="AV94" s="1609"/>
    </row>
    <row r="95" spans="1:48" s="1446" customFormat="1" x14ac:dyDescent="0.25">
      <c r="A95" s="132" t="s">
        <v>2958</v>
      </c>
      <c r="B95" s="905" t="s">
        <v>2959</v>
      </c>
      <c r="C95" s="1693"/>
      <c r="D95" s="1693"/>
      <c r="E95" s="131"/>
      <c r="F95" s="1693"/>
      <c r="G95" s="1420"/>
      <c r="H95" s="1693"/>
      <c r="I95" s="1416"/>
      <c r="J95" s="131"/>
      <c r="K95" s="2189"/>
      <c r="L95" s="2189"/>
      <c r="M95" s="2189"/>
      <c r="N95" s="2189"/>
      <c r="O95" s="131"/>
      <c r="P95" s="1400"/>
      <c r="Q95" s="906" t="str">
        <f>$B95</f>
        <v>Global</v>
      </c>
      <c r="R95" s="295"/>
      <c r="S95" s="1418"/>
      <c r="T95" s="1418"/>
      <c r="U95" s="1665"/>
      <c r="V95" s="1400"/>
      <c r="W95" s="906" t="str">
        <f>$B95</f>
        <v>Global</v>
      </c>
      <c r="X95" s="1608"/>
      <c r="Y95" s="1609"/>
      <c r="Z95" s="1609"/>
      <c r="AA95" s="1610"/>
      <c r="AB95" s="1605"/>
      <c r="AC95" s="1614" t="s">
        <v>2959</v>
      </c>
      <c r="AD95" s="295"/>
      <c r="AE95" s="1416"/>
      <c r="AF95" s="131"/>
      <c r="AG95" s="2189"/>
      <c r="AH95" s="2189"/>
      <c r="AI95" s="2189"/>
      <c r="AJ95" s="2189"/>
      <c r="AK95" s="1481"/>
      <c r="AL95" s="1400"/>
      <c r="AM95" s="906" t="str">
        <f>$B95</f>
        <v>Global</v>
      </c>
      <c r="AN95" s="1608"/>
      <c r="AO95" s="1609"/>
      <c r="AP95" s="1609"/>
      <c r="AQ95" s="131"/>
      <c r="AR95" s="1400"/>
      <c r="AS95" s="906" t="str">
        <f>$B95</f>
        <v>Global</v>
      </c>
      <c r="AT95" s="1608"/>
      <c r="AU95" s="1609"/>
      <c r="AV95" s="1609"/>
    </row>
    <row r="96" spans="1:48" s="1446" customFormat="1" x14ac:dyDescent="0.25">
      <c r="A96" s="131"/>
      <c r="B96" s="131"/>
      <c r="C96" s="131"/>
      <c r="D96" s="131"/>
      <c r="E96" s="131"/>
      <c r="F96" s="131"/>
      <c r="G96" s="131"/>
      <c r="H96" s="131"/>
      <c r="I96" s="131"/>
      <c r="J96" s="131"/>
      <c r="K96" s="131"/>
      <c r="L96" s="131"/>
      <c r="M96" s="131"/>
      <c r="N96" s="131"/>
      <c r="O96" s="131"/>
      <c r="P96" s="1439"/>
      <c r="Q96" s="1439"/>
      <c r="R96" s="914"/>
      <c r="S96" s="914"/>
      <c r="T96" s="914"/>
      <c r="U96" s="914"/>
      <c r="V96" s="131"/>
      <c r="W96" s="131"/>
      <c r="X96" s="914"/>
      <c r="Y96" s="914"/>
      <c r="Z96" s="914"/>
      <c r="AA96" s="914"/>
      <c r="AB96" s="131"/>
      <c r="AC96" s="131"/>
      <c r="AD96" s="553"/>
      <c r="AE96" s="131"/>
      <c r="AF96" s="131"/>
      <c r="AG96" s="131"/>
      <c r="AH96" s="131"/>
      <c r="AI96" s="131"/>
      <c r="AJ96" s="131"/>
      <c r="AK96" s="1481"/>
      <c r="AL96" s="1429"/>
      <c r="AM96" s="1429"/>
      <c r="AN96" s="914"/>
      <c r="AO96" s="914"/>
      <c r="AP96" s="914"/>
      <c r="AQ96" s="131"/>
      <c r="AR96" s="131"/>
      <c r="AS96" s="131"/>
      <c r="AT96" s="914"/>
      <c r="AU96" s="914"/>
      <c r="AV96" s="914"/>
    </row>
    <row r="97" spans="1:48" s="1446" customFormat="1" x14ac:dyDescent="0.25">
      <c r="A97" s="131"/>
      <c r="B97" s="1356" t="s">
        <v>2960</v>
      </c>
      <c r="C97" s="1357"/>
      <c r="D97" s="1357"/>
      <c r="E97" s="131"/>
      <c r="F97" s="1357"/>
      <c r="G97" s="979"/>
      <c r="H97" s="1358"/>
      <c r="I97" s="1358"/>
      <c r="J97" s="1357"/>
      <c r="K97" s="1357"/>
      <c r="L97" s="1357"/>
      <c r="M97" s="1357"/>
      <c r="N97" s="1428"/>
      <c r="O97" s="131"/>
      <c r="P97" s="1439"/>
      <c r="Q97" s="1439"/>
      <c r="R97" s="553"/>
      <c r="S97" s="553"/>
      <c r="T97" s="131"/>
      <c r="U97" s="553"/>
      <c r="V97" s="1526"/>
      <c r="W97" s="1526"/>
      <c r="X97" s="1526"/>
      <c r="Y97" s="1526"/>
      <c r="Z97" s="131"/>
      <c r="AA97" s="1527"/>
      <c r="AB97" s="1527"/>
      <c r="AC97" s="508"/>
      <c r="AD97" s="508"/>
      <c r="AE97" s="508"/>
      <c r="AF97" s="508"/>
      <c r="AG97" s="1473"/>
      <c r="AH97" s="508"/>
      <c r="AI97" s="508"/>
      <c r="AJ97" s="508"/>
      <c r="AK97" s="508"/>
      <c r="AL97" s="508"/>
      <c r="AM97" s="508"/>
      <c r="AN97" s="1527"/>
      <c r="AO97" s="1527"/>
      <c r="AP97" s="508"/>
      <c r="AQ97" s="508"/>
      <c r="AR97" s="508"/>
      <c r="AS97" s="131"/>
      <c r="AT97" s="131"/>
      <c r="AU97" s="131"/>
      <c r="AV97" s="131"/>
    </row>
    <row r="98" spans="1:48" s="1446" customFormat="1" x14ac:dyDescent="0.25">
      <c r="A98" s="132" t="s">
        <v>2958</v>
      </c>
      <c r="B98" s="1359" t="s">
        <v>2959</v>
      </c>
      <c r="C98" s="1699"/>
      <c r="D98" s="1699"/>
      <c r="E98" s="131"/>
      <c r="F98" s="1699"/>
      <c r="G98" s="1587"/>
      <c r="H98" s="1699"/>
      <c r="I98" s="1588"/>
      <c r="J98" s="131"/>
      <c r="K98" s="2189"/>
      <c r="L98" s="2189"/>
      <c r="M98" s="2239"/>
      <c r="N98" s="2239"/>
      <c r="O98" s="1700"/>
      <c r="P98" s="1716"/>
      <c r="Q98" s="1716"/>
      <c r="R98" s="1717"/>
      <c r="S98" s="1717"/>
      <c r="T98" s="131"/>
      <c r="U98" s="553"/>
      <c r="V98" s="1526"/>
      <c r="W98" s="1526"/>
      <c r="X98" s="1526"/>
      <c r="Y98" s="1526"/>
      <c r="Z98" s="131"/>
      <c r="AA98" s="1527"/>
      <c r="AB98" s="1527"/>
      <c r="AC98" s="508"/>
      <c r="AD98" s="508"/>
      <c r="AE98" s="508"/>
      <c r="AF98" s="508"/>
      <c r="AG98" s="1473"/>
      <c r="AH98" s="508"/>
      <c r="AI98" s="508"/>
      <c r="AJ98" s="508"/>
      <c r="AK98" s="508"/>
      <c r="AL98" s="508"/>
      <c r="AM98" s="508"/>
      <c r="AN98" s="1527"/>
      <c r="AO98" s="1527"/>
      <c r="AP98" s="508"/>
      <c r="AQ98" s="508"/>
      <c r="AR98" s="508"/>
      <c r="AS98" s="131"/>
      <c r="AT98" s="131"/>
      <c r="AU98" s="131"/>
      <c r="AV98" s="131"/>
    </row>
    <row r="99" spans="1:48" s="1446" customFormat="1" x14ac:dyDescent="0.25">
      <c r="A99" s="131"/>
      <c r="B99" s="131"/>
      <c r="C99" s="131"/>
      <c r="D99" s="131"/>
      <c r="E99" s="131"/>
      <c r="F99" s="131"/>
      <c r="G99" s="131"/>
      <c r="H99" s="131"/>
      <c r="I99" s="131"/>
      <c r="J99" s="131"/>
      <c r="K99" s="131"/>
      <c r="L99" s="131"/>
      <c r="M99" s="131"/>
      <c r="N99" s="131"/>
      <c r="O99" s="131"/>
      <c r="P99" s="1570"/>
      <c r="Q99" s="1570"/>
      <c r="R99" s="131"/>
      <c r="S99" s="131"/>
      <c r="T99" s="131"/>
      <c r="U99" s="131"/>
      <c r="V99" s="1429"/>
      <c r="W99" s="1429"/>
      <c r="X99" s="131"/>
      <c r="Y99" s="131"/>
      <c r="Z99" s="131"/>
      <c r="AA99" s="131"/>
      <c r="AB99" s="1427"/>
      <c r="AC99" s="1427"/>
      <c r="AD99" s="131"/>
      <c r="AE99" s="131"/>
      <c r="AF99" s="131"/>
      <c r="AG99" s="131"/>
      <c r="AH99" s="131"/>
      <c r="AI99" s="131"/>
      <c r="AJ99" s="131"/>
      <c r="AK99" s="131"/>
      <c r="AL99" s="1429"/>
      <c r="AM99" s="1429"/>
      <c r="AN99" s="131"/>
      <c r="AO99" s="131"/>
      <c r="AP99" s="131"/>
      <c r="AQ99" s="131"/>
      <c r="AR99" s="1429"/>
      <c r="AS99" s="1429"/>
      <c r="AT99" s="131"/>
      <c r="AU99" s="131"/>
      <c r="AV99" s="131"/>
    </row>
    <row r="100" spans="1:48" s="1446" customFormat="1" x14ac:dyDescent="0.25">
      <c r="A100" s="131"/>
      <c r="B100" s="138" t="s">
        <v>746</v>
      </c>
      <c r="C100" s="131"/>
      <c r="D100" s="1693"/>
      <c r="E100" s="131"/>
      <c r="F100" s="131"/>
      <c r="G100" s="131"/>
      <c r="H100" s="131"/>
      <c r="I100" s="131"/>
      <c r="J100" s="131"/>
      <c r="K100" s="2189"/>
      <c r="L100" s="2189"/>
      <c r="M100" s="2189"/>
      <c r="N100" s="2189"/>
      <c r="O100" s="131"/>
      <c r="P100" s="1436"/>
      <c r="Q100" s="1401" t="str">
        <f>$B100</f>
        <v>Total (500)</v>
      </c>
      <c r="R100" s="295"/>
      <c r="S100" s="131"/>
      <c r="T100" s="1437"/>
      <c r="U100" s="1437"/>
      <c r="V100" s="1436"/>
      <c r="W100" s="1401" t="str">
        <f>$B100</f>
        <v>Total (500)</v>
      </c>
      <c r="X100" s="1608"/>
      <c r="Y100" s="1590"/>
      <c r="Z100" s="1437"/>
      <c r="AA100" s="1437"/>
      <c r="AB100" s="1436"/>
      <c r="AC100" s="1606" t="s">
        <v>746</v>
      </c>
      <c r="AD100" s="295"/>
      <c r="AE100" s="131"/>
      <c r="AF100" s="131"/>
      <c r="AG100" s="1709"/>
      <c r="AH100" s="1710"/>
      <c r="AI100" s="1709"/>
      <c r="AJ100" s="1710"/>
      <c r="AK100" s="1481"/>
      <c r="AL100" s="1436"/>
      <c r="AM100" s="1401" t="str">
        <f>$B100</f>
        <v>Total (500)</v>
      </c>
      <c r="AN100" s="1608"/>
      <c r="AO100" s="1590"/>
      <c r="AP100" s="1437"/>
      <c r="AQ100" s="131"/>
      <c r="AR100" s="1436"/>
      <c r="AS100" s="1401" t="str">
        <f>$B100</f>
        <v>Total (500)</v>
      </c>
      <c r="AT100" s="1608"/>
      <c r="AU100" s="1590"/>
      <c r="AV100" s="1437"/>
    </row>
    <row r="101" spans="1:48" s="1446" customFormat="1" x14ac:dyDescent="0.25">
      <c r="A101" s="1700"/>
      <c r="B101" s="131"/>
      <c r="C101" s="131"/>
      <c r="D101" s="131"/>
      <c r="E101" s="131"/>
      <c r="F101" s="131"/>
      <c r="G101" s="131"/>
      <c r="H101" s="131"/>
      <c r="I101" s="131"/>
      <c r="J101" s="131"/>
      <c r="K101" s="131"/>
      <c r="L101" s="131"/>
      <c r="M101" s="131"/>
      <c r="N101" s="131"/>
      <c r="O101" s="131"/>
      <c r="P101" s="131"/>
      <c r="Q101" s="131"/>
      <c r="R101" s="131"/>
      <c r="S101" s="131"/>
      <c r="T101" s="131"/>
      <c r="U101" s="131"/>
      <c r="V101" s="1590"/>
      <c r="W101" s="1590"/>
      <c r="X101" s="1590"/>
      <c r="Y101" s="1590"/>
      <c r="Z101" s="1590"/>
      <c r="AA101" s="1590"/>
      <c r="AB101" s="1590"/>
      <c r="AC101" s="1590"/>
      <c r="AD101" s="131"/>
      <c r="AE101" s="131"/>
      <c r="AF101" s="131"/>
      <c r="AG101" s="131"/>
      <c r="AH101" s="131"/>
      <c r="AI101" s="131"/>
      <c r="AJ101" s="131"/>
      <c r="AK101" s="1481"/>
      <c r="AL101" s="1590"/>
      <c r="AM101" s="1590"/>
      <c r="AN101" s="1590"/>
      <c r="AO101" s="1590"/>
      <c r="AP101" s="1590"/>
      <c r="AQ101" s="131"/>
      <c r="AR101" s="1590"/>
      <c r="AS101" s="1590"/>
      <c r="AT101" s="1590"/>
      <c r="AU101" s="1590"/>
      <c r="AV101" s="1590"/>
    </row>
    <row r="102" spans="1:48" s="1446" customFormat="1" ht="34.5" x14ac:dyDescent="0.25">
      <c r="A102" s="932"/>
      <c r="B102" s="1474" t="s">
        <v>3014</v>
      </c>
      <c r="C102" s="1619"/>
      <c r="D102" s="1619"/>
      <c r="E102" s="1619"/>
      <c r="F102" s="1619"/>
      <c r="G102" s="1619"/>
      <c r="H102" s="1619"/>
      <c r="I102" s="1619"/>
      <c r="J102" s="131"/>
      <c r="K102" s="139" t="s">
        <v>3015</v>
      </c>
      <c r="L102" s="139" t="s">
        <v>3016</v>
      </c>
      <c r="M102" s="139" t="s">
        <v>3015</v>
      </c>
      <c r="N102" s="139" t="s">
        <v>3016</v>
      </c>
      <c r="O102" s="1481"/>
      <c r="P102" s="1481"/>
      <c r="Q102" s="1481"/>
      <c r="R102" s="1481"/>
      <c r="S102" s="1481"/>
      <c r="T102" s="1481"/>
      <c r="U102" s="1481"/>
      <c r="V102" s="1615"/>
      <c r="W102" s="1615"/>
      <c r="X102" s="1615"/>
      <c r="Y102" s="1615"/>
      <c r="Z102" s="1615"/>
      <c r="AA102" s="1615"/>
      <c r="AB102" s="1590"/>
      <c r="AC102" s="1590"/>
      <c r="AD102" s="131"/>
      <c r="AE102" s="131"/>
      <c r="AF102" s="131"/>
      <c r="AG102" s="131"/>
      <c r="AH102" s="131"/>
      <c r="AI102" s="131"/>
      <c r="AJ102" s="131"/>
      <c r="AK102" s="1481"/>
      <c r="AL102" s="1590"/>
      <c r="AM102" s="1590"/>
      <c r="AN102" s="1590"/>
      <c r="AO102" s="1590"/>
      <c r="AP102" s="1590"/>
      <c r="AQ102" s="131"/>
      <c r="AR102" s="1590"/>
      <c r="AS102" s="1590"/>
      <c r="AT102" s="1590"/>
      <c r="AU102" s="1590"/>
      <c r="AV102" s="1590"/>
    </row>
    <row r="103" spans="1:48" s="1446" customFormat="1" ht="34.5" x14ac:dyDescent="0.25">
      <c r="A103" s="932"/>
      <c r="B103" s="1475" t="s">
        <v>1784</v>
      </c>
      <c r="C103" s="660"/>
      <c r="D103" s="1692"/>
      <c r="E103" s="131"/>
      <c r="F103" s="1477"/>
      <c r="G103" s="1419"/>
      <c r="H103" s="1693"/>
      <c r="I103" s="1405"/>
      <c r="J103" s="131"/>
      <c r="K103" s="1692"/>
      <c r="L103" s="1692"/>
      <c r="M103" s="1692"/>
      <c r="N103" s="1692"/>
      <c r="O103" s="1481"/>
      <c r="P103" s="1481"/>
      <c r="Q103" s="1481"/>
      <c r="R103" s="1481"/>
      <c r="S103" s="1481"/>
      <c r="T103" s="1481"/>
      <c r="U103" s="1481"/>
      <c r="V103" s="1615"/>
      <c r="W103" s="1615"/>
      <c r="X103" s="1615"/>
      <c r="Y103" s="1615"/>
      <c r="Z103" s="1615"/>
      <c r="AA103" s="1615"/>
      <c r="AB103" s="1590"/>
      <c r="AC103" s="1590"/>
      <c r="AD103" s="131"/>
      <c r="AE103" s="131"/>
      <c r="AF103" s="131"/>
      <c r="AG103" s="131"/>
      <c r="AH103" s="131"/>
      <c r="AI103" s="131"/>
      <c r="AJ103" s="131"/>
      <c r="AK103" s="1481"/>
      <c r="AL103" s="1590"/>
      <c r="AM103" s="1590"/>
      <c r="AN103" s="1590"/>
      <c r="AO103" s="1590"/>
      <c r="AP103" s="1590"/>
      <c r="AQ103" s="131"/>
      <c r="AR103" s="1590"/>
      <c r="AS103" s="1590"/>
      <c r="AT103" s="1590"/>
      <c r="AU103" s="1590"/>
      <c r="AV103" s="1590"/>
    </row>
    <row r="104" spans="1:48" s="1446" customFormat="1" ht="34.5" x14ac:dyDescent="0.25">
      <c r="A104" s="932"/>
      <c r="B104" s="1478" t="s">
        <v>1785</v>
      </c>
      <c r="C104" s="1692"/>
      <c r="D104" s="1692"/>
      <c r="E104" s="131"/>
      <c r="F104" s="1477"/>
      <c r="G104" s="1419"/>
      <c r="H104" s="1693"/>
      <c r="I104" s="1405"/>
      <c r="J104" s="131"/>
      <c r="K104" s="1692"/>
      <c r="L104" s="1692"/>
      <c r="M104" s="1692"/>
      <c r="N104" s="1692"/>
      <c r="O104" s="1481"/>
      <c r="P104" s="1481"/>
      <c r="Q104" s="1481"/>
      <c r="R104" s="1481"/>
      <c r="S104" s="1481"/>
      <c r="T104" s="1481"/>
      <c r="U104" s="1481"/>
      <c r="V104" s="1615"/>
      <c r="W104" s="1615"/>
      <c r="X104" s="1615"/>
      <c r="Y104" s="1615"/>
      <c r="Z104" s="1615"/>
      <c r="AA104" s="1615"/>
      <c r="AB104" s="1590"/>
      <c r="AC104" s="1590"/>
      <c r="AD104" s="131"/>
      <c r="AE104" s="131"/>
      <c r="AF104" s="131"/>
      <c r="AG104" s="131"/>
      <c r="AH104" s="131"/>
      <c r="AI104" s="131"/>
      <c r="AJ104" s="131"/>
      <c r="AK104" s="1481"/>
      <c r="AL104" s="1590"/>
      <c r="AM104" s="1590"/>
      <c r="AN104" s="1590"/>
      <c r="AO104" s="1590"/>
      <c r="AP104" s="1590"/>
      <c r="AQ104" s="131"/>
      <c r="AR104" s="1590"/>
      <c r="AS104" s="1590"/>
      <c r="AT104" s="1590"/>
      <c r="AU104" s="1590"/>
      <c r="AV104" s="1590"/>
    </row>
    <row r="105" spans="1:48" s="1446" customFormat="1" x14ac:dyDescent="0.25">
      <c r="A105" s="1700"/>
      <c r="B105" s="131"/>
      <c r="C105" s="131"/>
      <c r="D105" s="131"/>
      <c r="E105" s="131"/>
      <c r="F105" s="131"/>
      <c r="G105" s="131"/>
      <c r="H105" s="131"/>
      <c r="I105" s="131"/>
      <c r="J105" s="131"/>
      <c r="K105" s="131"/>
      <c r="L105" s="131"/>
      <c r="M105" s="131"/>
      <c r="N105" s="131"/>
      <c r="O105" s="131"/>
      <c r="P105" s="131"/>
      <c r="Q105" s="131"/>
      <c r="R105" s="131"/>
      <c r="S105" s="131"/>
      <c r="T105" s="131"/>
      <c r="U105" s="131"/>
      <c r="V105" s="1590"/>
      <c r="W105" s="1590"/>
      <c r="X105" s="1590"/>
      <c r="Y105" s="1590"/>
      <c r="Z105" s="1590"/>
      <c r="AA105" s="1590"/>
      <c r="AB105" s="1590"/>
      <c r="AC105" s="1590"/>
      <c r="AD105" s="131"/>
      <c r="AE105" s="131"/>
      <c r="AF105" s="131"/>
      <c r="AG105" s="131"/>
      <c r="AH105" s="131"/>
      <c r="AI105" s="131"/>
      <c r="AJ105" s="131"/>
      <c r="AK105" s="1481"/>
      <c r="AL105" s="1590"/>
      <c r="AM105" s="1590"/>
      <c r="AN105" s="1590"/>
      <c r="AO105" s="1590"/>
      <c r="AP105" s="1590"/>
      <c r="AQ105" s="131"/>
      <c r="AR105" s="1590"/>
      <c r="AS105" s="1590"/>
      <c r="AT105" s="1590"/>
      <c r="AU105" s="1590"/>
      <c r="AV105" s="1590"/>
    </row>
    <row r="106" spans="1:48" s="1446" customFormat="1" ht="24" customHeight="1" x14ac:dyDescent="0.25">
      <c r="A106" s="1178">
        <v>1</v>
      </c>
      <c r="B106" s="2015" t="s">
        <v>3086</v>
      </c>
      <c r="C106" s="2120"/>
      <c r="D106" s="2120"/>
      <c r="E106" s="2120"/>
      <c r="F106" s="2120"/>
      <c r="G106" s="2120"/>
      <c r="H106" s="2120"/>
      <c r="I106" s="2120"/>
      <c r="J106" s="2120"/>
      <c r="K106" s="2120"/>
      <c r="L106" s="2120"/>
      <c r="M106" s="2120"/>
      <c r="N106" s="2120"/>
      <c r="O106" s="131"/>
      <c r="P106" s="131"/>
      <c r="Q106" s="131"/>
      <c r="R106" s="131"/>
      <c r="S106" s="131"/>
      <c r="T106" s="131"/>
      <c r="U106" s="131"/>
      <c r="V106" s="1590"/>
      <c r="W106" s="1590"/>
      <c r="X106" s="1590"/>
      <c r="Y106" s="1590"/>
      <c r="Z106" s="1590"/>
      <c r="AA106" s="1590"/>
      <c r="AB106" s="1590"/>
      <c r="AC106" s="1590"/>
      <c r="AD106" s="131"/>
      <c r="AE106" s="131"/>
      <c r="AF106" s="131"/>
      <c r="AG106" s="131"/>
      <c r="AH106" s="131"/>
      <c r="AI106" s="131"/>
      <c r="AJ106" s="131"/>
      <c r="AK106" s="1481"/>
      <c r="AL106" s="1590"/>
      <c r="AM106" s="1590"/>
      <c r="AN106" s="1590"/>
      <c r="AO106" s="1590"/>
      <c r="AP106" s="1590"/>
      <c r="AQ106" s="131"/>
      <c r="AR106" s="1590"/>
      <c r="AS106" s="1590"/>
      <c r="AT106" s="1590"/>
      <c r="AU106" s="1590"/>
      <c r="AV106" s="1590"/>
    </row>
    <row r="107" spans="1:48" s="1446" customFormat="1" ht="30" customHeight="1" x14ac:dyDescent="0.25">
      <c r="A107" s="1178">
        <v>2</v>
      </c>
      <c r="B107" s="2001" t="s">
        <v>3164</v>
      </c>
      <c r="C107" s="2080"/>
      <c r="D107" s="2080"/>
      <c r="E107" s="2080"/>
      <c r="F107" s="2080"/>
      <c r="G107" s="2080"/>
      <c r="H107" s="2080"/>
      <c r="I107" s="2080"/>
      <c r="J107" s="2080"/>
      <c r="K107" s="2080"/>
      <c r="L107" s="2080"/>
      <c r="M107" s="2080"/>
      <c r="N107" s="2080"/>
      <c r="O107" s="131"/>
      <c r="P107" s="131"/>
      <c r="Q107" s="131"/>
      <c r="R107" s="131"/>
      <c r="S107" s="131"/>
      <c r="T107" s="131"/>
      <c r="U107" s="131"/>
      <c r="V107" s="1590"/>
      <c r="W107" s="1590"/>
      <c r="X107" s="1590"/>
      <c r="Y107" s="1590"/>
      <c r="Z107" s="1590"/>
      <c r="AA107" s="1590"/>
      <c r="AB107" s="1590"/>
      <c r="AC107" s="1590"/>
      <c r="AD107" s="131"/>
      <c r="AE107" s="131"/>
      <c r="AF107" s="131"/>
      <c r="AG107" s="131"/>
      <c r="AH107" s="131"/>
      <c r="AI107" s="131"/>
      <c r="AJ107" s="131"/>
      <c r="AK107" s="1481"/>
      <c r="AL107" s="1590"/>
      <c r="AM107" s="1590"/>
      <c r="AN107" s="1590"/>
      <c r="AO107" s="1590"/>
      <c r="AP107" s="1590"/>
      <c r="AQ107" s="131"/>
      <c r="AR107" s="1590"/>
      <c r="AS107" s="1590"/>
      <c r="AT107" s="1590"/>
      <c r="AU107" s="1590"/>
      <c r="AV107" s="1590"/>
    </row>
  </sheetData>
  <mergeCells count="357">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AG93:AH93"/>
    <mergeCell ref="AI93:AJ93"/>
    <mergeCell ref="K90:L90"/>
    <mergeCell ref="M90:N90"/>
    <mergeCell ref="AG90:AH90"/>
    <mergeCell ref="AI90:AJ90"/>
    <mergeCell ref="K91:L91"/>
    <mergeCell ref="M91:N91"/>
    <mergeCell ref="AG91:AH91"/>
    <mergeCell ref="AI91:AJ91"/>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s>
  <hyperlinks>
    <hyperlink ref="B2:E2" location="'Liste tableaux'!A1" display="Retour à la liste des tableaux" xr:uid="{1FFC463F-E328-431D-92EF-41D50C5F2627}"/>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activeCell="B1" sqref="B1"/>
    </sheetView>
  </sheetViews>
  <sheetFormatPr defaultColWidth="9.140625" defaultRowHeight="15" x14ac:dyDescent="0.25"/>
  <cols>
    <col min="1" max="1" width="9.140625" style="1253"/>
    <col min="2" max="2" width="9.7109375" style="1253" customWidth="1"/>
    <col min="3" max="4" width="9.140625" style="1253"/>
    <col min="5" max="5" width="2.28515625" style="1253" customWidth="1"/>
    <col min="6" max="19" width="9.140625" style="1253"/>
    <col min="20" max="24" width="9.140625" style="1350"/>
    <col min="25" max="16384" width="9.140625" style="1253"/>
  </cols>
  <sheetData>
    <row r="1" spans="1:49" ht="15.75" x14ac:dyDescent="0.25">
      <c r="A1" s="1719"/>
      <c r="B1" s="378" t="s">
        <v>3188</v>
      </c>
      <c r="C1" s="33"/>
      <c r="D1" s="33"/>
      <c r="E1" s="1719"/>
      <c r="F1" s="1719"/>
      <c r="G1" s="1719"/>
      <c r="H1" s="1"/>
      <c r="I1" s="1"/>
      <c r="J1" s="1719"/>
      <c r="K1" s="1719"/>
      <c r="L1" s="1719"/>
      <c r="M1" s="1719"/>
      <c r="N1" s="1719"/>
      <c r="O1" s="1719"/>
      <c r="P1" s="1719"/>
      <c r="Q1" s="1719"/>
      <c r="R1" s="1719"/>
      <c r="S1" s="1719"/>
      <c r="T1" s="378" t="s">
        <v>3188</v>
      </c>
      <c r="U1" s="131"/>
      <c r="V1" s="131"/>
      <c r="W1" s="131"/>
      <c r="X1" s="131"/>
      <c r="Y1" s="1"/>
      <c r="Z1" s="25"/>
      <c r="AA1" s="25"/>
      <c r="AB1" s="25"/>
      <c r="AC1" s="25"/>
      <c r="AD1" s="25"/>
      <c r="AE1" s="25"/>
      <c r="AF1" s="25"/>
      <c r="AG1" s="25"/>
      <c r="AH1" s="1"/>
      <c r="AI1" s="1125"/>
      <c r="AJ1" s="25"/>
      <c r="AK1" s="25"/>
      <c r="AL1" s="25"/>
      <c r="AM1" s="25"/>
      <c r="AN1" s="1"/>
      <c r="AO1" s="1125"/>
      <c r="AP1" s="221"/>
      <c r="AQ1" s="25"/>
      <c r="AR1" s="25"/>
      <c r="AS1" s="25"/>
      <c r="AT1" s="25"/>
      <c r="AU1" s="25"/>
      <c r="AV1" s="25"/>
      <c r="AW1" s="25"/>
    </row>
    <row r="2" spans="1:49" ht="13.5" customHeight="1" x14ac:dyDescent="0.25">
      <c r="A2" s="35">
        <v>32</v>
      </c>
      <c r="B2" s="2144" t="s">
        <v>94</v>
      </c>
      <c r="C2" s="2145"/>
      <c r="D2" s="2145"/>
      <c r="E2" s="2146"/>
      <c r="F2" s="70"/>
      <c r="G2" s="1719"/>
      <c r="H2" s="1"/>
      <c r="I2" s="1"/>
      <c r="J2" s="1719"/>
      <c r="K2" s="1719"/>
      <c r="L2" s="1719"/>
      <c r="M2" s="1719"/>
      <c r="N2" s="1719"/>
      <c r="O2" s="1719"/>
      <c r="P2" s="1719"/>
      <c r="Q2" s="1719"/>
      <c r="R2" s="1719"/>
      <c r="S2" s="1719"/>
      <c r="T2" s="2222" t="s">
        <v>3005</v>
      </c>
      <c r="U2" s="2222"/>
      <c r="V2" s="2222"/>
      <c r="W2" s="2222"/>
      <c r="X2" s="2222"/>
      <c r="Y2" s="2222"/>
      <c r="Z2" s="2222"/>
      <c r="AA2" s="2222"/>
      <c r="AB2" s="1676"/>
      <c r="AC2" s="1676"/>
      <c r="AD2" s="1676"/>
      <c r="AE2" s="1676"/>
      <c r="AF2" s="1676"/>
      <c r="AG2" s="1676"/>
      <c r="AH2" s="1"/>
      <c r="AI2" s="1247"/>
      <c r="AJ2" s="1247"/>
      <c r="AK2" s="1247"/>
      <c r="AL2" s="1247"/>
      <c r="AM2" s="1247"/>
      <c r="AN2" s="1676"/>
      <c r="AO2" s="1247"/>
      <c r="AP2" s="1247"/>
      <c r="AQ2" s="1247"/>
      <c r="AR2" s="1247"/>
      <c r="AS2" s="1247"/>
      <c r="AT2" s="1247"/>
      <c r="AU2" s="1247"/>
      <c r="AV2" s="1247"/>
      <c r="AW2" s="1247"/>
    </row>
    <row r="3" spans="1:49" ht="31.5" customHeight="1" x14ac:dyDescent="0.25">
      <c r="A3" s="35"/>
      <c r="B3" s="1018"/>
      <c r="C3" s="320"/>
      <c r="D3" s="320"/>
      <c r="E3" s="320"/>
      <c r="F3" s="70"/>
      <c r="G3" s="1719"/>
      <c r="H3" s="1"/>
      <c r="I3" s="1"/>
      <c r="J3" s="1719"/>
      <c r="K3" s="1719"/>
      <c r="L3" s="1719"/>
      <c r="M3" s="1719"/>
      <c r="N3" s="1719"/>
      <c r="O3" s="1719"/>
      <c r="P3" s="1719"/>
      <c r="Q3" s="1719"/>
      <c r="R3" s="1719"/>
      <c r="S3" s="1719"/>
      <c r="T3" s="2222"/>
      <c r="U3" s="2222"/>
      <c r="V3" s="2222"/>
      <c r="W3" s="2222"/>
      <c r="X3" s="2222"/>
      <c r="Y3" s="2222"/>
      <c r="Z3" s="2222"/>
      <c r="AA3" s="2222"/>
      <c r="AB3" s="1678"/>
      <c r="AC3" s="1678"/>
      <c r="AD3" s="1678"/>
      <c r="AE3" s="1678"/>
      <c r="AF3" s="1678"/>
      <c r="AG3" s="1678"/>
      <c r="AH3" s="1"/>
      <c r="AI3" s="1247"/>
      <c r="AJ3" s="1247"/>
      <c r="AK3" s="1247"/>
      <c r="AL3" s="1247"/>
      <c r="AM3" s="1247"/>
      <c r="AN3" s="1678"/>
      <c r="AO3" s="1247"/>
      <c r="AP3" s="1247"/>
      <c r="AQ3" s="1247"/>
      <c r="AR3" s="1247"/>
      <c r="AS3" s="1247"/>
      <c r="AT3" s="1247"/>
      <c r="AU3" s="1247"/>
      <c r="AV3" s="1247"/>
      <c r="AW3" s="1247"/>
    </row>
    <row r="4" spans="1:49" ht="17.45" customHeight="1" x14ac:dyDescent="0.25">
      <c r="A4" s="1718"/>
      <c r="B4" s="2094" t="s">
        <v>3189</v>
      </c>
      <c r="C4" s="2312"/>
      <c r="D4" s="2312"/>
      <c r="E4" s="2312"/>
      <c r="F4" s="2312"/>
      <c r="G4" s="2312"/>
      <c r="H4" s="2312"/>
      <c r="I4" s="2312"/>
      <c r="J4" s="2312"/>
      <c r="K4" s="2312"/>
      <c r="L4" s="2312"/>
      <c r="M4" s="2312"/>
      <c r="N4" s="2312"/>
      <c r="O4" s="1727"/>
      <c r="P4" s="1727"/>
      <c r="Q4" s="1727"/>
      <c r="R4" s="1727"/>
      <c r="S4" s="1638"/>
      <c r="T4" s="1438" t="str">
        <f>$B4</f>
        <v>Pour le portefeuille bancaire – Expositions sur l'immobilier commercial général (137)</v>
      </c>
      <c r="U4" s="1618"/>
      <c r="V4" s="1618"/>
      <c r="W4" s="1618"/>
      <c r="X4" s="1618"/>
      <c r="Y4" s="1567"/>
      <c r="Z4" s="1567"/>
      <c r="AA4" s="1676"/>
      <c r="AB4" s="1676"/>
      <c r="AC4" s="1676"/>
      <c r="AD4" s="1676"/>
      <c r="AE4" s="1676"/>
      <c r="AF4" s="1676"/>
      <c r="AG4" s="1676"/>
      <c r="AH4" s="1"/>
      <c r="AI4" s="1247"/>
      <c r="AJ4" s="1247"/>
      <c r="AK4" s="1247"/>
      <c r="AL4" s="1247"/>
      <c r="AM4" s="1247"/>
      <c r="AN4" s="1676"/>
      <c r="AO4" s="1255"/>
      <c r="AP4" s="1255"/>
      <c r="AQ4" s="1255"/>
      <c r="AR4" s="1255"/>
      <c r="AS4" s="1255"/>
      <c r="AT4" s="1255"/>
      <c r="AU4" s="1255"/>
      <c r="AV4" s="1255"/>
      <c r="AW4" s="1255"/>
    </row>
    <row r="5" spans="1:49" ht="15.75" x14ac:dyDescent="0.25">
      <c r="A5" s="1718"/>
      <c r="B5" s="261" t="s">
        <v>2910</v>
      </c>
      <c r="C5" s="661"/>
      <c r="D5" s="1718"/>
      <c r="E5" s="1718"/>
      <c r="F5" s="1718"/>
      <c r="G5" s="1718"/>
      <c r="H5" s="131"/>
      <c r="I5" s="131"/>
      <c r="J5" s="1718"/>
      <c r="K5" s="1718"/>
      <c r="L5" s="1718"/>
      <c r="M5" s="1718"/>
      <c r="N5" s="1718"/>
      <c r="O5" s="1718"/>
      <c r="P5" s="1718"/>
      <c r="Q5" s="1718"/>
      <c r="R5" s="1718"/>
      <c r="S5" s="1719"/>
      <c r="T5" s="261" t="str">
        <f>$B5</f>
        <v>Dollars, en milliers, Type d’enregistrement 010</v>
      </c>
      <c r="U5" s="1395"/>
      <c r="V5" s="896"/>
      <c r="W5" s="896"/>
      <c r="X5" s="896"/>
      <c r="Y5" s="1"/>
      <c r="Z5" s="25"/>
      <c r="AA5" s="25"/>
      <c r="AB5" s="25"/>
      <c r="AC5" s="25"/>
      <c r="AD5" s="25"/>
      <c r="AE5" s="25"/>
      <c r="AF5" s="25"/>
      <c r="AG5" s="25"/>
      <c r="AH5" s="1"/>
      <c r="AI5" s="812"/>
      <c r="AJ5" s="25"/>
      <c r="AK5" s="25"/>
      <c r="AL5" s="1187"/>
      <c r="AM5" s="1187"/>
      <c r="AN5" s="1188"/>
      <c r="AO5" s="812"/>
      <c r="AP5" s="25"/>
      <c r="AQ5" s="25"/>
      <c r="AR5" s="1187"/>
      <c r="AS5" s="1187"/>
      <c r="AT5" s="812"/>
      <c r="AU5" s="25"/>
      <c r="AV5" s="25"/>
      <c r="AW5" s="1187"/>
    </row>
    <row r="6" spans="1:49" ht="39.6" customHeight="1" x14ac:dyDescent="0.25">
      <c r="A6" s="131"/>
      <c r="B6" s="2211" t="s">
        <v>2349</v>
      </c>
      <c r="C6" s="2212"/>
      <c r="D6" s="2213"/>
      <c r="E6" s="897"/>
      <c r="F6" s="2211" t="s">
        <v>2350</v>
      </c>
      <c r="G6" s="2213"/>
      <c r="H6" s="1718"/>
      <c r="I6" s="2081" t="s">
        <v>2800</v>
      </c>
      <c r="J6" s="2313"/>
      <c r="K6" s="2313"/>
      <c r="L6" s="2313"/>
      <c r="M6" s="2282"/>
      <c r="N6" s="897"/>
      <c r="O6" s="897"/>
      <c r="P6" s="897"/>
      <c r="Q6" s="897"/>
      <c r="R6" s="897"/>
      <c r="S6" s="207"/>
      <c r="T6" s="1689"/>
      <c r="U6" s="1689"/>
      <c r="V6" s="1026"/>
      <c r="W6" s="1650"/>
      <c r="X6" s="1650"/>
      <c r="Y6" s="1027"/>
      <c r="Z6" s="1714"/>
      <c r="AA6" s="1256"/>
      <c r="AB6" s="1719"/>
      <c r="AC6" s="1114"/>
      <c r="AD6" s="1719"/>
      <c r="AE6" s="1719"/>
      <c r="AF6" s="1719"/>
      <c r="AG6" s="1719"/>
      <c r="AH6" s="1719"/>
      <c r="AI6" s="207"/>
      <c r="AJ6" s="207"/>
      <c r="AK6" s="207"/>
      <c r="AL6" s="207"/>
      <c r="AM6" s="207"/>
      <c r="AN6" s="1188"/>
      <c r="AO6" s="1257"/>
      <c r="AP6" s="1257"/>
      <c r="AQ6" s="1714"/>
      <c r="AR6" s="1714"/>
      <c r="AS6" s="1714"/>
      <c r="AT6" s="1714"/>
      <c r="AU6" s="1714"/>
      <c r="AV6" s="1714"/>
      <c r="AW6" s="1714"/>
    </row>
    <row r="7" spans="1:49" ht="27" customHeight="1" x14ac:dyDescent="0.25">
      <c r="A7" s="131"/>
      <c r="B7" s="2214"/>
      <c r="C7" s="2215"/>
      <c r="D7" s="2216"/>
      <c r="E7" s="897"/>
      <c r="F7" s="2214"/>
      <c r="G7" s="2216"/>
      <c r="H7" s="1718"/>
      <c r="I7" s="2002" t="s">
        <v>2912</v>
      </c>
      <c r="J7" s="2316"/>
      <c r="K7" s="2002" t="s">
        <v>2913</v>
      </c>
      <c r="L7" s="2316"/>
      <c r="M7" s="2005" t="s">
        <v>2914</v>
      </c>
      <c r="N7" s="897"/>
      <c r="O7" s="897"/>
      <c r="P7" s="897"/>
      <c r="Q7" s="897"/>
      <c r="R7" s="897"/>
      <c r="S7" s="207"/>
      <c r="T7" s="1689"/>
      <c r="U7" s="1689"/>
      <c r="V7" s="1026"/>
      <c r="W7" s="2002" t="s">
        <v>2971</v>
      </c>
      <c r="X7" s="2308"/>
      <c r="Y7" s="1027"/>
      <c r="Z7" s="1714"/>
      <c r="AA7" s="1256"/>
      <c r="AB7" s="1719"/>
      <c r="AC7" s="1114"/>
      <c r="AD7" s="1719"/>
      <c r="AE7" s="1719"/>
      <c r="AF7" s="1719"/>
      <c r="AG7" s="1719"/>
      <c r="AH7" s="1719"/>
      <c r="AI7" s="207"/>
      <c r="AJ7" s="207"/>
      <c r="AK7" s="207"/>
      <c r="AL7" s="207"/>
      <c r="AM7" s="207"/>
      <c r="AN7" s="1188"/>
      <c r="AO7" s="1257"/>
      <c r="AP7" s="1257"/>
      <c r="AQ7" s="1714"/>
      <c r="AR7" s="1714"/>
      <c r="AS7" s="1714"/>
      <c r="AT7" s="1714"/>
      <c r="AU7" s="1714"/>
      <c r="AV7" s="1714"/>
      <c r="AW7" s="1714"/>
    </row>
    <row r="8" spans="1:49" ht="82.5" x14ac:dyDescent="0.25">
      <c r="A8" s="1666" t="s">
        <v>2915</v>
      </c>
      <c r="B8" s="1666" t="s">
        <v>2916</v>
      </c>
      <c r="C8" s="1666" t="s">
        <v>2352</v>
      </c>
      <c r="D8" s="1666" t="s">
        <v>3111</v>
      </c>
      <c r="E8" s="188"/>
      <c r="F8" s="1565" t="s">
        <v>3112</v>
      </c>
      <c r="G8" s="1666" t="s">
        <v>2974</v>
      </c>
      <c r="H8" s="1718"/>
      <c r="I8" s="1666" t="s">
        <v>2920</v>
      </c>
      <c r="J8" s="1666" t="s">
        <v>2921</v>
      </c>
      <c r="K8" s="1666" t="s">
        <v>2922</v>
      </c>
      <c r="L8" s="1666" t="s">
        <v>2923</v>
      </c>
      <c r="M8" s="2317"/>
      <c r="N8" s="1718"/>
      <c r="O8" s="2002" t="s">
        <v>2359</v>
      </c>
      <c r="P8" s="2318"/>
      <c r="Q8" s="2002" t="s">
        <v>2925</v>
      </c>
      <c r="R8" s="2318"/>
      <c r="S8" s="1258"/>
      <c r="T8" s="1200" t="str">
        <f>$A8</f>
        <v>Fourchette de probabilité de défaut (PD)</v>
      </c>
      <c r="U8" s="1200" t="str">
        <f>$B8</f>
        <v>PD estimative (%) (M3)</v>
      </c>
      <c r="V8" s="1660" t="s">
        <v>3190</v>
      </c>
      <c r="W8" s="1666" t="s">
        <v>2927</v>
      </c>
      <c r="X8" s="1666" t="s">
        <v>2928</v>
      </c>
      <c r="Y8" s="1027"/>
      <c r="Z8" s="1714"/>
      <c r="AA8" s="1719"/>
      <c r="AB8" s="1719"/>
      <c r="AC8" s="1114"/>
      <c r="AD8" s="1719"/>
      <c r="AE8" s="1719"/>
      <c r="AF8" s="1719"/>
      <c r="AG8" s="1719"/>
      <c r="AH8" s="1719"/>
      <c r="AI8" s="207"/>
      <c r="AJ8" s="207"/>
      <c r="AK8" s="207"/>
      <c r="AL8" s="207"/>
      <c r="AM8" s="207"/>
      <c r="AN8" s="1210"/>
      <c r="AO8" s="1257"/>
      <c r="AP8" s="1257"/>
      <c r="AQ8" s="1714"/>
      <c r="AR8" s="1259"/>
      <c r="AS8" s="25"/>
      <c r="AT8" s="1128"/>
      <c r="AU8" s="1128"/>
      <c r="AV8" s="1128"/>
      <c r="AW8" s="1128"/>
    </row>
    <row r="9" spans="1:49" ht="13.15" customHeight="1" x14ac:dyDescent="0.25">
      <c r="A9" s="1026"/>
      <c r="B9" s="1703" t="s">
        <v>244</v>
      </c>
      <c r="C9" s="1703"/>
      <c r="D9" s="1703" t="s">
        <v>245</v>
      </c>
      <c r="E9" s="1703"/>
      <c r="F9" s="1703" t="s">
        <v>246</v>
      </c>
      <c r="G9" s="1440"/>
      <c r="H9" s="1703"/>
      <c r="I9" s="1718"/>
      <c r="J9" s="1718"/>
      <c r="K9" s="1718"/>
      <c r="L9" s="1718"/>
      <c r="M9" s="1718"/>
      <c r="N9" s="1703"/>
      <c r="O9" s="1703"/>
      <c r="P9" s="1703"/>
      <c r="Q9" s="1703"/>
      <c r="R9" s="1703"/>
      <c r="S9" s="224"/>
      <c r="T9" s="1398"/>
      <c r="U9" s="1399" t="s">
        <v>2930</v>
      </c>
      <c r="V9" s="1703"/>
      <c r="W9" s="131"/>
      <c r="X9" s="1703"/>
      <c r="Y9" s="1028"/>
      <c r="Z9" s="1714"/>
      <c r="AA9" s="825"/>
      <c r="AB9" s="825"/>
      <c r="AC9" s="1724"/>
      <c r="AD9" s="1725"/>
      <c r="AE9" s="1725"/>
      <c r="AF9" s="1725"/>
      <c r="AG9" s="1725"/>
      <c r="AH9" s="1725"/>
      <c r="AI9" s="1625"/>
      <c r="AJ9" s="2314"/>
      <c r="AK9" s="2315"/>
      <c r="AL9" s="2314"/>
      <c r="AM9" s="2315"/>
      <c r="AN9" s="1626"/>
      <c r="AO9" s="1257"/>
      <c r="AP9" s="1257"/>
      <c r="AQ9" s="1714"/>
      <c r="AR9" s="1260"/>
      <c r="AS9" s="1261"/>
      <c r="AT9" s="1257"/>
      <c r="AU9" s="1257"/>
      <c r="AV9" s="1257"/>
      <c r="AW9" s="1257"/>
    </row>
    <row r="10" spans="1:49" s="876" customFormat="1" x14ac:dyDescent="0.25">
      <c r="A10" s="131"/>
      <c r="B10" s="138" t="s">
        <v>1784</v>
      </c>
      <c r="C10" s="131"/>
      <c r="D10" s="669"/>
      <c r="E10" s="669"/>
      <c r="F10" s="669"/>
      <c r="G10" s="669"/>
      <c r="H10" s="669"/>
      <c r="I10" s="2243" t="s">
        <v>3027</v>
      </c>
      <c r="J10" s="2243"/>
      <c r="K10" s="669"/>
      <c r="L10" s="669"/>
      <c r="M10" s="669"/>
      <c r="N10" s="131"/>
      <c r="O10" s="131"/>
      <c r="P10" s="131"/>
      <c r="Q10" s="131"/>
      <c r="R10" s="131"/>
      <c r="S10" s="1"/>
      <c r="T10" s="1400"/>
      <c r="U10" s="1401" t="str">
        <f>$B10</f>
        <v>Engagements utilisés (501)</v>
      </c>
      <c r="V10" s="131"/>
      <c r="W10" s="131"/>
      <c r="X10" s="131"/>
      <c r="Y10" s="224"/>
      <c r="Z10" s="1041"/>
      <c r="AA10" s="1041"/>
      <c r="AB10" s="1041"/>
      <c r="AC10" s="1041"/>
      <c r="AD10" s="1041"/>
      <c r="AE10" s="1041"/>
      <c r="AF10" s="1041"/>
      <c r="AG10" s="1041"/>
      <c r="AI10" s="1130"/>
      <c r="AJ10" s="1262"/>
      <c r="AK10" s="1201"/>
      <c r="AL10" s="1187"/>
      <c r="AM10" s="1201"/>
      <c r="AN10" s="1192"/>
      <c r="AO10" s="1202"/>
      <c r="AP10" s="1263"/>
      <c r="AQ10" s="1130"/>
      <c r="AR10" s="1041"/>
      <c r="AS10" s="1130"/>
      <c r="AT10" s="1041"/>
      <c r="AU10" s="1041"/>
      <c r="AV10" s="1041"/>
      <c r="AW10" s="1041"/>
    </row>
    <row r="11" spans="1:49" x14ac:dyDescent="0.25">
      <c r="A11" s="1700" t="s">
        <v>2932</v>
      </c>
      <c r="B11" s="1065"/>
      <c r="C11" s="1495"/>
      <c r="D11" s="1692"/>
      <c r="E11" s="1700"/>
      <c r="F11" s="1692"/>
      <c r="G11" s="1430"/>
      <c r="H11" s="1431"/>
      <c r="I11" s="1432"/>
      <c r="J11" s="1693"/>
      <c r="K11" s="1432"/>
      <c r="L11" s="1405"/>
      <c r="M11" s="1406"/>
      <c r="N11" s="1700"/>
      <c r="O11" s="2186"/>
      <c r="P11" s="2186"/>
      <c r="Q11" s="2186"/>
      <c r="R11" s="2186"/>
      <c r="S11" s="1244"/>
      <c r="T11" s="1407" t="str">
        <f t="shared" ref="T11:T35" si="0">$A11</f>
        <v>1 (1401)</v>
      </c>
      <c r="U11" s="1408" t="str">
        <f t="shared" ref="U11:U35" si="1">IF($B11="","",$B11)</f>
        <v/>
      </c>
      <c r="V11" s="295"/>
      <c r="W11" s="1409"/>
      <c r="X11" s="1409"/>
      <c r="Y11" s="1"/>
      <c r="Z11" s="25"/>
      <c r="AA11" s="25"/>
      <c r="AB11" s="25"/>
      <c r="AC11" s="25"/>
      <c r="AD11" s="25"/>
      <c r="AE11" s="25"/>
      <c r="AF11" s="25"/>
      <c r="AG11" s="25"/>
      <c r="AH11" s="1"/>
      <c r="AI11" s="25"/>
      <c r="AJ11" s="792"/>
      <c r="AK11" s="1187"/>
      <c r="AL11" s="1187"/>
      <c r="AM11" s="1187"/>
      <c r="AN11" s="1188"/>
      <c r="AO11" s="221"/>
      <c r="AP11" s="1264"/>
      <c r="AQ11" s="1265"/>
      <c r="AR11" s="25"/>
      <c r="AS11" s="25"/>
      <c r="AT11" s="25"/>
      <c r="AU11" s="25"/>
      <c r="AV11" s="25"/>
      <c r="AW11" s="25"/>
    </row>
    <row r="12" spans="1:49" ht="10.15" customHeight="1" x14ac:dyDescent="0.25">
      <c r="A12" s="1700" t="s">
        <v>2933</v>
      </c>
      <c r="B12" s="1065"/>
      <c r="C12" s="1495"/>
      <c r="D12" s="1692"/>
      <c r="E12" s="1700"/>
      <c r="F12" s="1692"/>
      <c r="G12" s="1430"/>
      <c r="H12" s="1431"/>
      <c r="I12" s="1432"/>
      <c r="J12" s="1693"/>
      <c r="K12" s="1432"/>
      <c r="L12" s="1405"/>
      <c r="M12" s="1406"/>
      <c r="N12" s="1700"/>
      <c r="O12" s="2186"/>
      <c r="P12" s="2186"/>
      <c r="Q12" s="2186"/>
      <c r="R12" s="2186"/>
      <c r="S12" s="1244"/>
      <c r="T12" s="1407" t="str">
        <f t="shared" si="0"/>
        <v>2 (1402)</v>
      </c>
      <c r="U12" s="1408" t="str">
        <f t="shared" si="1"/>
        <v/>
      </c>
      <c r="V12" s="295"/>
      <c r="W12" s="1409"/>
      <c r="X12" s="1409"/>
      <c r="Y12" s="320"/>
      <c r="Z12" s="1143"/>
      <c r="AA12" s="1144"/>
      <c r="AB12" s="1143"/>
      <c r="AC12" s="1144"/>
      <c r="AD12" s="1143"/>
      <c r="AE12" s="1144"/>
      <c r="AF12" s="1143"/>
      <c r="AG12" s="1144"/>
      <c r="AH12" s="1"/>
      <c r="AI12" s="19"/>
      <c r="AJ12" s="1266"/>
      <c r="AK12" s="808"/>
      <c r="AL12" s="1267"/>
      <c r="AM12" s="1267"/>
      <c r="AN12" s="1223"/>
      <c r="AO12" s="1268"/>
      <c r="AP12" s="1269"/>
      <c r="AQ12" s="1143"/>
      <c r="AR12" s="1131"/>
      <c r="AS12" s="25"/>
      <c r="AT12" s="1270"/>
      <c r="AU12" s="1270"/>
      <c r="AV12" s="1270"/>
      <c r="AW12" s="1270"/>
    </row>
    <row r="13" spans="1:49" x14ac:dyDescent="0.25">
      <c r="A13" s="1700" t="s">
        <v>2934</v>
      </c>
      <c r="B13" s="1065"/>
      <c r="C13" s="1495"/>
      <c r="D13" s="1692"/>
      <c r="E13" s="1700"/>
      <c r="F13" s="1692"/>
      <c r="G13" s="1430"/>
      <c r="H13" s="1431"/>
      <c r="I13" s="1432"/>
      <c r="J13" s="1693"/>
      <c r="K13" s="1432"/>
      <c r="L13" s="1405"/>
      <c r="M13" s="1406"/>
      <c r="N13" s="1700"/>
      <c r="O13" s="2186"/>
      <c r="P13" s="2186"/>
      <c r="Q13" s="2186"/>
      <c r="R13" s="2186"/>
      <c r="S13" s="1244"/>
      <c r="T13" s="1407" t="str">
        <f t="shared" si="0"/>
        <v>3 (1403)</v>
      </c>
      <c r="U13" s="1408" t="str">
        <f t="shared" si="1"/>
        <v/>
      </c>
      <c r="V13" s="295"/>
      <c r="W13" s="1409"/>
      <c r="X13" s="1409"/>
      <c r="Y13" s="320"/>
      <c r="Z13" s="1143"/>
      <c r="AA13" s="1144"/>
      <c r="AB13" s="1143"/>
      <c r="AC13" s="1144"/>
      <c r="AD13" s="1143"/>
      <c r="AE13" s="1144"/>
      <c r="AF13" s="1143"/>
      <c r="AG13" s="1144"/>
      <c r="AH13" s="1"/>
      <c r="AI13" s="19"/>
      <c r="AJ13" s="1266"/>
      <c r="AK13" s="808"/>
      <c r="AL13" s="1267"/>
      <c r="AM13" s="1267"/>
      <c r="AN13" s="1223"/>
      <c r="AO13" s="1268"/>
      <c r="AP13" s="1269"/>
      <c r="AQ13" s="1143"/>
      <c r="AR13" s="1131"/>
      <c r="AS13" s="25"/>
      <c r="AT13" s="1270"/>
      <c r="AU13" s="1270"/>
      <c r="AV13" s="1270"/>
      <c r="AW13" s="1270"/>
    </row>
    <row r="14" spans="1:49" x14ac:dyDescent="0.25">
      <c r="A14" s="1700" t="s">
        <v>2935</v>
      </c>
      <c r="B14" s="1065"/>
      <c r="C14" s="1495"/>
      <c r="D14" s="1692"/>
      <c r="E14" s="1700"/>
      <c r="F14" s="1692"/>
      <c r="G14" s="1430"/>
      <c r="H14" s="1431"/>
      <c r="I14" s="1432"/>
      <c r="J14" s="1693"/>
      <c r="K14" s="1432"/>
      <c r="L14" s="1405"/>
      <c r="M14" s="1406"/>
      <c r="N14" s="1700"/>
      <c r="O14" s="2186"/>
      <c r="P14" s="2186"/>
      <c r="Q14" s="2186"/>
      <c r="R14" s="2186"/>
      <c r="S14" s="1244"/>
      <c r="T14" s="1407" t="str">
        <f t="shared" si="0"/>
        <v>4 (1404)</v>
      </c>
      <c r="U14" s="1408" t="str">
        <f t="shared" si="1"/>
        <v/>
      </c>
      <c r="V14" s="295"/>
      <c r="W14" s="1409"/>
      <c r="X14" s="1409"/>
      <c r="Y14" s="320"/>
      <c r="Z14" s="1143"/>
      <c r="AA14" s="1144"/>
      <c r="AB14" s="1143"/>
      <c r="AC14" s="1144"/>
      <c r="AD14" s="1143"/>
      <c r="AE14" s="1144"/>
      <c r="AF14" s="1143"/>
      <c r="AG14" s="1144"/>
      <c r="AH14" s="1"/>
      <c r="AI14" s="19"/>
      <c r="AJ14" s="1266"/>
      <c r="AK14" s="808"/>
      <c r="AL14" s="1267"/>
      <c r="AM14" s="1267"/>
      <c r="AN14" s="1223"/>
      <c r="AO14" s="1268"/>
      <c r="AP14" s="1269"/>
      <c r="AQ14" s="1143"/>
      <c r="AR14" s="1131"/>
      <c r="AS14" s="25"/>
      <c r="AT14" s="1270"/>
      <c r="AU14" s="1270"/>
      <c r="AV14" s="1270"/>
      <c r="AW14" s="1270"/>
    </row>
    <row r="15" spans="1:49" ht="10.7" hidden="1" customHeight="1" x14ac:dyDescent="0.25">
      <c r="A15" s="1700" t="s">
        <v>2936</v>
      </c>
      <c r="B15" s="1065"/>
      <c r="C15" s="1495"/>
      <c r="D15" s="1692"/>
      <c r="E15" s="1700"/>
      <c r="F15" s="1692"/>
      <c r="G15" s="1430"/>
      <c r="H15" s="1431"/>
      <c r="I15" s="1432"/>
      <c r="J15" s="1693"/>
      <c r="K15" s="1432"/>
      <c r="L15" s="1405"/>
      <c r="M15" s="1406"/>
      <c r="N15" s="1700"/>
      <c r="O15" s="2186"/>
      <c r="P15" s="2186"/>
      <c r="Q15" s="2186"/>
      <c r="R15" s="2186"/>
      <c r="S15" s="1244"/>
      <c r="T15" s="1407" t="str">
        <f t="shared" si="0"/>
        <v>5 (1405)</v>
      </c>
      <c r="U15" s="1408" t="str">
        <f t="shared" si="1"/>
        <v/>
      </c>
      <c r="V15" s="295"/>
      <c r="W15" s="1409"/>
      <c r="X15" s="1409"/>
      <c r="Y15" s="320"/>
      <c r="Z15" s="1143"/>
      <c r="AA15" s="1144"/>
      <c r="AB15" s="1143"/>
      <c r="AC15" s="1144"/>
      <c r="AD15" s="1143"/>
      <c r="AE15" s="1144"/>
      <c r="AF15" s="1143"/>
      <c r="AG15" s="1144"/>
      <c r="AH15" s="1"/>
      <c r="AI15" s="19"/>
      <c r="AJ15" s="1266"/>
      <c r="AK15" s="808"/>
      <c r="AL15" s="1267"/>
      <c r="AM15" s="1267"/>
      <c r="AN15" s="1223"/>
      <c r="AO15" s="1268"/>
      <c r="AP15" s="1269"/>
      <c r="AQ15" s="1143"/>
      <c r="AR15" s="1131"/>
      <c r="AS15" s="25"/>
      <c r="AT15" s="1270"/>
      <c r="AU15" s="1270"/>
      <c r="AV15" s="1270"/>
      <c r="AW15" s="1270"/>
    </row>
    <row r="16" spans="1:49" ht="10.7" hidden="1" customHeight="1" x14ac:dyDescent="0.25">
      <c r="A16" s="1700" t="s">
        <v>2937</v>
      </c>
      <c r="B16" s="1065"/>
      <c r="C16" s="1495"/>
      <c r="D16" s="1692"/>
      <c r="E16" s="1700"/>
      <c r="F16" s="1692"/>
      <c r="G16" s="1430"/>
      <c r="H16" s="1431"/>
      <c r="I16" s="1432"/>
      <c r="J16" s="1693"/>
      <c r="K16" s="1432"/>
      <c r="L16" s="1405"/>
      <c r="M16" s="1406"/>
      <c r="N16" s="1700"/>
      <c r="O16" s="2186"/>
      <c r="P16" s="2186"/>
      <c r="Q16" s="2186"/>
      <c r="R16" s="2186"/>
      <c r="S16" s="1244"/>
      <c r="T16" s="1407" t="str">
        <f t="shared" si="0"/>
        <v>6 (1406)</v>
      </c>
      <c r="U16" s="1408" t="str">
        <f t="shared" si="1"/>
        <v/>
      </c>
      <c r="V16" s="295"/>
      <c r="W16" s="1409"/>
      <c r="X16" s="1409"/>
      <c r="Y16" s="320"/>
      <c r="Z16" s="1143"/>
      <c r="AA16" s="1144"/>
      <c r="AB16" s="1143"/>
      <c r="AC16" s="1144"/>
      <c r="AD16" s="1143"/>
      <c r="AE16" s="1144"/>
      <c r="AF16" s="1143"/>
      <c r="AG16" s="1144"/>
      <c r="AH16" s="1"/>
      <c r="AI16" s="19"/>
      <c r="AJ16" s="1266"/>
      <c r="AK16" s="808"/>
      <c r="AL16" s="1267"/>
      <c r="AM16" s="1267"/>
      <c r="AN16" s="1223"/>
      <c r="AO16" s="1268"/>
      <c r="AP16" s="1269"/>
      <c r="AQ16" s="1143"/>
      <c r="AR16" s="1131"/>
      <c r="AS16" s="25"/>
      <c r="AT16" s="1270"/>
      <c r="AU16" s="1270"/>
      <c r="AV16" s="1270"/>
      <c r="AW16" s="1270"/>
    </row>
    <row r="17" spans="1:49" ht="10.7" hidden="1" customHeight="1" x14ac:dyDescent="0.25">
      <c r="A17" s="1700" t="s">
        <v>2938</v>
      </c>
      <c r="B17" s="1065"/>
      <c r="C17" s="1495"/>
      <c r="D17" s="1692"/>
      <c r="E17" s="1700"/>
      <c r="F17" s="1692"/>
      <c r="G17" s="1430"/>
      <c r="H17" s="1431"/>
      <c r="I17" s="1432"/>
      <c r="J17" s="1693"/>
      <c r="K17" s="1432"/>
      <c r="L17" s="1405"/>
      <c r="M17" s="1406"/>
      <c r="N17" s="1700"/>
      <c r="O17" s="2186"/>
      <c r="P17" s="2186"/>
      <c r="Q17" s="2186"/>
      <c r="R17" s="2186"/>
      <c r="S17" s="1244"/>
      <c r="T17" s="1407" t="str">
        <f t="shared" si="0"/>
        <v>7 (1407)</v>
      </c>
      <c r="U17" s="1408" t="str">
        <f t="shared" si="1"/>
        <v/>
      </c>
      <c r="V17" s="295"/>
      <c r="W17" s="1409"/>
      <c r="X17" s="1409"/>
      <c r="Y17" s="320"/>
      <c r="Z17" s="1143"/>
      <c r="AA17" s="1144"/>
      <c r="AB17" s="1143"/>
      <c r="AC17" s="1144"/>
      <c r="AD17" s="1143"/>
      <c r="AE17" s="1144"/>
      <c r="AF17" s="1143"/>
      <c r="AG17" s="1144"/>
      <c r="AH17" s="1"/>
      <c r="AI17" s="19"/>
      <c r="AJ17" s="1266"/>
      <c r="AK17" s="808"/>
      <c r="AL17" s="1267"/>
      <c r="AM17" s="1267"/>
      <c r="AN17" s="1223"/>
      <c r="AO17" s="1268"/>
      <c r="AP17" s="1269"/>
      <c r="AQ17" s="1143"/>
      <c r="AR17" s="1131"/>
      <c r="AS17" s="25"/>
      <c r="AT17" s="1270"/>
      <c r="AU17" s="1270"/>
      <c r="AV17" s="1270"/>
      <c r="AW17" s="1270"/>
    </row>
    <row r="18" spans="1:49" ht="10.7" hidden="1" customHeight="1" x14ac:dyDescent="0.25">
      <c r="A18" s="1700" t="s">
        <v>2939</v>
      </c>
      <c r="B18" s="1065"/>
      <c r="C18" s="1495"/>
      <c r="D18" s="1692"/>
      <c r="E18" s="1700"/>
      <c r="F18" s="1692"/>
      <c r="G18" s="1430"/>
      <c r="H18" s="1431"/>
      <c r="I18" s="1432"/>
      <c r="J18" s="1693"/>
      <c r="K18" s="1432"/>
      <c r="L18" s="1405"/>
      <c r="M18" s="1406"/>
      <c r="N18" s="1700"/>
      <c r="O18" s="2186"/>
      <c r="P18" s="2186"/>
      <c r="Q18" s="2186"/>
      <c r="R18" s="2186"/>
      <c r="S18" s="1244"/>
      <c r="T18" s="1407" t="str">
        <f t="shared" si="0"/>
        <v>8 (1408)</v>
      </c>
      <c r="U18" s="1408" t="str">
        <f t="shared" si="1"/>
        <v/>
      </c>
      <c r="V18" s="295"/>
      <c r="W18" s="1409"/>
      <c r="X18" s="1409"/>
      <c r="Y18" s="320"/>
      <c r="Z18" s="1143"/>
      <c r="AA18" s="1144"/>
      <c r="AB18" s="1143"/>
      <c r="AC18" s="1144"/>
      <c r="AD18" s="1143"/>
      <c r="AE18" s="1144"/>
      <c r="AF18" s="1143"/>
      <c r="AG18" s="1144"/>
      <c r="AH18" s="1"/>
      <c r="AI18" s="19"/>
      <c r="AJ18" s="1266"/>
      <c r="AK18" s="808"/>
      <c r="AL18" s="1267"/>
      <c r="AM18" s="1267"/>
      <c r="AN18" s="1223"/>
      <c r="AO18" s="1268"/>
      <c r="AP18" s="1269"/>
      <c r="AQ18" s="1143"/>
      <c r="AR18" s="1131"/>
      <c r="AS18" s="25"/>
      <c r="AT18" s="1270"/>
      <c r="AU18" s="1270"/>
      <c r="AV18" s="1270"/>
      <c r="AW18" s="1270"/>
    </row>
    <row r="19" spans="1:49" ht="10.7" hidden="1" customHeight="1" x14ac:dyDescent="0.25">
      <c r="A19" s="1700" t="s">
        <v>2940</v>
      </c>
      <c r="B19" s="1065"/>
      <c r="C19" s="1495"/>
      <c r="D19" s="1692"/>
      <c r="E19" s="1700"/>
      <c r="F19" s="1692"/>
      <c r="G19" s="1430"/>
      <c r="H19" s="1431"/>
      <c r="I19" s="1432"/>
      <c r="J19" s="1693"/>
      <c r="K19" s="1432"/>
      <c r="L19" s="1405"/>
      <c r="M19" s="1406"/>
      <c r="N19" s="1700"/>
      <c r="O19" s="2186"/>
      <c r="P19" s="2186"/>
      <c r="Q19" s="2186"/>
      <c r="R19" s="2186"/>
      <c r="S19" s="1244"/>
      <c r="T19" s="1407" t="str">
        <f t="shared" si="0"/>
        <v>9 (1409)</v>
      </c>
      <c r="U19" s="1408" t="str">
        <f t="shared" si="1"/>
        <v/>
      </c>
      <c r="V19" s="295"/>
      <c r="W19" s="1409"/>
      <c r="X19" s="1409"/>
      <c r="Y19" s="320"/>
      <c r="Z19" s="1143"/>
      <c r="AA19" s="1144"/>
      <c r="AB19" s="1143"/>
      <c r="AC19" s="1144"/>
      <c r="AD19" s="1143"/>
      <c r="AE19" s="1144"/>
      <c r="AF19" s="1143"/>
      <c r="AG19" s="1144"/>
      <c r="AH19" s="1"/>
      <c r="AI19" s="19"/>
      <c r="AJ19" s="1266"/>
      <c r="AK19" s="808"/>
      <c r="AL19" s="1267"/>
      <c r="AM19" s="1267"/>
      <c r="AN19" s="1223"/>
      <c r="AO19" s="1268"/>
      <c r="AP19" s="1269"/>
      <c r="AQ19" s="1143"/>
      <c r="AR19" s="1131"/>
      <c r="AS19" s="25"/>
      <c r="AT19" s="1270"/>
      <c r="AU19" s="1270"/>
      <c r="AV19" s="1270"/>
      <c r="AW19" s="1270"/>
    </row>
    <row r="20" spans="1:49" ht="10.7" hidden="1" customHeight="1" x14ac:dyDescent="0.25">
      <c r="A20" s="1700" t="s">
        <v>2941</v>
      </c>
      <c r="B20" s="1065"/>
      <c r="C20" s="1495"/>
      <c r="D20" s="1692"/>
      <c r="E20" s="1700"/>
      <c r="F20" s="1692"/>
      <c r="G20" s="1430"/>
      <c r="H20" s="1431"/>
      <c r="I20" s="1432"/>
      <c r="J20" s="1693"/>
      <c r="K20" s="1432"/>
      <c r="L20" s="1405"/>
      <c r="M20" s="1406"/>
      <c r="N20" s="1700"/>
      <c r="O20" s="2186"/>
      <c r="P20" s="2186"/>
      <c r="Q20" s="2186"/>
      <c r="R20" s="2186"/>
      <c r="S20" s="1244"/>
      <c r="T20" s="1407" t="str">
        <f t="shared" si="0"/>
        <v>10 (1410)</v>
      </c>
      <c r="U20" s="1408" t="str">
        <f t="shared" si="1"/>
        <v/>
      </c>
      <c r="V20" s="295"/>
      <c r="W20" s="1409"/>
      <c r="X20" s="1409"/>
      <c r="Y20" s="320"/>
      <c r="Z20" s="1143"/>
      <c r="AA20" s="1144"/>
      <c r="AB20" s="1143"/>
      <c r="AC20" s="1144"/>
      <c r="AD20" s="1143"/>
      <c r="AE20" s="1144"/>
      <c r="AF20" s="1143"/>
      <c r="AG20" s="1144"/>
      <c r="AH20" s="1"/>
      <c r="AI20" s="19"/>
      <c r="AJ20" s="1266"/>
      <c r="AK20" s="808"/>
      <c r="AL20" s="1267"/>
      <c r="AM20" s="1267"/>
      <c r="AN20" s="1223"/>
      <c r="AO20" s="1268"/>
      <c r="AP20" s="1269"/>
      <c r="AQ20" s="1143"/>
      <c r="AR20" s="1131"/>
      <c r="AS20" s="25"/>
      <c r="AT20" s="1270"/>
      <c r="AU20" s="1270"/>
      <c r="AV20" s="1270"/>
      <c r="AW20" s="1270"/>
    </row>
    <row r="21" spans="1:49" ht="10.7" hidden="1" customHeight="1" x14ac:dyDescent="0.25">
      <c r="A21" s="1700" t="s">
        <v>2942</v>
      </c>
      <c r="B21" s="1065"/>
      <c r="C21" s="1495"/>
      <c r="D21" s="1692"/>
      <c r="E21" s="1700"/>
      <c r="F21" s="1692"/>
      <c r="G21" s="1430"/>
      <c r="H21" s="1431"/>
      <c r="I21" s="1432"/>
      <c r="J21" s="1693"/>
      <c r="K21" s="1432"/>
      <c r="L21" s="1405"/>
      <c r="M21" s="1406"/>
      <c r="N21" s="1700"/>
      <c r="O21" s="2186"/>
      <c r="P21" s="2186"/>
      <c r="Q21" s="2186"/>
      <c r="R21" s="2186"/>
      <c r="S21" s="1244"/>
      <c r="T21" s="1407" t="str">
        <f t="shared" si="0"/>
        <v>11 (1411)</v>
      </c>
      <c r="U21" s="1408" t="str">
        <f t="shared" si="1"/>
        <v/>
      </c>
      <c r="V21" s="295"/>
      <c r="W21" s="1409"/>
      <c r="X21" s="1409"/>
      <c r="Y21" s="320"/>
      <c r="Z21" s="1143"/>
      <c r="AA21" s="1144"/>
      <c r="AB21" s="1143"/>
      <c r="AC21" s="1144"/>
      <c r="AD21" s="1143"/>
      <c r="AE21" s="1144"/>
      <c r="AF21" s="1143"/>
      <c r="AG21" s="1144"/>
      <c r="AH21" s="1"/>
      <c r="AI21" s="19"/>
      <c r="AJ21" s="1266"/>
      <c r="AK21" s="808"/>
      <c r="AL21" s="1267"/>
      <c r="AM21" s="1267"/>
      <c r="AN21" s="1223"/>
      <c r="AO21" s="1268"/>
      <c r="AP21" s="1269"/>
      <c r="AQ21" s="1143"/>
      <c r="AR21" s="1131"/>
      <c r="AS21" s="25"/>
      <c r="AT21" s="1270"/>
      <c r="AU21" s="1270"/>
      <c r="AV21" s="1270"/>
      <c r="AW21" s="1270"/>
    </row>
    <row r="22" spans="1:49" ht="10.7" hidden="1" customHeight="1" x14ac:dyDescent="0.25">
      <c r="A22" s="1700" t="s">
        <v>2943</v>
      </c>
      <c r="B22" s="1065"/>
      <c r="C22" s="1495"/>
      <c r="D22" s="1692"/>
      <c r="E22" s="1700"/>
      <c r="F22" s="1692"/>
      <c r="G22" s="1430"/>
      <c r="H22" s="1431"/>
      <c r="I22" s="1432"/>
      <c r="J22" s="1693"/>
      <c r="K22" s="1432"/>
      <c r="L22" s="1405"/>
      <c r="M22" s="1406"/>
      <c r="N22" s="1700"/>
      <c r="O22" s="2186"/>
      <c r="P22" s="2186"/>
      <c r="Q22" s="2186"/>
      <c r="R22" s="2186"/>
      <c r="S22" s="1244"/>
      <c r="T22" s="1407" t="str">
        <f t="shared" si="0"/>
        <v>12 (1412)</v>
      </c>
      <c r="U22" s="1408" t="str">
        <f t="shared" si="1"/>
        <v/>
      </c>
      <c r="V22" s="295"/>
      <c r="W22" s="1409"/>
      <c r="X22" s="1409"/>
      <c r="Y22" s="320"/>
      <c r="Z22" s="1143"/>
      <c r="AA22" s="1144"/>
      <c r="AB22" s="1143"/>
      <c r="AC22" s="1144"/>
      <c r="AD22" s="1143"/>
      <c r="AE22" s="1144"/>
      <c r="AF22" s="1143"/>
      <c r="AG22" s="1144"/>
      <c r="AH22" s="1"/>
      <c r="AI22" s="19"/>
      <c r="AJ22" s="1266"/>
      <c r="AK22" s="808"/>
      <c r="AL22" s="1267"/>
      <c r="AM22" s="1267"/>
      <c r="AN22" s="1223"/>
      <c r="AO22" s="1268"/>
      <c r="AP22" s="1269"/>
      <c r="AQ22" s="1143"/>
      <c r="AR22" s="1131"/>
      <c r="AS22" s="25"/>
      <c r="AT22" s="1270"/>
      <c r="AU22" s="1270"/>
      <c r="AV22" s="1270"/>
      <c r="AW22" s="1270"/>
    </row>
    <row r="23" spans="1:49" ht="10.7" hidden="1" customHeight="1" x14ac:dyDescent="0.25">
      <c r="A23" s="1700" t="s">
        <v>2944</v>
      </c>
      <c r="B23" s="1065"/>
      <c r="C23" s="1495"/>
      <c r="D23" s="1692"/>
      <c r="E23" s="1700"/>
      <c r="F23" s="1692"/>
      <c r="G23" s="1430"/>
      <c r="H23" s="1431"/>
      <c r="I23" s="1432"/>
      <c r="J23" s="1693"/>
      <c r="K23" s="1432"/>
      <c r="L23" s="1405"/>
      <c r="M23" s="1406"/>
      <c r="N23" s="1700"/>
      <c r="O23" s="2186"/>
      <c r="P23" s="2186"/>
      <c r="Q23" s="2186"/>
      <c r="R23" s="2186"/>
      <c r="S23" s="1244"/>
      <c r="T23" s="1407" t="str">
        <f t="shared" si="0"/>
        <v>13 (1413)</v>
      </c>
      <c r="U23" s="1408" t="str">
        <f t="shared" si="1"/>
        <v/>
      </c>
      <c r="V23" s="295"/>
      <c r="W23" s="1409"/>
      <c r="X23" s="1409"/>
      <c r="Y23" s="320"/>
      <c r="Z23" s="1143"/>
      <c r="AA23" s="1144"/>
      <c r="AB23" s="1143"/>
      <c r="AC23" s="1144"/>
      <c r="AD23" s="1143"/>
      <c r="AE23" s="1144"/>
      <c r="AF23" s="1143"/>
      <c r="AG23" s="1144"/>
      <c r="AH23" s="1"/>
      <c r="AI23" s="19"/>
      <c r="AJ23" s="1266"/>
      <c r="AK23" s="808"/>
      <c r="AL23" s="1267"/>
      <c r="AM23" s="1267"/>
      <c r="AN23" s="1223"/>
      <c r="AO23" s="1268"/>
      <c r="AP23" s="1269"/>
      <c r="AQ23" s="1143"/>
      <c r="AR23" s="1131"/>
      <c r="AS23" s="25"/>
      <c r="AT23" s="1270"/>
      <c r="AU23" s="1270"/>
      <c r="AV23" s="1270"/>
      <c r="AW23" s="1270"/>
    </row>
    <row r="24" spans="1:49" ht="10.7" hidden="1" customHeight="1" x14ac:dyDescent="0.25">
      <c r="A24" s="1700" t="s">
        <v>2945</v>
      </c>
      <c r="B24" s="1065"/>
      <c r="C24" s="1495"/>
      <c r="D24" s="1692"/>
      <c r="E24" s="1700"/>
      <c r="F24" s="1692"/>
      <c r="G24" s="1430"/>
      <c r="H24" s="1431"/>
      <c r="I24" s="1432"/>
      <c r="J24" s="1693"/>
      <c r="K24" s="1432"/>
      <c r="L24" s="1405"/>
      <c r="M24" s="1406"/>
      <c r="N24" s="1700"/>
      <c r="O24" s="2186"/>
      <c r="P24" s="2186"/>
      <c r="Q24" s="2186"/>
      <c r="R24" s="2186"/>
      <c r="S24" s="1244"/>
      <c r="T24" s="1407" t="str">
        <f t="shared" si="0"/>
        <v>14 (1414)</v>
      </c>
      <c r="U24" s="1408" t="str">
        <f t="shared" si="1"/>
        <v/>
      </c>
      <c r="V24" s="295"/>
      <c r="W24" s="1409"/>
      <c r="X24" s="1409"/>
      <c r="Y24" s="320"/>
      <c r="Z24" s="1143"/>
      <c r="AA24" s="1144"/>
      <c r="AB24" s="1143"/>
      <c r="AC24" s="1144"/>
      <c r="AD24" s="1143"/>
      <c r="AE24" s="1144"/>
      <c r="AF24" s="1143"/>
      <c r="AG24" s="1144"/>
      <c r="AH24" s="1"/>
      <c r="AI24" s="19"/>
      <c r="AJ24" s="1266"/>
      <c r="AK24" s="808"/>
      <c r="AL24" s="1267"/>
      <c r="AM24" s="1267"/>
      <c r="AN24" s="1223"/>
      <c r="AO24" s="1268"/>
      <c r="AP24" s="1269"/>
      <c r="AQ24" s="1143"/>
      <c r="AR24" s="1131"/>
      <c r="AS24" s="25"/>
      <c r="AT24" s="1270"/>
      <c r="AU24" s="1270"/>
      <c r="AV24" s="1270"/>
      <c r="AW24" s="1270"/>
    </row>
    <row r="25" spans="1:49" ht="10.7" hidden="1" customHeight="1" x14ac:dyDescent="0.25">
      <c r="A25" s="1700" t="s">
        <v>2946</v>
      </c>
      <c r="B25" s="1065"/>
      <c r="C25" s="1495"/>
      <c r="D25" s="1692"/>
      <c r="E25" s="1700"/>
      <c r="F25" s="1692"/>
      <c r="G25" s="1430"/>
      <c r="H25" s="1431"/>
      <c r="I25" s="1432"/>
      <c r="J25" s="1693"/>
      <c r="K25" s="1432"/>
      <c r="L25" s="1405"/>
      <c r="M25" s="1406"/>
      <c r="N25" s="1700"/>
      <c r="O25" s="2186"/>
      <c r="P25" s="2186"/>
      <c r="Q25" s="2186"/>
      <c r="R25" s="2186"/>
      <c r="S25" s="1244"/>
      <c r="T25" s="1407" t="str">
        <f t="shared" si="0"/>
        <v>15 (1415)</v>
      </c>
      <c r="U25" s="1408" t="str">
        <f t="shared" si="1"/>
        <v/>
      </c>
      <c r="V25" s="295"/>
      <c r="W25" s="1409"/>
      <c r="X25" s="1409"/>
      <c r="Y25" s="320"/>
      <c r="Z25" s="1143"/>
      <c r="AA25" s="1144"/>
      <c r="AB25" s="1143"/>
      <c r="AC25" s="1144"/>
      <c r="AD25" s="1143"/>
      <c r="AE25" s="1144"/>
      <c r="AF25" s="1143"/>
      <c r="AG25" s="1144"/>
      <c r="AH25" s="1"/>
      <c r="AI25" s="19"/>
      <c r="AJ25" s="1266"/>
      <c r="AK25" s="808"/>
      <c r="AL25" s="1267"/>
      <c r="AM25" s="1267"/>
      <c r="AN25" s="1223"/>
      <c r="AO25" s="1268"/>
      <c r="AP25" s="1269"/>
      <c r="AQ25" s="1143"/>
      <c r="AR25" s="1131"/>
      <c r="AS25" s="25"/>
      <c r="AT25" s="1270"/>
      <c r="AU25" s="1270"/>
      <c r="AV25" s="1270"/>
      <c r="AW25" s="1270"/>
    </row>
    <row r="26" spans="1:49" ht="10.7" hidden="1" customHeight="1" x14ac:dyDescent="0.25">
      <c r="A26" s="1700" t="s">
        <v>2947</v>
      </c>
      <c r="B26" s="1065"/>
      <c r="C26" s="1495"/>
      <c r="D26" s="1692"/>
      <c r="E26" s="1700"/>
      <c r="F26" s="1692"/>
      <c r="G26" s="1430"/>
      <c r="H26" s="1431"/>
      <c r="I26" s="1432"/>
      <c r="J26" s="1693"/>
      <c r="K26" s="1432"/>
      <c r="L26" s="1405"/>
      <c r="M26" s="1406"/>
      <c r="N26" s="1700"/>
      <c r="O26" s="2186"/>
      <c r="P26" s="2186"/>
      <c r="Q26" s="2186"/>
      <c r="R26" s="2186"/>
      <c r="S26" s="1244"/>
      <c r="T26" s="1407" t="str">
        <f t="shared" si="0"/>
        <v>16 (1416)</v>
      </c>
      <c r="U26" s="1408" t="str">
        <f t="shared" si="1"/>
        <v/>
      </c>
      <c r="V26" s="295"/>
      <c r="W26" s="1409"/>
      <c r="X26" s="1409"/>
      <c r="Y26" s="320"/>
      <c r="Z26" s="1143"/>
      <c r="AA26" s="1144"/>
      <c r="AB26" s="1143"/>
      <c r="AC26" s="1144"/>
      <c r="AD26" s="1143"/>
      <c r="AE26" s="1144"/>
      <c r="AF26" s="1143"/>
      <c r="AG26" s="1144"/>
      <c r="AH26" s="1"/>
      <c r="AI26" s="19"/>
      <c r="AJ26" s="1266"/>
      <c r="AK26" s="808"/>
      <c r="AL26" s="1267"/>
      <c r="AM26" s="1267"/>
      <c r="AN26" s="1223"/>
      <c r="AO26" s="1268"/>
      <c r="AP26" s="1269"/>
      <c r="AQ26" s="1143"/>
      <c r="AR26" s="1131"/>
      <c r="AS26" s="25"/>
      <c r="AT26" s="1270"/>
      <c r="AU26" s="1270"/>
      <c r="AV26" s="1270"/>
      <c r="AW26" s="1270"/>
    </row>
    <row r="27" spans="1:49" ht="10.7" hidden="1" customHeight="1" x14ac:dyDescent="0.25">
      <c r="A27" s="1700" t="s">
        <v>2948</v>
      </c>
      <c r="B27" s="1065"/>
      <c r="C27" s="1495"/>
      <c r="D27" s="1692"/>
      <c r="E27" s="1700"/>
      <c r="F27" s="1692"/>
      <c r="G27" s="1430"/>
      <c r="H27" s="1431"/>
      <c r="I27" s="1432"/>
      <c r="J27" s="1693"/>
      <c r="K27" s="1432"/>
      <c r="L27" s="1405"/>
      <c r="M27" s="1406"/>
      <c r="N27" s="1700"/>
      <c r="O27" s="2186"/>
      <c r="P27" s="2186"/>
      <c r="Q27" s="2186"/>
      <c r="R27" s="2186"/>
      <c r="S27" s="1244"/>
      <c r="T27" s="1407" t="str">
        <f t="shared" si="0"/>
        <v>17 (1417)</v>
      </c>
      <c r="U27" s="1408" t="str">
        <f t="shared" si="1"/>
        <v/>
      </c>
      <c r="V27" s="295"/>
      <c r="W27" s="1409"/>
      <c r="X27" s="1409"/>
      <c r="Y27" s="320"/>
      <c r="Z27" s="1143"/>
      <c r="AA27" s="1144"/>
      <c r="AB27" s="1143"/>
      <c r="AC27" s="1144"/>
      <c r="AD27" s="1143"/>
      <c r="AE27" s="1144"/>
      <c r="AF27" s="1143"/>
      <c r="AG27" s="1144"/>
      <c r="AH27" s="1"/>
      <c r="AI27" s="19"/>
      <c r="AJ27" s="1266"/>
      <c r="AK27" s="808"/>
      <c r="AL27" s="1267"/>
      <c r="AM27" s="1267"/>
      <c r="AN27" s="1223"/>
      <c r="AO27" s="1268"/>
      <c r="AP27" s="1269"/>
      <c r="AQ27" s="1143"/>
      <c r="AR27" s="1131"/>
      <c r="AS27" s="25"/>
      <c r="AT27" s="1270"/>
      <c r="AU27" s="1270"/>
      <c r="AV27" s="1270"/>
      <c r="AW27" s="1270"/>
    </row>
    <row r="28" spans="1:49" ht="10.7" hidden="1" customHeight="1" x14ac:dyDescent="0.25">
      <c r="A28" s="1700" t="s">
        <v>2949</v>
      </c>
      <c r="B28" s="1065"/>
      <c r="C28" s="1495"/>
      <c r="D28" s="1692"/>
      <c r="E28" s="1700"/>
      <c r="F28" s="1692"/>
      <c r="G28" s="1430"/>
      <c r="H28" s="1431"/>
      <c r="I28" s="1432"/>
      <c r="J28" s="1693"/>
      <c r="K28" s="1432"/>
      <c r="L28" s="1405"/>
      <c r="M28" s="1406"/>
      <c r="N28" s="1700"/>
      <c r="O28" s="2186"/>
      <c r="P28" s="2186"/>
      <c r="Q28" s="2186"/>
      <c r="R28" s="2186"/>
      <c r="S28" s="1244"/>
      <c r="T28" s="1407" t="str">
        <f t="shared" si="0"/>
        <v>18 (1418)</v>
      </c>
      <c r="U28" s="1408" t="str">
        <f t="shared" si="1"/>
        <v/>
      </c>
      <c r="V28" s="295"/>
      <c r="W28" s="1409"/>
      <c r="X28" s="1409"/>
      <c r="Y28" s="320"/>
      <c r="Z28" s="1143"/>
      <c r="AA28" s="1144"/>
      <c r="AB28" s="1143"/>
      <c r="AC28" s="1144"/>
      <c r="AD28" s="1143"/>
      <c r="AE28" s="1144"/>
      <c r="AF28" s="1143"/>
      <c r="AG28" s="1144"/>
      <c r="AH28" s="1"/>
      <c r="AI28" s="19"/>
      <c r="AJ28" s="1266"/>
      <c r="AK28" s="808"/>
      <c r="AL28" s="1267"/>
      <c r="AM28" s="1267"/>
      <c r="AN28" s="1223"/>
      <c r="AO28" s="1268"/>
      <c r="AP28" s="1269"/>
      <c r="AQ28" s="1143"/>
      <c r="AR28" s="1131"/>
      <c r="AS28" s="25"/>
      <c r="AT28" s="1270"/>
      <c r="AU28" s="1270"/>
      <c r="AV28" s="1270"/>
      <c r="AW28" s="1270"/>
    </row>
    <row r="29" spans="1:49" ht="10.7" hidden="1" customHeight="1" x14ac:dyDescent="0.25">
      <c r="A29" s="1700" t="s">
        <v>2950</v>
      </c>
      <c r="B29" s="1065"/>
      <c r="C29" s="1495"/>
      <c r="D29" s="1692"/>
      <c r="E29" s="1700"/>
      <c r="F29" s="1692"/>
      <c r="G29" s="1430"/>
      <c r="H29" s="1431"/>
      <c r="I29" s="1432"/>
      <c r="J29" s="1693"/>
      <c r="K29" s="1432"/>
      <c r="L29" s="1405"/>
      <c r="M29" s="1406"/>
      <c r="N29" s="1700"/>
      <c r="O29" s="2186"/>
      <c r="P29" s="2186"/>
      <c r="Q29" s="2186"/>
      <c r="R29" s="2186"/>
      <c r="S29" s="1244"/>
      <c r="T29" s="1407" t="str">
        <f t="shared" si="0"/>
        <v>19 (1419)</v>
      </c>
      <c r="U29" s="1408" t="str">
        <f t="shared" si="1"/>
        <v/>
      </c>
      <c r="V29" s="295"/>
      <c r="W29" s="1409"/>
      <c r="X29" s="1409"/>
      <c r="Y29" s="320"/>
      <c r="Z29" s="1143"/>
      <c r="AA29" s="1144"/>
      <c r="AB29" s="1143"/>
      <c r="AC29" s="1144"/>
      <c r="AD29" s="1143"/>
      <c r="AE29" s="1144"/>
      <c r="AF29" s="1143"/>
      <c r="AG29" s="1144"/>
      <c r="AH29" s="1"/>
      <c r="AI29" s="19"/>
      <c r="AJ29" s="1266"/>
      <c r="AK29" s="808"/>
      <c r="AL29" s="1267"/>
      <c r="AM29" s="1267"/>
      <c r="AN29" s="1223"/>
      <c r="AO29" s="1268"/>
      <c r="AP29" s="1269"/>
      <c r="AQ29" s="1143"/>
      <c r="AR29" s="1131"/>
      <c r="AS29" s="25"/>
      <c r="AT29" s="1270"/>
      <c r="AU29" s="1270"/>
      <c r="AV29" s="1270"/>
      <c r="AW29" s="1270"/>
    </row>
    <row r="30" spans="1:49" ht="10.7" hidden="1" customHeight="1" x14ac:dyDescent="0.25">
      <c r="A30" s="1700" t="s">
        <v>2951</v>
      </c>
      <c r="B30" s="1065"/>
      <c r="C30" s="1495"/>
      <c r="D30" s="1692"/>
      <c r="E30" s="1700"/>
      <c r="F30" s="1692"/>
      <c r="G30" s="1430"/>
      <c r="H30" s="1431"/>
      <c r="I30" s="1432"/>
      <c r="J30" s="1693"/>
      <c r="K30" s="1432"/>
      <c r="L30" s="1405"/>
      <c r="M30" s="1406"/>
      <c r="N30" s="1700"/>
      <c r="O30" s="2186"/>
      <c r="P30" s="2186"/>
      <c r="Q30" s="2186"/>
      <c r="R30" s="2186"/>
      <c r="S30" s="1244"/>
      <c r="T30" s="1407" t="str">
        <f t="shared" si="0"/>
        <v>20 (1420)</v>
      </c>
      <c r="U30" s="1408" t="str">
        <f t="shared" si="1"/>
        <v/>
      </c>
      <c r="V30" s="295"/>
      <c r="W30" s="1409"/>
      <c r="X30" s="1409"/>
      <c r="Y30" s="320"/>
      <c r="Z30" s="1143"/>
      <c r="AA30" s="1144"/>
      <c r="AB30" s="1143"/>
      <c r="AC30" s="1144"/>
      <c r="AD30" s="1143"/>
      <c r="AE30" s="1144"/>
      <c r="AF30" s="1143"/>
      <c r="AG30" s="1144"/>
      <c r="AH30" s="1"/>
      <c r="AI30" s="19"/>
      <c r="AJ30" s="1266"/>
      <c r="AK30" s="808"/>
      <c r="AL30" s="1267"/>
      <c r="AM30" s="1267"/>
      <c r="AN30" s="1223"/>
      <c r="AO30" s="1268"/>
      <c r="AP30" s="1269"/>
      <c r="AQ30" s="1143"/>
      <c r="AR30" s="1131"/>
      <c r="AS30" s="25"/>
      <c r="AT30" s="1270"/>
      <c r="AU30" s="1270"/>
      <c r="AV30" s="1270"/>
      <c r="AW30" s="1270"/>
    </row>
    <row r="31" spans="1:49" ht="10.7" hidden="1" customHeight="1" x14ac:dyDescent="0.25">
      <c r="A31" s="1700" t="s">
        <v>2952</v>
      </c>
      <c r="B31" s="1065"/>
      <c r="C31" s="1495"/>
      <c r="D31" s="1692"/>
      <c r="E31" s="1700"/>
      <c r="F31" s="1692"/>
      <c r="G31" s="1430"/>
      <c r="H31" s="1431"/>
      <c r="I31" s="1432"/>
      <c r="J31" s="1693"/>
      <c r="K31" s="1432"/>
      <c r="L31" s="1405"/>
      <c r="M31" s="1406"/>
      <c r="N31" s="1700"/>
      <c r="O31" s="2186"/>
      <c r="P31" s="2186"/>
      <c r="Q31" s="2186"/>
      <c r="R31" s="2186"/>
      <c r="S31" s="1244"/>
      <c r="T31" s="1407" t="str">
        <f t="shared" si="0"/>
        <v>21 (1421)</v>
      </c>
      <c r="U31" s="1408" t="str">
        <f t="shared" si="1"/>
        <v/>
      </c>
      <c r="V31" s="295"/>
      <c r="W31" s="1409"/>
      <c r="X31" s="1409"/>
      <c r="Y31" s="320"/>
      <c r="Z31" s="1143"/>
      <c r="AA31" s="1144"/>
      <c r="AB31" s="1143"/>
      <c r="AC31" s="1144"/>
      <c r="AD31" s="1143"/>
      <c r="AE31" s="1144"/>
      <c r="AF31" s="1143"/>
      <c r="AG31" s="1144"/>
      <c r="AH31" s="1"/>
      <c r="AI31" s="19"/>
      <c r="AJ31" s="1266"/>
      <c r="AK31" s="808"/>
      <c r="AL31" s="1267"/>
      <c r="AM31" s="1267"/>
      <c r="AN31" s="1223"/>
      <c r="AO31" s="1268"/>
      <c r="AP31" s="1269"/>
      <c r="AQ31" s="1143"/>
      <c r="AR31" s="1131"/>
      <c r="AS31" s="25"/>
      <c r="AT31" s="1270"/>
      <c r="AU31" s="1270"/>
      <c r="AV31" s="1270"/>
      <c r="AW31" s="1270"/>
    </row>
    <row r="32" spans="1:49" ht="10.7" hidden="1" customHeight="1" x14ac:dyDescent="0.25">
      <c r="A32" s="1700" t="s">
        <v>2953</v>
      </c>
      <c r="B32" s="1065"/>
      <c r="C32" s="1495"/>
      <c r="D32" s="1692"/>
      <c r="E32" s="1700"/>
      <c r="F32" s="1692"/>
      <c r="G32" s="1430"/>
      <c r="H32" s="1431"/>
      <c r="I32" s="1432"/>
      <c r="J32" s="1693"/>
      <c r="K32" s="1432"/>
      <c r="L32" s="1405"/>
      <c r="M32" s="1406"/>
      <c r="N32" s="1700"/>
      <c r="O32" s="2186"/>
      <c r="P32" s="2186"/>
      <c r="Q32" s="2186"/>
      <c r="R32" s="2186"/>
      <c r="S32" s="1244"/>
      <c r="T32" s="1407" t="str">
        <f t="shared" si="0"/>
        <v>22 (1422)</v>
      </c>
      <c r="U32" s="1408" t="str">
        <f t="shared" si="1"/>
        <v/>
      </c>
      <c r="V32" s="295"/>
      <c r="W32" s="1409"/>
      <c r="X32" s="1409"/>
      <c r="Y32" s="320"/>
      <c r="Z32" s="1143"/>
      <c r="AA32" s="1144"/>
      <c r="AB32" s="1143"/>
      <c r="AC32" s="1144"/>
      <c r="AD32" s="1143"/>
      <c r="AE32" s="1144"/>
      <c r="AF32" s="1143"/>
      <c r="AG32" s="1144"/>
      <c r="AH32" s="1"/>
      <c r="AI32" s="19"/>
      <c r="AJ32" s="1266"/>
      <c r="AK32" s="808"/>
      <c r="AL32" s="1267"/>
      <c r="AM32" s="1267"/>
      <c r="AN32" s="1223"/>
      <c r="AO32" s="1268"/>
      <c r="AP32" s="1269"/>
      <c r="AQ32" s="1143"/>
      <c r="AR32" s="1131"/>
      <c r="AS32" s="25"/>
      <c r="AT32" s="1270"/>
      <c r="AU32" s="1270"/>
      <c r="AV32" s="1270"/>
      <c r="AW32" s="1270"/>
    </row>
    <row r="33" spans="1:49" ht="10.7" hidden="1" customHeight="1" x14ac:dyDescent="0.25">
      <c r="A33" s="1700" t="s">
        <v>2954</v>
      </c>
      <c r="B33" s="1065"/>
      <c r="C33" s="1495"/>
      <c r="D33" s="1692"/>
      <c r="E33" s="1700"/>
      <c r="F33" s="1692"/>
      <c r="G33" s="1430"/>
      <c r="H33" s="1431"/>
      <c r="I33" s="1432"/>
      <c r="J33" s="1693"/>
      <c r="K33" s="1432"/>
      <c r="L33" s="1405"/>
      <c r="M33" s="1406"/>
      <c r="N33" s="1700"/>
      <c r="O33" s="2186"/>
      <c r="P33" s="2186"/>
      <c r="Q33" s="2186"/>
      <c r="R33" s="2186"/>
      <c r="S33" s="1244"/>
      <c r="T33" s="1407" t="str">
        <f t="shared" si="0"/>
        <v>23 (1423)</v>
      </c>
      <c r="U33" s="1408" t="str">
        <f t="shared" si="1"/>
        <v/>
      </c>
      <c r="V33" s="295"/>
      <c r="W33" s="1409"/>
      <c r="X33" s="1409"/>
      <c r="Y33" s="320"/>
      <c r="Z33" s="1143"/>
      <c r="AA33" s="1144"/>
      <c r="AB33" s="1143"/>
      <c r="AC33" s="1144"/>
      <c r="AD33" s="1143"/>
      <c r="AE33" s="1144"/>
      <c r="AF33" s="1143"/>
      <c r="AG33" s="1144"/>
      <c r="AH33" s="1"/>
      <c r="AI33" s="19"/>
      <c r="AJ33" s="1266"/>
      <c r="AK33" s="808"/>
      <c r="AL33" s="1267"/>
      <c r="AM33" s="1267"/>
      <c r="AN33" s="1223"/>
      <c r="AO33" s="1268"/>
      <c r="AP33" s="1269"/>
      <c r="AQ33" s="1143"/>
      <c r="AR33" s="1131"/>
      <c r="AS33" s="25"/>
      <c r="AT33" s="1270"/>
      <c r="AU33" s="1270"/>
      <c r="AV33" s="1270"/>
      <c r="AW33" s="1270"/>
    </row>
    <row r="34" spans="1:49" ht="10.7" hidden="1" customHeight="1" x14ac:dyDescent="0.25">
      <c r="A34" s="1700" t="s">
        <v>2955</v>
      </c>
      <c r="B34" s="1065"/>
      <c r="C34" s="1495"/>
      <c r="D34" s="1692"/>
      <c r="E34" s="1700"/>
      <c r="F34" s="1692"/>
      <c r="G34" s="1430"/>
      <c r="H34" s="1431"/>
      <c r="I34" s="1432"/>
      <c r="J34" s="1693"/>
      <c r="K34" s="1432"/>
      <c r="L34" s="1405"/>
      <c r="M34" s="1406"/>
      <c r="N34" s="1700"/>
      <c r="O34" s="2186"/>
      <c r="P34" s="2186"/>
      <c r="Q34" s="2186"/>
      <c r="R34" s="2186"/>
      <c r="S34" s="1244"/>
      <c r="T34" s="1407" t="str">
        <f t="shared" si="0"/>
        <v>24 (1424)</v>
      </c>
      <c r="U34" s="1408" t="str">
        <f t="shared" si="1"/>
        <v/>
      </c>
      <c r="V34" s="295"/>
      <c r="W34" s="1409"/>
      <c r="X34" s="1409"/>
      <c r="Y34" s="320"/>
      <c r="Z34" s="1143"/>
      <c r="AA34" s="1144"/>
      <c r="AB34" s="1143"/>
      <c r="AC34" s="1144"/>
      <c r="AD34" s="1143"/>
      <c r="AE34" s="1144"/>
      <c r="AF34" s="1143"/>
      <c r="AG34" s="1144"/>
      <c r="AH34" s="1"/>
      <c r="AI34" s="19"/>
      <c r="AJ34" s="1266"/>
      <c r="AK34" s="808"/>
      <c r="AL34" s="1267"/>
      <c r="AM34" s="1267"/>
      <c r="AN34" s="1223"/>
      <c r="AO34" s="1268"/>
      <c r="AP34" s="1269"/>
      <c r="AQ34" s="1143"/>
      <c r="AR34" s="1131"/>
      <c r="AS34" s="25"/>
      <c r="AT34" s="1270"/>
      <c r="AU34" s="1270"/>
      <c r="AV34" s="1270"/>
      <c r="AW34" s="1270"/>
    </row>
    <row r="35" spans="1:49" ht="10.7" hidden="1" customHeight="1" x14ac:dyDescent="0.25">
      <c r="A35" s="1700" t="s">
        <v>2956</v>
      </c>
      <c r="B35" s="1065"/>
      <c r="C35" s="1495"/>
      <c r="D35" s="1692"/>
      <c r="E35" s="1700"/>
      <c r="F35" s="1692"/>
      <c r="G35" s="1430"/>
      <c r="H35" s="1431"/>
      <c r="I35" s="1432"/>
      <c r="J35" s="1693"/>
      <c r="K35" s="1432"/>
      <c r="L35" s="1405"/>
      <c r="M35" s="1406"/>
      <c r="N35" s="1700"/>
      <c r="O35" s="2186"/>
      <c r="P35" s="2186"/>
      <c r="Q35" s="2186"/>
      <c r="R35" s="2186"/>
      <c r="S35" s="1244"/>
      <c r="T35" s="1407" t="str">
        <f t="shared" si="0"/>
        <v>25 (1425)</v>
      </c>
      <c r="U35" s="1408" t="str">
        <f t="shared" si="1"/>
        <v/>
      </c>
      <c r="V35" s="295"/>
      <c r="W35" s="1409"/>
      <c r="X35" s="1409"/>
      <c r="Y35" s="320"/>
      <c r="Z35" s="1143"/>
      <c r="AA35" s="1144"/>
      <c r="AB35" s="1143"/>
      <c r="AC35" s="1144"/>
      <c r="AD35" s="1143"/>
      <c r="AE35" s="1144"/>
      <c r="AF35" s="1143"/>
      <c r="AG35" s="1144"/>
      <c r="AH35" s="1"/>
      <c r="AI35" s="19"/>
      <c r="AJ35" s="1266"/>
      <c r="AK35" s="808"/>
      <c r="AL35" s="1267"/>
      <c r="AM35" s="1267"/>
      <c r="AN35" s="1223"/>
      <c r="AO35" s="1268"/>
      <c r="AP35" s="1269"/>
      <c r="AQ35" s="1143"/>
      <c r="AR35" s="1131"/>
      <c r="AS35" s="25"/>
      <c r="AT35" s="1270"/>
      <c r="AU35" s="1270"/>
      <c r="AV35" s="1270"/>
      <c r="AW35" s="1270"/>
    </row>
    <row r="36" spans="1:49" x14ac:dyDescent="0.25">
      <c r="A36" s="425" t="s">
        <v>2957</v>
      </c>
      <c r="B36" s="1066">
        <v>100</v>
      </c>
      <c r="C36" s="1410"/>
      <c r="D36" s="1692"/>
      <c r="E36" s="1700"/>
      <c r="F36" s="1692"/>
      <c r="G36" s="1360"/>
      <c r="H36" s="1496"/>
      <c r="I36" s="1432"/>
      <c r="J36" s="1693"/>
      <c r="K36" s="1432"/>
      <c r="L36" s="1405"/>
      <c r="M36" s="1497"/>
      <c r="N36" s="1700"/>
      <c r="O36" s="2188"/>
      <c r="P36" s="2188"/>
      <c r="Q36" s="2188"/>
      <c r="R36" s="2188"/>
      <c r="S36" s="1271"/>
      <c r="T36" s="1480" t="str">
        <f>$A$36</f>
        <v>(1426)</v>
      </c>
      <c r="U36" s="1413">
        <f>$B36</f>
        <v>100</v>
      </c>
      <c r="V36" s="295"/>
      <c r="W36" s="1409"/>
      <c r="X36" s="1409"/>
      <c r="Y36" s="320"/>
      <c r="Z36" s="1143"/>
      <c r="AA36" s="1144"/>
      <c r="AB36" s="1143"/>
      <c r="AC36" s="1144"/>
      <c r="AD36" s="1143"/>
      <c r="AE36" s="1144"/>
      <c r="AF36" s="1143"/>
      <c r="AG36" s="1144"/>
      <c r="AH36" s="1"/>
      <c r="AI36" s="19"/>
      <c r="AJ36" s="1266"/>
      <c r="AK36" s="808"/>
      <c r="AL36" s="1267"/>
      <c r="AM36" s="1267"/>
      <c r="AN36" s="1223"/>
      <c r="AO36" s="1268"/>
      <c r="AP36" s="1269"/>
      <c r="AQ36" s="1143"/>
      <c r="AR36" s="1131"/>
      <c r="AS36" s="25"/>
      <c r="AT36" s="1270"/>
      <c r="AU36" s="1270"/>
      <c r="AV36" s="1270"/>
      <c r="AW36" s="1270"/>
    </row>
    <row r="37" spans="1:49" x14ac:dyDescent="0.25">
      <c r="A37" s="132" t="s">
        <v>2958</v>
      </c>
      <c r="B37" s="905" t="s">
        <v>2959</v>
      </c>
      <c r="C37" s="906"/>
      <c r="D37" s="1693"/>
      <c r="E37" s="131"/>
      <c r="F37" s="1498"/>
      <c r="G37" s="1499"/>
      <c r="H37" s="1500"/>
      <c r="I37" s="1432"/>
      <c r="J37" s="1693"/>
      <c r="K37" s="1432"/>
      <c r="L37" s="1416"/>
      <c r="M37" s="1417"/>
      <c r="N37" s="131"/>
      <c r="O37" s="2189"/>
      <c r="P37" s="2189"/>
      <c r="Q37" s="2189"/>
      <c r="R37" s="2189"/>
      <c r="S37" s="764"/>
      <c r="T37" s="1480" t="str">
        <f>$A$37</f>
        <v>(1400)</v>
      </c>
      <c r="U37" s="906" t="str">
        <f>$B37</f>
        <v>Global</v>
      </c>
      <c r="V37" s="295"/>
      <c r="W37" s="1418"/>
      <c r="X37" s="1418"/>
      <c r="Y37" s="320"/>
      <c r="Z37" s="1143"/>
      <c r="AA37" s="1144"/>
      <c r="AB37" s="1143"/>
      <c r="AC37" s="1144"/>
      <c r="AD37" s="1143"/>
      <c r="AE37" s="1144"/>
      <c r="AF37" s="1143"/>
      <c r="AG37" s="1144"/>
      <c r="AH37" s="1"/>
      <c r="AI37" s="25"/>
      <c r="AJ37" s="1272"/>
      <c r="AK37" s="808"/>
      <c r="AL37" s="1267"/>
      <c r="AM37" s="1267"/>
      <c r="AN37" s="1223"/>
      <c r="AO37" s="221"/>
      <c r="AP37" s="1273"/>
      <c r="AQ37" s="1143"/>
      <c r="AR37" s="1131"/>
      <c r="AS37" s="25"/>
      <c r="AT37" s="802"/>
      <c r="AU37" s="802"/>
      <c r="AV37" s="802"/>
      <c r="AW37" s="802"/>
    </row>
    <row r="38" spans="1:49" x14ac:dyDescent="0.25">
      <c r="A38" s="131"/>
      <c r="B38" s="131"/>
      <c r="C38" s="131"/>
      <c r="D38" s="131"/>
      <c r="E38" s="131"/>
      <c r="F38" s="1421"/>
      <c r="G38" s="1421"/>
      <c r="H38" s="1421"/>
      <c r="I38" s="1421"/>
      <c r="J38" s="1421"/>
      <c r="K38" s="1421"/>
      <c r="L38" s="1421"/>
      <c r="M38" s="1421"/>
      <c r="N38" s="131"/>
      <c r="O38" s="131"/>
      <c r="P38" s="131"/>
      <c r="Q38" s="131"/>
      <c r="R38" s="131"/>
      <c r="S38" s="1"/>
      <c r="T38" s="1400"/>
      <c r="U38" s="1400"/>
      <c r="V38" s="131"/>
      <c r="W38" s="131"/>
      <c r="X38" s="131"/>
      <c r="Y38" s="320"/>
      <c r="Z38" s="1145"/>
      <c r="AA38" s="1146"/>
      <c r="AB38" s="1145"/>
      <c r="AC38" s="1146"/>
      <c r="AD38" s="1145"/>
      <c r="AE38" s="1146"/>
      <c r="AF38" s="1145"/>
      <c r="AG38" s="1146"/>
      <c r="AH38" s="1"/>
      <c r="AI38" s="25"/>
      <c r="AJ38" s="768"/>
      <c r="AK38" s="808"/>
      <c r="AL38" s="1267"/>
      <c r="AM38" s="1267"/>
      <c r="AN38" s="1223"/>
      <c r="AO38" s="221"/>
      <c r="AP38" s="1274"/>
      <c r="AQ38" s="1145"/>
      <c r="AR38" s="1275"/>
      <c r="AS38" s="25"/>
      <c r="AT38" s="803"/>
      <c r="AU38" s="803"/>
      <c r="AV38" s="803"/>
      <c r="AW38" s="803"/>
    </row>
    <row r="39" spans="1:49" ht="13.15" customHeight="1" x14ac:dyDescent="0.25">
      <c r="A39" s="131"/>
      <c r="B39" s="138" t="s">
        <v>1785</v>
      </c>
      <c r="C39" s="131"/>
      <c r="D39" s="131"/>
      <c r="E39" s="131"/>
      <c r="F39" s="1421"/>
      <c r="G39" s="1421"/>
      <c r="H39" s="1421"/>
      <c r="I39" s="1421"/>
      <c r="J39" s="1421"/>
      <c r="K39" s="1421"/>
      <c r="L39" s="1421"/>
      <c r="M39" s="1421"/>
      <c r="N39" s="131"/>
      <c r="O39" s="131"/>
      <c r="P39" s="131"/>
      <c r="Q39" s="131"/>
      <c r="R39" s="131"/>
      <c r="S39" s="1"/>
      <c r="T39" s="1400"/>
      <c r="U39" s="1401" t="str">
        <f>$B39</f>
        <v>Engagements inutilisés (502)</v>
      </c>
      <c r="V39" s="131"/>
      <c r="W39" s="131"/>
      <c r="X39" s="131"/>
      <c r="Y39" s="320"/>
      <c r="Z39" s="25"/>
      <c r="AA39" s="25"/>
      <c r="AB39" s="25"/>
      <c r="AC39" s="25"/>
      <c r="AD39" s="25"/>
      <c r="AE39" s="25"/>
      <c r="AF39" s="25"/>
      <c r="AG39" s="25"/>
      <c r="AH39" s="1"/>
      <c r="AI39" s="25"/>
      <c r="AJ39" s="25"/>
      <c r="AK39" s="1187"/>
      <c r="AL39" s="1187"/>
      <c r="AM39" s="1187"/>
      <c r="AN39" s="1223"/>
      <c r="AO39" s="221"/>
      <c r="AP39" s="221"/>
      <c r="AQ39" s="1265"/>
      <c r="AR39" s="25"/>
      <c r="AS39" s="25"/>
      <c r="AT39" s="25"/>
      <c r="AU39" s="25"/>
      <c r="AV39" s="25"/>
      <c r="AW39" s="25"/>
    </row>
    <row r="40" spans="1:49" x14ac:dyDescent="0.25">
      <c r="A40" s="1700" t="s">
        <v>2932</v>
      </c>
      <c r="B40" s="1065"/>
      <c r="C40" s="1692"/>
      <c r="D40" s="1692"/>
      <c r="E40" s="1700"/>
      <c r="F40" s="1692"/>
      <c r="G40" s="1430"/>
      <c r="H40" s="1431"/>
      <c r="I40" s="1432"/>
      <c r="J40" s="1693"/>
      <c r="K40" s="1432"/>
      <c r="L40" s="1405"/>
      <c r="M40" s="1406"/>
      <c r="N40" s="1700"/>
      <c r="O40" s="2186"/>
      <c r="P40" s="2186"/>
      <c r="Q40" s="2186"/>
      <c r="R40" s="2186"/>
      <c r="S40" s="1244"/>
      <c r="T40" s="1407" t="str">
        <f t="shared" ref="T40:T64" si="2">$A40</f>
        <v>1 (1401)</v>
      </c>
      <c r="U40" s="1408" t="str">
        <f t="shared" ref="U40:U64" si="3">IF($B40="","",$B40)</f>
        <v/>
      </c>
      <c r="V40" s="295"/>
      <c r="W40" s="1409"/>
      <c r="X40" s="1409"/>
      <c r="Y40" s="320"/>
      <c r="Z40" s="25"/>
      <c r="AA40" s="25"/>
      <c r="AB40" s="25"/>
      <c r="AC40" s="25"/>
      <c r="AD40" s="25"/>
      <c r="AE40" s="25"/>
      <c r="AF40" s="25"/>
      <c r="AG40" s="25"/>
      <c r="AH40" s="1"/>
      <c r="AI40" s="25"/>
      <c r="AJ40" s="792"/>
      <c r="AK40" s="1187"/>
      <c r="AL40" s="1187"/>
      <c r="AM40" s="1187"/>
      <c r="AN40" s="1223"/>
      <c r="AO40" s="221"/>
      <c r="AP40" s="1264"/>
      <c r="AQ40" s="1265"/>
      <c r="AR40" s="25"/>
      <c r="AS40" s="25"/>
      <c r="AT40" s="25"/>
      <c r="AU40" s="25"/>
      <c r="AV40" s="25"/>
      <c r="AW40" s="25"/>
    </row>
    <row r="41" spans="1:49" x14ac:dyDescent="0.25">
      <c r="A41" s="1700" t="s">
        <v>2933</v>
      </c>
      <c r="B41" s="1065"/>
      <c r="C41" s="1692"/>
      <c r="D41" s="1692"/>
      <c r="E41" s="1700"/>
      <c r="F41" s="1692"/>
      <c r="G41" s="1430"/>
      <c r="H41" s="1431"/>
      <c r="I41" s="1432"/>
      <c r="J41" s="1693"/>
      <c r="K41" s="1432"/>
      <c r="L41" s="1405"/>
      <c r="M41" s="1406"/>
      <c r="N41" s="1700"/>
      <c r="O41" s="2186"/>
      <c r="P41" s="2186"/>
      <c r="Q41" s="2186"/>
      <c r="R41" s="2186"/>
      <c r="S41" s="1244"/>
      <c r="T41" s="1407" t="str">
        <f t="shared" si="2"/>
        <v>2 (1402)</v>
      </c>
      <c r="U41" s="1408" t="str">
        <f t="shared" si="3"/>
        <v/>
      </c>
      <c r="V41" s="295"/>
      <c r="W41" s="1409"/>
      <c r="X41" s="1409"/>
      <c r="Y41" s="320"/>
      <c r="Z41" s="1143"/>
      <c r="AA41" s="1144"/>
      <c r="AB41" s="1143"/>
      <c r="AC41" s="1144"/>
      <c r="AD41" s="1143"/>
      <c r="AE41" s="1144"/>
      <c r="AF41" s="1143"/>
      <c r="AG41" s="1144"/>
      <c r="AH41" s="1"/>
      <c r="AI41" s="19"/>
      <c r="AJ41" s="1266"/>
      <c r="AK41" s="808"/>
      <c r="AL41" s="1267"/>
      <c r="AM41" s="1267"/>
      <c r="AN41" s="1223"/>
      <c r="AO41" s="1268"/>
      <c r="AP41" s="1269"/>
      <c r="AQ41" s="1143"/>
      <c r="AR41" s="1131"/>
      <c r="AS41" s="25"/>
      <c r="AT41" s="1270"/>
      <c r="AU41" s="1270"/>
      <c r="AV41" s="1270"/>
      <c r="AW41" s="1270"/>
    </row>
    <row r="42" spans="1:49" x14ac:dyDescent="0.25">
      <c r="A42" s="1700" t="s">
        <v>2934</v>
      </c>
      <c r="B42" s="1065"/>
      <c r="C42" s="1692"/>
      <c r="D42" s="1692"/>
      <c r="E42" s="1700"/>
      <c r="F42" s="1692"/>
      <c r="G42" s="1430"/>
      <c r="H42" s="1431"/>
      <c r="I42" s="1432"/>
      <c r="J42" s="1693"/>
      <c r="K42" s="1432"/>
      <c r="L42" s="1405"/>
      <c r="M42" s="1406"/>
      <c r="N42" s="1700"/>
      <c r="O42" s="2186"/>
      <c r="P42" s="2186"/>
      <c r="Q42" s="2186"/>
      <c r="R42" s="2186"/>
      <c r="S42" s="1244"/>
      <c r="T42" s="1407" t="str">
        <f t="shared" si="2"/>
        <v>3 (1403)</v>
      </c>
      <c r="U42" s="1408" t="str">
        <f t="shared" si="3"/>
        <v/>
      </c>
      <c r="V42" s="295"/>
      <c r="W42" s="1409"/>
      <c r="X42" s="1409"/>
      <c r="Y42" s="320"/>
      <c r="Z42" s="1143"/>
      <c r="AA42" s="1144"/>
      <c r="AB42" s="1143"/>
      <c r="AC42" s="1144"/>
      <c r="AD42" s="1143"/>
      <c r="AE42" s="1144"/>
      <c r="AF42" s="1143"/>
      <c r="AG42" s="1144"/>
      <c r="AH42" s="1"/>
      <c r="AI42" s="19"/>
      <c r="AJ42" s="1266"/>
      <c r="AK42" s="808"/>
      <c r="AL42" s="1267"/>
      <c r="AM42" s="1267"/>
      <c r="AN42" s="1223"/>
      <c r="AO42" s="1268"/>
      <c r="AP42" s="1269"/>
      <c r="AQ42" s="1143"/>
      <c r="AR42" s="1131"/>
      <c r="AS42" s="25"/>
      <c r="AT42" s="1270"/>
      <c r="AU42" s="1270"/>
      <c r="AV42" s="1270"/>
      <c r="AW42" s="1270"/>
    </row>
    <row r="43" spans="1:49" x14ac:dyDescent="0.25">
      <c r="A43" s="1700" t="s">
        <v>2935</v>
      </c>
      <c r="B43" s="1065"/>
      <c r="C43" s="1692"/>
      <c r="D43" s="1692"/>
      <c r="E43" s="1700"/>
      <c r="F43" s="1692"/>
      <c r="G43" s="1430"/>
      <c r="H43" s="1431"/>
      <c r="I43" s="1432"/>
      <c r="J43" s="1693"/>
      <c r="K43" s="1432"/>
      <c r="L43" s="1405"/>
      <c r="M43" s="1406"/>
      <c r="N43" s="1700"/>
      <c r="O43" s="2186"/>
      <c r="P43" s="2186"/>
      <c r="Q43" s="2186"/>
      <c r="R43" s="2186"/>
      <c r="S43" s="1244"/>
      <c r="T43" s="1407" t="str">
        <f t="shared" si="2"/>
        <v>4 (1404)</v>
      </c>
      <c r="U43" s="1408" t="str">
        <f t="shared" si="3"/>
        <v/>
      </c>
      <c r="V43" s="295"/>
      <c r="W43" s="1409"/>
      <c r="X43" s="1409"/>
      <c r="Y43" s="320"/>
      <c r="Z43" s="1143"/>
      <c r="AA43" s="1144"/>
      <c r="AB43" s="1143"/>
      <c r="AC43" s="1144"/>
      <c r="AD43" s="1143"/>
      <c r="AE43" s="1144"/>
      <c r="AF43" s="1143"/>
      <c r="AG43" s="1144"/>
      <c r="AH43" s="1"/>
      <c r="AI43" s="19"/>
      <c r="AJ43" s="1266"/>
      <c r="AK43" s="808"/>
      <c r="AL43" s="1267"/>
      <c r="AM43" s="1267"/>
      <c r="AN43" s="1223"/>
      <c r="AO43" s="1268"/>
      <c r="AP43" s="1269"/>
      <c r="AQ43" s="1143"/>
      <c r="AR43" s="1131"/>
      <c r="AS43" s="25"/>
      <c r="AT43" s="1270"/>
      <c r="AU43" s="1270"/>
      <c r="AV43" s="1270"/>
      <c r="AW43" s="1270"/>
    </row>
    <row r="44" spans="1:49" ht="10.7" hidden="1" customHeight="1" x14ac:dyDescent="0.25">
      <c r="A44" s="1700" t="s">
        <v>2936</v>
      </c>
      <c r="B44" s="1065"/>
      <c r="C44" s="1692"/>
      <c r="D44" s="1692"/>
      <c r="E44" s="1700"/>
      <c r="F44" s="1692"/>
      <c r="G44" s="1430"/>
      <c r="H44" s="1431"/>
      <c r="I44" s="1432"/>
      <c r="J44" s="1693"/>
      <c r="K44" s="1432"/>
      <c r="L44" s="1405"/>
      <c r="M44" s="1406"/>
      <c r="N44" s="1700"/>
      <c r="O44" s="2186"/>
      <c r="P44" s="2186"/>
      <c r="Q44" s="2186"/>
      <c r="R44" s="2186"/>
      <c r="S44" s="1244"/>
      <c r="T44" s="1407" t="str">
        <f t="shared" si="2"/>
        <v>5 (1405)</v>
      </c>
      <c r="U44" s="1408" t="str">
        <f t="shared" si="3"/>
        <v/>
      </c>
      <c r="V44" s="295"/>
      <c r="W44" s="1409"/>
      <c r="X44" s="1409"/>
      <c r="Y44" s="320"/>
      <c r="Z44" s="1143"/>
      <c r="AA44" s="1144"/>
      <c r="AB44" s="1143"/>
      <c r="AC44" s="1144"/>
      <c r="AD44" s="1143"/>
      <c r="AE44" s="1144"/>
      <c r="AF44" s="1143"/>
      <c r="AG44" s="1144"/>
      <c r="AH44" s="1"/>
      <c r="AI44" s="19"/>
      <c r="AJ44" s="1266"/>
      <c r="AK44" s="808"/>
      <c r="AL44" s="1267"/>
      <c r="AM44" s="1267"/>
      <c r="AN44" s="1223"/>
      <c r="AO44" s="1268"/>
      <c r="AP44" s="1269"/>
      <c r="AQ44" s="1143"/>
      <c r="AR44" s="1131"/>
      <c r="AS44" s="25"/>
      <c r="AT44" s="1270"/>
      <c r="AU44" s="1270"/>
      <c r="AV44" s="1270"/>
      <c r="AW44" s="1270"/>
    </row>
    <row r="45" spans="1:49" ht="10.7" hidden="1" customHeight="1" x14ac:dyDescent="0.25">
      <c r="A45" s="1700" t="s">
        <v>2937</v>
      </c>
      <c r="B45" s="1065"/>
      <c r="C45" s="1692"/>
      <c r="D45" s="1692"/>
      <c r="E45" s="1700"/>
      <c r="F45" s="1692"/>
      <c r="G45" s="1430"/>
      <c r="H45" s="1431"/>
      <c r="I45" s="1432"/>
      <c r="J45" s="1693"/>
      <c r="K45" s="1432"/>
      <c r="L45" s="1405"/>
      <c r="M45" s="1406"/>
      <c r="N45" s="1700"/>
      <c r="O45" s="2186"/>
      <c r="P45" s="2186"/>
      <c r="Q45" s="2186"/>
      <c r="R45" s="2186"/>
      <c r="S45" s="1244"/>
      <c r="T45" s="1407" t="str">
        <f t="shared" si="2"/>
        <v>6 (1406)</v>
      </c>
      <c r="U45" s="1408" t="str">
        <f t="shared" si="3"/>
        <v/>
      </c>
      <c r="V45" s="295"/>
      <c r="W45" s="1409"/>
      <c r="X45" s="1409"/>
      <c r="Y45" s="320"/>
      <c r="Z45" s="1143"/>
      <c r="AA45" s="1144"/>
      <c r="AB45" s="1143"/>
      <c r="AC45" s="1144"/>
      <c r="AD45" s="1143"/>
      <c r="AE45" s="1144"/>
      <c r="AF45" s="1143"/>
      <c r="AG45" s="1144"/>
      <c r="AH45" s="1"/>
      <c r="AI45" s="19"/>
      <c r="AJ45" s="1266"/>
      <c r="AK45" s="808"/>
      <c r="AL45" s="1267"/>
      <c r="AM45" s="1267"/>
      <c r="AN45" s="1223"/>
      <c r="AO45" s="1268"/>
      <c r="AP45" s="1269"/>
      <c r="AQ45" s="1143"/>
      <c r="AR45" s="1131"/>
      <c r="AS45" s="25"/>
      <c r="AT45" s="1270"/>
      <c r="AU45" s="1270"/>
      <c r="AV45" s="1270"/>
      <c r="AW45" s="1270"/>
    </row>
    <row r="46" spans="1:49" ht="10.7" hidden="1" customHeight="1" x14ac:dyDescent="0.25">
      <c r="A46" s="1700" t="s">
        <v>2938</v>
      </c>
      <c r="B46" s="1065"/>
      <c r="C46" s="1692"/>
      <c r="D46" s="1692"/>
      <c r="E46" s="1700"/>
      <c r="F46" s="1692"/>
      <c r="G46" s="1430"/>
      <c r="H46" s="1431"/>
      <c r="I46" s="1432"/>
      <c r="J46" s="1693"/>
      <c r="K46" s="1432"/>
      <c r="L46" s="1405"/>
      <c r="M46" s="1406"/>
      <c r="N46" s="1700"/>
      <c r="O46" s="2186"/>
      <c r="P46" s="2186"/>
      <c r="Q46" s="2186"/>
      <c r="R46" s="2186"/>
      <c r="S46" s="1244"/>
      <c r="T46" s="1407" t="str">
        <f t="shared" si="2"/>
        <v>7 (1407)</v>
      </c>
      <c r="U46" s="1408" t="str">
        <f t="shared" si="3"/>
        <v/>
      </c>
      <c r="V46" s="295"/>
      <c r="W46" s="1409"/>
      <c r="X46" s="1409"/>
      <c r="Y46" s="320"/>
      <c r="Z46" s="1143"/>
      <c r="AA46" s="1144"/>
      <c r="AB46" s="1143"/>
      <c r="AC46" s="1144"/>
      <c r="AD46" s="1143"/>
      <c r="AE46" s="1144"/>
      <c r="AF46" s="1143"/>
      <c r="AG46" s="1144"/>
      <c r="AH46" s="1"/>
      <c r="AI46" s="19"/>
      <c r="AJ46" s="1266"/>
      <c r="AK46" s="808"/>
      <c r="AL46" s="1267"/>
      <c r="AM46" s="1267"/>
      <c r="AN46" s="1223"/>
      <c r="AO46" s="1268"/>
      <c r="AP46" s="1269"/>
      <c r="AQ46" s="1143"/>
      <c r="AR46" s="1131"/>
      <c r="AS46" s="25"/>
      <c r="AT46" s="1270"/>
      <c r="AU46" s="1270"/>
      <c r="AV46" s="1270"/>
      <c r="AW46" s="1270"/>
    </row>
    <row r="47" spans="1:49" ht="10.7" hidden="1" customHeight="1" x14ac:dyDescent="0.25">
      <c r="A47" s="1700" t="s">
        <v>2939</v>
      </c>
      <c r="B47" s="1065"/>
      <c r="C47" s="1692" t="s">
        <v>3191</v>
      </c>
      <c r="D47" s="1692"/>
      <c r="E47" s="1700"/>
      <c r="F47" s="1692"/>
      <c r="G47" s="1430"/>
      <c r="H47" s="1431"/>
      <c r="I47" s="1432"/>
      <c r="J47" s="1693"/>
      <c r="K47" s="1432"/>
      <c r="L47" s="1405"/>
      <c r="M47" s="1406"/>
      <c r="N47" s="1700"/>
      <c r="O47" s="2186"/>
      <c r="P47" s="2186"/>
      <c r="Q47" s="2186"/>
      <c r="R47" s="2186"/>
      <c r="S47" s="1244"/>
      <c r="T47" s="1407" t="str">
        <f t="shared" si="2"/>
        <v>8 (1408)</v>
      </c>
      <c r="U47" s="1408" t="str">
        <f t="shared" si="3"/>
        <v/>
      </c>
      <c r="V47" s="295"/>
      <c r="W47" s="1409"/>
      <c r="X47" s="1409"/>
      <c r="Y47" s="320"/>
      <c r="Z47" s="1143"/>
      <c r="AA47" s="1144"/>
      <c r="AB47" s="1143"/>
      <c r="AC47" s="1144"/>
      <c r="AD47" s="1143"/>
      <c r="AE47" s="1144"/>
      <c r="AF47" s="1143"/>
      <c r="AG47" s="1144"/>
      <c r="AH47" s="1"/>
      <c r="AI47" s="19"/>
      <c r="AJ47" s="1266"/>
      <c r="AK47" s="808"/>
      <c r="AL47" s="1267"/>
      <c r="AM47" s="1267"/>
      <c r="AN47" s="1223"/>
      <c r="AO47" s="1268"/>
      <c r="AP47" s="1269"/>
      <c r="AQ47" s="1143"/>
      <c r="AR47" s="1131"/>
      <c r="AS47" s="25"/>
      <c r="AT47" s="1270"/>
      <c r="AU47" s="1270"/>
      <c r="AV47" s="1270"/>
      <c r="AW47" s="1270"/>
    </row>
    <row r="48" spans="1:49" ht="10.7" hidden="1" customHeight="1" x14ac:dyDescent="0.25">
      <c r="A48" s="1700" t="s">
        <v>2940</v>
      </c>
      <c r="B48" s="1065"/>
      <c r="C48" s="1692" t="s">
        <v>3192</v>
      </c>
      <c r="D48" s="1692"/>
      <c r="E48" s="1700"/>
      <c r="F48" s="1692"/>
      <c r="G48" s="1430"/>
      <c r="H48" s="1431"/>
      <c r="I48" s="1432"/>
      <c r="J48" s="1693"/>
      <c r="K48" s="1432"/>
      <c r="L48" s="1405"/>
      <c r="M48" s="1406"/>
      <c r="N48" s="1700"/>
      <c r="O48" s="2186"/>
      <c r="P48" s="2186"/>
      <c r="Q48" s="2186"/>
      <c r="R48" s="2186"/>
      <c r="S48" s="1244"/>
      <c r="T48" s="1407" t="str">
        <f t="shared" si="2"/>
        <v>9 (1409)</v>
      </c>
      <c r="U48" s="1408" t="str">
        <f t="shared" si="3"/>
        <v/>
      </c>
      <c r="V48" s="295"/>
      <c r="W48" s="1409"/>
      <c r="X48" s="1409"/>
      <c r="Y48" s="320"/>
      <c r="Z48" s="1143"/>
      <c r="AA48" s="1144"/>
      <c r="AB48" s="1143"/>
      <c r="AC48" s="1144"/>
      <c r="AD48" s="1143"/>
      <c r="AE48" s="1144"/>
      <c r="AF48" s="1143"/>
      <c r="AG48" s="1144"/>
      <c r="AH48" s="1"/>
      <c r="AI48" s="19"/>
      <c r="AJ48" s="1266"/>
      <c r="AK48" s="808"/>
      <c r="AL48" s="1267"/>
      <c r="AM48" s="1267"/>
      <c r="AN48" s="1223"/>
      <c r="AO48" s="1268"/>
      <c r="AP48" s="1269"/>
      <c r="AQ48" s="1143"/>
      <c r="AR48" s="1131"/>
      <c r="AS48" s="25"/>
      <c r="AT48" s="1270"/>
      <c r="AU48" s="1270"/>
      <c r="AV48" s="1270"/>
      <c r="AW48" s="1270"/>
    </row>
    <row r="49" spans="1:49" ht="10.7" hidden="1" customHeight="1" x14ac:dyDescent="0.25">
      <c r="A49" s="1700" t="s">
        <v>2941</v>
      </c>
      <c r="B49" s="1065"/>
      <c r="C49" s="1692"/>
      <c r="D49" s="1692"/>
      <c r="E49" s="1700"/>
      <c r="F49" s="1692"/>
      <c r="G49" s="1430"/>
      <c r="H49" s="1431"/>
      <c r="I49" s="1432"/>
      <c r="J49" s="1693"/>
      <c r="K49" s="1432"/>
      <c r="L49" s="1405"/>
      <c r="M49" s="1406"/>
      <c r="N49" s="1700"/>
      <c r="O49" s="2186"/>
      <c r="P49" s="2186"/>
      <c r="Q49" s="2186"/>
      <c r="R49" s="2186"/>
      <c r="S49" s="1244"/>
      <c r="T49" s="1407" t="str">
        <f t="shared" si="2"/>
        <v>10 (1410)</v>
      </c>
      <c r="U49" s="1408" t="str">
        <f t="shared" si="3"/>
        <v/>
      </c>
      <c r="V49" s="295"/>
      <c r="W49" s="1409"/>
      <c r="X49" s="1409"/>
      <c r="Y49" s="320"/>
      <c r="Z49" s="1143"/>
      <c r="AA49" s="1144"/>
      <c r="AB49" s="1143"/>
      <c r="AC49" s="1144"/>
      <c r="AD49" s="1143"/>
      <c r="AE49" s="1144"/>
      <c r="AF49" s="1143"/>
      <c r="AG49" s="1144"/>
      <c r="AH49" s="1"/>
      <c r="AI49" s="19"/>
      <c r="AJ49" s="1266"/>
      <c r="AK49" s="808"/>
      <c r="AL49" s="1267"/>
      <c r="AM49" s="1267"/>
      <c r="AN49" s="1223"/>
      <c r="AO49" s="1268"/>
      <c r="AP49" s="1269"/>
      <c r="AQ49" s="1143"/>
      <c r="AR49" s="1131"/>
      <c r="AS49" s="25"/>
      <c r="AT49" s="1270"/>
      <c r="AU49" s="1270"/>
      <c r="AV49" s="1270"/>
      <c r="AW49" s="1270"/>
    </row>
    <row r="50" spans="1:49" ht="10.7" hidden="1" customHeight="1" x14ac:dyDescent="0.25">
      <c r="A50" s="1700" t="s">
        <v>2942</v>
      </c>
      <c r="B50" s="1065"/>
      <c r="C50" s="1692"/>
      <c r="D50" s="1692"/>
      <c r="E50" s="1700"/>
      <c r="F50" s="1692"/>
      <c r="G50" s="1430"/>
      <c r="H50" s="1431"/>
      <c r="I50" s="1432"/>
      <c r="J50" s="1693"/>
      <c r="K50" s="1432"/>
      <c r="L50" s="1405"/>
      <c r="M50" s="1406"/>
      <c r="N50" s="1700"/>
      <c r="O50" s="2186"/>
      <c r="P50" s="2186"/>
      <c r="Q50" s="2186"/>
      <c r="R50" s="2186"/>
      <c r="S50" s="1244"/>
      <c r="T50" s="1407" t="str">
        <f t="shared" si="2"/>
        <v>11 (1411)</v>
      </c>
      <c r="U50" s="1408" t="str">
        <f t="shared" si="3"/>
        <v/>
      </c>
      <c r="V50" s="295"/>
      <c r="W50" s="1409"/>
      <c r="X50" s="1409"/>
      <c r="Y50" s="320"/>
      <c r="Z50" s="1143"/>
      <c r="AA50" s="1144"/>
      <c r="AB50" s="1143"/>
      <c r="AC50" s="1144"/>
      <c r="AD50" s="1143"/>
      <c r="AE50" s="1144"/>
      <c r="AF50" s="1143"/>
      <c r="AG50" s="1144"/>
      <c r="AH50" s="1"/>
      <c r="AI50" s="19"/>
      <c r="AJ50" s="1266"/>
      <c r="AK50" s="808"/>
      <c r="AL50" s="1267"/>
      <c r="AM50" s="1267"/>
      <c r="AN50" s="1223"/>
      <c r="AO50" s="1268"/>
      <c r="AP50" s="1269"/>
      <c r="AQ50" s="1143"/>
      <c r="AR50" s="1131"/>
      <c r="AS50" s="25"/>
      <c r="AT50" s="1270"/>
      <c r="AU50" s="1270"/>
      <c r="AV50" s="1270"/>
      <c r="AW50" s="1270"/>
    </row>
    <row r="51" spans="1:49" ht="10.7" hidden="1" customHeight="1" x14ac:dyDescent="0.25">
      <c r="A51" s="1700" t="s">
        <v>2943</v>
      </c>
      <c r="B51" s="1065"/>
      <c r="C51" s="1692"/>
      <c r="D51" s="1692"/>
      <c r="E51" s="1700"/>
      <c r="F51" s="1692"/>
      <c r="G51" s="1430"/>
      <c r="H51" s="1431"/>
      <c r="I51" s="1432"/>
      <c r="J51" s="1693"/>
      <c r="K51" s="1432"/>
      <c r="L51" s="1405"/>
      <c r="M51" s="1406"/>
      <c r="N51" s="1700"/>
      <c r="O51" s="2186"/>
      <c r="P51" s="2186"/>
      <c r="Q51" s="2186"/>
      <c r="R51" s="2186"/>
      <c r="S51" s="1244"/>
      <c r="T51" s="1407" t="str">
        <f t="shared" si="2"/>
        <v>12 (1412)</v>
      </c>
      <c r="U51" s="1408" t="str">
        <f t="shared" si="3"/>
        <v/>
      </c>
      <c r="V51" s="295"/>
      <c r="W51" s="1409"/>
      <c r="X51" s="1409"/>
      <c r="Y51" s="320"/>
      <c r="Z51" s="1143"/>
      <c r="AA51" s="1144"/>
      <c r="AB51" s="1143"/>
      <c r="AC51" s="1144"/>
      <c r="AD51" s="1143"/>
      <c r="AE51" s="1144"/>
      <c r="AF51" s="1143"/>
      <c r="AG51" s="1144"/>
      <c r="AH51" s="1"/>
      <c r="AI51" s="19"/>
      <c r="AJ51" s="1266"/>
      <c r="AK51" s="808"/>
      <c r="AL51" s="1267"/>
      <c r="AM51" s="1267"/>
      <c r="AN51" s="1223"/>
      <c r="AO51" s="1268"/>
      <c r="AP51" s="1269"/>
      <c r="AQ51" s="1143"/>
      <c r="AR51" s="1131"/>
      <c r="AS51" s="25"/>
      <c r="AT51" s="1270"/>
      <c r="AU51" s="1270"/>
      <c r="AV51" s="1270"/>
      <c r="AW51" s="1270"/>
    </row>
    <row r="52" spans="1:49" ht="10.7" hidden="1" customHeight="1" x14ac:dyDescent="0.25">
      <c r="A52" s="1700" t="s">
        <v>2944</v>
      </c>
      <c r="B52" s="1065"/>
      <c r="C52" s="1692"/>
      <c r="D52" s="1692"/>
      <c r="E52" s="1700"/>
      <c r="F52" s="1692"/>
      <c r="G52" s="1430"/>
      <c r="H52" s="1431"/>
      <c r="I52" s="1432"/>
      <c r="J52" s="1693"/>
      <c r="K52" s="1432"/>
      <c r="L52" s="1405"/>
      <c r="M52" s="1406"/>
      <c r="N52" s="1700"/>
      <c r="O52" s="2186"/>
      <c r="P52" s="2186"/>
      <c r="Q52" s="2186"/>
      <c r="R52" s="2186"/>
      <c r="S52" s="1244"/>
      <c r="T52" s="1407" t="str">
        <f t="shared" si="2"/>
        <v>13 (1413)</v>
      </c>
      <c r="U52" s="1408" t="str">
        <f t="shared" si="3"/>
        <v/>
      </c>
      <c r="V52" s="295"/>
      <c r="W52" s="1409"/>
      <c r="X52" s="1409"/>
      <c r="Y52" s="320"/>
      <c r="Z52" s="1143"/>
      <c r="AA52" s="1144"/>
      <c r="AB52" s="1143"/>
      <c r="AC52" s="1144"/>
      <c r="AD52" s="1143"/>
      <c r="AE52" s="1144"/>
      <c r="AF52" s="1143"/>
      <c r="AG52" s="1144"/>
      <c r="AH52" s="1"/>
      <c r="AI52" s="19"/>
      <c r="AJ52" s="1266"/>
      <c r="AK52" s="808"/>
      <c r="AL52" s="1267"/>
      <c r="AM52" s="1267"/>
      <c r="AN52" s="1223"/>
      <c r="AO52" s="1268"/>
      <c r="AP52" s="1269"/>
      <c r="AQ52" s="1143"/>
      <c r="AR52" s="1131"/>
      <c r="AS52" s="25"/>
      <c r="AT52" s="1270"/>
      <c r="AU52" s="1270"/>
      <c r="AV52" s="1270"/>
      <c r="AW52" s="1270"/>
    </row>
    <row r="53" spans="1:49" ht="10.7" hidden="1" customHeight="1" x14ac:dyDescent="0.25">
      <c r="A53" s="1700" t="s">
        <v>2945</v>
      </c>
      <c r="B53" s="1065"/>
      <c r="C53" s="1692"/>
      <c r="D53" s="1692"/>
      <c r="E53" s="1700"/>
      <c r="F53" s="1692"/>
      <c r="G53" s="1430"/>
      <c r="H53" s="1431"/>
      <c r="I53" s="1432"/>
      <c r="J53" s="1693"/>
      <c r="K53" s="1432"/>
      <c r="L53" s="1405"/>
      <c r="M53" s="1406"/>
      <c r="N53" s="1700"/>
      <c r="O53" s="2186"/>
      <c r="P53" s="2186"/>
      <c r="Q53" s="2186"/>
      <c r="R53" s="2186"/>
      <c r="S53" s="1244"/>
      <c r="T53" s="1407" t="str">
        <f t="shared" si="2"/>
        <v>14 (1414)</v>
      </c>
      <c r="U53" s="1408" t="str">
        <f t="shared" si="3"/>
        <v/>
      </c>
      <c r="V53" s="295"/>
      <c r="W53" s="1409"/>
      <c r="X53" s="1409"/>
      <c r="Y53" s="320"/>
      <c r="Z53" s="1143"/>
      <c r="AA53" s="1144"/>
      <c r="AB53" s="1143"/>
      <c r="AC53" s="1144"/>
      <c r="AD53" s="1143"/>
      <c r="AE53" s="1144"/>
      <c r="AF53" s="1143"/>
      <c r="AG53" s="1144"/>
      <c r="AH53" s="1"/>
      <c r="AI53" s="19"/>
      <c r="AJ53" s="1266"/>
      <c r="AK53" s="808"/>
      <c r="AL53" s="1267"/>
      <c r="AM53" s="1267"/>
      <c r="AN53" s="1223"/>
      <c r="AO53" s="1268"/>
      <c r="AP53" s="1269"/>
      <c r="AQ53" s="1143"/>
      <c r="AR53" s="1131"/>
      <c r="AS53" s="25"/>
      <c r="AT53" s="1270"/>
      <c r="AU53" s="1270"/>
      <c r="AV53" s="1270"/>
      <c r="AW53" s="1270"/>
    </row>
    <row r="54" spans="1:49" ht="10.7" hidden="1" customHeight="1" x14ac:dyDescent="0.25">
      <c r="A54" s="1700" t="s">
        <v>2946</v>
      </c>
      <c r="B54" s="1065"/>
      <c r="C54" s="1692"/>
      <c r="D54" s="1692"/>
      <c r="E54" s="1700"/>
      <c r="F54" s="1692"/>
      <c r="G54" s="1430"/>
      <c r="H54" s="1431"/>
      <c r="I54" s="1432"/>
      <c r="J54" s="1693"/>
      <c r="K54" s="1432"/>
      <c r="L54" s="1405"/>
      <c r="M54" s="1406"/>
      <c r="N54" s="1700"/>
      <c r="O54" s="2186"/>
      <c r="P54" s="2186"/>
      <c r="Q54" s="2186"/>
      <c r="R54" s="2186"/>
      <c r="S54" s="1244"/>
      <c r="T54" s="1407" t="str">
        <f t="shared" si="2"/>
        <v>15 (1415)</v>
      </c>
      <c r="U54" s="1408" t="str">
        <f t="shared" si="3"/>
        <v/>
      </c>
      <c r="V54" s="295"/>
      <c r="W54" s="1409"/>
      <c r="X54" s="1409"/>
      <c r="Y54" s="320"/>
      <c r="Z54" s="1143"/>
      <c r="AA54" s="1144"/>
      <c r="AB54" s="1143"/>
      <c r="AC54" s="1144"/>
      <c r="AD54" s="1143"/>
      <c r="AE54" s="1144"/>
      <c r="AF54" s="1143"/>
      <c r="AG54" s="1144"/>
      <c r="AH54" s="1"/>
      <c r="AI54" s="19"/>
      <c r="AJ54" s="1266"/>
      <c r="AK54" s="808"/>
      <c r="AL54" s="1267"/>
      <c r="AM54" s="1267"/>
      <c r="AN54" s="1223"/>
      <c r="AO54" s="1268"/>
      <c r="AP54" s="1269"/>
      <c r="AQ54" s="1143"/>
      <c r="AR54" s="1131"/>
      <c r="AS54" s="25"/>
      <c r="AT54" s="1270"/>
      <c r="AU54" s="1270"/>
      <c r="AV54" s="1270"/>
      <c r="AW54" s="1270"/>
    </row>
    <row r="55" spans="1:49" ht="10.7" hidden="1" customHeight="1" x14ac:dyDescent="0.25">
      <c r="A55" s="1700" t="s">
        <v>2947</v>
      </c>
      <c r="B55" s="1065"/>
      <c r="C55" s="1692"/>
      <c r="D55" s="1692"/>
      <c r="E55" s="1700"/>
      <c r="F55" s="1692"/>
      <c r="G55" s="1430"/>
      <c r="H55" s="1431"/>
      <c r="I55" s="1432"/>
      <c r="J55" s="1693"/>
      <c r="K55" s="1432"/>
      <c r="L55" s="1405"/>
      <c r="M55" s="1406"/>
      <c r="N55" s="1700"/>
      <c r="O55" s="2186"/>
      <c r="P55" s="2186"/>
      <c r="Q55" s="2186"/>
      <c r="R55" s="2186"/>
      <c r="S55" s="1244"/>
      <c r="T55" s="1407" t="str">
        <f t="shared" si="2"/>
        <v>16 (1416)</v>
      </c>
      <c r="U55" s="1408" t="str">
        <f t="shared" si="3"/>
        <v/>
      </c>
      <c r="V55" s="295"/>
      <c r="W55" s="1409"/>
      <c r="X55" s="1409"/>
      <c r="Y55" s="320"/>
      <c r="Z55" s="1143"/>
      <c r="AA55" s="1144"/>
      <c r="AB55" s="1143"/>
      <c r="AC55" s="1144"/>
      <c r="AD55" s="1143"/>
      <c r="AE55" s="1144"/>
      <c r="AF55" s="1143"/>
      <c r="AG55" s="1144"/>
      <c r="AH55" s="1"/>
      <c r="AI55" s="19"/>
      <c r="AJ55" s="1266"/>
      <c r="AK55" s="808"/>
      <c r="AL55" s="1267"/>
      <c r="AM55" s="1267"/>
      <c r="AN55" s="1223"/>
      <c r="AO55" s="1268"/>
      <c r="AP55" s="1269"/>
      <c r="AQ55" s="1143"/>
      <c r="AR55" s="1131"/>
      <c r="AS55" s="25"/>
      <c r="AT55" s="1270"/>
      <c r="AU55" s="1270"/>
      <c r="AV55" s="1270"/>
      <c r="AW55" s="1270"/>
    </row>
    <row r="56" spans="1:49" ht="10.7" hidden="1" customHeight="1" x14ac:dyDescent="0.25">
      <c r="A56" s="1700" t="s">
        <v>2948</v>
      </c>
      <c r="B56" s="1065"/>
      <c r="C56" s="1692"/>
      <c r="D56" s="1692"/>
      <c r="E56" s="1700"/>
      <c r="F56" s="1692"/>
      <c r="G56" s="1430"/>
      <c r="H56" s="1431"/>
      <c r="I56" s="1432"/>
      <c r="J56" s="1693"/>
      <c r="K56" s="1432"/>
      <c r="L56" s="1405"/>
      <c r="M56" s="1406"/>
      <c r="N56" s="1700"/>
      <c r="O56" s="2186"/>
      <c r="P56" s="2186"/>
      <c r="Q56" s="2186"/>
      <c r="R56" s="2186"/>
      <c r="S56" s="1244"/>
      <c r="T56" s="1407" t="str">
        <f t="shared" si="2"/>
        <v>17 (1417)</v>
      </c>
      <c r="U56" s="1408" t="str">
        <f t="shared" si="3"/>
        <v/>
      </c>
      <c r="V56" s="295"/>
      <c r="W56" s="1409"/>
      <c r="X56" s="1409"/>
      <c r="Y56" s="320"/>
      <c r="Z56" s="1143"/>
      <c r="AA56" s="1144"/>
      <c r="AB56" s="1143"/>
      <c r="AC56" s="1144"/>
      <c r="AD56" s="1143"/>
      <c r="AE56" s="1144"/>
      <c r="AF56" s="1143"/>
      <c r="AG56" s="1144"/>
      <c r="AH56" s="1"/>
      <c r="AI56" s="19"/>
      <c r="AJ56" s="1266"/>
      <c r="AK56" s="808"/>
      <c r="AL56" s="1267"/>
      <c r="AM56" s="1267"/>
      <c r="AN56" s="1223"/>
      <c r="AO56" s="1268"/>
      <c r="AP56" s="1269"/>
      <c r="AQ56" s="1143"/>
      <c r="AR56" s="1131"/>
      <c r="AS56" s="25"/>
      <c r="AT56" s="1270"/>
      <c r="AU56" s="1270"/>
      <c r="AV56" s="1270"/>
      <c r="AW56" s="1270"/>
    </row>
    <row r="57" spans="1:49" ht="10.7" hidden="1" customHeight="1" x14ac:dyDescent="0.25">
      <c r="A57" s="1700" t="s">
        <v>2949</v>
      </c>
      <c r="B57" s="1065"/>
      <c r="C57" s="1692"/>
      <c r="D57" s="1692"/>
      <c r="E57" s="1700"/>
      <c r="F57" s="1692"/>
      <c r="G57" s="1430"/>
      <c r="H57" s="1431"/>
      <c r="I57" s="1432"/>
      <c r="J57" s="1693"/>
      <c r="K57" s="1432"/>
      <c r="L57" s="1405"/>
      <c r="M57" s="1406"/>
      <c r="N57" s="1700"/>
      <c r="O57" s="2186"/>
      <c r="P57" s="2186"/>
      <c r="Q57" s="2186"/>
      <c r="R57" s="2186"/>
      <c r="S57" s="1244"/>
      <c r="T57" s="1407" t="str">
        <f t="shared" si="2"/>
        <v>18 (1418)</v>
      </c>
      <c r="U57" s="1408" t="str">
        <f t="shared" si="3"/>
        <v/>
      </c>
      <c r="V57" s="295"/>
      <c r="W57" s="1409"/>
      <c r="X57" s="1409"/>
      <c r="Y57" s="320"/>
      <c r="Z57" s="1143"/>
      <c r="AA57" s="1144"/>
      <c r="AB57" s="1143"/>
      <c r="AC57" s="1144"/>
      <c r="AD57" s="1143"/>
      <c r="AE57" s="1144"/>
      <c r="AF57" s="1143"/>
      <c r="AG57" s="1144"/>
      <c r="AH57" s="1"/>
      <c r="AI57" s="19"/>
      <c r="AJ57" s="1266"/>
      <c r="AK57" s="808"/>
      <c r="AL57" s="1267"/>
      <c r="AM57" s="1267"/>
      <c r="AN57" s="1223"/>
      <c r="AO57" s="1268"/>
      <c r="AP57" s="1269"/>
      <c r="AQ57" s="1143"/>
      <c r="AR57" s="1131"/>
      <c r="AS57" s="25"/>
      <c r="AT57" s="1270"/>
      <c r="AU57" s="1270"/>
      <c r="AV57" s="1270"/>
      <c r="AW57" s="1270"/>
    </row>
    <row r="58" spans="1:49" ht="10.7" hidden="1" customHeight="1" x14ac:dyDescent="0.25">
      <c r="A58" s="1700" t="s">
        <v>2950</v>
      </c>
      <c r="B58" s="1065"/>
      <c r="C58" s="1692"/>
      <c r="D58" s="1692"/>
      <c r="E58" s="1700"/>
      <c r="F58" s="1692"/>
      <c r="G58" s="1430"/>
      <c r="H58" s="1431"/>
      <c r="I58" s="1432"/>
      <c r="J58" s="1693"/>
      <c r="K58" s="1432"/>
      <c r="L58" s="1405"/>
      <c r="M58" s="1406"/>
      <c r="N58" s="1700"/>
      <c r="O58" s="2186"/>
      <c r="P58" s="2186"/>
      <c r="Q58" s="2186"/>
      <c r="R58" s="2186"/>
      <c r="S58" s="1244"/>
      <c r="T58" s="1407" t="str">
        <f t="shared" si="2"/>
        <v>19 (1419)</v>
      </c>
      <c r="U58" s="1408" t="str">
        <f t="shared" si="3"/>
        <v/>
      </c>
      <c r="V58" s="295"/>
      <c r="W58" s="1409"/>
      <c r="X58" s="1409"/>
      <c r="Y58" s="320"/>
      <c r="Z58" s="1143"/>
      <c r="AA58" s="1144"/>
      <c r="AB58" s="1143"/>
      <c r="AC58" s="1144"/>
      <c r="AD58" s="1143"/>
      <c r="AE58" s="1144"/>
      <c r="AF58" s="1143"/>
      <c r="AG58" s="1144"/>
      <c r="AH58" s="1"/>
      <c r="AI58" s="19"/>
      <c r="AJ58" s="1266"/>
      <c r="AK58" s="808"/>
      <c r="AL58" s="1267"/>
      <c r="AM58" s="1267"/>
      <c r="AN58" s="1223"/>
      <c r="AO58" s="1268"/>
      <c r="AP58" s="1269"/>
      <c r="AQ58" s="1143"/>
      <c r="AR58" s="1131"/>
      <c r="AS58" s="25"/>
      <c r="AT58" s="1270"/>
      <c r="AU58" s="1270"/>
      <c r="AV58" s="1270"/>
      <c r="AW58" s="1270"/>
    </row>
    <row r="59" spans="1:49" ht="10.7" hidden="1" customHeight="1" x14ac:dyDescent="0.25">
      <c r="A59" s="1700" t="s">
        <v>2951</v>
      </c>
      <c r="B59" s="1065"/>
      <c r="C59" s="1692"/>
      <c r="D59" s="1692"/>
      <c r="E59" s="1700"/>
      <c r="F59" s="1692"/>
      <c r="G59" s="1430"/>
      <c r="H59" s="1431"/>
      <c r="I59" s="1432"/>
      <c r="J59" s="1693"/>
      <c r="K59" s="1432"/>
      <c r="L59" s="1405"/>
      <c r="M59" s="1406"/>
      <c r="N59" s="1700"/>
      <c r="O59" s="2186"/>
      <c r="P59" s="2186"/>
      <c r="Q59" s="2186"/>
      <c r="R59" s="2186"/>
      <c r="S59" s="1244"/>
      <c r="T59" s="1407" t="str">
        <f t="shared" si="2"/>
        <v>20 (1420)</v>
      </c>
      <c r="U59" s="1408" t="str">
        <f t="shared" si="3"/>
        <v/>
      </c>
      <c r="V59" s="295"/>
      <c r="W59" s="1409"/>
      <c r="X59" s="1409"/>
      <c r="Y59" s="320"/>
      <c r="Z59" s="1143"/>
      <c r="AA59" s="1144"/>
      <c r="AB59" s="1143"/>
      <c r="AC59" s="1144"/>
      <c r="AD59" s="1143"/>
      <c r="AE59" s="1144"/>
      <c r="AF59" s="1143"/>
      <c r="AG59" s="1144"/>
      <c r="AH59" s="1"/>
      <c r="AI59" s="19"/>
      <c r="AJ59" s="1266"/>
      <c r="AK59" s="808"/>
      <c r="AL59" s="1267"/>
      <c r="AM59" s="1267"/>
      <c r="AN59" s="1223"/>
      <c r="AO59" s="1268"/>
      <c r="AP59" s="1269"/>
      <c r="AQ59" s="1143"/>
      <c r="AR59" s="1131"/>
      <c r="AS59" s="25"/>
      <c r="AT59" s="1270"/>
      <c r="AU59" s="1270"/>
      <c r="AV59" s="1270"/>
      <c r="AW59" s="1270"/>
    </row>
    <row r="60" spans="1:49" ht="10.7" hidden="1" customHeight="1" x14ac:dyDescent="0.25">
      <c r="A60" s="1700" t="s">
        <v>2952</v>
      </c>
      <c r="B60" s="1065"/>
      <c r="C60" s="1692"/>
      <c r="D60" s="1692"/>
      <c r="E60" s="1700"/>
      <c r="F60" s="1692"/>
      <c r="G60" s="1430"/>
      <c r="H60" s="1431"/>
      <c r="I60" s="1432"/>
      <c r="J60" s="1693"/>
      <c r="K60" s="1432"/>
      <c r="L60" s="1405"/>
      <c r="M60" s="1406"/>
      <c r="N60" s="1700"/>
      <c r="O60" s="2186"/>
      <c r="P60" s="2186"/>
      <c r="Q60" s="2186"/>
      <c r="R60" s="2186"/>
      <c r="S60" s="1244"/>
      <c r="T60" s="1407" t="str">
        <f t="shared" si="2"/>
        <v>21 (1421)</v>
      </c>
      <c r="U60" s="1408" t="str">
        <f t="shared" si="3"/>
        <v/>
      </c>
      <c r="V60" s="295"/>
      <c r="W60" s="1409"/>
      <c r="X60" s="1409"/>
      <c r="Y60" s="320"/>
      <c r="Z60" s="1143"/>
      <c r="AA60" s="1144"/>
      <c r="AB60" s="1143"/>
      <c r="AC60" s="1144"/>
      <c r="AD60" s="1143"/>
      <c r="AE60" s="1144"/>
      <c r="AF60" s="1143"/>
      <c r="AG60" s="1144"/>
      <c r="AH60" s="1"/>
      <c r="AI60" s="19"/>
      <c r="AJ60" s="1266"/>
      <c r="AK60" s="808"/>
      <c r="AL60" s="1267"/>
      <c r="AM60" s="1267"/>
      <c r="AN60" s="1223"/>
      <c r="AO60" s="1268"/>
      <c r="AP60" s="1269"/>
      <c r="AQ60" s="1143"/>
      <c r="AR60" s="1131"/>
      <c r="AS60" s="25"/>
      <c r="AT60" s="1270"/>
      <c r="AU60" s="1270"/>
      <c r="AV60" s="1270"/>
      <c r="AW60" s="1270"/>
    </row>
    <row r="61" spans="1:49" ht="10.7" hidden="1" customHeight="1" x14ac:dyDescent="0.25">
      <c r="A61" s="1700" t="s">
        <v>2953</v>
      </c>
      <c r="B61" s="1065"/>
      <c r="C61" s="1692"/>
      <c r="D61" s="1692"/>
      <c r="E61" s="1700"/>
      <c r="F61" s="1692"/>
      <c r="G61" s="1430"/>
      <c r="H61" s="1431"/>
      <c r="I61" s="1432"/>
      <c r="J61" s="1693"/>
      <c r="K61" s="1432"/>
      <c r="L61" s="1405"/>
      <c r="M61" s="1406"/>
      <c r="N61" s="1700"/>
      <c r="O61" s="2186"/>
      <c r="P61" s="2186"/>
      <c r="Q61" s="2186"/>
      <c r="R61" s="2186"/>
      <c r="S61" s="1244"/>
      <c r="T61" s="1407" t="str">
        <f t="shared" si="2"/>
        <v>22 (1422)</v>
      </c>
      <c r="U61" s="1408" t="str">
        <f t="shared" si="3"/>
        <v/>
      </c>
      <c r="V61" s="295"/>
      <c r="W61" s="1409"/>
      <c r="X61" s="1409"/>
      <c r="Y61" s="320"/>
      <c r="Z61" s="1143"/>
      <c r="AA61" s="1144"/>
      <c r="AB61" s="1143"/>
      <c r="AC61" s="1144"/>
      <c r="AD61" s="1143"/>
      <c r="AE61" s="1144"/>
      <c r="AF61" s="1143"/>
      <c r="AG61" s="1144"/>
      <c r="AH61" s="1"/>
      <c r="AI61" s="19"/>
      <c r="AJ61" s="1266"/>
      <c r="AK61" s="808"/>
      <c r="AL61" s="1267"/>
      <c r="AM61" s="1267"/>
      <c r="AN61" s="1223"/>
      <c r="AO61" s="1268"/>
      <c r="AP61" s="1269"/>
      <c r="AQ61" s="1143"/>
      <c r="AR61" s="1131"/>
      <c r="AS61" s="25"/>
      <c r="AT61" s="1270"/>
      <c r="AU61" s="1270"/>
      <c r="AV61" s="1270"/>
      <c r="AW61" s="1270"/>
    </row>
    <row r="62" spans="1:49" ht="10.7" hidden="1" customHeight="1" x14ac:dyDescent="0.25">
      <c r="A62" s="1700" t="s">
        <v>2954</v>
      </c>
      <c r="B62" s="1065"/>
      <c r="C62" s="1692"/>
      <c r="D62" s="1692"/>
      <c r="E62" s="1700"/>
      <c r="F62" s="1692"/>
      <c r="G62" s="1430"/>
      <c r="H62" s="1431"/>
      <c r="I62" s="1432"/>
      <c r="J62" s="1693"/>
      <c r="K62" s="1432"/>
      <c r="L62" s="1405"/>
      <c r="M62" s="1406"/>
      <c r="N62" s="1700"/>
      <c r="O62" s="2186"/>
      <c r="P62" s="2186"/>
      <c r="Q62" s="2186"/>
      <c r="R62" s="2186"/>
      <c r="S62" s="1244"/>
      <c r="T62" s="1407" t="str">
        <f t="shared" si="2"/>
        <v>23 (1423)</v>
      </c>
      <c r="U62" s="1408" t="str">
        <f t="shared" si="3"/>
        <v/>
      </c>
      <c r="V62" s="295"/>
      <c r="W62" s="1409"/>
      <c r="X62" s="1409"/>
      <c r="Y62" s="320"/>
      <c r="Z62" s="1143"/>
      <c r="AA62" s="1144"/>
      <c r="AB62" s="1143"/>
      <c r="AC62" s="1144"/>
      <c r="AD62" s="1143"/>
      <c r="AE62" s="1144"/>
      <c r="AF62" s="1143"/>
      <c r="AG62" s="1144"/>
      <c r="AH62" s="1"/>
      <c r="AI62" s="19"/>
      <c r="AJ62" s="1266"/>
      <c r="AK62" s="808"/>
      <c r="AL62" s="1267"/>
      <c r="AM62" s="1267"/>
      <c r="AN62" s="1223"/>
      <c r="AO62" s="1268"/>
      <c r="AP62" s="1269"/>
      <c r="AQ62" s="1143"/>
      <c r="AR62" s="1131"/>
      <c r="AS62" s="25"/>
      <c r="AT62" s="1270"/>
      <c r="AU62" s="1270"/>
      <c r="AV62" s="1270"/>
      <c r="AW62" s="1270"/>
    </row>
    <row r="63" spans="1:49" ht="10.7" hidden="1" customHeight="1" x14ac:dyDescent="0.25">
      <c r="A63" s="1700" t="s">
        <v>2955</v>
      </c>
      <c r="B63" s="1065"/>
      <c r="C63" s="1692"/>
      <c r="D63" s="1692"/>
      <c r="E63" s="1700"/>
      <c r="F63" s="1692"/>
      <c r="G63" s="1430"/>
      <c r="H63" s="1431"/>
      <c r="I63" s="1432"/>
      <c r="J63" s="1693"/>
      <c r="K63" s="1432"/>
      <c r="L63" s="1405"/>
      <c r="M63" s="1406"/>
      <c r="N63" s="1700"/>
      <c r="O63" s="2186"/>
      <c r="P63" s="2186"/>
      <c r="Q63" s="2186"/>
      <c r="R63" s="2186"/>
      <c r="S63" s="1244"/>
      <c r="T63" s="1407" t="str">
        <f t="shared" si="2"/>
        <v>24 (1424)</v>
      </c>
      <c r="U63" s="1408" t="str">
        <f t="shared" si="3"/>
        <v/>
      </c>
      <c r="V63" s="295"/>
      <c r="W63" s="1409"/>
      <c r="X63" s="1409"/>
      <c r="Y63" s="320"/>
      <c r="Z63" s="1143"/>
      <c r="AA63" s="1144"/>
      <c r="AB63" s="1143"/>
      <c r="AC63" s="1144"/>
      <c r="AD63" s="1143"/>
      <c r="AE63" s="1144"/>
      <c r="AF63" s="1143"/>
      <c r="AG63" s="1144"/>
      <c r="AH63" s="1"/>
      <c r="AI63" s="19"/>
      <c r="AJ63" s="1266"/>
      <c r="AK63" s="808"/>
      <c r="AL63" s="1267"/>
      <c r="AM63" s="1267"/>
      <c r="AN63" s="1223"/>
      <c r="AO63" s="1268"/>
      <c r="AP63" s="1269"/>
      <c r="AQ63" s="1143"/>
      <c r="AR63" s="1131"/>
      <c r="AS63" s="25"/>
      <c r="AT63" s="1270"/>
      <c r="AU63" s="1270"/>
      <c r="AV63" s="1270"/>
      <c r="AW63" s="1270"/>
    </row>
    <row r="64" spans="1:49" ht="10.7" hidden="1" customHeight="1" x14ac:dyDescent="0.25">
      <c r="A64" s="1700" t="s">
        <v>2956</v>
      </c>
      <c r="B64" s="1065"/>
      <c r="C64" s="1692"/>
      <c r="D64" s="1692"/>
      <c r="E64" s="1700"/>
      <c r="F64" s="1692"/>
      <c r="G64" s="1430"/>
      <c r="H64" s="1431"/>
      <c r="I64" s="1432"/>
      <c r="J64" s="1693"/>
      <c r="K64" s="1432"/>
      <c r="L64" s="1405"/>
      <c r="M64" s="1406"/>
      <c r="N64" s="1700"/>
      <c r="O64" s="2186"/>
      <c r="P64" s="2186"/>
      <c r="Q64" s="2186"/>
      <c r="R64" s="2186"/>
      <c r="S64" s="1244"/>
      <c r="T64" s="1407" t="str">
        <f t="shared" si="2"/>
        <v>25 (1425)</v>
      </c>
      <c r="U64" s="1408" t="str">
        <f t="shared" si="3"/>
        <v/>
      </c>
      <c r="V64" s="295"/>
      <c r="W64" s="1409"/>
      <c r="X64" s="1409"/>
      <c r="Y64" s="320"/>
      <c r="Z64" s="1143"/>
      <c r="AA64" s="1144"/>
      <c r="AB64" s="1143"/>
      <c r="AC64" s="1144"/>
      <c r="AD64" s="1143"/>
      <c r="AE64" s="1144"/>
      <c r="AF64" s="1143"/>
      <c r="AG64" s="1144"/>
      <c r="AH64" s="1"/>
      <c r="AI64" s="19"/>
      <c r="AJ64" s="1266"/>
      <c r="AK64" s="808"/>
      <c r="AL64" s="1267"/>
      <c r="AM64" s="1267"/>
      <c r="AN64" s="1223"/>
      <c r="AO64" s="1268"/>
      <c r="AP64" s="1269"/>
      <c r="AQ64" s="1143"/>
      <c r="AR64" s="1131"/>
      <c r="AS64" s="25"/>
      <c r="AT64" s="1270"/>
      <c r="AU64" s="1270"/>
      <c r="AV64" s="1270"/>
      <c r="AW64" s="1270"/>
    </row>
    <row r="65" spans="1:49" x14ac:dyDescent="0.25">
      <c r="A65" s="425" t="s">
        <v>2957</v>
      </c>
      <c r="B65" s="1066">
        <v>100</v>
      </c>
      <c r="C65" s="1692"/>
      <c r="D65" s="1692"/>
      <c r="E65" s="1700"/>
      <c r="F65" s="1692"/>
      <c r="G65" s="1360"/>
      <c r="H65" s="1496"/>
      <c r="I65" s="1432"/>
      <c r="J65" s="1693"/>
      <c r="K65" s="1432"/>
      <c r="L65" s="1405"/>
      <c r="M65" s="1497"/>
      <c r="N65" s="1700"/>
      <c r="O65" s="2188"/>
      <c r="P65" s="2188"/>
      <c r="Q65" s="2188"/>
      <c r="R65" s="2188"/>
      <c r="S65" s="1271"/>
      <c r="T65" s="1480" t="str">
        <f>$A$65</f>
        <v>(1426)</v>
      </c>
      <c r="U65" s="1413">
        <f>$B65</f>
        <v>100</v>
      </c>
      <c r="V65" s="295"/>
      <c r="W65" s="1409"/>
      <c r="X65" s="1409"/>
      <c r="Y65" s="320"/>
      <c r="Z65" s="1143"/>
      <c r="AA65" s="1144"/>
      <c r="AB65" s="1143"/>
      <c r="AC65" s="1144"/>
      <c r="AD65" s="1143"/>
      <c r="AE65" s="1144"/>
      <c r="AF65" s="1143"/>
      <c r="AG65" s="1144"/>
      <c r="AH65" s="1"/>
      <c r="AI65" s="19"/>
      <c r="AJ65" s="1266"/>
      <c r="AK65" s="808"/>
      <c r="AL65" s="1267"/>
      <c r="AM65" s="1267"/>
      <c r="AN65" s="1223"/>
      <c r="AO65" s="1268"/>
      <c r="AP65" s="1269"/>
      <c r="AQ65" s="1143"/>
      <c r="AR65" s="1131"/>
      <c r="AS65" s="25"/>
      <c r="AT65" s="1270"/>
      <c r="AU65" s="1270"/>
      <c r="AV65" s="1270"/>
      <c r="AW65" s="1270"/>
    </row>
    <row r="66" spans="1:49" x14ac:dyDescent="0.25">
      <c r="A66" s="132" t="s">
        <v>2958</v>
      </c>
      <c r="B66" s="905" t="s">
        <v>2959</v>
      </c>
      <c r="C66" s="1693"/>
      <c r="D66" s="1693"/>
      <c r="E66" s="131"/>
      <c r="F66" s="1498"/>
      <c r="G66" s="1501"/>
      <c r="H66" s="1500"/>
      <c r="I66" s="1432"/>
      <c r="J66" s="1693"/>
      <c r="K66" s="1432"/>
      <c r="L66" s="1416"/>
      <c r="M66" s="1417"/>
      <c r="N66" s="131"/>
      <c r="O66" s="2189"/>
      <c r="P66" s="2189"/>
      <c r="Q66" s="2189"/>
      <c r="R66" s="2189"/>
      <c r="S66" s="764"/>
      <c r="T66" s="1480" t="str">
        <f>$A$66</f>
        <v>(1400)</v>
      </c>
      <c r="U66" s="906" t="str">
        <f>$B66</f>
        <v>Global</v>
      </c>
      <c r="V66" s="295"/>
      <c r="W66" s="1418"/>
      <c r="X66" s="1418"/>
      <c r="Y66" s="320"/>
      <c r="Z66" s="1143"/>
      <c r="AA66" s="1144"/>
      <c r="AB66" s="1143"/>
      <c r="AC66" s="1144"/>
      <c r="AD66" s="1143"/>
      <c r="AE66" s="1144"/>
      <c r="AF66" s="1143"/>
      <c r="AG66" s="1144"/>
      <c r="AH66" s="1"/>
      <c r="AI66" s="25"/>
      <c r="AJ66" s="1272"/>
      <c r="AK66" s="808"/>
      <c r="AL66" s="1267"/>
      <c r="AM66" s="1267"/>
      <c r="AN66" s="1223"/>
      <c r="AO66" s="221"/>
      <c r="AP66" s="1273"/>
      <c r="AQ66" s="1143"/>
      <c r="AR66" s="1131"/>
      <c r="AS66" s="25"/>
      <c r="AT66" s="802"/>
      <c r="AU66" s="802"/>
      <c r="AV66" s="802"/>
      <c r="AW66" s="802"/>
    </row>
    <row r="67" spans="1:49" ht="10.15" customHeight="1" x14ac:dyDescent="0.25">
      <c r="A67" s="1718"/>
      <c r="B67" s="1718"/>
      <c r="C67" s="131"/>
      <c r="D67" s="131"/>
      <c r="E67" s="131"/>
      <c r="F67" s="1421"/>
      <c r="G67" s="1421"/>
      <c r="H67" s="1421"/>
      <c r="I67" s="1421"/>
      <c r="J67" s="1421"/>
      <c r="K67" s="1421"/>
      <c r="L67" s="1421"/>
      <c r="M67" s="1421"/>
      <c r="N67" s="131"/>
      <c r="O67" s="131"/>
      <c r="P67" s="131"/>
      <c r="Q67" s="131"/>
      <c r="R67" s="131"/>
      <c r="S67" s="1"/>
      <c r="T67" s="1400"/>
      <c r="U67" s="1400"/>
      <c r="V67" s="131"/>
      <c r="W67" s="131"/>
      <c r="X67" s="131"/>
      <c r="Y67" s="320"/>
      <c r="Z67" s="1145"/>
      <c r="AA67" s="1146"/>
      <c r="AB67" s="1145"/>
      <c r="AC67" s="1146"/>
      <c r="AD67" s="1145"/>
      <c r="AE67" s="1146"/>
      <c r="AF67" s="1145"/>
      <c r="AG67" s="1146"/>
      <c r="AH67" s="1"/>
      <c r="AI67" s="25"/>
      <c r="AJ67" s="768"/>
      <c r="AK67" s="808"/>
      <c r="AL67" s="1267"/>
      <c r="AM67" s="1267"/>
      <c r="AN67" s="1223"/>
      <c r="AO67" s="221"/>
      <c r="AP67" s="1274"/>
      <c r="AQ67" s="1145"/>
      <c r="AR67" s="1275"/>
      <c r="AS67" s="25"/>
      <c r="AT67" s="803"/>
      <c r="AU67" s="803"/>
      <c r="AV67" s="803"/>
      <c r="AW67" s="803"/>
    </row>
    <row r="68" spans="1:49" s="1" customFormat="1" ht="12.75" x14ac:dyDescent="0.2">
      <c r="A68" s="131"/>
      <c r="B68" s="138" t="s">
        <v>1786</v>
      </c>
      <c r="C68" s="131"/>
      <c r="D68" s="131"/>
      <c r="E68" s="131"/>
      <c r="F68" s="1421"/>
      <c r="G68" s="1421"/>
      <c r="H68" s="1421"/>
      <c r="I68" s="1421"/>
      <c r="J68" s="1421"/>
      <c r="K68" s="1421"/>
      <c r="L68" s="1421"/>
      <c r="M68" s="1421"/>
      <c r="N68" s="131"/>
      <c r="O68" s="131"/>
      <c r="P68" s="131"/>
      <c r="Q68" s="131"/>
      <c r="R68" s="131"/>
      <c r="S68" s="24"/>
      <c r="T68" s="1400"/>
      <c r="U68" s="1401" t="str">
        <f>$B68</f>
        <v>Transactions assimilables à des pensions (503)</v>
      </c>
      <c r="V68" s="131"/>
      <c r="W68" s="131"/>
      <c r="X68" s="131"/>
    </row>
    <row r="69" spans="1:49" s="1" customFormat="1" ht="12.75" x14ac:dyDescent="0.2">
      <c r="A69" s="1700" t="s">
        <v>2932</v>
      </c>
      <c r="B69" s="1065"/>
      <c r="C69" s="1495"/>
      <c r="D69" s="1692"/>
      <c r="E69" s="1700"/>
      <c r="F69" s="1692"/>
      <c r="G69" s="1692"/>
      <c r="H69" s="1502"/>
      <c r="I69" s="1692"/>
      <c r="J69" s="1692"/>
      <c r="K69" s="1405"/>
      <c r="L69" s="1405"/>
      <c r="M69" s="1406"/>
      <c r="N69" s="1700"/>
      <c r="O69" s="2186"/>
      <c r="P69" s="2186"/>
      <c r="Q69" s="2186"/>
      <c r="R69" s="2186"/>
      <c r="S69" s="24"/>
      <c r="T69" s="1407" t="str">
        <f t="shared" ref="T69:T93" si="4">$A69</f>
        <v>1 (1401)</v>
      </c>
      <c r="U69" s="1408" t="str">
        <f t="shared" ref="U69:U93" si="5">IF($B69="","",$B69)</f>
        <v/>
      </c>
      <c r="V69" s="295"/>
      <c r="W69" s="1409"/>
      <c r="X69" s="1409"/>
    </row>
    <row r="70" spans="1:49" s="1" customFormat="1" ht="12.75" x14ac:dyDescent="0.2">
      <c r="A70" s="1700" t="s">
        <v>2933</v>
      </c>
      <c r="B70" s="1065"/>
      <c r="C70" s="1495"/>
      <c r="D70" s="1692"/>
      <c r="E70" s="1700"/>
      <c r="F70" s="1692"/>
      <c r="G70" s="1692"/>
      <c r="H70" s="1502"/>
      <c r="I70" s="1692"/>
      <c r="J70" s="1692"/>
      <c r="K70" s="1405"/>
      <c r="L70" s="1405"/>
      <c r="M70" s="1406"/>
      <c r="N70" s="1700"/>
      <c r="O70" s="2186"/>
      <c r="P70" s="2186"/>
      <c r="Q70" s="2186"/>
      <c r="R70" s="2186"/>
      <c r="S70" s="24"/>
      <c r="T70" s="1407" t="str">
        <f t="shared" si="4"/>
        <v>2 (1402)</v>
      </c>
      <c r="U70" s="1408" t="str">
        <f t="shared" si="5"/>
        <v/>
      </c>
      <c r="V70" s="295"/>
      <c r="W70" s="1409"/>
      <c r="X70" s="1409"/>
    </row>
    <row r="71" spans="1:49" s="1" customFormat="1" ht="12.75" x14ac:dyDescent="0.2">
      <c r="A71" s="1700" t="s">
        <v>2934</v>
      </c>
      <c r="B71" s="1065"/>
      <c r="C71" s="1495"/>
      <c r="D71" s="1692"/>
      <c r="E71" s="1700"/>
      <c r="F71" s="1692"/>
      <c r="G71" s="1692"/>
      <c r="H71" s="1502"/>
      <c r="I71" s="1692"/>
      <c r="J71" s="1692"/>
      <c r="K71" s="1405"/>
      <c r="L71" s="1405"/>
      <c r="M71" s="1406"/>
      <c r="N71" s="1700"/>
      <c r="O71" s="2186"/>
      <c r="P71" s="2186"/>
      <c r="Q71" s="2186"/>
      <c r="R71" s="2186"/>
      <c r="S71" s="24"/>
      <c r="T71" s="1407" t="str">
        <f t="shared" si="4"/>
        <v>3 (1403)</v>
      </c>
      <c r="U71" s="1408" t="str">
        <f t="shared" si="5"/>
        <v/>
      </c>
      <c r="V71" s="295"/>
      <c r="W71" s="1409"/>
      <c r="X71" s="1409"/>
    </row>
    <row r="72" spans="1:49" s="1" customFormat="1" ht="12.75" hidden="1" customHeight="1" x14ac:dyDescent="0.2">
      <c r="A72" s="1700" t="s">
        <v>2935</v>
      </c>
      <c r="B72" s="1065"/>
      <c r="C72" s="1495"/>
      <c r="D72" s="1692"/>
      <c r="E72" s="1700"/>
      <c r="F72" s="1692"/>
      <c r="G72" s="1692"/>
      <c r="H72" s="1502"/>
      <c r="I72" s="1692"/>
      <c r="J72" s="1692"/>
      <c r="K72" s="1405"/>
      <c r="L72" s="1405"/>
      <c r="M72" s="1406"/>
      <c r="N72" s="1700"/>
      <c r="O72" s="2186"/>
      <c r="P72" s="2186"/>
      <c r="Q72" s="2186"/>
      <c r="R72" s="2186"/>
      <c r="S72" s="24"/>
      <c r="T72" s="1407" t="str">
        <f t="shared" si="4"/>
        <v>4 (1404)</v>
      </c>
      <c r="U72" s="1408" t="str">
        <f t="shared" si="5"/>
        <v/>
      </c>
      <c r="V72" s="295"/>
      <c r="W72" s="1409"/>
      <c r="X72" s="1409"/>
    </row>
    <row r="73" spans="1:49" s="1" customFormat="1" ht="12.75" hidden="1" customHeight="1" x14ac:dyDescent="0.2">
      <c r="A73" s="1700" t="s">
        <v>2936</v>
      </c>
      <c r="B73" s="1065"/>
      <c r="C73" s="1495"/>
      <c r="D73" s="1692"/>
      <c r="E73" s="1700"/>
      <c r="F73" s="1692"/>
      <c r="G73" s="1692"/>
      <c r="H73" s="1502"/>
      <c r="I73" s="1692"/>
      <c r="J73" s="1692"/>
      <c r="K73" s="1405"/>
      <c r="L73" s="1405"/>
      <c r="M73" s="1406"/>
      <c r="N73" s="1700"/>
      <c r="O73" s="2186"/>
      <c r="P73" s="2186"/>
      <c r="Q73" s="2186"/>
      <c r="R73" s="2186"/>
      <c r="S73" s="24"/>
      <c r="T73" s="1407" t="str">
        <f t="shared" si="4"/>
        <v>5 (1405)</v>
      </c>
      <c r="U73" s="1408" t="str">
        <f t="shared" si="5"/>
        <v/>
      </c>
      <c r="V73" s="295"/>
      <c r="W73" s="1409"/>
      <c r="X73" s="1409"/>
    </row>
    <row r="74" spans="1:49" s="1" customFormat="1" ht="12.75" hidden="1" customHeight="1" x14ac:dyDescent="0.2">
      <c r="A74" s="1700" t="s">
        <v>2937</v>
      </c>
      <c r="B74" s="1065"/>
      <c r="C74" s="1495"/>
      <c r="D74" s="1692"/>
      <c r="E74" s="1700"/>
      <c r="F74" s="1692"/>
      <c r="G74" s="1692"/>
      <c r="H74" s="1502"/>
      <c r="I74" s="1692"/>
      <c r="J74" s="1692"/>
      <c r="K74" s="1405"/>
      <c r="L74" s="1405"/>
      <c r="M74" s="1406"/>
      <c r="N74" s="1700"/>
      <c r="O74" s="2186"/>
      <c r="P74" s="2186"/>
      <c r="Q74" s="2186"/>
      <c r="R74" s="2186"/>
      <c r="S74" s="24"/>
      <c r="T74" s="1407" t="str">
        <f t="shared" si="4"/>
        <v>6 (1406)</v>
      </c>
      <c r="U74" s="1408" t="str">
        <f t="shared" si="5"/>
        <v/>
      </c>
      <c r="V74" s="295"/>
      <c r="W74" s="1409"/>
      <c r="X74" s="1409"/>
    </row>
    <row r="75" spans="1:49" s="1" customFormat="1" ht="12.75" hidden="1" customHeight="1" x14ac:dyDescent="0.2">
      <c r="A75" s="1700" t="s">
        <v>2938</v>
      </c>
      <c r="B75" s="1065"/>
      <c r="C75" s="1495"/>
      <c r="D75" s="1692"/>
      <c r="E75" s="1700"/>
      <c r="F75" s="1692"/>
      <c r="G75" s="1692"/>
      <c r="H75" s="1502"/>
      <c r="I75" s="1692"/>
      <c r="J75" s="1692"/>
      <c r="K75" s="1405"/>
      <c r="L75" s="1405"/>
      <c r="M75" s="1406"/>
      <c r="N75" s="1700"/>
      <c r="O75" s="2186"/>
      <c r="P75" s="2186"/>
      <c r="Q75" s="2186"/>
      <c r="R75" s="2186"/>
      <c r="S75" s="24"/>
      <c r="T75" s="1407" t="str">
        <f t="shared" si="4"/>
        <v>7 (1407)</v>
      </c>
      <c r="U75" s="1408" t="str">
        <f t="shared" si="5"/>
        <v/>
      </c>
      <c r="V75" s="295"/>
      <c r="W75" s="1409"/>
      <c r="X75" s="1409"/>
    </row>
    <row r="76" spans="1:49" s="1" customFormat="1" ht="12.75" hidden="1" customHeight="1" x14ac:dyDescent="0.2">
      <c r="A76" s="1700" t="s">
        <v>2939</v>
      </c>
      <c r="B76" s="1065"/>
      <c r="C76" s="1495"/>
      <c r="D76" s="1692"/>
      <c r="E76" s="1700"/>
      <c r="F76" s="1692"/>
      <c r="G76" s="1692"/>
      <c r="H76" s="1502"/>
      <c r="I76" s="1692"/>
      <c r="J76" s="1692"/>
      <c r="K76" s="1405"/>
      <c r="L76" s="1405"/>
      <c r="M76" s="1406"/>
      <c r="N76" s="1700"/>
      <c r="O76" s="2186"/>
      <c r="P76" s="2186"/>
      <c r="Q76" s="2186"/>
      <c r="R76" s="2186"/>
      <c r="S76" s="24"/>
      <c r="T76" s="1407" t="str">
        <f t="shared" si="4"/>
        <v>8 (1408)</v>
      </c>
      <c r="U76" s="1408" t="str">
        <f t="shared" si="5"/>
        <v/>
      </c>
      <c r="V76" s="295"/>
      <c r="W76" s="1409"/>
      <c r="X76" s="1409"/>
    </row>
    <row r="77" spans="1:49" s="1" customFormat="1" ht="12.75" hidden="1" customHeight="1" x14ac:dyDescent="0.2">
      <c r="A77" s="1700" t="s">
        <v>2940</v>
      </c>
      <c r="B77" s="1065"/>
      <c r="C77" s="1495"/>
      <c r="D77" s="1692"/>
      <c r="E77" s="1700"/>
      <c r="F77" s="1692"/>
      <c r="G77" s="1692"/>
      <c r="H77" s="1502"/>
      <c r="I77" s="1692"/>
      <c r="J77" s="1692"/>
      <c r="K77" s="1405"/>
      <c r="L77" s="1405"/>
      <c r="M77" s="1406"/>
      <c r="N77" s="1700"/>
      <c r="O77" s="2186"/>
      <c r="P77" s="2186"/>
      <c r="Q77" s="2186"/>
      <c r="R77" s="2186"/>
      <c r="S77" s="24"/>
      <c r="T77" s="1407" t="str">
        <f t="shared" si="4"/>
        <v>9 (1409)</v>
      </c>
      <c r="U77" s="1408" t="str">
        <f t="shared" si="5"/>
        <v/>
      </c>
      <c r="V77" s="295"/>
      <c r="W77" s="1409"/>
      <c r="X77" s="1409"/>
    </row>
    <row r="78" spans="1:49" s="1" customFormat="1" ht="12.75" hidden="1" customHeight="1" x14ac:dyDescent="0.2">
      <c r="A78" s="1700" t="s">
        <v>2941</v>
      </c>
      <c r="B78" s="1065"/>
      <c r="C78" s="1495"/>
      <c r="D78" s="1692"/>
      <c r="E78" s="1700"/>
      <c r="F78" s="1692"/>
      <c r="G78" s="1692"/>
      <c r="H78" s="1502"/>
      <c r="I78" s="1692"/>
      <c r="J78" s="1692"/>
      <c r="K78" s="1405"/>
      <c r="L78" s="1405"/>
      <c r="M78" s="1406"/>
      <c r="N78" s="1700"/>
      <c r="O78" s="2186"/>
      <c r="P78" s="2186"/>
      <c r="Q78" s="2186"/>
      <c r="R78" s="2186"/>
      <c r="S78" s="24"/>
      <c r="T78" s="1407" t="str">
        <f t="shared" si="4"/>
        <v>10 (1410)</v>
      </c>
      <c r="U78" s="1408" t="str">
        <f t="shared" si="5"/>
        <v/>
      </c>
      <c r="V78" s="295"/>
      <c r="W78" s="1409"/>
      <c r="X78" s="1409"/>
    </row>
    <row r="79" spans="1:49" s="1" customFormat="1" ht="12.75" hidden="1" customHeight="1" x14ac:dyDescent="0.2">
      <c r="A79" s="1700" t="s">
        <v>2942</v>
      </c>
      <c r="B79" s="1065"/>
      <c r="C79" s="1495"/>
      <c r="D79" s="1692"/>
      <c r="E79" s="1700"/>
      <c r="F79" s="1692"/>
      <c r="G79" s="1692"/>
      <c r="H79" s="1502"/>
      <c r="I79" s="1692"/>
      <c r="J79" s="1692"/>
      <c r="K79" s="1405"/>
      <c r="L79" s="1405"/>
      <c r="M79" s="1406"/>
      <c r="N79" s="1700"/>
      <c r="O79" s="2186"/>
      <c r="P79" s="2186"/>
      <c r="Q79" s="2186"/>
      <c r="R79" s="2186"/>
      <c r="S79" s="24"/>
      <c r="T79" s="1407" t="str">
        <f t="shared" si="4"/>
        <v>11 (1411)</v>
      </c>
      <c r="U79" s="1408" t="str">
        <f t="shared" si="5"/>
        <v/>
      </c>
      <c r="V79" s="295"/>
      <c r="W79" s="1409"/>
      <c r="X79" s="1409"/>
    </row>
    <row r="80" spans="1:49" s="1" customFormat="1" ht="12.75" hidden="1" customHeight="1" x14ac:dyDescent="0.2">
      <c r="A80" s="1700" t="s">
        <v>2943</v>
      </c>
      <c r="B80" s="1065"/>
      <c r="C80" s="1495"/>
      <c r="D80" s="1692"/>
      <c r="E80" s="1700"/>
      <c r="F80" s="1692"/>
      <c r="G80" s="1692"/>
      <c r="H80" s="1502"/>
      <c r="I80" s="1692"/>
      <c r="J80" s="1692"/>
      <c r="K80" s="1405"/>
      <c r="L80" s="1405"/>
      <c r="M80" s="1406"/>
      <c r="N80" s="1700"/>
      <c r="O80" s="2186"/>
      <c r="P80" s="2186"/>
      <c r="Q80" s="2186"/>
      <c r="R80" s="2186"/>
      <c r="S80" s="24"/>
      <c r="T80" s="1407" t="str">
        <f t="shared" si="4"/>
        <v>12 (1412)</v>
      </c>
      <c r="U80" s="1408" t="str">
        <f t="shared" si="5"/>
        <v/>
      </c>
      <c r="V80" s="295"/>
      <c r="W80" s="1409"/>
      <c r="X80" s="1409"/>
    </row>
    <row r="81" spans="1:24" s="1" customFormat="1" ht="12.75" hidden="1" customHeight="1" x14ac:dyDescent="0.2">
      <c r="A81" s="1700" t="s">
        <v>2944</v>
      </c>
      <c r="B81" s="1065"/>
      <c r="C81" s="1495"/>
      <c r="D81" s="1692"/>
      <c r="E81" s="1700"/>
      <c r="F81" s="1692"/>
      <c r="G81" s="1692"/>
      <c r="H81" s="1502"/>
      <c r="I81" s="1692"/>
      <c r="J81" s="1692"/>
      <c r="K81" s="1405"/>
      <c r="L81" s="1405"/>
      <c r="M81" s="1406"/>
      <c r="N81" s="1700"/>
      <c r="O81" s="2186"/>
      <c r="P81" s="2186"/>
      <c r="Q81" s="2186"/>
      <c r="R81" s="2186"/>
      <c r="S81" s="24"/>
      <c r="T81" s="1407" t="str">
        <f t="shared" si="4"/>
        <v>13 (1413)</v>
      </c>
      <c r="U81" s="1408" t="str">
        <f t="shared" si="5"/>
        <v/>
      </c>
      <c r="V81" s="295"/>
      <c r="W81" s="1409"/>
      <c r="X81" s="1409"/>
    </row>
    <row r="82" spans="1:24" s="1" customFormat="1" ht="12.75" hidden="1" customHeight="1" x14ac:dyDescent="0.2">
      <c r="A82" s="1700" t="s">
        <v>2945</v>
      </c>
      <c r="B82" s="1065"/>
      <c r="C82" s="1495"/>
      <c r="D82" s="1692"/>
      <c r="E82" s="1700"/>
      <c r="F82" s="1692"/>
      <c r="G82" s="1692"/>
      <c r="H82" s="1502"/>
      <c r="I82" s="1692"/>
      <c r="J82" s="1692"/>
      <c r="K82" s="1405"/>
      <c r="L82" s="1405"/>
      <c r="M82" s="1406"/>
      <c r="N82" s="1700"/>
      <c r="O82" s="2186"/>
      <c r="P82" s="2186"/>
      <c r="Q82" s="2186"/>
      <c r="R82" s="2186"/>
      <c r="S82" s="24"/>
      <c r="T82" s="1407" t="str">
        <f t="shared" si="4"/>
        <v>14 (1414)</v>
      </c>
      <c r="U82" s="1408" t="str">
        <f t="shared" si="5"/>
        <v/>
      </c>
      <c r="V82" s="295"/>
      <c r="W82" s="1409"/>
      <c r="X82" s="1409"/>
    </row>
    <row r="83" spans="1:24" s="1" customFormat="1" ht="12.75" hidden="1" customHeight="1" x14ac:dyDescent="0.2">
      <c r="A83" s="1700" t="s">
        <v>2946</v>
      </c>
      <c r="B83" s="1065"/>
      <c r="C83" s="1495"/>
      <c r="D83" s="1692"/>
      <c r="E83" s="1700"/>
      <c r="F83" s="1692"/>
      <c r="G83" s="1692"/>
      <c r="H83" s="1502"/>
      <c r="I83" s="1692"/>
      <c r="J83" s="1692"/>
      <c r="K83" s="1405"/>
      <c r="L83" s="1405"/>
      <c r="M83" s="1406"/>
      <c r="N83" s="1700"/>
      <c r="O83" s="2186"/>
      <c r="P83" s="2186"/>
      <c r="Q83" s="2186"/>
      <c r="R83" s="2186"/>
      <c r="S83" s="24"/>
      <c r="T83" s="1407" t="str">
        <f t="shared" si="4"/>
        <v>15 (1415)</v>
      </c>
      <c r="U83" s="1408" t="str">
        <f t="shared" si="5"/>
        <v/>
      </c>
      <c r="V83" s="295"/>
      <c r="W83" s="1409"/>
      <c r="X83" s="1409"/>
    </row>
    <row r="84" spans="1:24" s="1" customFormat="1" ht="12.75" hidden="1" customHeight="1" x14ac:dyDescent="0.2">
      <c r="A84" s="1700" t="s">
        <v>2947</v>
      </c>
      <c r="B84" s="1065"/>
      <c r="C84" s="1495"/>
      <c r="D84" s="1692"/>
      <c r="E84" s="1700"/>
      <c r="F84" s="1692"/>
      <c r="G84" s="1692"/>
      <c r="H84" s="1502"/>
      <c r="I84" s="1692"/>
      <c r="J84" s="1692"/>
      <c r="K84" s="1405"/>
      <c r="L84" s="1405"/>
      <c r="M84" s="1406"/>
      <c r="N84" s="1700"/>
      <c r="O84" s="2186"/>
      <c r="P84" s="2186"/>
      <c r="Q84" s="2186"/>
      <c r="R84" s="2186"/>
      <c r="S84" s="24"/>
      <c r="T84" s="1407" t="str">
        <f t="shared" si="4"/>
        <v>16 (1416)</v>
      </c>
      <c r="U84" s="1408" t="str">
        <f t="shared" si="5"/>
        <v/>
      </c>
      <c r="V84" s="295"/>
      <c r="W84" s="1409"/>
      <c r="X84" s="1409"/>
    </row>
    <row r="85" spans="1:24" s="1" customFormat="1" ht="12.75" hidden="1" customHeight="1" x14ac:dyDescent="0.2">
      <c r="A85" s="1700" t="s">
        <v>2948</v>
      </c>
      <c r="B85" s="1065"/>
      <c r="C85" s="1495"/>
      <c r="D85" s="1692"/>
      <c r="E85" s="1700"/>
      <c r="F85" s="1692"/>
      <c r="G85" s="1692"/>
      <c r="H85" s="1502"/>
      <c r="I85" s="1692"/>
      <c r="J85" s="1692"/>
      <c r="K85" s="1405"/>
      <c r="L85" s="1405"/>
      <c r="M85" s="1406"/>
      <c r="N85" s="1700"/>
      <c r="O85" s="2186"/>
      <c r="P85" s="2186"/>
      <c r="Q85" s="2186"/>
      <c r="R85" s="2186"/>
      <c r="S85" s="24"/>
      <c r="T85" s="1407" t="str">
        <f t="shared" si="4"/>
        <v>17 (1417)</v>
      </c>
      <c r="U85" s="1408" t="str">
        <f t="shared" si="5"/>
        <v/>
      </c>
      <c r="V85" s="295"/>
      <c r="W85" s="1409"/>
      <c r="X85" s="1409"/>
    </row>
    <row r="86" spans="1:24" s="1" customFormat="1" ht="12.75" hidden="1" customHeight="1" x14ac:dyDescent="0.2">
      <c r="A86" s="1700" t="s">
        <v>2949</v>
      </c>
      <c r="B86" s="1065"/>
      <c r="C86" s="1495"/>
      <c r="D86" s="1692"/>
      <c r="E86" s="1700"/>
      <c r="F86" s="1692"/>
      <c r="G86" s="1692"/>
      <c r="H86" s="1502"/>
      <c r="I86" s="1692"/>
      <c r="J86" s="1692"/>
      <c r="K86" s="1405"/>
      <c r="L86" s="1405"/>
      <c r="M86" s="1406"/>
      <c r="N86" s="1700"/>
      <c r="O86" s="2186"/>
      <c r="P86" s="2186"/>
      <c r="Q86" s="2186"/>
      <c r="R86" s="2186"/>
      <c r="S86" s="24"/>
      <c r="T86" s="1407" t="str">
        <f t="shared" si="4"/>
        <v>18 (1418)</v>
      </c>
      <c r="U86" s="1408" t="str">
        <f t="shared" si="5"/>
        <v/>
      </c>
      <c r="V86" s="295"/>
      <c r="W86" s="1409"/>
      <c r="X86" s="1409"/>
    </row>
    <row r="87" spans="1:24" s="1" customFormat="1" ht="12.75" hidden="1" customHeight="1" x14ac:dyDescent="0.2">
      <c r="A87" s="1700" t="s">
        <v>2950</v>
      </c>
      <c r="B87" s="1065"/>
      <c r="C87" s="1495"/>
      <c r="D87" s="1692"/>
      <c r="E87" s="1700"/>
      <c r="F87" s="1692"/>
      <c r="G87" s="1692"/>
      <c r="H87" s="1502"/>
      <c r="I87" s="1692"/>
      <c r="J87" s="1692"/>
      <c r="K87" s="1405"/>
      <c r="L87" s="1405"/>
      <c r="M87" s="1406"/>
      <c r="N87" s="1700"/>
      <c r="O87" s="2186"/>
      <c r="P87" s="2186"/>
      <c r="Q87" s="2186"/>
      <c r="R87" s="2186"/>
      <c r="S87" s="24"/>
      <c r="T87" s="1407" t="str">
        <f t="shared" si="4"/>
        <v>19 (1419)</v>
      </c>
      <c r="U87" s="1408" t="str">
        <f t="shared" si="5"/>
        <v/>
      </c>
      <c r="V87" s="295"/>
      <c r="W87" s="1409"/>
      <c r="X87" s="1409"/>
    </row>
    <row r="88" spans="1:24" s="1" customFormat="1" ht="12.75" hidden="1" customHeight="1" x14ac:dyDescent="0.2">
      <c r="A88" s="1700" t="s">
        <v>2951</v>
      </c>
      <c r="B88" s="1065"/>
      <c r="C88" s="1495"/>
      <c r="D88" s="1692"/>
      <c r="E88" s="1700"/>
      <c r="F88" s="1692"/>
      <c r="G88" s="1692"/>
      <c r="H88" s="1502"/>
      <c r="I88" s="1692"/>
      <c r="J88" s="1692"/>
      <c r="K88" s="1405"/>
      <c r="L88" s="1405"/>
      <c r="M88" s="1406"/>
      <c r="N88" s="1700"/>
      <c r="O88" s="2186"/>
      <c r="P88" s="2186"/>
      <c r="Q88" s="2186"/>
      <c r="R88" s="2186"/>
      <c r="S88" s="24"/>
      <c r="T88" s="1407" t="str">
        <f t="shared" si="4"/>
        <v>20 (1420)</v>
      </c>
      <c r="U88" s="1408" t="str">
        <f t="shared" si="5"/>
        <v/>
      </c>
      <c r="V88" s="295"/>
      <c r="W88" s="1409"/>
      <c r="X88" s="1409"/>
    </row>
    <row r="89" spans="1:24" s="1" customFormat="1" ht="12.75" hidden="1" customHeight="1" x14ac:dyDescent="0.2">
      <c r="A89" s="1700" t="s">
        <v>2952</v>
      </c>
      <c r="B89" s="1065"/>
      <c r="C89" s="1495"/>
      <c r="D89" s="1692"/>
      <c r="E89" s="1700"/>
      <c r="F89" s="1692"/>
      <c r="G89" s="1692"/>
      <c r="H89" s="1502"/>
      <c r="I89" s="1692"/>
      <c r="J89" s="1692"/>
      <c r="K89" s="1405"/>
      <c r="L89" s="1405"/>
      <c r="M89" s="1406"/>
      <c r="N89" s="1700"/>
      <c r="O89" s="2186"/>
      <c r="P89" s="2186"/>
      <c r="Q89" s="2186"/>
      <c r="R89" s="2186"/>
      <c r="S89" s="24"/>
      <c r="T89" s="1407" t="str">
        <f t="shared" si="4"/>
        <v>21 (1421)</v>
      </c>
      <c r="U89" s="1408" t="str">
        <f t="shared" si="5"/>
        <v/>
      </c>
      <c r="V89" s="295"/>
      <c r="W89" s="1409"/>
      <c r="X89" s="1409"/>
    </row>
    <row r="90" spans="1:24" s="1" customFormat="1" ht="12.75" hidden="1" customHeight="1" x14ac:dyDescent="0.2">
      <c r="A90" s="1700" t="s">
        <v>2953</v>
      </c>
      <c r="B90" s="1065"/>
      <c r="C90" s="1495"/>
      <c r="D90" s="1692"/>
      <c r="E90" s="1700"/>
      <c r="F90" s="1692"/>
      <c r="G90" s="1692"/>
      <c r="H90" s="1502"/>
      <c r="I90" s="1692"/>
      <c r="J90" s="1692"/>
      <c r="K90" s="1405"/>
      <c r="L90" s="1405"/>
      <c r="M90" s="1406"/>
      <c r="N90" s="1700"/>
      <c r="O90" s="2186"/>
      <c r="P90" s="2186"/>
      <c r="Q90" s="2186"/>
      <c r="R90" s="2186"/>
      <c r="S90" s="24"/>
      <c r="T90" s="1407" t="str">
        <f t="shared" si="4"/>
        <v>22 (1422)</v>
      </c>
      <c r="U90" s="1408" t="str">
        <f t="shared" si="5"/>
        <v/>
      </c>
      <c r="V90" s="295"/>
      <c r="W90" s="1409"/>
      <c r="X90" s="1409"/>
    </row>
    <row r="91" spans="1:24" s="1" customFormat="1" ht="12.75" hidden="1" customHeight="1" x14ac:dyDescent="0.2">
      <c r="A91" s="1700" t="s">
        <v>2954</v>
      </c>
      <c r="B91" s="1065"/>
      <c r="C91" s="1495"/>
      <c r="D91" s="1692"/>
      <c r="E91" s="1700"/>
      <c r="F91" s="1692"/>
      <c r="G91" s="1692"/>
      <c r="H91" s="1502"/>
      <c r="I91" s="1692"/>
      <c r="J91" s="1692"/>
      <c r="K91" s="1405"/>
      <c r="L91" s="1405"/>
      <c r="M91" s="1406"/>
      <c r="N91" s="1700"/>
      <c r="O91" s="2186"/>
      <c r="P91" s="2186"/>
      <c r="Q91" s="2186"/>
      <c r="R91" s="2186"/>
      <c r="S91" s="24"/>
      <c r="T91" s="1407" t="str">
        <f t="shared" si="4"/>
        <v>23 (1423)</v>
      </c>
      <c r="U91" s="1408" t="str">
        <f t="shared" si="5"/>
        <v/>
      </c>
      <c r="V91" s="295"/>
      <c r="W91" s="1409"/>
      <c r="X91" s="1409"/>
    </row>
    <row r="92" spans="1:24" s="1" customFormat="1" ht="12.75" hidden="1" customHeight="1" x14ac:dyDescent="0.2">
      <c r="A92" s="1700" t="s">
        <v>2955</v>
      </c>
      <c r="B92" s="1065"/>
      <c r="C92" s="1495"/>
      <c r="D92" s="1692"/>
      <c r="E92" s="1700"/>
      <c r="F92" s="1692"/>
      <c r="G92" s="1692"/>
      <c r="H92" s="1502"/>
      <c r="I92" s="1692"/>
      <c r="J92" s="1692"/>
      <c r="K92" s="1405"/>
      <c r="L92" s="1405"/>
      <c r="M92" s="1406"/>
      <c r="N92" s="1700"/>
      <c r="O92" s="2186"/>
      <c r="P92" s="2186"/>
      <c r="Q92" s="2186"/>
      <c r="R92" s="2186"/>
      <c r="S92" s="24"/>
      <c r="T92" s="1407" t="str">
        <f t="shared" si="4"/>
        <v>24 (1424)</v>
      </c>
      <c r="U92" s="1408" t="str">
        <f t="shared" si="5"/>
        <v/>
      </c>
      <c r="V92" s="295"/>
      <c r="W92" s="1409"/>
      <c r="X92" s="1409"/>
    </row>
    <row r="93" spans="1:24" s="1" customFormat="1" ht="12.75" x14ac:dyDescent="0.2">
      <c r="A93" s="1700" t="s">
        <v>2956</v>
      </c>
      <c r="B93" s="1065"/>
      <c r="C93" s="1495"/>
      <c r="D93" s="1692"/>
      <c r="E93" s="1700"/>
      <c r="F93" s="1692"/>
      <c r="G93" s="1692"/>
      <c r="H93" s="1502"/>
      <c r="I93" s="1692"/>
      <c r="J93" s="1692"/>
      <c r="K93" s="1405"/>
      <c r="L93" s="1405"/>
      <c r="M93" s="1406"/>
      <c r="N93" s="1700"/>
      <c r="O93" s="2186"/>
      <c r="P93" s="2186"/>
      <c r="Q93" s="2186"/>
      <c r="R93" s="2186"/>
      <c r="S93" s="24"/>
      <c r="T93" s="1407" t="str">
        <f t="shared" si="4"/>
        <v>25 (1425)</v>
      </c>
      <c r="U93" s="1408" t="str">
        <f t="shared" si="5"/>
        <v/>
      </c>
      <c r="V93" s="295"/>
      <c r="W93" s="1409"/>
      <c r="X93" s="1409"/>
    </row>
    <row r="94" spans="1:24" s="1" customFormat="1" ht="12.75" x14ac:dyDescent="0.2">
      <c r="A94" s="425" t="s">
        <v>2957</v>
      </c>
      <c r="B94" s="1066">
        <v>100</v>
      </c>
      <c r="C94" s="1410"/>
      <c r="D94" s="1692"/>
      <c r="E94" s="1700"/>
      <c r="F94" s="1692"/>
      <c r="G94" s="1692"/>
      <c r="H94" s="1502"/>
      <c r="I94" s="1692"/>
      <c r="J94" s="1692"/>
      <c r="K94" s="1405"/>
      <c r="L94" s="1405"/>
      <c r="M94" s="1497"/>
      <c r="N94" s="1700"/>
      <c r="O94" s="2188"/>
      <c r="P94" s="2188"/>
      <c r="Q94" s="2188"/>
      <c r="R94" s="2188"/>
      <c r="S94" s="24"/>
      <c r="T94" s="1480" t="str">
        <f>$A$94</f>
        <v>(1426)</v>
      </c>
      <c r="U94" s="1413">
        <f>$B94</f>
        <v>100</v>
      </c>
      <c r="V94" s="295"/>
      <c r="W94" s="1409"/>
      <c r="X94" s="1409"/>
    </row>
    <row r="95" spans="1:24" s="1" customFormat="1" ht="12.75" x14ac:dyDescent="0.2">
      <c r="A95" s="132" t="s">
        <v>2958</v>
      </c>
      <c r="B95" s="905" t="s">
        <v>2959</v>
      </c>
      <c r="C95" s="906"/>
      <c r="D95" s="1693"/>
      <c r="E95" s="131"/>
      <c r="F95" s="1498"/>
      <c r="G95" s="1693"/>
      <c r="H95" s="1503"/>
      <c r="I95" s="1693"/>
      <c r="J95" s="1693"/>
      <c r="K95" s="1416"/>
      <c r="L95" s="1416"/>
      <c r="M95" s="1417"/>
      <c r="N95" s="131"/>
      <c r="O95" s="2189"/>
      <c r="P95" s="2189"/>
      <c r="Q95" s="2189"/>
      <c r="R95" s="2189"/>
      <c r="S95" s="24"/>
      <c r="T95" s="1480" t="str">
        <f>$A$95</f>
        <v>(1400)</v>
      </c>
      <c r="U95" s="906" t="str">
        <f>$B95</f>
        <v>Global</v>
      </c>
      <c r="V95" s="295"/>
      <c r="W95" s="1418"/>
      <c r="X95" s="1418"/>
    </row>
    <row r="96" spans="1:24" s="1" customFormat="1" ht="12.75" x14ac:dyDescent="0.2">
      <c r="A96" s="131"/>
      <c r="B96" s="131"/>
      <c r="C96" s="131"/>
      <c r="D96" s="131"/>
      <c r="E96" s="131"/>
      <c r="F96" s="1421"/>
      <c r="G96" s="1421"/>
      <c r="H96" s="1421"/>
      <c r="I96" s="1421"/>
      <c r="J96" s="1421"/>
      <c r="K96" s="1421"/>
      <c r="L96" s="1421"/>
      <c r="M96" s="1421"/>
      <c r="N96" s="131"/>
      <c r="O96" s="131"/>
      <c r="P96" s="131"/>
      <c r="Q96" s="131"/>
      <c r="R96" s="131"/>
      <c r="S96" s="24"/>
      <c r="T96" s="1400"/>
      <c r="U96" s="1400"/>
      <c r="V96" s="131"/>
      <c r="W96" s="131"/>
      <c r="X96" s="131"/>
    </row>
    <row r="97" spans="1:24" s="1" customFormat="1" ht="12.75" x14ac:dyDescent="0.2">
      <c r="A97" s="131"/>
      <c r="B97" s="138" t="s">
        <v>1787</v>
      </c>
      <c r="C97" s="131"/>
      <c r="D97" s="131"/>
      <c r="E97" s="131"/>
      <c r="F97" s="1421"/>
      <c r="G97" s="1421"/>
      <c r="H97" s="1421"/>
      <c r="I97" s="1421"/>
      <c r="J97" s="131"/>
      <c r="K97" s="1421"/>
      <c r="L97" s="1421"/>
      <c r="M97" s="1421"/>
      <c r="N97" s="131"/>
      <c r="O97" s="131"/>
      <c r="P97" s="131"/>
      <c r="Q97" s="131"/>
      <c r="R97" s="131"/>
      <c r="S97" s="24"/>
      <c r="T97" s="1400"/>
      <c r="U97" s="1401" t="str">
        <f>$B97</f>
        <v>Dérivés hors cote (504)</v>
      </c>
      <c r="V97" s="131"/>
      <c r="W97" s="131"/>
      <c r="X97" s="131"/>
    </row>
    <row r="98" spans="1:24" s="1" customFormat="1" ht="12.75" x14ac:dyDescent="0.2">
      <c r="A98" s="1700" t="s">
        <v>2932</v>
      </c>
      <c r="B98" s="1065"/>
      <c r="C98" s="1692"/>
      <c r="D98" s="1692"/>
      <c r="E98" s="1700"/>
      <c r="F98" s="1692"/>
      <c r="G98" s="1504"/>
      <c r="H98" s="1431"/>
      <c r="I98" s="1692"/>
      <c r="J98" s="1505"/>
      <c r="K98" s="1405"/>
      <c r="L98" s="1505"/>
      <c r="M98" s="1406"/>
      <c r="N98" s="1700"/>
      <c r="O98" s="2186"/>
      <c r="P98" s="2186"/>
      <c r="Q98" s="2186"/>
      <c r="R98" s="2186"/>
      <c r="S98" s="24"/>
      <c r="T98" s="1407" t="str">
        <f t="shared" ref="T98:T122" si="6">$A98</f>
        <v>1 (1401)</v>
      </c>
      <c r="U98" s="1408" t="str">
        <f t="shared" ref="U98:U122" si="7">IF($B98="","",$B98)</f>
        <v/>
      </c>
      <c r="V98" s="295"/>
      <c r="W98" s="1409"/>
      <c r="X98" s="1409"/>
    </row>
    <row r="99" spans="1:24" s="1" customFormat="1" ht="12.75" x14ac:dyDescent="0.2">
      <c r="A99" s="1700" t="s">
        <v>2933</v>
      </c>
      <c r="B99" s="1065"/>
      <c r="C99" s="1692"/>
      <c r="D99" s="1692"/>
      <c r="E99" s="1700"/>
      <c r="F99" s="1692"/>
      <c r="G99" s="1504"/>
      <c r="H99" s="1431"/>
      <c r="I99" s="1692"/>
      <c r="J99" s="1505"/>
      <c r="K99" s="1405"/>
      <c r="L99" s="1505"/>
      <c r="M99" s="1406"/>
      <c r="N99" s="1700"/>
      <c r="O99" s="2186"/>
      <c r="P99" s="2186"/>
      <c r="Q99" s="2186"/>
      <c r="R99" s="2186"/>
      <c r="S99" s="24"/>
      <c r="T99" s="1407" t="str">
        <f t="shared" si="6"/>
        <v>2 (1402)</v>
      </c>
      <c r="U99" s="1408" t="str">
        <f t="shared" si="7"/>
        <v/>
      </c>
      <c r="V99" s="295"/>
      <c r="W99" s="1409"/>
      <c r="X99" s="1409"/>
    </row>
    <row r="100" spans="1:24" s="1" customFormat="1" ht="12.75" x14ac:dyDescent="0.2">
      <c r="A100" s="1700" t="s">
        <v>2934</v>
      </c>
      <c r="B100" s="1065"/>
      <c r="C100" s="1692"/>
      <c r="D100" s="1692"/>
      <c r="E100" s="1700"/>
      <c r="F100" s="1692"/>
      <c r="G100" s="1504"/>
      <c r="H100" s="1431"/>
      <c r="I100" s="1692"/>
      <c r="J100" s="1505"/>
      <c r="K100" s="1405"/>
      <c r="L100" s="1505"/>
      <c r="M100" s="1406"/>
      <c r="N100" s="1700"/>
      <c r="O100" s="2186"/>
      <c r="P100" s="2186"/>
      <c r="Q100" s="2186"/>
      <c r="R100" s="2186"/>
      <c r="S100" s="24"/>
      <c r="T100" s="1407" t="str">
        <f t="shared" si="6"/>
        <v>3 (1403)</v>
      </c>
      <c r="U100" s="1408" t="str">
        <f t="shared" si="7"/>
        <v/>
      </c>
      <c r="V100" s="295"/>
      <c r="W100" s="1409"/>
      <c r="X100" s="1409"/>
    </row>
    <row r="101" spans="1:24" s="1" customFormat="1" ht="12.75" hidden="1" customHeight="1" x14ac:dyDescent="0.2">
      <c r="A101" s="1700" t="s">
        <v>2935</v>
      </c>
      <c r="B101" s="1065"/>
      <c r="C101" s="1692"/>
      <c r="D101" s="1692"/>
      <c r="E101" s="1700"/>
      <c r="F101" s="1692"/>
      <c r="G101" s="1504"/>
      <c r="H101" s="1431"/>
      <c r="I101" s="1692"/>
      <c r="J101" s="1505"/>
      <c r="K101" s="1405"/>
      <c r="L101" s="1505"/>
      <c r="M101" s="1406"/>
      <c r="N101" s="1700"/>
      <c r="O101" s="2186"/>
      <c r="P101" s="2186"/>
      <c r="Q101" s="2186"/>
      <c r="R101" s="2186"/>
      <c r="S101" s="24"/>
      <c r="T101" s="1407" t="str">
        <f t="shared" si="6"/>
        <v>4 (1404)</v>
      </c>
      <c r="U101" s="1408" t="str">
        <f t="shared" si="7"/>
        <v/>
      </c>
      <c r="V101" s="295"/>
      <c r="W101" s="1409"/>
      <c r="X101" s="1409"/>
    </row>
    <row r="102" spans="1:24" s="1" customFormat="1" ht="12.75" hidden="1" customHeight="1" x14ac:dyDescent="0.2">
      <c r="A102" s="1700" t="s">
        <v>2936</v>
      </c>
      <c r="B102" s="1065"/>
      <c r="C102" s="1692"/>
      <c r="D102" s="1692"/>
      <c r="E102" s="1700"/>
      <c r="F102" s="1692"/>
      <c r="G102" s="1504"/>
      <c r="H102" s="1431"/>
      <c r="I102" s="1692"/>
      <c r="J102" s="1505"/>
      <c r="K102" s="1405"/>
      <c r="L102" s="1505"/>
      <c r="M102" s="1406"/>
      <c r="N102" s="1700"/>
      <c r="O102" s="2186"/>
      <c r="P102" s="2186"/>
      <c r="Q102" s="2186"/>
      <c r="R102" s="2186"/>
      <c r="S102" s="24"/>
      <c r="T102" s="1407" t="str">
        <f t="shared" si="6"/>
        <v>5 (1405)</v>
      </c>
      <c r="U102" s="1408" t="str">
        <f t="shared" si="7"/>
        <v/>
      </c>
      <c r="V102" s="295"/>
      <c r="W102" s="1409"/>
      <c r="X102" s="1409"/>
    </row>
    <row r="103" spans="1:24" s="1" customFormat="1" ht="12.75" hidden="1" customHeight="1" x14ac:dyDescent="0.2">
      <c r="A103" s="1700" t="s">
        <v>2937</v>
      </c>
      <c r="B103" s="1065"/>
      <c r="C103" s="1692"/>
      <c r="D103" s="1692"/>
      <c r="E103" s="1700"/>
      <c r="F103" s="1692"/>
      <c r="G103" s="1504"/>
      <c r="H103" s="1431"/>
      <c r="I103" s="1692"/>
      <c r="J103" s="1505"/>
      <c r="K103" s="1405"/>
      <c r="L103" s="1505"/>
      <c r="M103" s="1406"/>
      <c r="N103" s="1700"/>
      <c r="O103" s="2186"/>
      <c r="P103" s="2186"/>
      <c r="Q103" s="2186"/>
      <c r="R103" s="2186"/>
      <c r="S103" s="24"/>
      <c r="T103" s="1407" t="str">
        <f t="shared" si="6"/>
        <v>6 (1406)</v>
      </c>
      <c r="U103" s="1408" t="str">
        <f t="shared" si="7"/>
        <v/>
      </c>
      <c r="V103" s="295"/>
      <c r="W103" s="1409"/>
      <c r="X103" s="1409"/>
    </row>
    <row r="104" spans="1:24" s="1" customFormat="1" ht="12.75" hidden="1" customHeight="1" x14ac:dyDescent="0.2">
      <c r="A104" s="1700" t="s">
        <v>2938</v>
      </c>
      <c r="B104" s="1065"/>
      <c r="C104" s="1692"/>
      <c r="D104" s="1692"/>
      <c r="E104" s="1700"/>
      <c r="F104" s="1692"/>
      <c r="G104" s="1504"/>
      <c r="H104" s="1431"/>
      <c r="I104" s="1692"/>
      <c r="J104" s="1505"/>
      <c r="K104" s="1405"/>
      <c r="L104" s="1505"/>
      <c r="M104" s="1406"/>
      <c r="N104" s="1700"/>
      <c r="O104" s="2186"/>
      <c r="P104" s="2186"/>
      <c r="Q104" s="2186"/>
      <c r="R104" s="2186"/>
      <c r="S104" s="24"/>
      <c r="T104" s="1407" t="str">
        <f t="shared" si="6"/>
        <v>7 (1407)</v>
      </c>
      <c r="U104" s="1408" t="str">
        <f t="shared" si="7"/>
        <v/>
      </c>
      <c r="V104" s="295"/>
      <c r="W104" s="1409"/>
      <c r="X104" s="1409"/>
    </row>
    <row r="105" spans="1:24" s="1" customFormat="1" ht="12.75" hidden="1" customHeight="1" x14ac:dyDescent="0.2">
      <c r="A105" s="1700" t="s">
        <v>2939</v>
      </c>
      <c r="B105" s="1065"/>
      <c r="C105" s="1692"/>
      <c r="D105" s="1692"/>
      <c r="E105" s="1700"/>
      <c r="F105" s="1692"/>
      <c r="G105" s="1504"/>
      <c r="H105" s="1431"/>
      <c r="I105" s="1692"/>
      <c r="J105" s="1505"/>
      <c r="K105" s="1405"/>
      <c r="L105" s="1505"/>
      <c r="M105" s="1406"/>
      <c r="N105" s="1700"/>
      <c r="O105" s="2186"/>
      <c r="P105" s="2186"/>
      <c r="Q105" s="2186"/>
      <c r="R105" s="2186"/>
      <c r="S105" s="24"/>
      <c r="T105" s="1407" t="str">
        <f t="shared" si="6"/>
        <v>8 (1408)</v>
      </c>
      <c r="U105" s="1408" t="str">
        <f t="shared" si="7"/>
        <v/>
      </c>
      <c r="V105" s="295"/>
      <c r="W105" s="1409"/>
      <c r="X105" s="1409"/>
    </row>
    <row r="106" spans="1:24" s="1" customFormat="1" ht="12.75" hidden="1" customHeight="1" x14ac:dyDescent="0.2">
      <c r="A106" s="1700" t="s">
        <v>2940</v>
      </c>
      <c r="B106" s="1065"/>
      <c r="C106" s="1692"/>
      <c r="D106" s="1692"/>
      <c r="E106" s="1700"/>
      <c r="F106" s="1692"/>
      <c r="G106" s="1504"/>
      <c r="H106" s="1431"/>
      <c r="I106" s="1692"/>
      <c r="J106" s="1505"/>
      <c r="K106" s="1405"/>
      <c r="L106" s="1505"/>
      <c r="M106" s="1406"/>
      <c r="N106" s="1700"/>
      <c r="O106" s="2186"/>
      <c r="P106" s="2186"/>
      <c r="Q106" s="2186"/>
      <c r="R106" s="2186"/>
      <c r="S106" s="24"/>
      <c r="T106" s="1407" t="str">
        <f t="shared" si="6"/>
        <v>9 (1409)</v>
      </c>
      <c r="U106" s="1408" t="str">
        <f t="shared" si="7"/>
        <v/>
      </c>
      <c r="V106" s="295"/>
      <c r="W106" s="1409"/>
      <c r="X106" s="1409"/>
    </row>
    <row r="107" spans="1:24" s="1" customFormat="1" ht="12.75" hidden="1" customHeight="1" x14ac:dyDescent="0.2">
      <c r="A107" s="1700" t="s">
        <v>2941</v>
      </c>
      <c r="B107" s="1065"/>
      <c r="C107" s="1692"/>
      <c r="D107" s="1692"/>
      <c r="E107" s="1700"/>
      <c r="F107" s="1692"/>
      <c r="G107" s="1504"/>
      <c r="H107" s="1431"/>
      <c r="I107" s="1692"/>
      <c r="J107" s="1505"/>
      <c r="K107" s="1405"/>
      <c r="L107" s="1505"/>
      <c r="M107" s="1406"/>
      <c r="N107" s="1700"/>
      <c r="O107" s="2186"/>
      <c r="P107" s="2186"/>
      <c r="Q107" s="2186"/>
      <c r="R107" s="2186"/>
      <c r="S107" s="24"/>
      <c r="T107" s="1407" t="str">
        <f t="shared" si="6"/>
        <v>10 (1410)</v>
      </c>
      <c r="U107" s="1408" t="str">
        <f t="shared" si="7"/>
        <v/>
      </c>
      <c r="V107" s="295"/>
      <c r="W107" s="1409"/>
      <c r="X107" s="1409"/>
    </row>
    <row r="108" spans="1:24" s="1" customFormat="1" ht="12.75" hidden="1" customHeight="1" x14ac:dyDescent="0.2">
      <c r="A108" s="1700" t="s">
        <v>2942</v>
      </c>
      <c r="B108" s="1065"/>
      <c r="C108" s="1692"/>
      <c r="D108" s="1692"/>
      <c r="E108" s="1700"/>
      <c r="F108" s="1692"/>
      <c r="G108" s="1504"/>
      <c r="H108" s="1431"/>
      <c r="I108" s="1692"/>
      <c r="J108" s="1505"/>
      <c r="K108" s="1405"/>
      <c r="L108" s="1505"/>
      <c r="M108" s="1406"/>
      <c r="N108" s="1700"/>
      <c r="O108" s="2186"/>
      <c r="P108" s="2186"/>
      <c r="Q108" s="2186"/>
      <c r="R108" s="2186"/>
      <c r="S108" s="24"/>
      <c r="T108" s="1407" t="str">
        <f t="shared" si="6"/>
        <v>11 (1411)</v>
      </c>
      <c r="U108" s="1408" t="str">
        <f t="shared" si="7"/>
        <v/>
      </c>
      <c r="V108" s="295"/>
      <c r="W108" s="1409"/>
      <c r="X108" s="1409"/>
    </row>
    <row r="109" spans="1:24" s="1" customFormat="1" ht="12.75" hidden="1" customHeight="1" x14ac:dyDescent="0.2">
      <c r="A109" s="1700" t="s">
        <v>2943</v>
      </c>
      <c r="B109" s="1065"/>
      <c r="C109" s="1692"/>
      <c r="D109" s="1692"/>
      <c r="E109" s="1700"/>
      <c r="F109" s="1692"/>
      <c r="G109" s="1504"/>
      <c r="H109" s="1431"/>
      <c r="I109" s="1692"/>
      <c r="J109" s="1505"/>
      <c r="K109" s="1405"/>
      <c r="L109" s="1505"/>
      <c r="M109" s="1406"/>
      <c r="N109" s="1700"/>
      <c r="O109" s="2186"/>
      <c r="P109" s="2186"/>
      <c r="Q109" s="2186"/>
      <c r="R109" s="2186"/>
      <c r="S109" s="24"/>
      <c r="T109" s="1407" t="str">
        <f t="shared" si="6"/>
        <v>12 (1412)</v>
      </c>
      <c r="U109" s="1408" t="str">
        <f t="shared" si="7"/>
        <v/>
      </c>
      <c r="V109" s="295"/>
      <c r="W109" s="1409"/>
      <c r="X109" s="1409"/>
    </row>
    <row r="110" spans="1:24" s="1" customFormat="1" ht="12.75" hidden="1" customHeight="1" x14ac:dyDescent="0.2">
      <c r="A110" s="1700" t="s">
        <v>2944</v>
      </c>
      <c r="B110" s="1065"/>
      <c r="C110" s="1692"/>
      <c r="D110" s="1692"/>
      <c r="E110" s="1700"/>
      <c r="F110" s="1692"/>
      <c r="G110" s="1504"/>
      <c r="H110" s="1431"/>
      <c r="I110" s="1692"/>
      <c r="J110" s="1505"/>
      <c r="K110" s="1405"/>
      <c r="L110" s="1505"/>
      <c r="M110" s="1406"/>
      <c r="N110" s="1700"/>
      <c r="O110" s="2186"/>
      <c r="P110" s="2186"/>
      <c r="Q110" s="2186"/>
      <c r="R110" s="2186"/>
      <c r="S110" s="24"/>
      <c r="T110" s="1407" t="str">
        <f t="shared" si="6"/>
        <v>13 (1413)</v>
      </c>
      <c r="U110" s="1408" t="str">
        <f t="shared" si="7"/>
        <v/>
      </c>
      <c r="V110" s="295"/>
      <c r="W110" s="1409"/>
      <c r="X110" s="1409"/>
    </row>
    <row r="111" spans="1:24" s="1" customFormat="1" ht="12.75" hidden="1" customHeight="1" x14ac:dyDescent="0.2">
      <c r="A111" s="1700" t="s">
        <v>2945</v>
      </c>
      <c r="B111" s="1065"/>
      <c r="C111" s="1692"/>
      <c r="D111" s="1692"/>
      <c r="E111" s="1700"/>
      <c r="F111" s="1692"/>
      <c r="G111" s="1504"/>
      <c r="H111" s="1431"/>
      <c r="I111" s="1692"/>
      <c r="J111" s="1505"/>
      <c r="K111" s="1405"/>
      <c r="L111" s="1505"/>
      <c r="M111" s="1406"/>
      <c r="N111" s="1700"/>
      <c r="O111" s="2186"/>
      <c r="P111" s="2186"/>
      <c r="Q111" s="2186"/>
      <c r="R111" s="2186"/>
      <c r="S111" s="24"/>
      <c r="T111" s="1407" t="str">
        <f t="shared" si="6"/>
        <v>14 (1414)</v>
      </c>
      <c r="U111" s="1408" t="str">
        <f t="shared" si="7"/>
        <v/>
      </c>
      <c r="V111" s="295"/>
      <c r="W111" s="1409"/>
      <c r="X111" s="1409"/>
    </row>
    <row r="112" spans="1:24" s="1" customFormat="1" ht="12.75" hidden="1" customHeight="1" x14ac:dyDescent="0.2">
      <c r="A112" s="1700" t="s">
        <v>2946</v>
      </c>
      <c r="B112" s="1065"/>
      <c r="C112" s="1692"/>
      <c r="D112" s="1692"/>
      <c r="E112" s="1700"/>
      <c r="F112" s="1692"/>
      <c r="G112" s="1504"/>
      <c r="H112" s="1431"/>
      <c r="I112" s="1692"/>
      <c r="J112" s="1505"/>
      <c r="K112" s="1405"/>
      <c r="L112" s="1505"/>
      <c r="M112" s="1406"/>
      <c r="N112" s="1700"/>
      <c r="O112" s="2186"/>
      <c r="P112" s="2186"/>
      <c r="Q112" s="2186"/>
      <c r="R112" s="2186"/>
      <c r="S112" s="24"/>
      <c r="T112" s="1407" t="str">
        <f t="shared" si="6"/>
        <v>15 (1415)</v>
      </c>
      <c r="U112" s="1408" t="str">
        <f t="shared" si="7"/>
        <v/>
      </c>
      <c r="V112" s="295"/>
      <c r="W112" s="1409"/>
      <c r="X112" s="1409"/>
    </row>
    <row r="113" spans="1:49" s="1" customFormat="1" ht="12.75" hidden="1" customHeight="1" x14ac:dyDescent="0.2">
      <c r="A113" s="1700" t="s">
        <v>2947</v>
      </c>
      <c r="B113" s="1065"/>
      <c r="C113" s="1692"/>
      <c r="D113" s="1692"/>
      <c r="E113" s="1700"/>
      <c r="F113" s="1692"/>
      <c r="G113" s="1504"/>
      <c r="H113" s="1431"/>
      <c r="I113" s="1692"/>
      <c r="J113" s="1505"/>
      <c r="K113" s="1405"/>
      <c r="L113" s="1505"/>
      <c r="M113" s="1406"/>
      <c r="N113" s="1700"/>
      <c r="O113" s="2186"/>
      <c r="P113" s="2186"/>
      <c r="Q113" s="2186"/>
      <c r="R113" s="2186"/>
      <c r="S113" s="24"/>
      <c r="T113" s="1407" t="str">
        <f t="shared" si="6"/>
        <v>16 (1416)</v>
      </c>
      <c r="U113" s="1408" t="str">
        <f t="shared" si="7"/>
        <v/>
      </c>
      <c r="V113" s="295"/>
      <c r="W113" s="1409"/>
      <c r="X113" s="1409"/>
    </row>
    <row r="114" spans="1:49" s="1" customFormat="1" ht="12.75" hidden="1" customHeight="1" x14ac:dyDescent="0.2">
      <c r="A114" s="1700" t="s">
        <v>2948</v>
      </c>
      <c r="B114" s="1065"/>
      <c r="C114" s="1692"/>
      <c r="D114" s="1692"/>
      <c r="E114" s="1700"/>
      <c r="F114" s="1692"/>
      <c r="G114" s="1504"/>
      <c r="H114" s="1431"/>
      <c r="I114" s="1692"/>
      <c r="J114" s="1505"/>
      <c r="K114" s="1405"/>
      <c r="L114" s="1505"/>
      <c r="M114" s="1406"/>
      <c r="N114" s="1700"/>
      <c r="O114" s="2186"/>
      <c r="P114" s="2186"/>
      <c r="Q114" s="2186"/>
      <c r="R114" s="2186"/>
      <c r="S114" s="24"/>
      <c r="T114" s="1407" t="str">
        <f t="shared" si="6"/>
        <v>17 (1417)</v>
      </c>
      <c r="U114" s="1408" t="str">
        <f t="shared" si="7"/>
        <v/>
      </c>
      <c r="V114" s="295"/>
      <c r="W114" s="1409"/>
      <c r="X114" s="1409"/>
    </row>
    <row r="115" spans="1:49" s="1" customFormat="1" ht="12.75" hidden="1" customHeight="1" x14ac:dyDescent="0.2">
      <c r="A115" s="1700" t="s">
        <v>2949</v>
      </c>
      <c r="B115" s="1065"/>
      <c r="C115" s="1692"/>
      <c r="D115" s="1692"/>
      <c r="E115" s="1700"/>
      <c r="F115" s="1692"/>
      <c r="G115" s="1504"/>
      <c r="H115" s="1431"/>
      <c r="I115" s="1692"/>
      <c r="J115" s="1505"/>
      <c r="K115" s="1405"/>
      <c r="L115" s="1505"/>
      <c r="M115" s="1406"/>
      <c r="N115" s="1700"/>
      <c r="O115" s="2186"/>
      <c r="P115" s="2186"/>
      <c r="Q115" s="2186"/>
      <c r="R115" s="2186"/>
      <c r="S115" s="24"/>
      <c r="T115" s="1407" t="str">
        <f t="shared" si="6"/>
        <v>18 (1418)</v>
      </c>
      <c r="U115" s="1408" t="str">
        <f t="shared" si="7"/>
        <v/>
      </c>
      <c r="V115" s="295"/>
      <c r="W115" s="1409"/>
      <c r="X115" s="1409"/>
    </row>
    <row r="116" spans="1:49" s="1" customFormat="1" ht="12.75" hidden="1" customHeight="1" x14ac:dyDescent="0.2">
      <c r="A116" s="1700" t="s">
        <v>2950</v>
      </c>
      <c r="B116" s="1065"/>
      <c r="C116" s="1692"/>
      <c r="D116" s="1692"/>
      <c r="E116" s="1700"/>
      <c r="F116" s="1692"/>
      <c r="G116" s="1504"/>
      <c r="H116" s="1431"/>
      <c r="I116" s="1692"/>
      <c r="J116" s="1505"/>
      <c r="K116" s="1405"/>
      <c r="L116" s="1505"/>
      <c r="M116" s="1406"/>
      <c r="N116" s="1700"/>
      <c r="O116" s="2186"/>
      <c r="P116" s="2186"/>
      <c r="Q116" s="2186"/>
      <c r="R116" s="2186"/>
      <c r="S116" s="24"/>
      <c r="T116" s="1407" t="str">
        <f t="shared" si="6"/>
        <v>19 (1419)</v>
      </c>
      <c r="U116" s="1408" t="str">
        <f t="shared" si="7"/>
        <v/>
      </c>
      <c r="V116" s="295"/>
      <c r="W116" s="1409"/>
      <c r="X116" s="1409"/>
    </row>
    <row r="117" spans="1:49" s="1" customFormat="1" ht="12.75" hidden="1" customHeight="1" x14ac:dyDescent="0.2">
      <c r="A117" s="1700" t="s">
        <v>2951</v>
      </c>
      <c r="B117" s="1065"/>
      <c r="C117" s="1692"/>
      <c r="D117" s="1692"/>
      <c r="E117" s="1700"/>
      <c r="F117" s="1692"/>
      <c r="G117" s="1504"/>
      <c r="H117" s="1431"/>
      <c r="I117" s="1692"/>
      <c r="J117" s="1505"/>
      <c r="K117" s="1405"/>
      <c r="L117" s="1505"/>
      <c r="M117" s="1406"/>
      <c r="N117" s="1700"/>
      <c r="O117" s="2186"/>
      <c r="P117" s="2186"/>
      <c r="Q117" s="2186"/>
      <c r="R117" s="2186"/>
      <c r="S117" s="24"/>
      <c r="T117" s="1407" t="str">
        <f t="shared" si="6"/>
        <v>20 (1420)</v>
      </c>
      <c r="U117" s="1408" t="str">
        <f t="shared" si="7"/>
        <v/>
      </c>
      <c r="V117" s="295"/>
      <c r="W117" s="1409"/>
      <c r="X117" s="1409"/>
    </row>
    <row r="118" spans="1:49" s="1" customFormat="1" ht="12.75" hidden="1" customHeight="1" x14ac:dyDescent="0.2">
      <c r="A118" s="1700" t="s">
        <v>2952</v>
      </c>
      <c r="B118" s="1065"/>
      <c r="C118" s="1692"/>
      <c r="D118" s="1692"/>
      <c r="E118" s="1700"/>
      <c r="F118" s="1692"/>
      <c r="G118" s="1504"/>
      <c r="H118" s="1431"/>
      <c r="I118" s="1692"/>
      <c r="J118" s="1505"/>
      <c r="K118" s="1405"/>
      <c r="L118" s="1505"/>
      <c r="M118" s="1406"/>
      <c r="N118" s="1700"/>
      <c r="O118" s="2186"/>
      <c r="P118" s="2186"/>
      <c r="Q118" s="2186"/>
      <c r="R118" s="2186"/>
      <c r="S118" s="24"/>
      <c r="T118" s="1407" t="str">
        <f t="shared" si="6"/>
        <v>21 (1421)</v>
      </c>
      <c r="U118" s="1408" t="str">
        <f t="shared" si="7"/>
        <v/>
      </c>
      <c r="V118" s="295"/>
      <c r="W118" s="1409"/>
      <c r="X118" s="1409"/>
    </row>
    <row r="119" spans="1:49" s="1" customFormat="1" ht="12.75" hidden="1" customHeight="1" x14ac:dyDescent="0.2">
      <c r="A119" s="1700" t="s">
        <v>2953</v>
      </c>
      <c r="B119" s="1065"/>
      <c r="C119" s="1692"/>
      <c r="D119" s="1692"/>
      <c r="E119" s="1700"/>
      <c r="F119" s="1692"/>
      <c r="G119" s="1504"/>
      <c r="H119" s="1431"/>
      <c r="I119" s="1692"/>
      <c r="J119" s="1505"/>
      <c r="K119" s="1405"/>
      <c r="L119" s="1505"/>
      <c r="M119" s="1406"/>
      <c r="N119" s="1700"/>
      <c r="O119" s="2186"/>
      <c r="P119" s="2186"/>
      <c r="Q119" s="2186"/>
      <c r="R119" s="2186"/>
      <c r="S119" s="24"/>
      <c r="T119" s="1407" t="str">
        <f t="shared" si="6"/>
        <v>22 (1422)</v>
      </c>
      <c r="U119" s="1408" t="str">
        <f t="shared" si="7"/>
        <v/>
      </c>
      <c r="V119" s="295"/>
      <c r="W119" s="1409"/>
      <c r="X119" s="1409"/>
    </row>
    <row r="120" spans="1:49" s="1" customFormat="1" ht="12.75" hidden="1" customHeight="1" x14ac:dyDescent="0.2">
      <c r="A120" s="1700" t="s">
        <v>2954</v>
      </c>
      <c r="B120" s="1065"/>
      <c r="C120" s="1692"/>
      <c r="D120" s="1692"/>
      <c r="E120" s="1700"/>
      <c r="F120" s="1692"/>
      <c r="G120" s="1504"/>
      <c r="H120" s="1431"/>
      <c r="I120" s="1692"/>
      <c r="J120" s="1505"/>
      <c r="K120" s="1405"/>
      <c r="L120" s="1505"/>
      <c r="M120" s="1406"/>
      <c r="N120" s="1700"/>
      <c r="O120" s="2186"/>
      <c r="P120" s="2186"/>
      <c r="Q120" s="2186"/>
      <c r="R120" s="2186"/>
      <c r="S120" s="24"/>
      <c r="T120" s="1407" t="str">
        <f t="shared" si="6"/>
        <v>23 (1423)</v>
      </c>
      <c r="U120" s="1408" t="str">
        <f t="shared" si="7"/>
        <v/>
      </c>
      <c r="V120" s="295"/>
      <c r="W120" s="1409"/>
      <c r="X120" s="1409"/>
    </row>
    <row r="121" spans="1:49" s="1" customFormat="1" ht="12.75" hidden="1" customHeight="1" x14ac:dyDescent="0.2">
      <c r="A121" s="1700" t="s">
        <v>2955</v>
      </c>
      <c r="B121" s="1065"/>
      <c r="C121" s="1692"/>
      <c r="D121" s="1692"/>
      <c r="E121" s="1700"/>
      <c r="F121" s="1692"/>
      <c r="G121" s="1504"/>
      <c r="H121" s="1431"/>
      <c r="I121" s="1692"/>
      <c r="J121" s="1505"/>
      <c r="K121" s="1405"/>
      <c r="L121" s="1505"/>
      <c r="M121" s="1406"/>
      <c r="N121" s="1700"/>
      <c r="O121" s="2186"/>
      <c r="P121" s="2186"/>
      <c r="Q121" s="2186"/>
      <c r="R121" s="2186"/>
      <c r="S121" s="24"/>
      <c r="T121" s="1407" t="str">
        <f t="shared" si="6"/>
        <v>24 (1424)</v>
      </c>
      <c r="U121" s="1408" t="str">
        <f t="shared" si="7"/>
        <v/>
      </c>
      <c r="V121" s="295"/>
      <c r="W121" s="1409"/>
      <c r="X121" s="1409"/>
    </row>
    <row r="122" spans="1:49" s="1" customFormat="1" ht="12.75" x14ac:dyDescent="0.2">
      <c r="A122" s="1700" t="s">
        <v>2956</v>
      </c>
      <c r="B122" s="1065"/>
      <c r="C122" s="1692"/>
      <c r="D122" s="1692"/>
      <c r="E122" s="1700"/>
      <c r="F122" s="1692"/>
      <c r="G122" s="1504"/>
      <c r="H122" s="1431"/>
      <c r="I122" s="1692"/>
      <c r="J122" s="1505"/>
      <c r="K122" s="1405"/>
      <c r="L122" s="1505"/>
      <c r="M122" s="1406"/>
      <c r="N122" s="1700"/>
      <c r="O122" s="2186"/>
      <c r="P122" s="2186"/>
      <c r="Q122" s="2186"/>
      <c r="R122" s="2186"/>
      <c r="S122" s="24"/>
      <c r="T122" s="1407" t="str">
        <f t="shared" si="6"/>
        <v>25 (1425)</v>
      </c>
      <c r="U122" s="1408" t="str">
        <f t="shared" si="7"/>
        <v/>
      </c>
      <c r="V122" s="295"/>
      <c r="W122" s="1409"/>
      <c r="X122" s="1409"/>
    </row>
    <row r="123" spans="1:49" s="1" customFormat="1" ht="12.75" x14ac:dyDescent="0.2">
      <c r="A123" s="425" t="s">
        <v>2957</v>
      </c>
      <c r="B123" s="1066">
        <v>100</v>
      </c>
      <c r="C123" s="1692"/>
      <c r="D123" s="1692"/>
      <c r="E123" s="1700"/>
      <c r="F123" s="1692"/>
      <c r="G123" s="467"/>
      <c r="H123" s="1496"/>
      <c r="I123" s="1692"/>
      <c r="J123" s="1352"/>
      <c r="K123" s="1405"/>
      <c r="L123" s="1352"/>
      <c r="M123" s="1497"/>
      <c r="N123" s="1700"/>
      <c r="O123" s="2188"/>
      <c r="P123" s="2188"/>
      <c r="Q123" s="2188"/>
      <c r="R123" s="2188"/>
      <c r="S123" s="24"/>
      <c r="T123" s="1480" t="str">
        <f>$A$123</f>
        <v>(1426)</v>
      </c>
      <c r="U123" s="1413">
        <f>$B123</f>
        <v>100</v>
      </c>
      <c r="V123" s="295"/>
      <c r="W123" s="1409"/>
      <c r="X123" s="1409"/>
    </row>
    <row r="124" spans="1:49" s="1" customFormat="1" ht="12.75" x14ac:dyDescent="0.2">
      <c r="A124" s="132" t="s">
        <v>2958</v>
      </c>
      <c r="B124" s="905" t="s">
        <v>2959</v>
      </c>
      <c r="C124" s="1693"/>
      <c r="D124" s="1693"/>
      <c r="E124" s="131"/>
      <c r="F124" s="1498"/>
      <c r="G124" s="1414"/>
      <c r="H124" s="1500"/>
      <c r="I124" s="1693"/>
      <c r="J124" s="1483"/>
      <c r="K124" s="1416"/>
      <c r="L124" s="1483"/>
      <c r="M124" s="1417"/>
      <c r="N124" s="131"/>
      <c r="O124" s="2189"/>
      <c r="P124" s="2189"/>
      <c r="Q124" s="2189"/>
      <c r="R124" s="2189"/>
      <c r="S124" s="24"/>
      <c r="T124" s="1480" t="str">
        <f>$A$124</f>
        <v>(1400)</v>
      </c>
      <c r="U124" s="906" t="str">
        <f>$B124</f>
        <v>Global</v>
      </c>
      <c r="V124" s="295"/>
      <c r="W124" s="1418"/>
      <c r="X124" s="1418"/>
    </row>
    <row r="125" spans="1:49" x14ac:dyDescent="0.25">
      <c r="A125" s="1718"/>
      <c r="B125" s="1718"/>
      <c r="C125" s="131"/>
      <c r="D125" s="131"/>
      <c r="E125" s="131"/>
      <c r="F125" s="1421"/>
      <c r="G125" s="1421"/>
      <c r="H125" s="1421"/>
      <c r="I125" s="1421"/>
      <c r="J125" s="1421"/>
      <c r="K125" s="1421"/>
      <c r="L125" s="1421"/>
      <c r="M125" s="1421"/>
      <c r="N125" s="131"/>
      <c r="O125" s="131"/>
      <c r="P125" s="131"/>
      <c r="Q125" s="131"/>
      <c r="R125" s="131"/>
      <c r="S125" s="1"/>
      <c r="T125" s="1400"/>
      <c r="U125" s="1400"/>
      <c r="V125" s="131"/>
      <c r="W125" s="131"/>
      <c r="X125" s="131"/>
      <c r="Y125" s="320"/>
      <c r="Z125" s="1145"/>
      <c r="AA125" s="1146"/>
      <c r="AB125" s="1145"/>
      <c r="AC125" s="1146"/>
      <c r="AD125" s="1145"/>
      <c r="AE125" s="1146"/>
      <c r="AF125" s="1145"/>
      <c r="AG125" s="1146"/>
      <c r="AH125" s="1"/>
      <c r="AI125" s="25"/>
      <c r="AJ125" s="768"/>
      <c r="AK125" s="808"/>
      <c r="AL125" s="1267"/>
      <c r="AM125" s="1267"/>
      <c r="AN125" s="1223"/>
      <c r="AO125" s="221"/>
      <c r="AP125" s="1274"/>
      <c r="AQ125" s="1145"/>
      <c r="AR125" s="1275"/>
      <c r="AS125" s="25"/>
      <c r="AT125" s="803"/>
      <c r="AU125" s="803"/>
      <c r="AV125" s="803"/>
      <c r="AW125" s="803"/>
    </row>
    <row r="126" spans="1:49" x14ac:dyDescent="0.25">
      <c r="A126" s="131"/>
      <c r="B126" s="138" t="s">
        <v>1788</v>
      </c>
      <c r="C126" s="131"/>
      <c r="D126" s="131"/>
      <c r="E126" s="131"/>
      <c r="F126" s="1421"/>
      <c r="G126" s="1421"/>
      <c r="H126" s="1421"/>
      <c r="I126" s="1421"/>
      <c r="J126" s="1421"/>
      <c r="K126" s="1421"/>
      <c r="L126" s="1421"/>
      <c r="M126" s="1421"/>
      <c r="N126" s="131"/>
      <c r="O126" s="131"/>
      <c r="P126" s="131"/>
      <c r="Q126" s="131"/>
      <c r="R126" s="131"/>
      <c r="S126" s="24"/>
      <c r="T126" s="1400"/>
      <c r="U126" s="1401" t="str">
        <f>$B126</f>
        <v>Autres éléments hors bilan (505)</v>
      </c>
      <c r="V126" s="131"/>
      <c r="W126" s="131"/>
      <c r="X126" s="131"/>
      <c r="Y126" s="320"/>
      <c r="Z126" s="25"/>
      <c r="AA126" s="25"/>
      <c r="AB126" s="25"/>
      <c r="AC126" s="25"/>
      <c r="AD126" s="25"/>
      <c r="AE126" s="25"/>
      <c r="AF126" s="25"/>
      <c r="AG126" s="25"/>
      <c r="AH126" s="1"/>
      <c r="AI126" s="25"/>
      <c r="AJ126" s="25"/>
      <c r="AK126" s="1187"/>
      <c r="AL126" s="1187"/>
      <c r="AM126" s="1187"/>
      <c r="AN126" s="1223"/>
      <c r="AO126" s="221"/>
      <c r="AP126" s="221"/>
      <c r="AQ126" s="1265"/>
      <c r="AR126" s="25"/>
      <c r="AS126" s="25"/>
      <c r="AT126" s="25"/>
      <c r="AU126" s="25"/>
      <c r="AV126" s="25"/>
      <c r="AW126" s="25"/>
    </row>
    <row r="127" spans="1:49" x14ac:dyDescent="0.25">
      <c r="A127" s="1700" t="s">
        <v>2932</v>
      </c>
      <c r="B127" s="1065"/>
      <c r="C127" s="1692"/>
      <c r="D127" s="1692"/>
      <c r="E127" s="1700"/>
      <c r="F127" s="1692"/>
      <c r="G127" s="1430"/>
      <c r="H127" s="1431"/>
      <c r="I127" s="1432"/>
      <c r="J127" s="1693"/>
      <c r="K127" s="1432"/>
      <c r="L127" s="1405"/>
      <c r="M127" s="1406"/>
      <c r="N127" s="1700"/>
      <c r="O127" s="2186"/>
      <c r="P127" s="2186"/>
      <c r="Q127" s="2186"/>
      <c r="R127" s="2186"/>
      <c r="S127" s="1244"/>
      <c r="T127" s="1407" t="str">
        <f t="shared" ref="T127:T151" si="8">$A127</f>
        <v>1 (1401)</v>
      </c>
      <c r="U127" s="1408" t="str">
        <f t="shared" ref="U127:U151" si="9">IF($B127="","",$B127)</f>
        <v/>
      </c>
      <c r="V127" s="295"/>
      <c r="W127" s="1409"/>
      <c r="X127" s="1409"/>
      <c r="Y127" s="320"/>
      <c r="Z127" s="25"/>
      <c r="AA127" s="25"/>
      <c r="AB127" s="25"/>
      <c r="AC127" s="25"/>
      <c r="AD127" s="25"/>
      <c r="AE127" s="25"/>
      <c r="AF127" s="25"/>
      <c r="AG127" s="25"/>
      <c r="AH127" s="1"/>
      <c r="AI127" s="25"/>
      <c r="AJ127" s="792"/>
      <c r="AK127" s="1187"/>
      <c r="AL127" s="1187"/>
      <c r="AM127" s="1187"/>
      <c r="AN127" s="1223"/>
      <c r="AO127" s="221"/>
      <c r="AP127" s="1264"/>
      <c r="AQ127" s="1265"/>
      <c r="AR127" s="25"/>
      <c r="AS127" s="25"/>
      <c r="AT127" s="25"/>
      <c r="AU127" s="25"/>
      <c r="AV127" s="25"/>
      <c r="AW127" s="25"/>
    </row>
    <row r="128" spans="1:49" x14ac:dyDescent="0.25">
      <c r="A128" s="1700" t="s">
        <v>2933</v>
      </c>
      <c r="B128" s="1065"/>
      <c r="C128" s="1692"/>
      <c r="D128" s="1692"/>
      <c r="E128" s="1700"/>
      <c r="F128" s="1692"/>
      <c r="G128" s="1430"/>
      <c r="H128" s="1431"/>
      <c r="I128" s="1432"/>
      <c r="J128" s="1693"/>
      <c r="K128" s="1432"/>
      <c r="L128" s="1405"/>
      <c r="M128" s="1406"/>
      <c r="N128" s="1700"/>
      <c r="O128" s="2186"/>
      <c r="P128" s="2186"/>
      <c r="Q128" s="2186"/>
      <c r="R128" s="2186"/>
      <c r="S128" s="1244"/>
      <c r="T128" s="1407" t="str">
        <f t="shared" si="8"/>
        <v>2 (1402)</v>
      </c>
      <c r="U128" s="1408" t="str">
        <f t="shared" si="9"/>
        <v/>
      </c>
      <c r="V128" s="295"/>
      <c r="W128" s="1409"/>
      <c r="X128" s="1409"/>
      <c r="Y128" s="320"/>
      <c r="Z128" s="1143"/>
      <c r="AA128" s="1144"/>
      <c r="AB128" s="1143"/>
      <c r="AC128" s="1144"/>
      <c r="AD128" s="1143"/>
      <c r="AE128" s="1144"/>
      <c r="AF128" s="1143"/>
      <c r="AG128" s="1144"/>
      <c r="AH128" s="1"/>
      <c r="AI128" s="19"/>
      <c r="AJ128" s="1266"/>
      <c r="AK128" s="808"/>
      <c r="AL128" s="1267"/>
      <c r="AM128" s="1267"/>
      <c r="AN128" s="1223"/>
      <c r="AO128" s="1268"/>
      <c r="AP128" s="1269"/>
      <c r="AQ128" s="1143"/>
      <c r="AR128" s="1131"/>
      <c r="AS128" s="25"/>
      <c r="AT128" s="1270"/>
      <c r="AU128" s="1270"/>
      <c r="AV128" s="1270"/>
      <c r="AW128" s="1270"/>
    </row>
    <row r="129" spans="1:49" x14ac:dyDescent="0.25">
      <c r="A129" s="1700" t="s">
        <v>2934</v>
      </c>
      <c r="B129" s="1065"/>
      <c r="C129" s="1692"/>
      <c r="D129" s="1692"/>
      <c r="E129" s="1700"/>
      <c r="F129" s="1692"/>
      <c r="G129" s="1430"/>
      <c r="H129" s="1431"/>
      <c r="I129" s="1432"/>
      <c r="J129" s="1693"/>
      <c r="K129" s="1432"/>
      <c r="L129" s="1405"/>
      <c r="M129" s="1406"/>
      <c r="N129" s="1700"/>
      <c r="O129" s="2186"/>
      <c r="P129" s="2186"/>
      <c r="Q129" s="2186"/>
      <c r="R129" s="2186"/>
      <c r="S129" s="1244"/>
      <c r="T129" s="1407" t="str">
        <f t="shared" si="8"/>
        <v>3 (1403)</v>
      </c>
      <c r="U129" s="1408" t="str">
        <f t="shared" si="9"/>
        <v/>
      </c>
      <c r="V129" s="295"/>
      <c r="W129" s="1409"/>
      <c r="X129" s="1409"/>
      <c r="Y129" s="320"/>
      <c r="Z129" s="1143"/>
      <c r="AA129" s="1144"/>
      <c r="AB129" s="1143"/>
      <c r="AC129" s="1144"/>
      <c r="AD129" s="1143"/>
      <c r="AE129" s="1144"/>
      <c r="AF129" s="1143"/>
      <c r="AG129" s="1144"/>
      <c r="AH129" s="1"/>
      <c r="AI129" s="19"/>
      <c r="AJ129" s="1266"/>
      <c r="AK129" s="808"/>
      <c r="AL129" s="1267"/>
      <c r="AM129" s="1267"/>
      <c r="AN129" s="1223"/>
      <c r="AO129" s="1268"/>
      <c r="AP129" s="1269"/>
      <c r="AQ129" s="1143"/>
      <c r="AR129" s="1131"/>
      <c r="AS129" s="25"/>
      <c r="AT129" s="1270"/>
      <c r="AU129" s="1270"/>
      <c r="AV129" s="1270"/>
      <c r="AW129" s="1270"/>
    </row>
    <row r="130" spans="1:49" x14ac:dyDescent="0.25">
      <c r="A130" s="1700" t="s">
        <v>2935</v>
      </c>
      <c r="B130" s="1065"/>
      <c r="C130" s="1692"/>
      <c r="D130" s="1692"/>
      <c r="E130" s="1700"/>
      <c r="F130" s="1692"/>
      <c r="G130" s="1430"/>
      <c r="H130" s="1431"/>
      <c r="I130" s="1432"/>
      <c r="J130" s="1693"/>
      <c r="K130" s="1432"/>
      <c r="L130" s="1405"/>
      <c r="M130" s="1406"/>
      <c r="N130" s="1700"/>
      <c r="O130" s="2186"/>
      <c r="P130" s="2186"/>
      <c r="Q130" s="2186"/>
      <c r="R130" s="2186"/>
      <c r="S130" s="1244"/>
      <c r="T130" s="1407" t="str">
        <f t="shared" si="8"/>
        <v>4 (1404)</v>
      </c>
      <c r="U130" s="1408" t="str">
        <f t="shared" si="9"/>
        <v/>
      </c>
      <c r="V130" s="295"/>
      <c r="W130" s="1409"/>
      <c r="X130" s="1409"/>
      <c r="Y130" s="320"/>
      <c r="Z130" s="1143"/>
      <c r="AA130" s="1144"/>
      <c r="AB130" s="1143"/>
      <c r="AC130" s="1144"/>
      <c r="AD130" s="1143"/>
      <c r="AE130" s="1144"/>
      <c r="AF130" s="1143"/>
      <c r="AG130" s="1144"/>
      <c r="AH130" s="1"/>
      <c r="AI130" s="19"/>
      <c r="AJ130" s="1266"/>
      <c r="AK130" s="808"/>
      <c r="AL130" s="1267"/>
      <c r="AM130" s="1267"/>
      <c r="AN130" s="1223"/>
      <c r="AO130" s="1268"/>
      <c r="AP130" s="1269"/>
      <c r="AQ130" s="1143"/>
      <c r="AR130" s="1131"/>
      <c r="AS130" s="25"/>
      <c r="AT130" s="1270"/>
      <c r="AU130" s="1270"/>
      <c r="AV130" s="1270"/>
      <c r="AW130" s="1270"/>
    </row>
    <row r="131" spans="1:49" ht="15" hidden="1" customHeight="1" x14ac:dyDescent="0.25">
      <c r="A131" s="1700" t="s">
        <v>2936</v>
      </c>
      <c r="B131" s="1065"/>
      <c r="C131" s="1692"/>
      <c r="D131" s="1692"/>
      <c r="E131" s="1700"/>
      <c r="F131" s="1692"/>
      <c r="G131" s="1430"/>
      <c r="H131" s="1431"/>
      <c r="I131" s="1432"/>
      <c r="J131" s="1693"/>
      <c r="K131" s="1432"/>
      <c r="L131" s="1405"/>
      <c r="M131" s="1406"/>
      <c r="N131" s="1700"/>
      <c r="O131" s="2186"/>
      <c r="P131" s="2186"/>
      <c r="Q131" s="2186"/>
      <c r="R131" s="2186"/>
      <c r="S131" s="1244"/>
      <c r="T131" s="1407" t="str">
        <f t="shared" si="8"/>
        <v>5 (1405)</v>
      </c>
      <c r="U131" s="1408" t="str">
        <f t="shared" si="9"/>
        <v/>
      </c>
      <c r="V131" s="295"/>
      <c r="W131" s="1409"/>
      <c r="X131" s="1409"/>
      <c r="Y131" s="320"/>
      <c r="Z131" s="1143"/>
      <c r="AA131" s="1144"/>
      <c r="AB131" s="1143"/>
      <c r="AC131" s="1144"/>
      <c r="AD131" s="1143"/>
      <c r="AE131" s="1144"/>
      <c r="AF131" s="1143"/>
      <c r="AG131" s="1144"/>
      <c r="AH131" s="1"/>
      <c r="AI131" s="19"/>
      <c r="AJ131" s="1266"/>
      <c r="AK131" s="808"/>
      <c r="AL131" s="1267"/>
      <c r="AM131" s="1267"/>
      <c r="AN131" s="1223"/>
      <c r="AO131" s="1268"/>
      <c r="AP131" s="1269"/>
      <c r="AQ131" s="1143"/>
      <c r="AR131" s="1131"/>
      <c r="AS131" s="25"/>
      <c r="AT131" s="1270"/>
      <c r="AU131" s="1270"/>
      <c r="AV131" s="1270"/>
      <c r="AW131" s="1270"/>
    </row>
    <row r="132" spans="1:49" ht="15" hidden="1" customHeight="1" x14ac:dyDescent="0.25">
      <c r="A132" s="1700" t="s">
        <v>2937</v>
      </c>
      <c r="B132" s="1065"/>
      <c r="C132" s="1692"/>
      <c r="D132" s="1692"/>
      <c r="E132" s="1700"/>
      <c r="F132" s="1692"/>
      <c r="G132" s="1430"/>
      <c r="H132" s="1431"/>
      <c r="I132" s="1432"/>
      <c r="J132" s="1693"/>
      <c r="K132" s="1432"/>
      <c r="L132" s="1405"/>
      <c r="M132" s="1406"/>
      <c r="N132" s="1700"/>
      <c r="O132" s="2186"/>
      <c r="P132" s="2186"/>
      <c r="Q132" s="2186"/>
      <c r="R132" s="2186"/>
      <c r="S132" s="1244"/>
      <c r="T132" s="1407" t="str">
        <f t="shared" si="8"/>
        <v>6 (1406)</v>
      </c>
      <c r="U132" s="1408" t="str">
        <f t="shared" si="9"/>
        <v/>
      </c>
      <c r="V132" s="295"/>
      <c r="W132" s="1409"/>
      <c r="X132" s="1409"/>
      <c r="Y132" s="320"/>
      <c r="Z132" s="1143"/>
      <c r="AA132" s="1144"/>
      <c r="AB132" s="1143"/>
      <c r="AC132" s="1144"/>
      <c r="AD132" s="1143"/>
      <c r="AE132" s="1144"/>
      <c r="AF132" s="1143"/>
      <c r="AG132" s="1144"/>
      <c r="AH132" s="1"/>
      <c r="AI132" s="19"/>
      <c r="AJ132" s="1266"/>
      <c r="AK132" s="808"/>
      <c r="AL132" s="1267"/>
      <c r="AM132" s="1267"/>
      <c r="AN132" s="1223"/>
      <c r="AO132" s="1268"/>
      <c r="AP132" s="1269"/>
      <c r="AQ132" s="1143"/>
      <c r="AR132" s="1131"/>
      <c r="AS132" s="25"/>
      <c r="AT132" s="1270"/>
      <c r="AU132" s="1270"/>
      <c r="AV132" s="1270"/>
      <c r="AW132" s="1270"/>
    </row>
    <row r="133" spans="1:49" ht="15" hidden="1" customHeight="1" x14ac:dyDescent="0.25">
      <c r="A133" s="1700" t="s">
        <v>2938</v>
      </c>
      <c r="B133" s="1065"/>
      <c r="C133" s="1692"/>
      <c r="D133" s="1692"/>
      <c r="E133" s="1700"/>
      <c r="F133" s="1692"/>
      <c r="G133" s="1430"/>
      <c r="H133" s="1431"/>
      <c r="I133" s="1432"/>
      <c r="J133" s="1693"/>
      <c r="K133" s="1432"/>
      <c r="L133" s="1405"/>
      <c r="M133" s="1406"/>
      <c r="N133" s="1700"/>
      <c r="O133" s="2186"/>
      <c r="P133" s="2186"/>
      <c r="Q133" s="2186"/>
      <c r="R133" s="2186"/>
      <c r="S133" s="1244"/>
      <c r="T133" s="1407" t="str">
        <f t="shared" si="8"/>
        <v>7 (1407)</v>
      </c>
      <c r="U133" s="1408" t="str">
        <f t="shared" si="9"/>
        <v/>
      </c>
      <c r="V133" s="295"/>
      <c r="W133" s="1409"/>
      <c r="X133" s="1409"/>
      <c r="Y133" s="320"/>
      <c r="Z133" s="1143"/>
      <c r="AA133" s="1144"/>
      <c r="AB133" s="1143"/>
      <c r="AC133" s="1144"/>
      <c r="AD133" s="1143"/>
      <c r="AE133" s="1144"/>
      <c r="AF133" s="1143"/>
      <c r="AG133" s="1144"/>
      <c r="AH133" s="1"/>
      <c r="AI133" s="19"/>
      <c r="AJ133" s="1266"/>
      <c r="AK133" s="808"/>
      <c r="AL133" s="1267"/>
      <c r="AM133" s="1267"/>
      <c r="AN133" s="1223"/>
      <c r="AO133" s="1268"/>
      <c r="AP133" s="1269"/>
      <c r="AQ133" s="1143"/>
      <c r="AR133" s="1131"/>
      <c r="AS133" s="25"/>
      <c r="AT133" s="1270"/>
      <c r="AU133" s="1270"/>
      <c r="AV133" s="1270"/>
      <c r="AW133" s="1270"/>
    </row>
    <row r="134" spans="1:49" ht="15" hidden="1" customHeight="1" x14ac:dyDescent="0.25">
      <c r="A134" s="1700" t="s">
        <v>2939</v>
      </c>
      <c r="B134" s="1065"/>
      <c r="C134" s="1692"/>
      <c r="D134" s="1692"/>
      <c r="E134" s="1700"/>
      <c r="F134" s="1692"/>
      <c r="G134" s="1430"/>
      <c r="H134" s="1431"/>
      <c r="I134" s="1432"/>
      <c r="J134" s="1693"/>
      <c r="K134" s="1432"/>
      <c r="L134" s="1405"/>
      <c r="M134" s="1406"/>
      <c r="N134" s="1700"/>
      <c r="O134" s="2186"/>
      <c r="P134" s="2186"/>
      <c r="Q134" s="2186"/>
      <c r="R134" s="2186"/>
      <c r="S134" s="1244"/>
      <c r="T134" s="1407" t="str">
        <f t="shared" si="8"/>
        <v>8 (1408)</v>
      </c>
      <c r="U134" s="1408" t="str">
        <f t="shared" si="9"/>
        <v/>
      </c>
      <c r="V134" s="295"/>
      <c r="W134" s="1409"/>
      <c r="X134" s="1409"/>
      <c r="Y134" s="320"/>
      <c r="Z134" s="1143"/>
      <c r="AA134" s="1144"/>
      <c r="AB134" s="1143"/>
      <c r="AC134" s="1144"/>
      <c r="AD134" s="1143"/>
      <c r="AE134" s="1144"/>
      <c r="AF134" s="1143"/>
      <c r="AG134" s="1144"/>
      <c r="AH134" s="1"/>
      <c r="AI134" s="19"/>
      <c r="AJ134" s="1266"/>
      <c r="AK134" s="808"/>
      <c r="AL134" s="1267"/>
      <c r="AM134" s="1267"/>
      <c r="AN134" s="1223"/>
      <c r="AO134" s="1268"/>
      <c r="AP134" s="1269"/>
      <c r="AQ134" s="1143"/>
      <c r="AR134" s="1131"/>
      <c r="AS134" s="25"/>
      <c r="AT134" s="1270"/>
      <c r="AU134" s="1270"/>
      <c r="AV134" s="1270"/>
      <c r="AW134" s="1270"/>
    </row>
    <row r="135" spans="1:49" ht="15" hidden="1" customHeight="1" x14ac:dyDescent="0.25">
      <c r="A135" s="1700" t="s">
        <v>2940</v>
      </c>
      <c r="B135" s="1065"/>
      <c r="C135" s="1692"/>
      <c r="D135" s="1692"/>
      <c r="E135" s="1700"/>
      <c r="F135" s="1692"/>
      <c r="G135" s="1430"/>
      <c r="H135" s="1431"/>
      <c r="I135" s="1432"/>
      <c r="J135" s="1693"/>
      <c r="K135" s="1432"/>
      <c r="L135" s="1405"/>
      <c r="M135" s="1406"/>
      <c r="N135" s="1700"/>
      <c r="O135" s="2186"/>
      <c r="P135" s="2186"/>
      <c r="Q135" s="2186"/>
      <c r="R135" s="2186"/>
      <c r="S135" s="1244"/>
      <c r="T135" s="1407" t="str">
        <f t="shared" si="8"/>
        <v>9 (1409)</v>
      </c>
      <c r="U135" s="1408" t="str">
        <f t="shared" si="9"/>
        <v/>
      </c>
      <c r="V135" s="295"/>
      <c r="W135" s="1409"/>
      <c r="X135" s="1409"/>
      <c r="Y135" s="320"/>
      <c r="Z135" s="1143"/>
      <c r="AA135" s="1144"/>
      <c r="AB135" s="1143"/>
      <c r="AC135" s="1144"/>
      <c r="AD135" s="1143"/>
      <c r="AE135" s="1144"/>
      <c r="AF135" s="1143"/>
      <c r="AG135" s="1144"/>
      <c r="AH135" s="1"/>
      <c r="AI135" s="19"/>
      <c r="AJ135" s="1266"/>
      <c r="AK135" s="808"/>
      <c r="AL135" s="1267"/>
      <c r="AM135" s="1267"/>
      <c r="AN135" s="1223"/>
      <c r="AO135" s="1268"/>
      <c r="AP135" s="1269"/>
      <c r="AQ135" s="1143"/>
      <c r="AR135" s="1131"/>
      <c r="AS135" s="25"/>
      <c r="AT135" s="1270"/>
      <c r="AU135" s="1270"/>
      <c r="AV135" s="1270"/>
      <c r="AW135" s="1270"/>
    </row>
    <row r="136" spans="1:49" ht="15" hidden="1" customHeight="1" x14ac:dyDescent="0.25">
      <c r="A136" s="1700" t="s">
        <v>2941</v>
      </c>
      <c r="B136" s="1065"/>
      <c r="C136" s="1692"/>
      <c r="D136" s="1692"/>
      <c r="E136" s="1700"/>
      <c r="F136" s="1692"/>
      <c r="G136" s="1430"/>
      <c r="H136" s="1431"/>
      <c r="I136" s="1432"/>
      <c r="J136" s="1693"/>
      <c r="K136" s="1432"/>
      <c r="L136" s="1405"/>
      <c r="M136" s="1406"/>
      <c r="N136" s="1700"/>
      <c r="O136" s="2186"/>
      <c r="P136" s="2186"/>
      <c r="Q136" s="2186"/>
      <c r="R136" s="2186"/>
      <c r="S136" s="1244"/>
      <c r="T136" s="1407" t="str">
        <f t="shared" si="8"/>
        <v>10 (1410)</v>
      </c>
      <c r="U136" s="1408" t="str">
        <f t="shared" si="9"/>
        <v/>
      </c>
      <c r="V136" s="295"/>
      <c r="W136" s="1409"/>
      <c r="X136" s="1409"/>
      <c r="Y136" s="320"/>
      <c r="Z136" s="1143"/>
      <c r="AA136" s="1144"/>
      <c r="AB136" s="1143"/>
      <c r="AC136" s="1144"/>
      <c r="AD136" s="1143"/>
      <c r="AE136" s="1144"/>
      <c r="AF136" s="1143"/>
      <c r="AG136" s="1144"/>
      <c r="AH136" s="1"/>
      <c r="AI136" s="19"/>
      <c r="AJ136" s="1266"/>
      <c r="AK136" s="808"/>
      <c r="AL136" s="1267"/>
      <c r="AM136" s="1267"/>
      <c r="AN136" s="1223"/>
      <c r="AO136" s="1268"/>
      <c r="AP136" s="1269"/>
      <c r="AQ136" s="1143"/>
      <c r="AR136" s="1131"/>
      <c r="AS136" s="25"/>
      <c r="AT136" s="1270"/>
      <c r="AU136" s="1270"/>
      <c r="AV136" s="1270"/>
      <c r="AW136" s="1270"/>
    </row>
    <row r="137" spans="1:49" ht="15" hidden="1" customHeight="1" x14ac:dyDescent="0.25">
      <c r="A137" s="1700" t="s">
        <v>2942</v>
      </c>
      <c r="B137" s="1065"/>
      <c r="C137" s="1692"/>
      <c r="D137" s="1692"/>
      <c r="E137" s="1700"/>
      <c r="F137" s="1692"/>
      <c r="G137" s="1430"/>
      <c r="H137" s="1431"/>
      <c r="I137" s="1432"/>
      <c r="J137" s="1693"/>
      <c r="K137" s="1432"/>
      <c r="L137" s="1405"/>
      <c r="M137" s="1406"/>
      <c r="N137" s="1700"/>
      <c r="O137" s="2186"/>
      <c r="P137" s="2186"/>
      <c r="Q137" s="2186"/>
      <c r="R137" s="2186"/>
      <c r="S137" s="1244"/>
      <c r="T137" s="1407" t="str">
        <f t="shared" si="8"/>
        <v>11 (1411)</v>
      </c>
      <c r="U137" s="1408" t="str">
        <f t="shared" si="9"/>
        <v/>
      </c>
      <c r="V137" s="295"/>
      <c r="W137" s="1409"/>
      <c r="X137" s="1409"/>
      <c r="Y137" s="320"/>
      <c r="Z137" s="1143"/>
      <c r="AA137" s="1144"/>
      <c r="AB137" s="1143"/>
      <c r="AC137" s="1144"/>
      <c r="AD137" s="1143"/>
      <c r="AE137" s="1144"/>
      <c r="AF137" s="1143"/>
      <c r="AG137" s="1144"/>
      <c r="AH137" s="1"/>
      <c r="AI137" s="19"/>
      <c r="AJ137" s="1266"/>
      <c r="AK137" s="808"/>
      <c r="AL137" s="1267"/>
      <c r="AM137" s="1267"/>
      <c r="AN137" s="1223"/>
      <c r="AO137" s="1268"/>
      <c r="AP137" s="1269"/>
      <c r="AQ137" s="1143"/>
      <c r="AR137" s="1131"/>
      <c r="AS137" s="25"/>
      <c r="AT137" s="1270"/>
      <c r="AU137" s="1270"/>
      <c r="AV137" s="1270"/>
      <c r="AW137" s="1270"/>
    </row>
    <row r="138" spans="1:49" ht="15" hidden="1" customHeight="1" x14ac:dyDescent="0.25">
      <c r="A138" s="1700" t="s">
        <v>2943</v>
      </c>
      <c r="B138" s="1065"/>
      <c r="C138" s="1692"/>
      <c r="D138" s="1692"/>
      <c r="E138" s="1700"/>
      <c r="F138" s="1692"/>
      <c r="G138" s="1430"/>
      <c r="H138" s="1431"/>
      <c r="I138" s="1432"/>
      <c r="J138" s="1693"/>
      <c r="K138" s="1432"/>
      <c r="L138" s="1405"/>
      <c r="M138" s="1406"/>
      <c r="N138" s="1700"/>
      <c r="O138" s="2186"/>
      <c r="P138" s="2186"/>
      <c r="Q138" s="2186"/>
      <c r="R138" s="2186"/>
      <c r="S138" s="1244"/>
      <c r="T138" s="1407" t="str">
        <f t="shared" si="8"/>
        <v>12 (1412)</v>
      </c>
      <c r="U138" s="1408" t="str">
        <f t="shared" si="9"/>
        <v/>
      </c>
      <c r="V138" s="295"/>
      <c r="W138" s="1409"/>
      <c r="X138" s="1409"/>
      <c r="Y138" s="320"/>
      <c r="Z138" s="1143"/>
      <c r="AA138" s="1144"/>
      <c r="AB138" s="1143"/>
      <c r="AC138" s="1144"/>
      <c r="AD138" s="1143"/>
      <c r="AE138" s="1144"/>
      <c r="AF138" s="1143"/>
      <c r="AG138" s="1144"/>
      <c r="AH138" s="1"/>
      <c r="AI138" s="19"/>
      <c r="AJ138" s="1266"/>
      <c r="AK138" s="808"/>
      <c r="AL138" s="1267"/>
      <c r="AM138" s="1267"/>
      <c r="AN138" s="1223"/>
      <c r="AO138" s="1268"/>
      <c r="AP138" s="1269"/>
      <c r="AQ138" s="1143"/>
      <c r="AR138" s="1131"/>
      <c r="AS138" s="25"/>
      <c r="AT138" s="1270"/>
      <c r="AU138" s="1270"/>
      <c r="AV138" s="1270"/>
      <c r="AW138" s="1270"/>
    </row>
    <row r="139" spans="1:49" ht="15" hidden="1" customHeight="1" x14ac:dyDescent="0.25">
      <c r="A139" s="1700" t="s">
        <v>2944</v>
      </c>
      <c r="B139" s="1065"/>
      <c r="C139" s="1692"/>
      <c r="D139" s="1692"/>
      <c r="E139" s="1700"/>
      <c r="F139" s="1692"/>
      <c r="G139" s="1430"/>
      <c r="H139" s="1431"/>
      <c r="I139" s="1432"/>
      <c r="J139" s="1693"/>
      <c r="K139" s="1432"/>
      <c r="L139" s="1405"/>
      <c r="M139" s="1406"/>
      <c r="N139" s="1700"/>
      <c r="O139" s="2186"/>
      <c r="P139" s="2186"/>
      <c r="Q139" s="2186"/>
      <c r="R139" s="2186"/>
      <c r="S139" s="1244"/>
      <c r="T139" s="1407" t="str">
        <f t="shared" si="8"/>
        <v>13 (1413)</v>
      </c>
      <c r="U139" s="1408" t="str">
        <f t="shared" si="9"/>
        <v/>
      </c>
      <c r="V139" s="295"/>
      <c r="W139" s="1409"/>
      <c r="X139" s="1409"/>
      <c r="Y139" s="320"/>
      <c r="Z139" s="1143"/>
      <c r="AA139" s="1144"/>
      <c r="AB139" s="1143"/>
      <c r="AC139" s="1144"/>
      <c r="AD139" s="1143"/>
      <c r="AE139" s="1144"/>
      <c r="AF139" s="1143"/>
      <c r="AG139" s="1144"/>
      <c r="AH139" s="1"/>
      <c r="AI139" s="19"/>
      <c r="AJ139" s="1266"/>
      <c r="AK139" s="808"/>
      <c r="AL139" s="1267"/>
      <c r="AM139" s="1267"/>
      <c r="AN139" s="1223"/>
      <c r="AO139" s="1268"/>
      <c r="AP139" s="1269"/>
      <c r="AQ139" s="1143"/>
      <c r="AR139" s="1131"/>
      <c r="AS139" s="25"/>
      <c r="AT139" s="1270"/>
      <c r="AU139" s="1270"/>
      <c r="AV139" s="1270"/>
      <c r="AW139" s="1270"/>
    </row>
    <row r="140" spans="1:49" ht="15" hidden="1" customHeight="1" x14ac:dyDescent="0.25">
      <c r="A140" s="1700" t="s">
        <v>2945</v>
      </c>
      <c r="B140" s="1065"/>
      <c r="C140" s="1692"/>
      <c r="D140" s="1692"/>
      <c r="E140" s="1700"/>
      <c r="F140" s="1692"/>
      <c r="G140" s="1430"/>
      <c r="H140" s="1431"/>
      <c r="I140" s="1432"/>
      <c r="J140" s="1693"/>
      <c r="K140" s="1432"/>
      <c r="L140" s="1405"/>
      <c r="M140" s="1406"/>
      <c r="N140" s="1700"/>
      <c r="O140" s="2186"/>
      <c r="P140" s="2186"/>
      <c r="Q140" s="2186"/>
      <c r="R140" s="2186"/>
      <c r="S140" s="1244"/>
      <c r="T140" s="1407" t="str">
        <f t="shared" si="8"/>
        <v>14 (1414)</v>
      </c>
      <c r="U140" s="1408" t="str">
        <f t="shared" si="9"/>
        <v/>
      </c>
      <c r="V140" s="295"/>
      <c r="W140" s="1409"/>
      <c r="X140" s="1409"/>
      <c r="Y140" s="320"/>
      <c r="Z140" s="1143"/>
      <c r="AA140" s="1144"/>
      <c r="AB140" s="1143"/>
      <c r="AC140" s="1144"/>
      <c r="AD140" s="1143"/>
      <c r="AE140" s="1144"/>
      <c r="AF140" s="1143"/>
      <c r="AG140" s="1144"/>
      <c r="AH140" s="1"/>
      <c r="AI140" s="19"/>
      <c r="AJ140" s="1266"/>
      <c r="AK140" s="808"/>
      <c r="AL140" s="1267"/>
      <c r="AM140" s="1267"/>
      <c r="AN140" s="1223"/>
      <c r="AO140" s="1268"/>
      <c r="AP140" s="1269"/>
      <c r="AQ140" s="1143"/>
      <c r="AR140" s="1131"/>
      <c r="AS140" s="25"/>
      <c r="AT140" s="1270"/>
      <c r="AU140" s="1270"/>
      <c r="AV140" s="1270"/>
      <c r="AW140" s="1270"/>
    </row>
    <row r="141" spans="1:49" ht="15" hidden="1" customHeight="1" x14ac:dyDescent="0.25">
      <c r="A141" s="1700" t="s">
        <v>2946</v>
      </c>
      <c r="B141" s="1065"/>
      <c r="C141" s="1692"/>
      <c r="D141" s="1692"/>
      <c r="E141" s="1700"/>
      <c r="F141" s="1692"/>
      <c r="G141" s="1430"/>
      <c r="H141" s="1431"/>
      <c r="I141" s="1432"/>
      <c r="J141" s="1693"/>
      <c r="K141" s="1432"/>
      <c r="L141" s="1405"/>
      <c r="M141" s="1406"/>
      <c r="N141" s="1700"/>
      <c r="O141" s="2186"/>
      <c r="P141" s="2186"/>
      <c r="Q141" s="2186"/>
      <c r="R141" s="2186"/>
      <c r="S141" s="1244"/>
      <c r="T141" s="1407" t="str">
        <f t="shared" si="8"/>
        <v>15 (1415)</v>
      </c>
      <c r="U141" s="1408" t="str">
        <f t="shared" si="9"/>
        <v/>
      </c>
      <c r="V141" s="295"/>
      <c r="W141" s="1409"/>
      <c r="X141" s="1409"/>
      <c r="Y141" s="320"/>
      <c r="Z141" s="1143"/>
      <c r="AA141" s="1144"/>
      <c r="AB141" s="1143"/>
      <c r="AC141" s="1144"/>
      <c r="AD141" s="1143"/>
      <c r="AE141" s="1144"/>
      <c r="AF141" s="1143"/>
      <c r="AG141" s="1144"/>
      <c r="AH141" s="1"/>
      <c r="AI141" s="19"/>
      <c r="AJ141" s="1266"/>
      <c r="AK141" s="808"/>
      <c r="AL141" s="1267"/>
      <c r="AM141" s="1267"/>
      <c r="AN141" s="1223"/>
      <c r="AO141" s="1268"/>
      <c r="AP141" s="1269"/>
      <c r="AQ141" s="1143"/>
      <c r="AR141" s="1131"/>
      <c r="AS141" s="25"/>
      <c r="AT141" s="1270"/>
      <c r="AU141" s="1270"/>
      <c r="AV141" s="1270"/>
      <c r="AW141" s="1270"/>
    </row>
    <row r="142" spans="1:49" ht="15" hidden="1" customHeight="1" x14ac:dyDescent="0.25">
      <c r="A142" s="1700" t="s">
        <v>2947</v>
      </c>
      <c r="B142" s="1065"/>
      <c r="C142" s="1692"/>
      <c r="D142" s="1692"/>
      <c r="E142" s="1700"/>
      <c r="F142" s="1692"/>
      <c r="G142" s="1430"/>
      <c r="H142" s="1431"/>
      <c r="I142" s="1432"/>
      <c r="J142" s="1693"/>
      <c r="K142" s="1432"/>
      <c r="L142" s="1405"/>
      <c r="M142" s="1406"/>
      <c r="N142" s="1700"/>
      <c r="O142" s="2186"/>
      <c r="P142" s="2186"/>
      <c r="Q142" s="2186"/>
      <c r="R142" s="2186"/>
      <c r="S142" s="1244"/>
      <c r="T142" s="1407" t="str">
        <f t="shared" si="8"/>
        <v>16 (1416)</v>
      </c>
      <c r="U142" s="1408" t="str">
        <f t="shared" si="9"/>
        <v/>
      </c>
      <c r="V142" s="295"/>
      <c r="W142" s="1409"/>
      <c r="X142" s="1409"/>
      <c r="Y142" s="320"/>
      <c r="Z142" s="1143"/>
      <c r="AA142" s="1144"/>
      <c r="AB142" s="1143"/>
      <c r="AC142" s="1144"/>
      <c r="AD142" s="1143"/>
      <c r="AE142" s="1144"/>
      <c r="AF142" s="1143"/>
      <c r="AG142" s="1144"/>
      <c r="AH142" s="1"/>
      <c r="AI142" s="19"/>
      <c r="AJ142" s="1266"/>
      <c r="AK142" s="808"/>
      <c r="AL142" s="1267"/>
      <c r="AM142" s="1267"/>
      <c r="AN142" s="1223"/>
      <c r="AO142" s="1268"/>
      <c r="AP142" s="1269"/>
      <c r="AQ142" s="1143"/>
      <c r="AR142" s="1131"/>
      <c r="AS142" s="25"/>
      <c r="AT142" s="1270"/>
      <c r="AU142" s="1270"/>
      <c r="AV142" s="1270"/>
      <c r="AW142" s="1270"/>
    </row>
    <row r="143" spans="1:49" ht="15" hidden="1" customHeight="1" x14ac:dyDescent="0.25">
      <c r="A143" s="1700" t="s">
        <v>2948</v>
      </c>
      <c r="B143" s="1065"/>
      <c r="C143" s="1692"/>
      <c r="D143" s="1692"/>
      <c r="E143" s="1700"/>
      <c r="F143" s="1692"/>
      <c r="G143" s="1430"/>
      <c r="H143" s="1431"/>
      <c r="I143" s="1432"/>
      <c r="J143" s="1693"/>
      <c r="K143" s="1432"/>
      <c r="L143" s="1405"/>
      <c r="M143" s="1406"/>
      <c r="N143" s="1700"/>
      <c r="O143" s="2186"/>
      <c r="P143" s="2186"/>
      <c r="Q143" s="2186"/>
      <c r="R143" s="2186"/>
      <c r="S143" s="1244"/>
      <c r="T143" s="1407" t="str">
        <f t="shared" si="8"/>
        <v>17 (1417)</v>
      </c>
      <c r="U143" s="1408" t="str">
        <f t="shared" si="9"/>
        <v/>
      </c>
      <c r="V143" s="295"/>
      <c r="W143" s="1409"/>
      <c r="X143" s="1409"/>
      <c r="Y143" s="320"/>
      <c r="Z143" s="1143"/>
      <c r="AA143" s="1144"/>
      <c r="AB143" s="1143"/>
      <c r="AC143" s="1144"/>
      <c r="AD143" s="1143"/>
      <c r="AE143" s="1144"/>
      <c r="AF143" s="1143"/>
      <c r="AG143" s="1144"/>
      <c r="AH143" s="1"/>
      <c r="AI143" s="19"/>
      <c r="AJ143" s="1266"/>
      <c r="AK143" s="808"/>
      <c r="AL143" s="1267"/>
      <c r="AM143" s="1267"/>
      <c r="AN143" s="1223"/>
      <c r="AO143" s="1268"/>
      <c r="AP143" s="1269"/>
      <c r="AQ143" s="1143"/>
      <c r="AR143" s="1131"/>
      <c r="AS143" s="25"/>
      <c r="AT143" s="1270"/>
      <c r="AU143" s="1270"/>
      <c r="AV143" s="1270"/>
      <c r="AW143" s="1270"/>
    </row>
    <row r="144" spans="1:49" ht="15" hidden="1" customHeight="1" x14ac:dyDescent="0.25">
      <c r="A144" s="1700" t="s">
        <v>2949</v>
      </c>
      <c r="B144" s="1065"/>
      <c r="C144" s="1692"/>
      <c r="D144" s="1692"/>
      <c r="E144" s="1700"/>
      <c r="F144" s="1692"/>
      <c r="G144" s="1430"/>
      <c r="H144" s="1431"/>
      <c r="I144" s="1432"/>
      <c r="J144" s="1693"/>
      <c r="K144" s="1432"/>
      <c r="L144" s="1405"/>
      <c r="M144" s="1406"/>
      <c r="N144" s="1700"/>
      <c r="O144" s="2186"/>
      <c r="P144" s="2186"/>
      <c r="Q144" s="2186"/>
      <c r="R144" s="2186"/>
      <c r="S144" s="1244"/>
      <c r="T144" s="1407" t="str">
        <f t="shared" si="8"/>
        <v>18 (1418)</v>
      </c>
      <c r="U144" s="1408" t="str">
        <f t="shared" si="9"/>
        <v/>
      </c>
      <c r="V144" s="295"/>
      <c r="W144" s="1409"/>
      <c r="X144" s="1409"/>
      <c r="Y144" s="320"/>
      <c r="Z144" s="1143"/>
      <c r="AA144" s="1144"/>
      <c r="AB144" s="1143"/>
      <c r="AC144" s="1144"/>
      <c r="AD144" s="1143"/>
      <c r="AE144" s="1144"/>
      <c r="AF144" s="1143"/>
      <c r="AG144" s="1144"/>
      <c r="AH144" s="1"/>
      <c r="AI144" s="19"/>
      <c r="AJ144" s="1266"/>
      <c r="AK144" s="808"/>
      <c r="AL144" s="1267"/>
      <c r="AM144" s="1267"/>
      <c r="AN144" s="1223"/>
      <c r="AO144" s="1268"/>
      <c r="AP144" s="1269"/>
      <c r="AQ144" s="1143"/>
      <c r="AR144" s="1131"/>
      <c r="AS144" s="25"/>
      <c r="AT144" s="1270"/>
      <c r="AU144" s="1270"/>
      <c r="AV144" s="1270"/>
      <c r="AW144" s="1270"/>
    </row>
    <row r="145" spans="1:57" ht="15" hidden="1" customHeight="1" x14ac:dyDescent="0.25">
      <c r="A145" s="1700" t="s">
        <v>2950</v>
      </c>
      <c r="B145" s="1065"/>
      <c r="C145" s="1692"/>
      <c r="D145" s="1692"/>
      <c r="E145" s="1700"/>
      <c r="F145" s="1692"/>
      <c r="G145" s="1430"/>
      <c r="H145" s="1431"/>
      <c r="I145" s="1432"/>
      <c r="J145" s="1693"/>
      <c r="K145" s="1432"/>
      <c r="L145" s="1405"/>
      <c r="M145" s="1406"/>
      <c r="N145" s="1700"/>
      <c r="O145" s="2186"/>
      <c r="P145" s="2186"/>
      <c r="Q145" s="2186"/>
      <c r="R145" s="2186"/>
      <c r="S145" s="1244"/>
      <c r="T145" s="1407" t="str">
        <f t="shared" si="8"/>
        <v>19 (1419)</v>
      </c>
      <c r="U145" s="1408" t="str">
        <f t="shared" si="9"/>
        <v/>
      </c>
      <c r="V145" s="295"/>
      <c r="W145" s="1409"/>
      <c r="X145" s="1409"/>
      <c r="Y145" s="320"/>
      <c r="Z145" s="1143"/>
      <c r="AA145" s="1144"/>
      <c r="AB145" s="1143"/>
      <c r="AC145" s="1144"/>
      <c r="AD145" s="1143"/>
      <c r="AE145" s="1144"/>
      <c r="AF145" s="1143"/>
      <c r="AG145" s="1144"/>
      <c r="AH145" s="1"/>
      <c r="AI145" s="19"/>
      <c r="AJ145" s="1266"/>
      <c r="AK145" s="808"/>
      <c r="AL145" s="1267"/>
      <c r="AM145" s="1267"/>
      <c r="AN145" s="1223"/>
      <c r="AO145" s="1268"/>
      <c r="AP145" s="1269"/>
      <c r="AQ145" s="1143"/>
      <c r="AR145" s="1131"/>
      <c r="AS145" s="25"/>
      <c r="AT145" s="1270"/>
      <c r="AU145" s="1270"/>
      <c r="AV145" s="1270"/>
      <c r="AW145" s="1270"/>
      <c r="AX145" s="1719"/>
      <c r="AY145" s="1719"/>
      <c r="AZ145" s="1719"/>
      <c r="BA145" s="1719"/>
      <c r="BB145" s="1719"/>
      <c r="BC145" s="1719"/>
      <c r="BD145" s="1719"/>
      <c r="BE145" s="1719"/>
    </row>
    <row r="146" spans="1:57" ht="15" hidden="1" customHeight="1" x14ac:dyDescent="0.25">
      <c r="A146" s="1700" t="s">
        <v>2951</v>
      </c>
      <c r="B146" s="1065"/>
      <c r="C146" s="1692"/>
      <c r="D146" s="1692"/>
      <c r="E146" s="1700"/>
      <c r="F146" s="1692"/>
      <c r="G146" s="1430"/>
      <c r="H146" s="1431"/>
      <c r="I146" s="1432"/>
      <c r="J146" s="1693"/>
      <c r="K146" s="1432"/>
      <c r="L146" s="1405"/>
      <c r="M146" s="1406"/>
      <c r="N146" s="1700"/>
      <c r="O146" s="2186"/>
      <c r="P146" s="2186"/>
      <c r="Q146" s="2186"/>
      <c r="R146" s="2186"/>
      <c r="S146" s="1244"/>
      <c r="T146" s="1407" t="str">
        <f t="shared" si="8"/>
        <v>20 (1420)</v>
      </c>
      <c r="U146" s="1408" t="str">
        <f t="shared" si="9"/>
        <v/>
      </c>
      <c r="V146" s="295"/>
      <c r="W146" s="1409"/>
      <c r="X146" s="1409"/>
      <c r="Y146" s="320"/>
      <c r="Z146" s="1143"/>
      <c r="AA146" s="1144"/>
      <c r="AB146" s="1143"/>
      <c r="AC146" s="1144"/>
      <c r="AD146" s="1143"/>
      <c r="AE146" s="1144"/>
      <c r="AF146" s="1143"/>
      <c r="AG146" s="1144"/>
      <c r="AH146" s="1"/>
      <c r="AI146" s="19"/>
      <c r="AJ146" s="1266"/>
      <c r="AK146" s="808"/>
      <c r="AL146" s="1267"/>
      <c r="AM146" s="1267"/>
      <c r="AN146" s="1223"/>
      <c r="AO146" s="1268"/>
      <c r="AP146" s="1269"/>
      <c r="AQ146" s="1143"/>
      <c r="AR146" s="1131"/>
      <c r="AS146" s="25"/>
      <c r="AT146" s="1270"/>
      <c r="AU146" s="1270"/>
      <c r="AV146" s="1270"/>
      <c r="AW146" s="1270"/>
      <c r="AX146" s="1719"/>
      <c r="AY146" s="1719"/>
      <c r="AZ146" s="1719"/>
      <c r="BA146" s="1719"/>
      <c r="BB146" s="1719"/>
      <c r="BC146" s="1719"/>
      <c r="BD146" s="1719"/>
      <c r="BE146" s="1719"/>
    </row>
    <row r="147" spans="1:57" ht="15" hidden="1" customHeight="1" x14ac:dyDescent="0.25">
      <c r="A147" s="1700" t="s">
        <v>2952</v>
      </c>
      <c r="B147" s="1065"/>
      <c r="C147" s="1692"/>
      <c r="D147" s="1692"/>
      <c r="E147" s="1700"/>
      <c r="F147" s="1692"/>
      <c r="G147" s="1430"/>
      <c r="H147" s="1431"/>
      <c r="I147" s="1432"/>
      <c r="J147" s="1693"/>
      <c r="K147" s="1432"/>
      <c r="L147" s="1405"/>
      <c r="M147" s="1406"/>
      <c r="N147" s="1700"/>
      <c r="O147" s="2186"/>
      <c r="P147" s="2186"/>
      <c r="Q147" s="2186"/>
      <c r="R147" s="2186"/>
      <c r="S147" s="1244"/>
      <c r="T147" s="1407" t="str">
        <f t="shared" si="8"/>
        <v>21 (1421)</v>
      </c>
      <c r="U147" s="1408" t="str">
        <f t="shared" si="9"/>
        <v/>
      </c>
      <c r="V147" s="295"/>
      <c r="W147" s="1409"/>
      <c r="X147" s="1409"/>
      <c r="Y147" s="320"/>
      <c r="Z147" s="1143"/>
      <c r="AA147" s="1144"/>
      <c r="AB147" s="1143"/>
      <c r="AC147" s="1144"/>
      <c r="AD147" s="1143"/>
      <c r="AE147" s="1144"/>
      <c r="AF147" s="1143"/>
      <c r="AG147" s="1144"/>
      <c r="AH147" s="1"/>
      <c r="AI147" s="19"/>
      <c r="AJ147" s="1266"/>
      <c r="AK147" s="808"/>
      <c r="AL147" s="1267"/>
      <c r="AM147" s="1267"/>
      <c r="AN147" s="1223"/>
      <c r="AO147" s="1268"/>
      <c r="AP147" s="1269"/>
      <c r="AQ147" s="1143"/>
      <c r="AR147" s="1131"/>
      <c r="AS147" s="25"/>
      <c r="AT147" s="1270"/>
      <c r="AU147" s="1270"/>
      <c r="AV147" s="1270"/>
      <c r="AW147" s="1270"/>
      <c r="AX147" s="1719"/>
      <c r="AY147" s="1719"/>
      <c r="AZ147" s="1719"/>
      <c r="BA147" s="1719"/>
      <c r="BB147" s="1719"/>
      <c r="BC147" s="1719"/>
      <c r="BD147" s="1719"/>
      <c r="BE147" s="1719"/>
    </row>
    <row r="148" spans="1:57" ht="15" hidden="1" customHeight="1" x14ac:dyDescent="0.25">
      <c r="A148" s="1700" t="s">
        <v>2953</v>
      </c>
      <c r="B148" s="1065"/>
      <c r="C148" s="1692"/>
      <c r="D148" s="1692"/>
      <c r="E148" s="1700"/>
      <c r="F148" s="1692"/>
      <c r="G148" s="1430"/>
      <c r="H148" s="1431"/>
      <c r="I148" s="1432"/>
      <c r="J148" s="1693"/>
      <c r="K148" s="1432"/>
      <c r="L148" s="1405"/>
      <c r="M148" s="1406"/>
      <c r="N148" s="1700"/>
      <c r="O148" s="2186"/>
      <c r="P148" s="2186"/>
      <c r="Q148" s="2186"/>
      <c r="R148" s="2186"/>
      <c r="S148" s="1244"/>
      <c r="T148" s="1407" t="str">
        <f t="shared" si="8"/>
        <v>22 (1422)</v>
      </c>
      <c r="U148" s="1408" t="str">
        <f t="shared" si="9"/>
        <v/>
      </c>
      <c r="V148" s="295"/>
      <c r="W148" s="1409"/>
      <c r="X148" s="1409"/>
      <c r="Y148" s="320"/>
      <c r="Z148" s="1143"/>
      <c r="AA148" s="1144"/>
      <c r="AB148" s="1143"/>
      <c r="AC148" s="1144"/>
      <c r="AD148" s="1143"/>
      <c r="AE148" s="1144"/>
      <c r="AF148" s="1143"/>
      <c r="AG148" s="1144"/>
      <c r="AH148" s="1"/>
      <c r="AI148" s="19"/>
      <c r="AJ148" s="1266"/>
      <c r="AK148" s="808"/>
      <c r="AL148" s="1267"/>
      <c r="AM148" s="1267"/>
      <c r="AN148" s="1223"/>
      <c r="AO148" s="1268"/>
      <c r="AP148" s="1269"/>
      <c r="AQ148" s="1143"/>
      <c r="AR148" s="1131"/>
      <c r="AS148" s="25"/>
      <c r="AT148" s="1270"/>
      <c r="AU148" s="1270"/>
      <c r="AV148" s="1270"/>
      <c r="AW148" s="1270"/>
      <c r="AX148" s="1719"/>
      <c r="AY148" s="1719"/>
      <c r="AZ148" s="1719"/>
      <c r="BA148" s="1719"/>
      <c r="BB148" s="1719"/>
      <c r="BC148" s="1719"/>
      <c r="BD148" s="1719"/>
      <c r="BE148" s="1719"/>
    </row>
    <row r="149" spans="1:57" ht="15" hidden="1" customHeight="1" x14ac:dyDescent="0.25">
      <c r="A149" s="1700" t="s">
        <v>2954</v>
      </c>
      <c r="B149" s="1065"/>
      <c r="C149" s="1692"/>
      <c r="D149" s="1692"/>
      <c r="E149" s="1700"/>
      <c r="F149" s="1692"/>
      <c r="G149" s="1430"/>
      <c r="H149" s="1431"/>
      <c r="I149" s="1432"/>
      <c r="J149" s="1693"/>
      <c r="K149" s="1432"/>
      <c r="L149" s="1405"/>
      <c r="M149" s="1406"/>
      <c r="N149" s="1700"/>
      <c r="O149" s="2186"/>
      <c r="P149" s="2186"/>
      <c r="Q149" s="2186"/>
      <c r="R149" s="2186"/>
      <c r="S149" s="1244"/>
      <c r="T149" s="1407" t="str">
        <f t="shared" si="8"/>
        <v>23 (1423)</v>
      </c>
      <c r="U149" s="1408" t="str">
        <f t="shared" si="9"/>
        <v/>
      </c>
      <c r="V149" s="295"/>
      <c r="W149" s="1409"/>
      <c r="X149" s="1409"/>
      <c r="Y149" s="320"/>
      <c r="Z149" s="1143"/>
      <c r="AA149" s="1144"/>
      <c r="AB149" s="1143"/>
      <c r="AC149" s="1144"/>
      <c r="AD149" s="1143"/>
      <c r="AE149" s="1144"/>
      <c r="AF149" s="1143"/>
      <c r="AG149" s="1144"/>
      <c r="AH149" s="1"/>
      <c r="AI149" s="19"/>
      <c r="AJ149" s="1266"/>
      <c r="AK149" s="808"/>
      <c r="AL149" s="1267"/>
      <c r="AM149" s="1267"/>
      <c r="AN149" s="1223"/>
      <c r="AO149" s="1268"/>
      <c r="AP149" s="1269"/>
      <c r="AQ149" s="1143"/>
      <c r="AR149" s="1131"/>
      <c r="AS149" s="25"/>
      <c r="AT149" s="1270"/>
      <c r="AU149" s="1270"/>
      <c r="AV149" s="1270"/>
      <c r="AW149" s="1270"/>
      <c r="AX149" s="1719"/>
      <c r="AY149" s="1719"/>
      <c r="AZ149" s="1719"/>
      <c r="BA149" s="1719"/>
      <c r="BB149" s="1719"/>
      <c r="BC149" s="1719"/>
      <c r="BD149" s="1719"/>
      <c r="BE149" s="1719"/>
    </row>
    <row r="150" spans="1:57" ht="15" hidden="1" customHeight="1" x14ac:dyDescent="0.25">
      <c r="A150" s="1700" t="s">
        <v>2955</v>
      </c>
      <c r="B150" s="1065"/>
      <c r="C150" s="1692"/>
      <c r="D150" s="1692"/>
      <c r="E150" s="1700"/>
      <c r="F150" s="1692"/>
      <c r="G150" s="1430"/>
      <c r="H150" s="1431"/>
      <c r="I150" s="1432"/>
      <c r="J150" s="1693"/>
      <c r="K150" s="1432"/>
      <c r="L150" s="1405"/>
      <c r="M150" s="1406"/>
      <c r="N150" s="1700"/>
      <c r="O150" s="2186"/>
      <c r="P150" s="2186"/>
      <c r="Q150" s="2186"/>
      <c r="R150" s="2186"/>
      <c r="S150" s="1244"/>
      <c r="T150" s="1407" t="str">
        <f t="shared" si="8"/>
        <v>24 (1424)</v>
      </c>
      <c r="U150" s="1408" t="str">
        <f t="shared" si="9"/>
        <v/>
      </c>
      <c r="V150" s="295"/>
      <c r="W150" s="1409"/>
      <c r="X150" s="1409"/>
      <c r="Y150" s="320"/>
      <c r="Z150" s="1143"/>
      <c r="AA150" s="1144"/>
      <c r="AB150" s="1143"/>
      <c r="AC150" s="1144"/>
      <c r="AD150" s="1143"/>
      <c r="AE150" s="1144"/>
      <c r="AF150" s="1143"/>
      <c r="AG150" s="1144"/>
      <c r="AH150" s="1"/>
      <c r="AI150" s="19"/>
      <c r="AJ150" s="1266"/>
      <c r="AK150" s="808"/>
      <c r="AL150" s="1267"/>
      <c r="AM150" s="1267"/>
      <c r="AN150" s="1223"/>
      <c r="AO150" s="1268"/>
      <c r="AP150" s="1269"/>
      <c r="AQ150" s="1143"/>
      <c r="AR150" s="1131"/>
      <c r="AS150" s="25"/>
      <c r="AT150" s="1270"/>
      <c r="AU150" s="1270"/>
      <c r="AV150" s="1270"/>
      <c r="AW150" s="1270"/>
      <c r="AX150" s="1719"/>
      <c r="AY150" s="1719"/>
      <c r="AZ150" s="1719"/>
      <c r="BA150" s="1719"/>
      <c r="BB150" s="1719"/>
      <c r="BC150" s="1719"/>
      <c r="BD150" s="1719"/>
      <c r="BE150" s="1719"/>
    </row>
    <row r="151" spans="1:57" ht="15" hidden="1" customHeight="1" x14ac:dyDescent="0.25">
      <c r="A151" s="1700" t="s">
        <v>2956</v>
      </c>
      <c r="B151" s="1065"/>
      <c r="C151" s="1692"/>
      <c r="D151" s="1692"/>
      <c r="E151" s="1700"/>
      <c r="F151" s="1692"/>
      <c r="G151" s="1430"/>
      <c r="H151" s="1431"/>
      <c r="I151" s="1432"/>
      <c r="J151" s="1693"/>
      <c r="K151" s="1432"/>
      <c r="L151" s="1405"/>
      <c r="M151" s="1406"/>
      <c r="N151" s="1700"/>
      <c r="O151" s="2186"/>
      <c r="P151" s="2186"/>
      <c r="Q151" s="2186"/>
      <c r="R151" s="2186"/>
      <c r="S151" s="1244"/>
      <c r="T151" s="1407" t="str">
        <f t="shared" si="8"/>
        <v>25 (1425)</v>
      </c>
      <c r="U151" s="1408" t="str">
        <f t="shared" si="9"/>
        <v/>
      </c>
      <c r="V151" s="295"/>
      <c r="W151" s="1409"/>
      <c r="X151" s="1409"/>
      <c r="Y151" s="320"/>
      <c r="Z151" s="1143"/>
      <c r="AA151" s="1144"/>
      <c r="AB151" s="1143"/>
      <c r="AC151" s="1144"/>
      <c r="AD151" s="1143"/>
      <c r="AE151" s="1144"/>
      <c r="AF151" s="1143"/>
      <c r="AG151" s="1144"/>
      <c r="AH151" s="1"/>
      <c r="AI151" s="19"/>
      <c r="AJ151" s="1266"/>
      <c r="AK151" s="808"/>
      <c r="AL151" s="1267"/>
      <c r="AM151" s="1267"/>
      <c r="AN151" s="1223"/>
      <c r="AO151" s="1268"/>
      <c r="AP151" s="1269"/>
      <c r="AQ151" s="1143"/>
      <c r="AR151" s="1131"/>
      <c r="AS151" s="25"/>
      <c r="AT151" s="1270"/>
      <c r="AU151" s="1270"/>
      <c r="AV151" s="1270"/>
      <c r="AW151" s="1270"/>
      <c r="AX151" s="1719"/>
      <c r="AY151" s="1719"/>
      <c r="AZ151" s="1719"/>
      <c r="BA151" s="1719"/>
      <c r="BB151" s="1719"/>
      <c r="BC151" s="1719"/>
      <c r="BD151" s="1719"/>
      <c r="BE151" s="1719"/>
    </row>
    <row r="152" spans="1:57" x14ac:dyDescent="0.25">
      <c r="A152" s="425" t="s">
        <v>2957</v>
      </c>
      <c r="B152" s="1066">
        <v>100</v>
      </c>
      <c r="C152" s="1692"/>
      <c r="D152" s="1692"/>
      <c r="E152" s="1700"/>
      <c r="F152" s="1692"/>
      <c r="G152" s="1360"/>
      <c r="H152" s="1496"/>
      <c r="I152" s="1432"/>
      <c r="J152" s="1693"/>
      <c r="K152" s="1432"/>
      <c r="L152" s="1405"/>
      <c r="M152" s="1497"/>
      <c r="N152" s="1700"/>
      <c r="O152" s="2188"/>
      <c r="P152" s="2188"/>
      <c r="Q152" s="2188"/>
      <c r="R152" s="2188"/>
      <c r="S152" s="1271"/>
      <c r="T152" s="1480" t="str">
        <f>$A$152</f>
        <v>(1426)</v>
      </c>
      <c r="U152" s="1413">
        <f>$B152</f>
        <v>100</v>
      </c>
      <c r="V152" s="295"/>
      <c r="W152" s="1409"/>
      <c r="X152" s="1409"/>
      <c r="Y152" s="320"/>
      <c r="Z152" s="1143"/>
      <c r="AA152" s="1144"/>
      <c r="AB152" s="1143"/>
      <c r="AC152" s="1144"/>
      <c r="AD152" s="1143"/>
      <c r="AE152" s="1144"/>
      <c r="AF152" s="1143"/>
      <c r="AG152" s="1144"/>
      <c r="AH152" s="1"/>
      <c r="AI152" s="19"/>
      <c r="AJ152" s="1266"/>
      <c r="AK152" s="808"/>
      <c r="AL152" s="1267"/>
      <c r="AM152" s="1267"/>
      <c r="AN152" s="1223"/>
      <c r="AO152" s="1268"/>
      <c r="AP152" s="1269"/>
      <c r="AQ152" s="1143"/>
      <c r="AR152" s="1131"/>
      <c r="AS152" s="25"/>
      <c r="AT152" s="1270"/>
      <c r="AU152" s="1270"/>
      <c r="AV152" s="1270"/>
      <c r="AW152" s="1270"/>
      <c r="AX152" s="1719"/>
      <c r="AY152" s="1719"/>
      <c r="AZ152" s="1719"/>
      <c r="BA152" s="1719"/>
      <c r="BB152" s="1719"/>
      <c r="BC152" s="1719"/>
      <c r="BD152" s="1719"/>
      <c r="BE152" s="1719"/>
    </row>
    <row r="153" spans="1:57" x14ac:dyDescent="0.25">
      <c r="A153" s="132" t="s">
        <v>2958</v>
      </c>
      <c r="B153" s="905" t="s">
        <v>2959</v>
      </c>
      <c r="C153" s="1693"/>
      <c r="D153" s="1693"/>
      <c r="E153" s="131"/>
      <c r="F153" s="1498"/>
      <c r="G153" s="1501"/>
      <c r="H153" s="1500"/>
      <c r="I153" s="1432"/>
      <c r="J153" s="1693"/>
      <c r="K153" s="1432"/>
      <c r="L153" s="1416"/>
      <c r="M153" s="1417"/>
      <c r="N153" s="131"/>
      <c r="O153" s="2189"/>
      <c r="P153" s="2189"/>
      <c r="Q153" s="2189"/>
      <c r="R153" s="2189"/>
      <c r="S153" s="764"/>
      <c r="T153" s="1480" t="str">
        <f>$A$153</f>
        <v>(1400)</v>
      </c>
      <c r="U153" s="906" t="str">
        <f>$B153</f>
        <v>Global</v>
      </c>
      <c r="V153" s="295"/>
      <c r="W153" s="1418"/>
      <c r="X153" s="1418"/>
      <c r="Y153" s="320"/>
      <c r="Z153" s="1143"/>
      <c r="AA153" s="1144"/>
      <c r="AB153" s="1143"/>
      <c r="AC153" s="1144"/>
      <c r="AD153" s="1143"/>
      <c r="AE153" s="1144"/>
      <c r="AF153" s="1143"/>
      <c r="AG153" s="1144"/>
      <c r="AH153" s="1"/>
      <c r="AI153" s="25"/>
      <c r="AJ153" s="1272"/>
      <c r="AK153" s="808"/>
      <c r="AL153" s="1267"/>
      <c r="AM153" s="1267"/>
      <c r="AN153" s="1223"/>
      <c r="AO153" s="221"/>
      <c r="AP153" s="1273"/>
      <c r="AQ153" s="1143"/>
      <c r="AR153" s="1131"/>
      <c r="AS153" s="25"/>
      <c r="AT153" s="802"/>
      <c r="AU153" s="802"/>
      <c r="AV153" s="802"/>
      <c r="AW153" s="802"/>
      <c r="AX153" s="1719"/>
      <c r="AY153" s="1719"/>
      <c r="AZ153" s="1719"/>
      <c r="BA153" s="1719"/>
      <c r="BB153" s="1719"/>
      <c r="BC153" s="1719"/>
      <c r="BD153" s="1719"/>
      <c r="BE153" s="1719"/>
    </row>
    <row r="154" spans="1:57" x14ac:dyDescent="0.25">
      <c r="A154" s="1718"/>
      <c r="B154" s="1718"/>
      <c r="C154" s="1357"/>
      <c r="D154" s="1357"/>
      <c r="E154" s="131"/>
      <c r="F154" s="979"/>
      <c r="G154" s="1358"/>
      <c r="H154" s="1358"/>
      <c r="I154" s="1357"/>
      <c r="J154" s="1357"/>
      <c r="K154" s="1357"/>
      <c r="L154" s="1357"/>
      <c r="M154" s="1428"/>
      <c r="N154" s="131"/>
      <c r="O154" s="553"/>
      <c r="P154" s="553"/>
      <c r="Q154" s="553"/>
      <c r="R154" s="553"/>
      <c r="S154" s="1"/>
      <c r="T154" s="1427"/>
      <c r="U154" s="1427"/>
      <c r="V154" s="914"/>
      <c r="W154" s="914"/>
      <c r="X154" s="914"/>
      <c r="Y154" s="320"/>
      <c r="Z154" s="1145"/>
      <c r="AA154" s="1146"/>
      <c r="AB154" s="1145"/>
      <c r="AC154" s="1146"/>
      <c r="AD154" s="1145"/>
      <c r="AE154" s="1146"/>
      <c r="AF154" s="1145"/>
      <c r="AG154" s="1146"/>
      <c r="AH154" s="1"/>
      <c r="AI154" s="25"/>
      <c r="AJ154" s="768"/>
      <c r="AK154" s="808"/>
      <c r="AL154" s="1267"/>
      <c r="AM154" s="1267"/>
      <c r="AN154" s="1223"/>
      <c r="AO154" s="221"/>
      <c r="AP154" s="1274"/>
      <c r="AQ154" s="1145"/>
      <c r="AR154" s="1275"/>
      <c r="AS154" s="25"/>
      <c r="AT154" s="803"/>
      <c r="AU154" s="803"/>
      <c r="AV154" s="803"/>
      <c r="AW154" s="803"/>
      <c r="AX154" s="1719"/>
      <c r="AY154" s="1719"/>
      <c r="AZ154" s="1719"/>
      <c r="BA154" s="1719"/>
      <c r="BB154" s="1719"/>
      <c r="BC154" s="1719"/>
      <c r="BD154" s="1719"/>
      <c r="BE154" s="1719"/>
    </row>
    <row r="155" spans="1:57" x14ac:dyDescent="0.25">
      <c r="A155" s="131"/>
      <c r="B155" s="1356" t="s">
        <v>2960</v>
      </c>
      <c r="C155" s="1357"/>
      <c r="D155" s="1357"/>
      <c r="E155" s="131"/>
      <c r="F155" s="979"/>
      <c r="G155" s="1358"/>
      <c r="H155" s="1358"/>
      <c r="I155" s="1357"/>
      <c r="J155" s="1357"/>
      <c r="K155" s="1357"/>
      <c r="L155" s="1357"/>
      <c r="M155" s="1428"/>
      <c r="N155" s="131"/>
      <c r="O155" s="553"/>
      <c r="P155" s="553"/>
      <c r="Q155" s="553"/>
      <c r="R155" s="553"/>
      <c r="S155" s="1083"/>
      <c r="T155" s="1429"/>
      <c r="U155" s="1429"/>
      <c r="V155" s="553"/>
      <c r="W155" s="553"/>
      <c r="X155" s="553"/>
      <c r="Y155" s="693"/>
      <c r="Z155" s="1134"/>
      <c r="AA155" s="1134"/>
      <c r="AB155" s="1134"/>
      <c r="AC155" s="1134"/>
      <c r="AD155" s="1134"/>
      <c r="AE155" s="1134"/>
      <c r="AF155" s="1134"/>
      <c r="AG155" s="1134"/>
      <c r="AH155" s="1"/>
      <c r="AI155" s="1134"/>
      <c r="AJ155" s="1134"/>
      <c r="AK155" s="1134"/>
      <c r="AL155" s="1134"/>
      <c r="AM155" s="1134"/>
      <c r="AN155" s="693"/>
      <c r="AO155" s="1134"/>
      <c r="AP155" s="1134"/>
      <c r="AQ155" s="769"/>
      <c r="AR155" s="25"/>
      <c r="AS155" s="25"/>
      <c r="AT155" s="25"/>
      <c r="AU155" s="25"/>
      <c r="AV155" s="25"/>
      <c r="AW155" s="25"/>
      <c r="AX155" s="1719"/>
      <c r="AY155" s="1719"/>
      <c r="AZ155" s="1719"/>
      <c r="BA155" s="1719"/>
      <c r="BB155" s="1719"/>
      <c r="BC155" s="1719"/>
      <c r="BD155" s="1719"/>
      <c r="BE155" s="1719"/>
    </row>
    <row r="156" spans="1:57" x14ac:dyDescent="0.25">
      <c r="A156" s="132" t="s">
        <v>2958</v>
      </c>
      <c r="B156" s="1359" t="s">
        <v>2959</v>
      </c>
      <c r="C156" s="1501"/>
      <c r="D156" s="1501"/>
      <c r="E156" s="1361"/>
      <c r="F156" s="1501"/>
      <c r="G156" s="1501"/>
      <c r="H156" s="1431"/>
      <c r="I156" s="1501"/>
      <c r="J156" s="1501"/>
      <c r="K156" s="1501"/>
      <c r="L156" s="1501"/>
      <c r="M156" s="1501"/>
      <c r="N156" s="1700"/>
      <c r="O156" s="2319"/>
      <c r="P156" s="2320"/>
      <c r="Q156" s="2321"/>
      <c r="R156" s="2322"/>
      <c r="S156" s="1251"/>
      <c r="T156" s="1429"/>
      <c r="U156" s="1429"/>
      <c r="V156" s="553"/>
      <c r="W156" s="553"/>
      <c r="X156" s="553"/>
      <c r="Y156" s="1083"/>
      <c r="Z156" s="1083"/>
      <c r="AA156" s="1083"/>
      <c r="AB156" s="1083"/>
      <c r="AC156" s="1083"/>
      <c r="AD156" s="1083"/>
      <c r="AE156" s="769"/>
      <c r="AF156" s="769"/>
      <c r="AG156" s="769"/>
      <c r="AH156" s="769"/>
      <c r="AI156" s="769"/>
      <c r="AJ156" s="769"/>
      <c r="AK156" s="769"/>
      <c r="AL156" s="769"/>
      <c r="AM156" s="1"/>
      <c r="AN156" s="1118"/>
      <c r="AO156" s="1118"/>
      <c r="AP156" s="1085"/>
      <c r="AQ156" s="1085"/>
      <c r="AR156" s="1085"/>
      <c r="AS156" s="1085"/>
      <c r="AT156" s="1086"/>
      <c r="AU156" s="1085"/>
      <c r="AV156" s="1085"/>
      <c r="AW156" s="1085"/>
      <c r="AX156" s="1085"/>
      <c r="AY156" s="1085"/>
      <c r="AZ156" s="1085"/>
      <c r="BA156" s="1084"/>
      <c r="BB156" s="1084"/>
      <c r="BC156" s="1085"/>
      <c r="BD156" s="1085"/>
      <c r="BE156" s="1085"/>
    </row>
    <row r="157" spans="1:57" x14ac:dyDescent="0.25">
      <c r="A157" s="1718"/>
      <c r="B157" s="1718"/>
      <c r="C157" s="1718"/>
      <c r="D157" s="1718"/>
      <c r="E157" s="1718"/>
      <c r="F157" s="1718"/>
      <c r="G157" s="131"/>
      <c r="H157" s="1718"/>
      <c r="I157" s="1718"/>
      <c r="J157" s="1718"/>
      <c r="K157" s="1718"/>
      <c r="L157" s="1718"/>
      <c r="M157" s="1718"/>
      <c r="N157" s="1718"/>
      <c r="O157" s="1718"/>
      <c r="P157" s="1718"/>
      <c r="Q157" s="1718"/>
      <c r="R157" s="1718"/>
      <c r="S157" s="1719"/>
      <c r="T157" s="1570"/>
      <c r="U157" s="1571"/>
      <c r="V157" s="1481"/>
      <c r="W157" s="1481"/>
      <c r="X157" s="1481"/>
      <c r="Y157" s="1083"/>
      <c r="Z157" s="1083"/>
      <c r="AA157" s="1083"/>
      <c r="AB157" s="1083"/>
      <c r="AC157" s="1083"/>
      <c r="AD157" s="1083"/>
      <c r="AE157" s="769"/>
      <c r="AF157" s="769"/>
      <c r="AG157" s="769"/>
      <c r="AH157" s="769"/>
      <c r="AI157" s="769"/>
      <c r="AJ157" s="769"/>
      <c r="AK157" s="769"/>
      <c r="AL157" s="769"/>
      <c r="AM157" s="1"/>
      <c r="AN157" s="1118"/>
      <c r="AO157" s="1118"/>
      <c r="AP157" s="1085"/>
      <c r="AQ157" s="1085"/>
      <c r="AR157" s="1085"/>
      <c r="AS157" s="1085"/>
      <c r="AT157" s="1086"/>
      <c r="AU157" s="1085"/>
      <c r="AV157" s="1085"/>
      <c r="AW157" s="1085"/>
      <c r="AX157" s="1085"/>
      <c r="AY157" s="1085"/>
      <c r="AZ157" s="1085"/>
      <c r="BA157" s="1084"/>
      <c r="BB157" s="1084"/>
      <c r="BC157" s="1085"/>
      <c r="BD157" s="1085"/>
      <c r="BE157" s="1085"/>
    </row>
    <row r="158" spans="1:57" x14ac:dyDescent="0.25">
      <c r="A158" s="1718"/>
      <c r="B158" s="918" t="s">
        <v>746</v>
      </c>
      <c r="C158" s="1718"/>
      <c r="D158" s="1693"/>
      <c r="E158" s="1718"/>
      <c r="F158" s="1718"/>
      <c r="G158" s="1718"/>
      <c r="H158" s="131"/>
      <c r="I158" s="131"/>
      <c r="J158" s="1718"/>
      <c r="K158" s="131"/>
      <c r="L158" s="131"/>
      <c r="M158" s="131"/>
      <c r="N158" s="131"/>
      <c r="O158" s="131"/>
      <c r="P158" s="131"/>
      <c r="Q158" s="131"/>
      <c r="R158" s="131"/>
      <c r="S158" s="805"/>
      <c r="T158" s="1436"/>
      <c r="U158" s="1401" t="str">
        <f>$B158</f>
        <v>Total (500)</v>
      </c>
      <c r="V158" s="295"/>
      <c r="W158" s="131"/>
      <c r="X158" s="1437"/>
      <c r="Y158" s="1"/>
      <c r="Z158" s="25"/>
      <c r="AA158" s="25"/>
      <c r="AB158" s="25"/>
      <c r="AC158" s="25"/>
      <c r="AD158" s="25"/>
      <c r="AE158" s="25"/>
      <c r="AF158" s="25"/>
      <c r="AG158" s="25"/>
      <c r="AH158" s="1"/>
      <c r="AI158" s="1"/>
      <c r="AJ158" s="1"/>
      <c r="AK158" s="1"/>
      <c r="AL158" s="1"/>
      <c r="AM158" s="1"/>
      <c r="AN158" s="1"/>
      <c r="AO158" s="1"/>
      <c r="AP158" s="1"/>
      <c r="AQ158" s="1"/>
      <c r="AR158" s="1"/>
      <c r="AS158" s="1"/>
      <c r="AT158" s="1"/>
      <c r="AU158" s="1"/>
      <c r="AV158" s="1"/>
      <c r="AW158" s="1"/>
      <c r="AX158" s="1719"/>
      <c r="AY158" s="1719"/>
      <c r="AZ158" s="1719"/>
      <c r="BA158" s="1719"/>
      <c r="BB158" s="1719"/>
      <c r="BC158" s="1719"/>
      <c r="BD158" s="1719"/>
      <c r="BE158" s="1719"/>
    </row>
    <row r="159" spans="1:57" x14ac:dyDescent="0.25">
      <c r="A159" s="1718"/>
      <c r="B159" s="1718"/>
      <c r="C159" s="1718"/>
      <c r="D159" s="1718"/>
      <c r="E159" s="1718"/>
      <c r="F159" s="1718"/>
      <c r="G159" s="1718"/>
      <c r="H159" s="131"/>
      <c r="I159" s="131"/>
      <c r="J159" s="1718"/>
      <c r="K159" s="1718"/>
      <c r="L159" s="1718"/>
      <c r="M159" s="1718"/>
      <c r="N159" s="1718"/>
      <c r="O159" s="1718"/>
      <c r="P159" s="1718"/>
      <c r="Q159" s="1718"/>
      <c r="R159" s="1718"/>
      <c r="S159" s="1719"/>
      <c r="T159" s="1650"/>
      <c r="U159" s="1650"/>
      <c r="V159" s="1650"/>
      <c r="W159" s="131"/>
      <c r="X159" s="131"/>
      <c r="Y159" s="283"/>
      <c r="Z159" s="1145"/>
      <c r="AA159" s="1121"/>
      <c r="AB159" s="1145"/>
      <c r="AC159" s="1121"/>
      <c r="AD159" s="1145"/>
      <c r="AE159" s="1121"/>
      <c r="AF159" s="1145"/>
      <c r="AG159" s="1121"/>
      <c r="AH159" s="1"/>
      <c r="AI159" s="1276"/>
      <c r="AJ159" s="792"/>
      <c r="AK159" s="808"/>
      <c r="AL159" s="1187"/>
      <c r="AM159" s="1121"/>
      <c r="AN159" s="283"/>
      <c r="AO159" s="1276"/>
      <c r="AP159" s="1264"/>
      <c r="AQ159" s="1145"/>
      <c r="AR159" s="25"/>
      <c r="AS159" s="25"/>
      <c r="AT159" s="803"/>
      <c r="AU159" s="803"/>
      <c r="AV159" s="803"/>
      <c r="AW159" s="803"/>
      <c r="AX159" s="1719"/>
      <c r="AY159" s="1719"/>
      <c r="AZ159" s="1719"/>
      <c r="BA159" s="1719"/>
      <c r="BB159" s="1719"/>
      <c r="BC159" s="1719"/>
      <c r="BD159" s="1719"/>
      <c r="BE159" s="1719"/>
    </row>
    <row r="160" spans="1:57" ht="34.5" x14ac:dyDescent="0.25">
      <c r="A160" s="1481"/>
      <c r="B160" s="1474" t="s">
        <v>3014</v>
      </c>
      <c r="C160" s="131"/>
      <c r="D160" s="131"/>
      <c r="E160" s="131"/>
      <c r="F160" s="131"/>
      <c r="G160" s="131"/>
      <c r="H160" s="131"/>
      <c r="I160" s="131"/>
      <c r="J160" s="131"/>
      <c r="K160" s="1718"/>
      <c r="L160" s="1718"/>
      <c r="M160" s="1718"/>
      <c r="N160" s="1718"/>
      <c r="O160" s="139" t="s">
        <v>3015</v>
      </c>
      <c r="P160" s="139" t="s">
        <v>3016</v>
      </c>
      <c r="Q160" s="139" t="s">
        <v>3015</v>
      </c>
      <c r="R160" s="139" t="s">
        <v>3016</v>
      </c>
      <c r="S160" s="1249"/>
      <c r="T160" s="1481"/>
      <c r="U160" s="1481"/>
      <c r="V160" s="1481"/>
      <c r="W160" s="1481"/>
      <c r="X160" s="1481"/>
      <c r="Y160" s="1"/>
      <c r="Z160" s="25"/>
      <c r="AA160" s="25"/>
      <c r="AB160" s="25"/>
      <c r="AC160" s="25"/>
      <c r="AD160" s="25"/>
      <c r="AE160" s="25"/>
      <c r="AF160" s="25"/>
      <c r="AG160" s="25"/>
      <c r="AH160" s="1"/>
      <c r="AI160" s="1187"/>
      <c r="AJ160" s="1187"/>
      <c r="AK160" s="1187"/>
      <c r="AL160" s="1187"/>
      <c r="AM160" s="1187"/>
      <c r="AN160" s="1188"/>
      <c r="AO160" s="1187"/>
      <c r="AP160" s="1187"/>
      <c r="AQ160" s="25"/>
      <c r="AR160" s="25"/>
      <c r="AS160" s="25"/>
      <c r="AT160" s="25"/>
      <c r="AU160" s="25"/>
      <c r="AV160" s="25"/>
      <c r="AW160" s="25"/>
      <c r="AX160" s="1719"/>
      <c r="AY160" s="1719"/>
      <c r="AZ160" s="1719"/>
      <c r="BA160" s="1719"/>
      <c r="BB160" s="1719"/>
      <c r="BC160" s="1719"/>
      <c r="BD160" s="1719"/>
      <c r="BE160" s="1719"/>
    </row>
    <row r="161" spans="1:49" s="25" customFormat="1" ht="33.75" x14ac:dyDescent="0.2">
      <c r="A161" s="1481"/>
      <c r="B161" s="1475" t="s">
        <v>1784</v>
      </c>
      <c r="C161" s="660"/>
      <c r="D161" s="1692"/>
      <c r="E161" s="131"/>
      <c r="F161" s="660"/>
      <c r="G161" s="660"/>
      <c r="H161" s="1476"/>
      <c r="I161" s="1508"/>
      <c r="J161" s="1693"/>
      <c r="K161" s="1508"/>
      <c r="L161" s="1405"/>
      <c r="M161" s="1406"/>
      <c r="N161" s="131"/>
      <c r="O161" s="1692"/>
      <c r="P161" s="1692"/>
      <c r="Q161" s="1692"/>
      <c r="R161" s="1692"/>
      <c r="S161" s="1271"/>
      <c r="T161" s="1481"/>
      <c r="U161" s="1481"/>
      <c r="V161" s="1481"/>
      <c r="W161" s="1481"/>
      <c r="X161" s="1482"/>
      <c r="AI161" s="1187"/>
      <c r="AJ161" s="1187"/>
      <c r="AK161" s="1187"/>
      <c r="AL161" s="1187"/>
      <c r="AM161" s="1187"/>
      <c r="AN161" s="1187"/>
      <c r="AO161" s="1187"/>
      <c r="AP161" s="1187"/>
    </row>
    <row r="162" spans="1:49" s="25" customFormat="1" ht="33.75" x14ac:dyDescent="0.2">
      <c r="A162" s="1481"/>
      <c r="B162" s="1478" t="s">
        <v>1785</v>
      </c>
      <c r="C162" s="1692"/>
      <c r="D162" s="1692"/>
      <c r="E162" s="131"/>
      <c r="F162" s="660"/>
      <c r="G162" s="660"/>
      <c r="H162" s="1476"/>
      <c r="I162" s="1508"/>
      <c r="J162" s="1693"/>
      <c r="K162" s="1508"/>
      <c r="L162" s="1405"/>
      <c r="M162" s="1406"/>
      <c r="N162" s="131"/>
      <c r="O162" s="1692"/>
      <c r="P162" s="1692"/>
      <c r="Q162" s="1692"/>
      <c r="R162" s="1692"/>
      <c r="S162" s="1271"/>
      <c r="T162" s="1481"/>
      <c r="U162" s="1481"/>
      <c r="V162" s="1481"/>
      <c r="W162" s="1481"/>
      <c r="X162" s="1481"/>
      <c r="AI162" s="1187"/>
      <c r="AJ162" s="1187"/>
      <c r="AK162" s="1187"/>
      <c r="AL162" s="1187"/>
      <c r="AM162" s="1187"/>
      <c r="AN162" s="1187"/>
      <c r="AO162" s="1187"/>
      <c r="AP162" s="1187"/>
    </row>
    <row r="163" spans="1:49" s="25" customFormat="1" ht="12.75" x14ac:dyDescent="0.2">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c r="X163" s="131"/>
      <c r="AI163" s="1187"/>
      <c r="AJ163" s="1187"/>
      <c r="AK163" s="1187"/>
      <c r="AL163" s="1187"/>
      <c r="AM163" s="1187"/>
      <c r="AN163" s="1187"/>
      <c r="AO163" s="1187"/>
      <c r="AP163" s="1187"/>
    </row>
    <row r="164" spans="1:49" ht="24.75" customHeight="1" x14ac:dyDescent="0.25">
      <c r="A164" s="1178">
        <v>1</v>
      </c>
      <c r="B164" s="2175" t="s">
        <v>2961</v>
      </c>
      <c r="C164" s="2279"/>
      <c r="D164" s="2279"/>
      <c r="E164" s="2279"/>
      <c r="F164" s="2279"/>
      <c r="G164" s="2279"/>
      <c r="H164" s="1640"/>
      <c r="I164" s="1558">
        <v>4</v>
      </c>
      <c r="J164" s="2001" t="s">
        <v>2962</v>
      </c>
      <c r="K164" s="2279"/>
      <c r="L164" s="2279"/>
      <c r="M164" s="2279"/>
      <c r="N164" s="2279"/>
      <c r="O164" s="2279"/>
      <c r="P164" s="2279"/>
      <c r="Q164" s="2279"/>
      <c r="R164" s="1620"/>
      <c r="S164" s="1711"/>
      <c r="T164" s="1701"/>
      <c r="U164" s="1701"/>
      <c r="V164" s="1701"/>
      <c r="W164" s="1701"/>
      <c r="X164" s="1650"/>
      <c r="Y164" s="1"/>
      <c r="Z164" s="25"/>
      <c r="AA164" s="25"/>
      <c r="AB164" s="25"/>
      <c r="AC164" s="25"/>
      <c r="AD164" s="25"/>
      <c r="AE164" s="25"/>
      <c r="AF164" s="25"/>
      <c r="AG164" s="25"/>
      <c r="AH164" s="1"/>
      <c r="AI164" s="1187"/>
      <c r="AJ164" s="1187"/>
      <c r="AK164" s="1187"/>
      <c r="AL164" s="1187"/>
      <c r="AM164" s="1187"/>
      <c r="AN164" s="1188"/>
      <c r="AO164" s="1187"/>
      <c r="AP164" s="1187"/>
      <c r="AQ164" s="25"/>
      <c r="AR164" s="25"/>
      <c r="AS164" s="25"/>
      <c r="AT164" s="25"/>
      <c r="AU164" s="25"/>
      <c r="AV164" s="25"/>
      <c r="AW164" s="25"/>
    </row>
    <row r="165" spans="1:49" ht="45" customHeight="1" x14ac:dyDescent="0.25">
      <c r="A165" s="1178">
        <v>2</v>
      </c>
      <c r="B165" s="2175" t="s">
        <v>2963</v>
      </c>
      <c r="C165" s="2279"/>
      <c r="D165" s="2279"/>
      <c r="E165" s="2279"/>
      <c r="F165" s="2279"/>
      <c r="G165" s="2279"/>
      <c r="H165" s="1718"/>
      <c r="I165" s="1586">
        <v>5</v>
      </c>
      <c r="J165" s="85" t="s">
        <v>2964</v>
      </c>
      <c r="K165" s="1718"/>
      <c r="L165" s="1718"/>
      <c r="M165" s="1718"/>
      <c r="N165" s="1718"/>
      <c r="O165" s="1718"/>
      <c r="P165" s="1718"/>
      <c r="Q165" s="1718"/>
      <c r="R165" s="1718"/>
      <c r="S165" s="1248"/>
      <c r="T165" s="1705"/>
      <c r="U165" s="1705"/>
      <c r="V165" s="131"/>
      <c r="W165" s="131"/>
      <c r="X165" s="1650"/>
      <c r="Y165" s="1"/>
      <c r="Z165" s="25"/>
      <c r="AA165" s="25"/>
      <c r="AB165" s="25"/>
      <c r="AC165" s="25"/>
      <c r="AD165" s="25"/>
      <c r="AE165" s="25"/>
      <c r="AF165" s="25"/>
      <c r="AG165" s="25"/>
      <c r="AH165" s="1"/>
      <c r="AI165" s="1187"/>
      <c r="AJ165" s="1187"/>
      <c r="AK165" s="1187"/>
      <c r="AL165" s="1187"/>
      <c r="AM165" s="1187"/>
      <c r="AN165" s="1188"/>
      <c r="AO165" s="1187"/>
      <c r="AP165" s="1187"/>
      <c r="AQ165" s="25"/>
      <c r="AR165" s="25"/>
      <c r="AS165" s="25"/>
      <c r="AT165" s="25"/>
      <c r="AU165" s="25"/>
      <c r="AV165" s="25"/>
      <c r="AW165" s="25"/>
    </row>
    <row r="166" spans="1:49" ht="54" customHeight="1" x14ac:dyDescent="0.25">
      <c r="A166" s="1178">
        <v>3</v>
      </c>
      <c r="B166" s="2175" t="s">
        <v>2965</v>
      </c>
      <c r="C166" s="2279"/>
      <c r="D166" s="2279"/>
      <c r="E166" s="2279"/>
      <c r="F166" s="2279"/>
      <c r="G166" s="2279"/>
      <c r="H166" s="1718"/>
      <c r="I166" s="1560">
        <v>6</v>
      </c>
      <c r="J166" s="2001" t="s">
        <v>2966</v>
      </c>
      <c r="K166" s="2279"/>
      <c r="L166" s="2279"/>
      <c r="M166" s="2279"/>
      <c r="N166" s="2279"/>
      <c r="O166" s="2279"/>
      <c r="P166" s="2279"/>
      <c r="Q166" s="2279"/>
      <c r="R166" s="1658"/>
      <c r="S166" s="1715"/>
      <c r="T166" s="131"/>
      <c r="U166" s="131"/>
      <c r="V166" s="131"/>
      <c r="W166" s="131"/>
      <c r="X166" s="131"/>
      <c r="Y166" s="1"/>
      <c r="Z166" s="25"/>
      <c r="AA166" s="25"/>
      <c r="AB166" s="25"/>
      <c r="AC166" s="25"/>
      <c r="AD166" s="25"/>
      <c r="AE166" s="25"/>
      <c r="AF166" s="25"/>
      <c r="AG166" s="25"/>
      <c r="AH166" s="1"/>
      <c r="AI166" s="1187"/>
      <c r="AJ166" s="1187"/>
      <c r="AK166" s="1187"/>
      <c r="AL166" s="1187"/>
      <c r="AM166" s="1187"/>
      <c r="AN166" s="1188"/>
      <c r="AO166" s="1187"/>
      <c r="AP166" s="1187"/>
      <c r="AQ166" s="25"/>
      <c r="AR166" s="25"/>
      <c r="AS166" s="25"/>
      <c r="AT166" s="25"/>
      <c r="AU166" s="25"/>
      <c r="AV166" s="25"/>
      <c r="AW166" s="25"/>
    </row>
    <row r="167" spans="1:49" x14ac:dyDescent="0.25">
      <c r="A167" s="1634"/>
      <c r="B167" s="1"/>
      <c r="C167" s="1"/>
      <c r="D167" s="1"/>
      <c r="E167" s="1"/>
      <c r="F167" s="1"/>
      <c r="G167" s="1719"/>
      <c r="H167" s="1"/>
      <c r="I167" s="1"/>
      <c r="J167" s="1"/>
      <c r="K167" s="1"/>
      <c r="L167" s="1"/>
      <c r="M167" s="1"/>
      <c r="N167" s="1"/>
      <c r="O167" s="1"/>
      <c r="P167" s="1"/>
      <c r="Q167" s="1"/>
      <c r="R167" s="1"/>
      <c r="S167" s="1"/>
      <c r="T167" s="131"/>
      <c r="U167" s="131"/>
      <c r="V167" s="131"/>
      <c r="W167" s="131"/>
      <c r="X167" s="131"/>
      <c r="Y167" s="1"/>
      <c r="Z167" s="25"/>
      <c r="AA167" s="25"/>
      <c r="AB167" s="25"/>
      <c r="AC167" s="25"/>
      <c r="AD167" s="25"/>
      <c r="AE167" s="25"/>
      <c r="AF167" s="25"/>
      <c r="AG167" s="25"/>
      <c r="AH167" s="1"/>
      <c r="AI167" s="1187"/>
      <c r="AJ167" s="1187"/>
      <c r="AK167" s="1187"/>
      <c r="AL167" s="1187"/>
      <c r="AM167" s="1187"/>
      <c r="AN167" s="1188"/>
      <c r="AO167" s="1187"/>
      <c r="AP167" s="1187"/>
      <c r="AQ167" s="25"/>
      <c r="AR167" s="25"/>
      <c r="AS167" s="25"/>
      <c r="AT167" s="25"/>
      <c r="AU167" s="25"/>
      <c r="AV167" s="25"/>
      <c r="AW167" s="25"/>
    </row>
    <row r="168" spans="1:49" x14ac:dyDescent="0.25">
      <c r="A168" s="1634"/>
      <c r="B168" s="25"/>
      <c r="C168" s="1"/>
      <c r="D168" s="1"/>
      <c r="E168" s="1"/>
      <c r="F168" s="1"/>
      <c r="G168" s="1719"/>
      <c r="H168" s="1"/>
      <c r="I168" s="1"/>
      <c r="J168" s="1"/>
      <c r="K168" s="1"/>
      <c r="L168" s="1"/>
      <c r="M168" s="1"/>
      <c r="N168" s="1"/>
      <c r="O168" s="1"/>
      <c r="P168" s="1"/>
      <c r="Q168" s="1"/>
      <c r="R168" s="1"/>
      <c r="S168" s="1"/>
      <c r="T168" s="131"/>
      <c r="U168" s="131"/>
      <c r="V168" s="131"/>
      <c r="W168" s="131"/>
      <c r="X168" s="131"/>
      <c r="Y168" s="1"/>
      <c r="Z168" s="25"/>
      <c r="AA168" s="25"/>
      <c r="AB168" s="25"/>
      <c r="AC168" s="25"/>
      <c r="AD168" s="25"/>
      <c r="AE168" s="25"/>
      <c r="AF168" s="25"/>
      <c r="AG168" s="25"/>
      <c r="AH168" s="1"/>
      <c r="AI168" s="1187"/>
      <c r="AJ168" s="1187"/>
      <c r="AK168" s="1187"/>
      <c r="AL168" s="1187"/>
      <c r="AM168" s="1187"/>
      <c r="AN168" s="1188"/>
      <c r="AO168" s="1187"/>
      <c r="AP168" s="1187"/>
      <c r="AQ168" s="25"/>
      <c r="AR168" s="25"/>
      <c r="AS168" s="25"/>
      <c r="AT168" s="25"/>
      <c r="AU168" s="25"/>
      <c r="AV168" s="25"/>
      <c r="AW168" s="25"/>
    </row>
    <row r="169" spans="1:49" x14ac:dyDescent="0.25">
      <c r="A169" s="1634"/>
      <c r="B169" s="1"/>
      <c r="C169" s="1"/>
      <c r="D169" s="1"/>
      <c r="E169" s="1"/>
      <c r="F169" s="1"/>
      <c r="G169" s="1719"/>
      <c r="H169" s="1"/>
      <c r="I169" s="1"/>
      <c r="J169" s="1"/>
      <c r="K169" s="1"/>
      <c r="L169" s="1"/>
      <c r="M169" s="1"/>
      <c r="N169" s="1"/>
      <c r="O169" s="1"/>
      <c r="P169" s="1"/>
      <c r="Q169" s="1"/>
      <c r="R169" s="1"/>
      <c r="S169" s="1"/>
      <c r="T169" s="131"/>
      <c r="U169" s="131"/>
      <c r="V169" s="131"/>
      <c r="W169" s="131"/>
      <c r="X169" s="131"/>
      <c r="Y169" s="1"/>
      <c r="Z169" s="25"/>
      <c r="AA169" s="25"/>
      <c r="AB169" s="25"/>
      <c r="AC169" s="25"/>
      <c r="AD169" s="25"/>
      <c r="AE169" s="25"/>
      <c r="AF169" s="25"/>
      <c r="AG169" s="25"/>
      <c r="AH169" s="1"/>
      <c r="AI169" s="1187"/>
      <c r="AJ169" s="1187"/>
      <c r="AK169" s="1187"/>
      <c r="AL169" s="1187"/>
      <c r="AM169" s="1187"/>
      <c r="AN169" s="1188"/>
      <c r="AO169" s="1187"/>
      <c r="AP169" s="1187"/>
      <c r="AQ169" s="25"/>
      <c r="AR169" s="25"/>
      <c r="AS169" s="25"/>
      <c r="AT169" s="25"/>
      <c r="AU169" s="25"/>
      <c r="AV169" s="25"/>
      <c r="AW169" s="25"/>
    </row>
    <row r="170" spans="1:49" x14ac:dyDescent="0.25">
      <c r="A170" s="1634"/>
      <c r="B170" s="1"/>
      <c r="C170" s="1"/>
      <c r="D170" s="1"/>
      <c r="E170" s="1"/>
      <c r="F170" s="1"/>
      <c r="G170" s="1719"/>
      <c r="H170" s="1"/>
      <c r="I170" s="1"/>
      <c r="J170" s="1"/>
      <c r="K170" s="1"/>
      <c r="L170" s="1"/>
      <c r="M170" s="1"/>
      <c r="N170" s="1"/>
      <c r="O170" s="1"/>
      <c r="P170" s="1"/>
      <c r="Q170" s="1"/>
      <c r="R170" s="1"/>
      <c r="S170" s="1"/>
      <c r="T170" s="131"/>
      <c r="U170" s="131"/>
      <c r="V170" s="131"/>
      <c r="W170" s="131"/>
      <c r="X170" s="131"/>
      <c r="Y170" s="1"/>
      <c r="Z170" s="25"/>
      <c r="AA170" s="25"/>
      <c r="AB170" s="25"/>
      <c r="AC170" s="25"/>
      <c r="AD170" s="25"/>
      <c r="AE170" s="25"/>
      <c r="AF170" s="25"/>
      <c r="AG170" s="25"/>
      <c r="AH170" s="1"/>
      <c r="AI170" s="1187"/>
      <c r="AJ170" s="1187"/>
      <c r="AK170" s="1187"/>
      <c r="AL170" s="1187"/>
      <c r="AM170" s="1187"/>
      <c r="AN170" s="1188"/>
      <c r="AO170" s="1187"/>
      <c r="AP170" s="1187"/>
      <c r="AQ170" s="25"/>
      <c r="AR170" s="25"/>
      <c r="AS170" s="25"/>
      <c r="AT170" s="25"/>
      <c r="AU170" s="25"/>
      <c r="AV170" s="25"/>
      <c r="AW170" s="25"/>
    </row>
    <row r="171" spans="1:49" x14ac:dyDescent="0.25">
      <c r="A171" s="1634"/>
      <c r="B171" s="1"/>
      <c r="C171" s="1"/>
      <c r="D171" s="1"/>
      <c r="E171" s="1"/>
      <c r="F171" s="1"/>
      <c r="G171" s="1719"/>
      <c r="H171" s="1"/>
      <c r="I171" s="1"/>
      <c r="J171" s="1"/>
      <c r="K171" s="1"/>
      <c r="L171" s="1"/>
      <c r="M171" s="1"/>
      <c r="N171" s="1"/>
      <c r="O171" s="1"/>
      <c r="P171" s="1"/>
      <c r="Q171" s="1"/>
      <c r="R171" s="1"/>
      <c r="S171" s="1"/>
      <c r="T171" s="131"/>
      <c r="U171" s="131"/>
      <c r="V171" s="131"/>
      <c r="W171" s="131"/>
      <c r="X171" s="131"/>
      <c r="Y171" s="1"/>
      <c r="Z171" s="25"/>
      <c r="AA171" s="25"/>
      <c r="AB171" s="25"/>
      <c r="AC171" s="25"/>
      <c r="AD171" s="25"/>
      <c r="AE171" s="25"/>
      <c r="AF171" s="25"/>
      <c r="AG171" s="25"/>
      <c r="AH171" s="1"/>
      <c r="AI171" s="1187"/>
      <c r="AJ171" s="1187"/>
      <c r="AK171" s="1187"/>
      <c r="AL171" s="1187"/>
      <c r="AM171" s="1187"/>
      <c r="AN171" s="1188"/>
      <c r="AO171" s="1187"/>
      <c r="AP171" s="1187"/>
      <c r="AQ171" s="25"/>
      <c r="AR171" s="25"/>
      <c r="AS171" s="25"/>
      <c r="AT171" s="25"/>
      <c r="AU171" s="25"/>
      <c r="AV171" s="25"/>
      <c r="AW171" s="25"/>
    </row>
    <row r="172" spans="1:49" x14ac:dyDescent="0.25">
      <c r="A172" s="1634"/>
      <c r="B172" s="1"/>
      <c r="C172" s="1"/>
      <c r="D172" s="1"/>
      <c r="E172" s="1"/>
      <c r="F172" s="1"/>
      <c r="G172" s="1719"/>
      <c r="H172" s="1"/>
      <c r="I172" s="1"/>
      <c r="J172" s="1"/>
      <c r="K172" s="1"/>
      <c r="L172" s="1"/>
      <c r="M172" s="1"/>
      <c r="N172" s="1"/>
      <c r="O172" s="1"/>
      <c r="P172" s="1"/>
      <c r="Q172" s="1"/>
      <c r="R172" s="1"/>
      <c r="S172" s="1"/>
      <c r="T172" s="131"/>
      <c r="U172" s="131"/>
      <c r="V172" s="131"/>
      <c r="W172" s="131"/>
      <c r="X172" s="131"/>
      <c r="Y172" s="1"/>
      <c r="Z172" s="25"/>
      <c r="AA172" s="25"/>
      <c r="AB172" s="25"/>
      <c r="AC172" s="25"/>
      <c r="AD172" s="25"/>
      <c r="AE172" s="25"/>
      <c r="AF172" s="25"/>
      <c r="AG172" s="25"/>
      <c r="AH172" s="1"/>
      <c r="AI172" s="1187"/>
      <c r="AJ172" s="1187"/>
      <c r="AK172" s="1187"/>
      <c r="AL172" s="1187"/>
      <c r="AM172" s="1187"/>
      <c r="AN172" s="1188"/>
      <c r="AO172" s="1187"/>
      <c r="AP172" s="1187"/>
      <c r="AQ172" s="25"/>
      <c r="AR172" s="25"/>
      <c r="AS172" s="25"/>
      <c r="AT172" s="25"/>
      <c r="AU172" s="25"/>
      <c r="AV172" s="25"/>
      <c r="AW172" s="25"/>
    </row>
    <row r="173" spans="1:49" x14ac:dyDescent="0.25">
      <c r="A173" s="1634"/>
      <c r="B173" s="1"/>
      <c r="C173" s="1"/>
      <c r="D173" s="1"/>
      <c r="E173" s="1"/>
      <c r="F173" s="1"/>
      <c r="G173" s="1719"/>
      <c r="H173" s="1"/>
      <c r="I173" s="1"/>
      <c r="J173" s="1"/>
      <c r="K173" s="1"/>
      <c r="L173" s="1"/>
      <c r="M173" s="1"/>
      <c r="N173" s="1"/>
      <c r="O173" s="1"/>
      <c r="P173" s="1"/>
      <c r="Q173" s="1"/>
      <c r="R173" s="1"/>
      <c r="S173" s="1"/>
      <c r="T173" s="131"/>
      <c r="U173" s="131"/>
      <c r="V173" s="131"/>
      <c r="W173" s="131"/>
      <c r="X173" s="131"/>
      <c r="Y173" s="1"/>
      <c r="Z173" s="25"/>
      <c r="AA173" s="25"/>
      <c r="AB173" s="25"/>
      <c r="AC173" s="25"/>
      <c r="AD173" s="25"/>
      <c r="AE173" s="25"/>
      <c r="AF173" s="25"/>
      <c r="AG173" s="25"/>
      <c r="AH173" s="1"/>
      <c r="AI173" s="1187"/>
      <c r="AJ173" s="1187"/>
      <c r="AK173" s="1187"/>
      <c r="AL173" s="1187"/>
      <c r="AM173" s="1187"/>
      <c r="AN173" s="1188"/>
      <c r="AO173" s="1187"/>
      <c r="AP173" s="1187"/>
      <c r="AQ173" s="25"/>
      <c r="AR173" s="25"/>
      <c r="AS173" s="25"/>
      <c r="AT173" s="25"/>
      <c r="AU173" s="25"/>
      <c r="AV173" s="25"/>
      <c r="AW173" s="25"/>
    </row>
    <row r="174" spans="1:49" x14ac:dyDescent="0.25">
      <c r="A174" s="1634"/>
      <c r="B174" s="1"/>
      <c r="C174" s="1"/>
      <c r="D174" s="1"/>
      <c r="E174" s="1"/>
      <c r="F174" s="1"/>
      <c r="G174" s="1719"/>
      <c r="H174" s="1"/>
      <c r="I174" s="1"/>
      <c r="J174" s="1"/>
      <c r="K174" s="1"/>
      <c r="L174" s="1"/>
      <c r="M174" s="1"/>
      <c r="N174" s="1"/>
      <c r="O174" s="1"/>
      <c r="P174" s="1"/>
      <c r="Q174" s="1"/>
      <c r="R174" s="1"/>
      <c r="S174" s="1"/>
      <c r="T174" s="131"/>
      <c r="U174" s="131"/>
      <c r="V174" s="131"/>
      <c r="W174" s="131"/>
      <c r="X174" s="131"/>
      <c r="Y174" s="1"/>
      <c r="Z174" s="25"/>
      <c r="AA174" s="25"/>
      <c r="AB174" s="25"/>
      <c r="AC174" s="25"/>
      <c r="AD174" s="25"/>
      <c r="AE174" s="25"/>
      <c r="AF174" s="25"/>
      <c r="AG174" s="25"/>
      <c r="AH174" s="1"/>
      <c r="AI174" s="1187"/>
      <c r="AJ174" s="1187"/>
      <c r="AK174" s="1187"/>
      <c r="AL174" s="1187"/>
      <c r="AM174" s="1187"/>
      <c r="AN174" s="1188"/>
      <c r="AO174" s="1187"/>
      <c r="AP174" s="1187"/>
      <c r="AQ174" s="25"/>
      <c r="AR174" s="25"/>
      <c r="AS174" s="25"/>
      <c r="AT174" s="25"/>
      <c r="AU174" s="25"/>
      <c r="AV174" s="25"/>
      <c r="AW174" s="25"/>
    </row>
    <row r="175" spans="1:49" x14ac:dyDescent="0.25">
      <c r="A175" s="1634"/>
      <c r="B175" s="1"/>
      <c r="C175" s="1"/>
      <c r="D175" s="1"/>
      <c r="E175" s="1"/>
      <c r="F175" s="1"/>
      <c r="G175" s="1719"/>
      <c r="H175" s="1"/>
      <c r="I175" s="1"/>
      <c r="J175" s="1"/>
      <c r="K175" s="1"/>
      <c r="L175" s="1"/>
      <c r="M175" s="1"/>
      <c r="N175" s="1"/>
      <c r="O175" s="1"/>
      <c r="P175" s="1"/>
      <c r="Q175" s="1"/>
      <c r="R175" s="1"/>
      <c r="S175" s="1"/>
      <c r="T175" s="131"/>
      <c r="U175" s="131"/>
      <c r="V175" s="131"/>
      <c r="W175" s="131"/>
      <c r="X175" s="131"/>
      <c r="Y175" s="1"/>
      <c r="Z175" s="25"/>
      <c r="AA175" s="25"/>
      <c r="AB175" s="25"/>
      <c r="AC175" s="25"/>
      <c r="AD175" s="25"/>
      <c r="AE175" s="25"/>
      <c r="AF175" s="25"/>
      <c r="AG175" s="25"/>
      <c r="AH175" s="1"/>
      <c r="AI175" s="1187"/>
      <c r="AJ175" s="1187"/>
      <c r="AK175" s="1187"/>
      <c r="AL175" s="1187"/>
      <c r="AM175" s="1187"/>
      <c r="AN175" s="1188"/>
      <c r="AO175" s="1187"/>
      <c r="AP175" s="1187"/>
      <c r="AQ175" s="25"/>
      <c r="AR175" s="25"/>
      <c r="AS175" s="25"/>
      <c r="AT175" s="25"/>
      <c r="AU175" s="25"/>
      <c r="AV175" s="25"/>
      <c r="AW175" s="25"/>
    </row>
    <row r="176" spans="1:49" x14ac:dyDescent="0.25">
      <c r="A176" s="1634"/>
      <c r="B176" s="1"/>
      <c r="C176" s="1"/>
      <c r="D176" s="1"/>
      <c r="E176" s="1"/>
      <c r="F176" s="1"/>
      <c r="G176" s="1719"/>
      <c r="H176" s="1"/>
      <c r="I176" s="1"/>
      <c r="J176" s="1"/>
      <c r="K176" s="1"/>
      <c r="L176" s="1"/>
      <c r="M176" s="1"/>
      <c r="N176" s="1"/>
      <c r="O176" s="1"/>
      <c r="P176" s="1"/>
      <c r="Q176" s="1"/>
      <c r="R176" s="1"/>
      <c r="S176" s="1"/>
      <c r="T176" s="131"/>
      <c r="U176" s="131"/>
      <c r="V176" s="131"/>
      <c r="W176" s="131"/>
      <c r="X176" s="131"/>
      <c r="Y176" s="1"/>
      <c r="Z176" s="25"/>
      <c r="AA176" s="25"/>
      <c r="AB176" s="25"/>
      <c r="AC176" s="25"/>
      <c r="AD176" s="25"/>
      <c r="AE176" s="25"/>
      <c r="AF176" s="25"/>
      <c r="AG176" s="25"/>
      <c r="AH176" s="1"/>
      <c r="AI176" s="1187"/>
      <c r="AJ176" s="1187"/>
      <c r="AK176" s="1187"/>
      <c r="AL176" s="1187"/>
      <c r="AM176" s="1187"/>
      <c r="AN176" s="1188"/>
      <c r="AO176" s="1187"/>
      <c r="AP176" s="1187"/>
      <c r="AQ176" s="25"/>
      <c r="AR176" s="25"/>
      <c r="AS176" s="25"/>
      <c r="AT176" s="25"/>
      <c r="AU176" s="25"/>
      <c r="AV176" s="25"/>
      <c r="AW176" s="25"/>
    </row>
    <row r="177" spans="1:49" x14ac:dyDescent="0.25">
      <c r="A177" s="1634"/>
      <c r="B177" s="1"/>
      <c r="C177" s="1"/>
      <c r="D177" s="1"/>
      <c r="E177" s="1"/>
      <c r="F177" s="1"/>
      <c r="G177" s="1719"/>
      <c r="H177" s="1"/>
      <c r="I177" s="1"/>
      <c r="J177" s="1"/>
      <c r="K177" s="1"/>
      <c r="L177" s="1"/>
      <c r="M177" s="1"/>
      <c r="N177" s="1"/>
      <c r="O177" s="1"/>
      <c r="P177" s="1"/>
      <c r="Q177" s="1"/>
      <c r="R177" s="1"/>
      <c r="S177" s="1"/>
      <c r="T177" s="131"/>
      <c r="U177" s="131"/>
      <c r="V177" s="131"/>
      <c r="W177" s="131"/>
      <c r="X177" s="131"/>
      <c r="Y177" s="1"/>
      <c r="Z177" s="25"/>
      <c r="AA177" s="25"/>
      <c r="AB177" s="25"/>
      <c r="AC177" s="25"/>
      <c r="AD177" s="25"/>
      <c r="AE177" s="25"/>
      <c r="AF177" s="25"/>
      <c r="AG177" s="25"/>
      <c r="AH177" s="1"/>
      <c r="AI177" s="1187"/>
      <c r="AJ177" s="1187"/>
      <c r="AK177" s="1187"/>
      <c r="AL177" s="1187"/>
      <c r="AM177" s="1187"/>
      <c r="AN177" s="1188"/>
      <c r="AO177" s="1187"/>
      <c r="AP177" s="1187"/>
      <c r="AQ177" s="25"/>
      <c r="AR177" s="25"/>
      <c r="AS177" s="25"/>
      <c r="AT177" s="25"/>
      <c r="AU177" s="25"/>
      <c r="AV177" s="25"/>
      <c r="AW177" s="25"/>
    </row>
    <row r="178" spans="1:49" x14ac:dyDescent="0.25">
      <c r="A178" s="1634"/>
      <c r="B178" s="1"/>
      <c r="C178" s="1"/>
      <c r="D178" s="1"/>
      <c r="E178" s="1"/>
      <c r="F178" s="1"/>
      <c r="G178" s="1719"/>
      <c r="H178" s="1"/>
      <c r="I178" s="1"/>
      <c r="J178" s="1"/>
      <c r="K178" s="1"/>
      <c r="L178" s="1"/>
      <c r="M178" s="1"/>
      <c r="N178" s="1"/>
      <c r="O178" s="1"/>
      <c r="P178" s="1"/>
      <c r="Q178" s="1"/>
      <c r="R178" s="1"/>
      <c r="S178" s="1"/>
      <c r="T178" s="131"/>
      <c r="U178" s="131"/>
      <c r="V178" s="131"/>
      <c r="W178" s="131"/>
      <c r="X178" s="131"/>
      <c r="Y178" s="1"/>
      <c r="Z178" s="25"/>
      <c r="AA178" s="25"/>
      <c r="AB178" s="25"/>
      <c r="AC178" s="25"/>
      <c r="AD178" s="25"/>
      <c r="AE178" s="25"/>
      <c r="AF178" s="25"/>
      <c r="AG178" s="25"/>
      <c r="AH178" s="1"/>
      <c r="AI178" s="1187"/>
      <c r="AJ178" s="1187"/>
      <c r="AK178" s="1187"/>
      <c r="AL178" s="1187"/>
      <c r="AM178" s="1187"/>
      <c r="AN178" s="1188"/>
      <c r="AO178" s="1187"/>
      <c r="AP178" s="1187"/>
      <c r="AQ178" s="25"/>
      <c r="AR178" s="25"/>
      <c r="AS178" s="25"/>
      <c r="AT178" s="25"/>
      <c r="AU178" s="25"/>
      <c r="AV178" s="25"/>
      <c r="AW178" s="25"/>
    </row>
    <row r="179" spans="1:49" x14ac:dyDescent="0.25">
      <c r="A179" s="1634"/>
      <c r="B179" s="1"/>
      <c r="C179" s="1"/>
      <c r="D179" s="1"/>
      <c r="E179" s="1"/>
      <c r="F179" s="1"/>
      <c r="G179" s="1719"/>
      <c r="H179" s="1"/>
      <c r="I179" s="1"/>
      <c r="J179" s="1"/>
      <c r="K179" s="1"/>
      <c r="L179" s="1"/>
      <c r="M179" s="1"/>
      <c r="N179" s="1"/>
      <c r="O179" s="1"/>
      <c r="P179" s="1"/>
      <c r="Q179" s="1"/>
      <c r="R179" s="1"/>
      <c r="S179" s="1"/>
      <c r="T179" s="131"/>
      <c r="U179" s="131"/>
      <c r="V179" s="131"/>
      <c r="W179" s="131"/>
      <c r="X179" s="131"/>
      <c r="Y179" s="1"/>
      <c r="Z179" s="25"/>
      <c r="AA179" s="25"/>
      <c r="AB179" s="25"/>
      <c r="AC179" s="25"/>
      <c r="AD179" s="25"/>
      <c r="AE179" s="25"/>
      <c r="AF179" s="25"/>
      <c r="AG179" s="25"/>
      <c r="AH179" s="1"/>
      <c r="AI179" s="1187"/>
      <c r="AJ179" s="1187"/>
      <c r="AK179" s="1187"/>
      <c r="AL179" s="1187"/>
      <c r="AM179" s="1187"/>
      <c r="AN179" s="1188"/>
      <c r="AO179" s="1187"/>
      <c r="AP179" s="1187"/>
      <c r="AQ179" s="25"/>
      <c r="AR179" s="25"/>
      <c r="AS179" s="25"/>
      <c r="AT179" s="25"/>
      <c r="AU179" s="25"/>
      <c r="AV179" s="25"/>
      <c r="AW179" s="25"/>
    </row>
    <row r="180" spans="1:49" x14ac:dyDescent="0.25">
      <c r="A180" s="1634"/>
      <c r="B180" s="1"/>
      <c r="C180" s="1"/>
      <c r="D180" s="1"/>
      <c r="E180" s="1"/>
      <c r="F180" s="1"/>
      <c r="G180" s="1719"/>
      <c r="H180" s="1"/>
      <c r="I180" s="1"/>
      <c r="J180" s="1"/>
      <c r="K180" s="1"/>
      <c r="L180" s="1"/>
      <c r="M180" s="1"/>
      <c r="N180" s="1"/>
      <c r="O180" s="1"/>
      <c r="P180" s="1"/>
      <c r="Q180" s="1"/>
      <c r="R180" s="1"/>
      <c r="S180" s="1"/>
      <c r="T180" s="131"/>
      <c r="U180" s="131"/>
      <c r="V180" s="131"/>
      <c r="W180" s="131"/>
      <c r="X180" s="131"/>
      <c r="Y180" s="1"/>
      <c r="Z180" s="25"/>
      <c r="AA180" s="25"/>
      <c r="AB180" s="25"/>
      <c r="AC180" s="25"/>
      <c r="AD180" s="25"/>
      <c r="AE180" s="25"/>
      <c r="AF180" s="25"/>
      <c r="AG180" s="25"/>
      <c r="AH180" s="1"/>
      <c r="AI180" s="1187"/>
      <c r="AJ180" s="1187"/>
      <c r="AK180" s="1187"/>
      <c r="AL180" s="1187"/>
      <c r="AM180" s="1187"/>
      <c r="AN180" s="1188"/>
      <c r="AO180" s="1187"/>
      <c r="AP180" s="1187"/>
      <c r="AQ180" s="25"/>
      <c r="AR180" s="25"/>
      <c r="AS180" s="25"/>
      <c r="AT180" s="25"/>
      <c r="AU180" s="25"/>
      <c r="AV180" s="25"/>
      <c r="AW180" s="25"/>
    </row>
    <row r="181" spans="1:49" x14ac:dyDescent="0.25">
      <c r="A181" s="1634"/>
      <c r="B181" s="1"/>
      <c r="C181" s="1"/>
      <c r="D181" s="1"/>
      <c r="E181" s="1"/>
      <c r="F181" s="1"/>
      <c r="G181" s="1719"/>
      <c r="H181" s="1"/>
      <c r="I181" s="1"/>
      <c r="J181" s="1"/>
      <c r="K181" s="1"/>
      <c r="L181" s="1"/>
      <c r="M181" s="1"/>
      <c r="N181" s="1"/>
      <c r="O181" s="1"/>
      <c r="P181" s="1"/>
      <c r="Q181" s="1"/>
      <c r="R181" s="1"/>
      <c r="S181" s="1"/>
      <c r="T181" s="131"/>
      <c r="U181" s="131"/>
      <c r="V181" s="131"/>
      <c r="W181" s="131"/>
      <c r="X181" s="131"/>
      <c r="Y181" s="1"/>
      <c r="Z181" s="25"/>
      <c r="AA181" s="25"/>
      <c r="AB181" s="25"/>
      <c r="AC181" s="25"/>
      <c r="AD181" s="25"/>
      <c r="AE181" s="25"/>
      <c r="AF181" s="25"/>
      <c r="AG181" s="25"/>
      <c r="AH181" s="1"/>
      <c r="AI181" s="1187"/>
      <c r="AJ181" s="1187"/>
      <c r="AK181" s="1187"/>
      <c r="AL181" s="1187"/>
      <c r="AM181" s="1187"/>
      <c r="AN181" s="1188"/>
      <c r="AO181" s="1187"/>
      <c r="AP181" s="1187"/>
      <c r="AQ181" s="25"/>
      <c r="AR181" s="25"/>
      <c r="AS181" s="25"/>
      <c r="AT181" s="25"/>
      <c r="AU181" s="25"/>
      <c r="AV181" s="25"/>
      <c r="AW181" s="25"/>
    </row>
    <row r="182" spans="1:49" x14ac:dyDescent="0.25">
      <c r="A182" s="1634"/>
      <c r="B182" s="1"/>
      <c r="C182" s="1"/>
      <c r="D182" s="1"/>
      <c r="E182" s="1"/>
      <c r="F182" s="1"/>
      <c r="G182" s="1719"/>
      <c r="H182" s="1"/>
      <c r="I182" s="1"/>
      <c r="J182" s="1"/>
      <c r="K182" s="1"/>
      <c r="L182" s="1"/>
      <c r="M182" s="1"/>
      <c r="N182" s="1"/>
      <c r="O182" s="1"/>
      <c r="P182" s="1"/>
      <c r="Q182" s="1"/>
      <c r="R182" s="1"/>
      <c r="S182" s="1"/>
      <c r="T182" s="131"/>
      <c r="U182" s="131"/>
      <c r="V182" s="131"/>
      <c r="W182" s="131"/>
      <c r="X182" s="131"/>
      <c r="Y182" s="1"/>
      <c r="Z182" s="25"/>
      <c r="AA182" s="25"/>
      <c r="AB182" s="25"/>
      <c r="AC182" s="25"/>
      <c r="AD182" s="25"/>
      <c r="AE182" s="25"/>
      <c r="AF182" s="25"/>
      <c r="AG182" s="25"/>
      <c r="AH182" s="1"/>
      <c r="AI182" s="1187"/>
      <c r="AJ182" s="1187"/>
      <c r="AK182" s="1187"/>
      <c r="AL182" s="1187"/>
      <c r="AM182" s="1187"/>
      <c r="AN182" s="1188"/>
      <c r="AO182" s="1187"/>
      <c r="AP182" s="1187"/>
      <c r="AQ182" s="25"/>
      <c r="AR182" s="25"/>
      <c r="AS182" s="25"/>
      <c r="AT182" s="25"/>
      <c r="AU182" s="25"/>
      <c r="AV182" s="25"/>
      <c r="AW182" s="25"/>
    </row>
    <row r="183" spans="1:49" x14ac:dyDescent="0.25">
      <c r="A183" s="1634"/>
      <c r="B183" s="1"/>
      <c r="C183" s="1"/>
      <c r="D183" s="1"/>
      <c r="E183" s="1"/>
      <c r="F183" s="1"/>
      <c r="G183" s="1719"/>
      <c r="H183" s="1"/>
      <c r="I183" s="1"/>
      <c r="J183" s="1"/>
      <c r="K183" s="1"/>
      <c r="L183" s="1"/>
      <c r="M183" s="1"/>
      <c r="N183" s="1"/>
      <c r="O183" s="1"/>
      <c r="P183" s="1"/>
      <c r="Q183" s="1"/>
      <c r="R183" s="1"/>
      <c r="S183" s="1"/>
      <c r="T183" s="131"/>
      <c r="U183" s="131"/>
      <c r="V183" s="131"/>
      <c r="W183" s="131"/>
      <c r="X183" s="131"/>
      <c r="Y183" s="1"/>
      <c r="Z183" s="25"/>
      <c r="AA183" s="25"/>
      <c r="AB183" s="25"/>
      <c r="AC183" s="25"/>
      <c r="AD183" s="25"/>
      <c r="AE183" s="25"/>
      <c r="AF183" s="25"/>
      <c r="AG183" s="25"/>
      <c r="AH183" s="1"/>
      <c r="AI183" s="1187"/>
      <c r="AJ183" s="1187"/>
      <c r="AK183" s="1187"/>
      <c r="AL183" s="1187"/>
      <c r="AM183" s="1187"/>
      <c r="AN183" s="1188"/>
      <c r="AO183" s="1187"/>
      <c r="AP183" s="1187"/>
      <c r="AQ183" s="25"/>
      <c r="AR183" s="25"/>
      <c r="AS183" s="25"/>
      <c r="AT183" s="25"/>
      <c r="AU183" s="25"/>
      <c r="AV183" s="25"/>
      <c r="AW183" s="25"/>
    </row>
    <row r="184" spans="1:49" x14ac:dyDescent="0.25">
      <c r="A184" s="1634"/>
      <c r="B184" s="1"/>
      <c r="C184" s="1"/>
      <c r="D184" s="1"/>
      <c r="E184" s="1"/>
      <c r="F184" s="1"/>
      <c r="G184" s="1719"/>
      <c r="H184" s="1"/>
      <c r="I184" s="1"/>
      <c r="J184" s="1"/>
      <c r="K184" s="1"/>
      <c r="L184" s="1"/>
      <c r="M184" s="1"/>
      <c r="N184" s="1"/>
      <c r="O184" s="1"/>
      <c r="P184" s="1"/>
      <c r="Q184" s="1"/>
      <c r="R184" s="1"/>
      <c r="S184" s="1"/>
      <c r="T184" s="131"/>
      <c r="U184" s="131"/>
      <c r="V184" s="131"/>
      <c r="W184" s="131"/>
      <c r="X184" s="131"/>
      <c r="Y184" s="1"/>
      <c r="Z184" s="25"/>
      <c r="AA184" s="25"/>
      <c r="AB184" s="25"/>
      <c r="AC184" s="25"/>
      <c r="AD184" s="25"/>
      <c r="AE184" s="25"/>
      <c r="AF184" s="25"/>
      <c r="AG184" s="25"/>
      <c r="AH184" s="1"/>
      <c r="AI184" s="1187"/>
      <c r="AJ184" s="1187"/>
      <c r="AK184" s="1187"/>
      <c r="AL184" s="1187"/>
      <c r="AM184" s="1187"/>
      <c r="AN184" s="1188"/>
      <c r="AO184" s="1187"/>
      <c r="AP184" s="1187"/>
      <c r="AQ184" s="25"/>
      <c r="AR184" s="25"/>
      <c r="AS184" s="25"/>
      <c r="AT184" s="25"/>
      <c r="AU184" s="25"/>
      <c r="AV184" s="25"/>
      <c r="AW184" s="25"/>
    </row>
    <row r="185" spans="1:49" x14ac:dyDescent="0.25">
      <c r="A185" s="86"/>
      <c r="B185" s="1"/>
      <c r="C185" s="1"/>
      <c r="D185" s="1"/>
      <c r="E185" s="1"/>
      <c r="F185" s="1"/>
      <c r="G185" s="1719"/>
      <c r="H185" s="1"/>
      <c r="I185" s="1"/>
      <c r="J185" s="1"/>
      <c r="K185" s="1"/>
      <c r="L185" s="1"/>
      <c r="M185" s="1"/>
      <c r="N185" s="1"/>
      <c r="O185" s="1"/>
      <c r="P185" s="1"/>
      <c r="Q185" s="1"/>
      <c r="R185" s="1"/>
      <c r="S185" s="1"/>
      <c r="T185" s="131"/>
      <c r="U185" s="131"/>
      <c r="V185" s="131"/>
      <c r="W185" s="131"/>
      <c r="X185" s="131"/>
      <c r="Y185" s="1"/>
      <c r="Z185" s="25"/>
      <c r="AA185" s="25"/>
      <c r="AB185" s="25"/>
      <c r="AC185" s="25"/>
      <c r="AD185" s="25"/>
      <c r="AE185" s="25"/>
      <c r="AF185" s="25"/>
      <c r="AG185" s="25"/>
      <c r="AH185" s="1"/>
      <c r="AI185" s="1187"/>
      <c r="AJ185" s="1187"/>
      <c r="AK185" s="1187"/>
      <c r="AL185" s="1187"/>
      <c r="AM185" s="1187"/>
      <c r="AN185" s="1188"/>
      <c r="AO185" s="1187"/>
      <c r="AP185" s="1187"/>
      <c r="AQ185" s="25"/>
      <c r="AR185" s="25"/>
      <c r="AS185" s="25"/>
      <c r="AT185" s="25"/>
      <c r="AU185" s="25"/>
      <c r="AV185" s="25"/>
      <c r="AW185" s="25"/>
    </row>
    <row r="186" spans="1:49" x14ac:dyDescent="0.25">
      <c r="A186" s="39"/>
      <c r="B186" s="1"/>
      <c r="C186" s="1"/>
      <c r="D186" s="1"/>
      <c r="E186" s="1"/>
      <c r="F186" s="1"/>
      <c r="G186" s="1719"/>
      <c r="H186" s="1"/>
      <c r="I186" s="1"/>
      <c r="J186" s="1"/>
      <c r="K186" s="1"/>
      <c r="L186" s="1"/>
      <c r="M186" s="1"/>
      <c r="N186" s="1"/>
      <c r="O186" s="1"/>
      <c r="P186" s="1"/>
      <c r="Q186" s="1"/>
      <c r="R186" s="1"/>
      <c r="S186" s="1"/>
      <c r="T186" s="131"/>
      <c r="U186" s="131"/>
      <c r="V186" s="131"/>
      <c r="W186" s="131"/>
      <c r="X186" s="131"/>
      <c r="Y186" s="1"/>
      <c r="Z186" s="25"/>
      <c r="AA186" s="25"/>
      <c r="AB186" s="25"/>
      <c r="AC186" s="25"/>
      <c r="AD186" s="25"/>
      <c r="AE186" s="25"/>
      <c r="AF186" s="25"/>
      <c r="AG186" s="25"/>
      <c r="AH186" s="1"/>
      <c r="AI186" s="1187"/>
      <c r="AJ186" s="1187"/>
      <c r="AK186" s="1187"/>
      <c r="AL186" s="1187"/>
      <c r="AM186" s="1187"/>
      <c r="AN186" s="1188"/>
      <c r="AO186" s="1187"/>
      <c r="AP186" s="1187"/>
      <c r="AQ186" s="25"/>
      <c r="AR186" s="25"/>
      <c r="AS186" s="25"/>
      <c r="AT186" s="25"/>
      <c r="AU186" s="25"/>
      <c r="AV186" s="25"/>
      <c r="AW186" s="25"/>
    </row>
    <row r="187" spans="1:49" x14ac:dyDescent="0.25">
      <c r="A187" s="1"/>
      <c r="B187" s="1"/>
      <c r="C187" s="1"/>
      <c r="D187" s="1"/>
      <c r="E187" s="1"/>
      <c r="F187" s="1"/>
      <c r="G187" s="1719"/>
      <c r="H187" s="1"/>
      <c r="I187" s="1"/>
      <c r="J187" s="1"/>
      <c r="K187" s="1"/>
      <c r="L187" s="1"/>
      <c r="M187" s="1"/>
      <c r="N187" s="1"/>
      <c r="O187" s="1"/>
      <c r="P187" s="1"/>
      <c r="Q187" s="1"/>
      <c r="R187" s="1"/>
      <c r="S187" s="1"/>
      <c r="T187" s="131"/>
      <c r="U187" s="131"/>
      <c r="V187" s="131"/>
      <c r="W187" s="131"/>
      <c r="X187" s="131"/>
      <c r="Y187" s="1"/>
      <c r="Z187" s="25"/>
      <c r="AA187" s="25"/>
      <c r="AB187" s="25"/>
      <c r="AC187" s="25"/>
      <c r="AD187" s="25"/>
      <c r="AE187" s="25"/>
      <c r="AF187" s="25"/>
      <c r="AG187" s="25"/>
      <c r="AH187" s="1"/>
      <c r="AI187" s="1187"/>
      <c r="AJ187" s="1187"/>
      <c r="AK187" s="1187"/>
      <c r="AL187" s="1187"/>
      <c r="AM187" s="1187"/>
      <c r="AN187" s="1188"/>
      <c r="AO187" s="1187"/>
      <c r="AP187" s="1187"/>
      <c r="AQ187" s="25"/>
      <c r="AR187" s="25"/>
      <c r="AS187" s="25"/>
      <c r="AT187" s="25"/>
      <c r="AU187" s="25"/>
      <c r="AV187" s="25"/>
      <c r="AW187" s="25"/>
    </row>
    <row r="188" spans="1:49" x14ac:dyDescent="0.25">
      <c r="A188" s="1"/>
      <c r="B188" s="1"/>
      <c r="C188" s="1"/>
      <c r="D188" s="1"/>
      <c r="E188" s="1"/>
      <c r="F188" s="1"/>
      <c r="G188" s="1719"/>
      <c r="H188" s="1"/>
      <c r="I188" s="1"/>
      <c r="J188" s="1"/>
      <c r="K188" s="1"/>
      <c r="L188" s="1"/>
      <c r="M188" s="1"/>
      <c r="N188" s="1"/>
      <c r="O188" s="1"/>
      <c r="P188" s="1"/>
      <c r="Q188" s="1"/>
      <c r="R188" s="1"/>
      <c r="S188" s="1"/>
      <c r="T188" s="131"/>
      <c r="U188" s="131"/>
      <c r="V188" s="131"/>
      <c r="W188" s="131"/>
      <c r="X188" s="131"/>
      <c r="Y188" s="1"/>
      <c r="Z188" s="25"/>
      <c r="AA188" s="25"/>
      <c r="AB188" s="25"/>
      <c r="AC188" s="25"/>
      <c r="AD188" s="25"/>
      <c r="AE188" s="25"/>
      <c r="AF188" s="25"/>
      <c r="AG188" s="25"/>
      <c r="AH188" s="1"/>
      <c r="AI188" s="1187"/>
      <c r="AJ188" s="1187"/>
      <c r="AK188" s="1187"/>
      <c r="AL188" s="1187"/>
      <c r="AM188" s="1187"/>
      <c r="AN188" s="1188"/>
      <c r="AO188" s="1187"/>
      <c r="AP188" s="1187"/>
      <c r="AQ188" s="25"/>
      <c r="AR188" s="25"/>
      <c r="AS188" s="25"/>
      <c r="AT188" s="25"/>
      <c r="AU188" s="25"/>
      <c r="AV188" s="25"/>
      <c r="AW188" s="25"/>
    </row>
    <row r="189" spans="1:49" x14ac:dyDescent="0.25">
      <c r="A189" s="1634"/>
      <c r="B189" s="1"/>
      <c r="C189" s="1"/>
      <c r="D189" s="1"/>
      <c r="E189" s="1"/>
      <c r="F189" s="1"/>
      <c r="G189" s="1719"/>
      <c r="H189" s="1"/>
      <c r="I189" s="1"/>
      <c r="J189" s="1"/>
      <c r="K189" s="1"/>
      <c r="L189" s="1"/>
      <c r="M189" s="1"/>
      <c r="N189" s="1"/>
      <c r="O189" s="1"/>
      <c r="P189" s="1"/>
      <c r="Q189" s="1"/>
      <c r="R189" s="1"/>
      <c r="S189" s="1"/>
      <c r="T189" s="131"/>
      <c r="U189" s="131"/>
      <c r="V189" s="131"/>
      <c r="W189" s="131"/>
      <c r="X189" s="131"/>
      <c r="Y189" s="1"/>
      <c r="Z189" s="25"/>
      <c r="AA189" s="25"/>
      <c r="AB189" s="25"/>
      <c r="AC189" s="25"/>
      <c r="AD189" s="25"/>
      <c r="AE189" s="25"/>
      <c r="AF189" s="25"/>
      <c r="AG189" s="25"/>
      <c r="AH189" s="1"/>
      <c r="AI189" s="1187"/>
      <c r="AJ189" s="1187"/>
      <c r="AK189" s="1187"/>
      <c r="AL189" s="1187"/>
      <c r="AM189" s="1187"/>
      <c r="AN189" s="1188"/>
      <c r="AO189" s="1187"/>
      <c r="AP189" s="1187"/>
      <c r="AQ189" s="25"/>
      <c r="AR189" s="25"/>
      <c r="AS189" s="25"/>
      <c r="AT189" s="25"/>
      <c r="AU189" s="25"/>
      <c r="AV189" s="25"/>
      <c r="AW189" s="25"/>
    </row>
    <row r="190" spans="1:49" x14ac:dyDescent="0.25">
      <c r="A190" s="1634"/>
      <c r="B190" s="1"/>
      <c r="C190" s="1"/>
      <c r="D190" s="1"/>
      <c r="E190" s="1"/>
      <c r="F190" s="1"/>
      <c r="G190" s="1719"/>
      <c r="H190" s="1"/>
      <c r="I190" s="1"/>
      <c r="J190" s="1"/>
      <c r="K190" s="1"/>
      <c r="L190" s="1"/>
      <c r="M190" s="1"/>
      <c r="N190" s="1"/>
      <c r="O190" s="1"/>
      <c r="P190" s="1"/>
      <c r="Q190" s="1"/>
      <c r="R190" s="1"/>
      <c r="S190" s="1"/>
      <c r="T190" s="131"/>
      <c r="U190" s="131"/>
      <c r="V190" s="131"/>
      <c r="W190" s="131"/>
      <c r="X190" s="131"/>
      <c r="Y190" s="1"/>
      <c r="Z190" s="25"/>
      <c r="AA190" s="25"/>
      <c r="AB190" s="25"/>
      <c r="AC190" s="25"/>
      <c r="AD190" s="25"/>
      <c r="AE190" s="25"/>
      <c r="AF190" s="25"/>
      <c r="AG190" s="25"/>
      <c r="AH190" s="1"/>
      <c r="AI190" s="1187"/>
      <c r="AJ190" s="1187"/>
      <c r="AK190" s="1187"/>
      <c r="AL190" s="1187"/>
      <c r="AM190" s="1187"/>
      <c r="AN190" s="1188"/>
      <c r="AO190" s="1187"/>
      <c r="AP190" s="1187"/>
      <c r="AQ190" s="25"/>
      <c r="AR190" s="25"/>
      <c r="AS190" s="25"/>
      <c r="AT190" s="25"/>
      <c r="AU190" s="25"/>
      <c r="AV190" s="25"/>
      <c r="AW190" s="25"/>
    </row>
    <row r="191" spans="1:49" x14ac:dyDescent="0.25">
      <c r="A191" s="1634"/>
      <c r="B191" s="1"/>
      <c r="C191" s="1"/>
      <c r="D191" s="1"/>
      <c r="E191" s="1"/>
      <c r="F191" s="1"/>
      <c r="G191" s="1719"/>
      <c r="H191" s="1"/>
      <c r="I191" s="1"/>
      <c r="J191" s="1"/>
      <c r="K191" s="1"/>
      <c r="L191" s="1"/>
      <c r="M191" s="1"/>
      <c r="N191" s="1"/>
      <c r="O191" s="1"/>
      <c r="P191" s="1"/>
      <c r="Q191" s="1"/>
      <c r="R191" s="1"/>
      <c r="S191" s="1"/>
      <c r="T191" s="131"/>
      <c r="U191" s="131"/>
      <c r="V191" s="131"/>
      <c r="W191" s="131"/>
      <c r="X191" s="131"/>
      <c r="Y191" s="1"/>
      <c r="Z191" s="25"/>
      <c r="AA191" s="25"/>
      <c r="AB191" s="25"/>
      <c r="AC191" s="25"/>
      <c r="AD191" s="25"/>
      <c r="AE191" s="25"/>
      <c r="AF191" s="25"/>
      <c r="AG191" s="25"/>
      <c r="AH191" s="1"/>
      <c r="AI191" s="1187"/>
      <c r="AJ191" s="1187"/>
      <c r="AK191" s="1187"/>
      <c r="AL191" s="1187"/>
      <c r="AM191" s="1187"/>
      <c r="AN191" s="1188"/>
      <c r="AO191" s="1187"/>
      <c r="AP191" s="1187"/>
      <c r="AQ191" s="25"/>
      <c r="AR191" s="25"/>
      <c r="AS191" s="25"/>
      <c r="AT191" s="25"/>
      <c r="AU191" s="25"/>
      <c r="AV191" s="25"/>
      <c r="AW191" s="25"/>
    </row>
    <row r="192" spans="1:49" x14ac:dyDescent="0.25">
      <c r="A192" s="1634"/>
      <c r="B192" s="1"/>
      <c r="C192" s="1"/>
      <c r="D192" s="1"/>
      <c r="E192" s="1"/>
      <c r="F192" s="1"/>
      <c r="G192" s="1719"/>
      <c r="H192" s="1"/>
      <c r="I192" s="1"/>
      <c r="J192" s="1"/>
      <c r="K192" s="1"/>
      <c r="L192" s="1"/>
      <c r="M192" s="1"/>
      <c r="N192" s="1"/>
      <c r="O192" s="1"/>
      <c r="P192" s="1"/>
      <c r="Q192" s="1"/>
      <c r="R192" s="1"/>
      <c r="S192" s="1"/>
      <c r="T192" s="131"/>
      <c r="U192" s="131"/>
      <c r="V192" s="131"/>
      <c r="W192" s="131"/>
      <c r="X192" s="131"/>
      <c r="Y192" s="1"/>
      <c r="Z192" s="25"/>
      <c r="AA192" s="25"/>
      <c r="AB192" s="25"/>
      <c r="AC192" s="25"/>
      <c r="AD192" s="25"/>
      <c r="AE192" s="25"/>
      <c r="AF192" s="25"/>
      <c r="AG192" s="25"/>
      <c r="AH192" s="1"/>
      <c r="AI192" s="1187"/>
      <c r="AJ192" s="1187"/>
      <c r="AK192" s="1187"/>
      <c r="AL192" s="1187"/>
      <c r="AM192" s="1187"/>
      <c r="AN192" s="1188"/>
      <c r="AO192" s="1187"/>
      <c r="AP192" s="1187"/>
      <c r="AQ192" s="25"/>
      <c r="AR192" s="25"/>
      <c r="AS192" s="25"/>
      <c r="AT192" s="25"/>
      <c r="AU192" s="25"/>
      <c r="AV192" s="25"/>
      <c r="AW192" s="25"/>
    </row>
    <row r="193" spans="1:49" x14ac:dyDescent="0.25">
      <c r="A193" s="1634"/>
      <c r="B193" s="1"/>
      <c r="C193" s="1"/>
      <c r="D193" s="1"/>
      <c r="E193" s="1"/>
      <c r="F193" s="1"/>
      <c r="G193" s="1719"/>
      <c r="H193" s="1"/>
      <c r="I193" s="1"/>
      <c r="J193" s="1"/>
      <c r="K193" s="1"/>
      <c r="L193" s="1"/>
      <c r="M193" s="1"/>
      <c r="N193" s="1"/>
      <c r="O193" s="1"/>
      <c r="P193" s="1"/>
      <c r="Q193" s="1"/>
      <c r="R193" s="1"/>
      <c r="S193" s="1"/>
      <c r="T193" s="131"/>
      <c r="U193" s="131"/>
      <c r="V193" s="131"/>
      <c r="W193" s="131"/>
      <c r="X193" s="131"/>
      <c r="Y193" s="1"/>
      <c r="Z193" s="25"/>
      <c r="AA193" s="25"/>
      <c r="AB193" s="25"/>
      <c r="AC193" s="25"/>
      <c r="AD193" s="25"/>
      <c r="AE193" s="25"/>
      <c r="AF193" s="25"/>
      <c r="AG193" s="25"/>
      <c r="AH193" s="1"/>
      <c r="AI193" s="1187"/>
      <c r="AJ193" s="1187"/>
      <c r="AK193" s="1187"/>
      <c r="AL193" s="1187"/>
      <c r="AM193" s="1187"/>
      <c r="AN193" s="1188"/>
      <c r="AO193" s="1187"/>
      <c r="AP193" s="1187"/>
      <c r="AQ193" s="25"/>
      <c r="AR193" s="25"/>
      <c r="AS193" s="25"/>
      <c r="AT193" s="25"/>
      <c r="AU193" s="25"/>
      <c r="AV193" s="25"/>
      <c r="AW193" s="25"/>
    </row>
    <row r="194" spans="1:49" x14ac:dyDescent="0.25">
      <c r="A194" s="1634"/>
      <c r="B194" s="1"/>
      <c r="C194" s="1"/>
      <c r="D194" s="1"/>
      <c r="E194" s="1"/>
      <c r="F194" s="1"/>
      <c r="G194" s="1719"/>
      <c r="H194" s="1"/>
      <c r="I194" s="1"/>
      <c r="J194" s="1"/>
      <c r="K194" s="1"/>
      <c r="L194" s="1"/>
      <c r="M194" s="1"/>
      <c r="N194" s="1"/>
      <c r="O194" s="1"/>
      <c r="P194" s="1"/>
      <c r="Q194" s="1"/>
      <c r="R194" s="1"/>
      <c r="S194" s="1"/>
      <c r="T194" s="131"/>
      <c r="U194" s="131"/>
      <c r="V194" s="131"/>
      <c r="W194" s="131"/>
      <c r="X194" s="131"/>
      <c r="Y194" s="1"/>
      <c r="Z194" s="25"/>
      <c r="AA194" s="25"/>
      <c r="AB194" s="25"/>
      <c r="AC194" s="25"/>
      <c r="AD194" s="25"/>
      <c r="AE194" s="25"/>
      <c r="AF194" s="25"/>
      <c r="AG194" s="25"/>
      <c r="AH194" s="1"/>
      <c r="AI194" s="1187"/>
      <c r="AJ194" s="1187"/>
      <c r="AK194" s="1187"/>
      <c r="AL194" s="1187"/>
      <c r="AM194" s="1187"/>
      <c r="AN194" s="1188"/>
      <c r="AO194" s="1187"/>
      <c r="AP194" s="1187"/>
      <c r="AQ194" s="25"/>
      <c r="AR194" s="25"/>
      <c r="AS194" s="25"/>
      <c r="AT194" s="25"/>
      <c r="AU194" s="25"/>
      <c r="AV194" s="25"/>
      <c r="AW194" s="25"/>
    </row>
    <row r="195" spans="1:49" x14ac:dyDescent="0.25">
      <c r="A195" s="1634"/>
      <c r="B195" s="1"/>
      <c r="C195" s="1"/>
      <c r="D195" s="1"/>
      <c r="E195" s="1"/>
      <c r="F195" s="1"/>
      <c r="G195" s="1719"/>
      <c r="H195" s="1"/>
      <c r="I195" s="1"/>
      <c r="J195" s="1"/>
      <c r="K195" s="1"/>
      <c r="L195" s="1"/>
      <c r="M195" s="1"/>
      <c r="N195" s="1"/>
      <c r="O195" s="1"/>
      <c r="P195" s="1"/>
      <c r="Q195" s="1"/>
      <c r="R195" s="1"/>
      <c r="S195" s="1"/>
      <c r="T195" s="131"/>
      <c r="U195" s="131"/>
      <c r="V195" s="131"/>
      <c r="W195" s="131"/>
      <c r="X195" s="131"/>
      <c r="Y195" s="1"/>
      <c r="Z195" s="25"/>
      <c r="AA195" s="25"/>
      <c r="AB195" s="25"/>
      <c r="AC195" s="25"/>
      <c r="AD195" s="25"/>
      <c r="AE195" s="25"/>
      <c r="AF195" s="25"/>
      <c r="AG195" s="25"/>
      <c r="AH195" s="1"/>
      <c r="AI195" s="1187"/>
      <c r="AJ195" s="1187"/>
      <c r="AK195" s="1187"/>
      <c r="AL195" s="1187"/>
      <c r="AM195" s="1187"/>
      <c r="AN195" s="1188"/>
      <c r="AO195" s="1187"/>
      <c r="AP195" s="1187"/>
      <c r="AQ195" s="25"/>
      <c r="AR195" s="25"/>
      <c r="AS195" s="25"/>
      <c r="AT195" s="25"/>
      <c r="AU195" s="25"/>
      <c r="AV195" s="25"/>
      <c r="AW195" s="25"/>
    </row>
    <row r="196" spans="1:49" x14ac:dyDescent="0.25">
      <c r="A196" s="1634"/>
      <c r="B196" s="1"/>
      <c r="C196" s="1"/>
      <c r="D196" s="1"/>
      <c r="E196" s="1"/>
      <c r="F196" s="1"/>
      <c r="G196" s="1719"/>
      <c r="H196" s="1"/>
      <c r="I196" s="1"/>
      <c r="J196" s="1"/>
      <c r="K196" s="1"/>
      <c r="L196" s="1"/>
      <c r="M196" s="1"/>
      <c r="N196" s="1"/>
      <c r="O196" s="1"/>
      <c r="P196" s="1"/>
      <c r="Q196" s="1"/>
      <c r="R196" s="1"/>
      <c r="S196" s="1"/>
      <c r="T196" s="131"/>
      <c r="U196" s="131"/>
      <c r="V196" s="131"/>
      <c r="W196" s="131"/>
      <c r="X196" s="131"/>
      <c r="Y196" s="1"/>
      <c r="Z196" s="25"/>
      <c r="AA196" s="25"/>
      <c r="AB196" s="25"/>
      <c r="AC196" s="25"/>
      <c r="AD196" s="25"/>
      <c r="AE196" s="25"/>
      <c r="AF196" s="25"/>
      <c r="AG196" s="25"/>
      <c r="AH196" s="1"/>
      <c r="AI196" s="1187"/>
      <c r="AJ196" s="1187"/>
      <c r="AK196" s="1187"/>
      <c r="AL196" s="1187"/>
      <c r="AM196" s="1187"/>
      <c r="AN196" s="1188"/>
      <c r="AO196" s="1187"/>
      <c r="AP196" s="1187"/>
      <c r="AQ196" s="25"/>
      <c r="AR196" s="25"/>
      <c r="AS196" s="25"/>
      <c r="AT196" s="25"/>
      <c r="AU196" s="25"/>
      <c r="AV196" s="25"/>
      <c r="AW196" s="25"/>
    </row>
    <row r="197" spans="1:49" x14ac:dyDescent="0.25">
      <c r="A197" s="1634"/>
      <c r="B197" s="1719"/>
      <c r="C197" s="1719"/>
      <c r="D197" s="1719"/>
      <c r="E197" s="1719"/>
      <c r="F197" s="1719"/>
      <c r="G197" s="1719"/>
      <c r="H197" s="1719"/>
      <c r="I197" s="1719"/>
      <c r="J197" s="1719"/>
      <c r="K197" s="1719"/>
      <c r="L197" s="1719"/>
      <c r="M197" s="1719"/>
      <c r="N197" s="1719"/>
      <c r="O197" s="1719"/>
      <c r="P197" s="1719"/>
      <c r="Q197" s="1719"/>
      <c r="R197" s="1719"/>
      <c r="S197" s="1719"/>
      <c r="T197" s="1650"/>
      <c r="U197" s="1650"/>
      <c r="V197" s="1650"/>
      <c r="W197" s="1650"/>
      <c r="X197" s="1650"/>
      <c r="Y197" s="1719"/>
      <c r="Z197" s="1719"/>
      <c r="AA197" s="1719"/>
      <c r="AB197" s="1719"/>
      <c r="AC197" s="1719"/>
      <c r="AD197" s="1719"/>
      <c r="AE197" s="1719"/>
      <c r="AF197" s="1719"/>
      <c r="AG197" s="1719"/>
      <c r="AH197" s="1719"/>
      <c r="AI197" s="1719"/>
      <c r="AJ197" s="1719"/>
      <c r="AK197" s="1719"/>
      <c r="AL197" s="1719"/>
      <c r="AM197" s="1719"/>
      <c r="AN197" s="1719"/>
      <c r="AO197" s="1719"/>
      <c r="AP197" s="1719"/>
      <c r="AQ197" s="1719"/>
      <c r="AR197" s="1719"/>
      <c r="AS197" s="1719"/>
      <c r="AT197" s="1719"/>
      <c r="AU197" s="1719"/>
      <c r="AV197" s="1719"/>
      <c r="AW197" s="1719"/>
    </row>
    <row r="198" spans="1:49" x14ac:dyDescent="0.25">
      <c r="A198" s="1634"/>
      <c r="B198" s="1719"/>
      <c r="C198" s="1719"/>
      <c r="D198" s="1719"/>
      <c r="E198" s="1719"/>
      <c r="F198" s="1719"/>
      <c r="G198" s="1719"/>
      <c r="H198" s="1719"/>
      <c r="I198" s="1719"/>
      <c r="J198" s="1719"/>
      <c r="K198" s="1719"/>
      <c r="L198" s="1719"/>
      <c r="M198" s="1719"/>
      <c r="N198" s="1719"/>
      <c r="O198" s="1719"/>
      <c r="P198" s="1719"/>
      <c r="Q198" s="1719"/>
      <c r="R198" s="1719"/>
      <c r="S198" s="1719"/>
      <c r="T198" s="1650"/>
      <c r="U198" s="1650"/>
      <c r="V198" s="1650"/>
      <c r="W198" s="1650"/>
      <c r="X198" s="1650"/>
      <c r="Y198" s="1719"/>
      <c r="Z198" s="1719"/>
      <c r="AA198" s="1719"/>
      <c r="AB198" s="1719"/>
      <c r="AC198" s="1719"/>
      <c r="AD198" s="1719"/>
      <c r="AE198" s="1719"/>
      <c r="AF198" s="1719"/>
      <c r="AG198" s="1719"/>
      <c r="AH198" s="1719"/>
      <c r="AI198" s="1719"/>
      <c r="AJ198" s="1719"/>
      <c r="AK198" s="1719"/>
      <c r="AL198" s="1719"/>
      <c r="AM198" s="1719"/>
      <c r="AN198" s="1719"/>
      <c r="AO198" s="1719"/>
      <c r="AP198" s="1719"/>
      <c r="AQ198" s="1719"/>
      <c r="AR198" s="1719"/>
      <c r="AS198" s="1719"/>
      <c r="AT198" s="1719"/>
      <c r="AU198" s="1719"/>
      <c r="AV198" s="1719"/>
      <c r="AW198" s="1719"/>
    </row>
    <row r="199" spans="1:49" x14ac:dyDescent="0.25">
      <c r="A199" s="1634"/>
      <c r="B199" s="1719"/>
      <c r="C199" s="1719"/>
      <c r="D199" s="1719"/>
      <c r="E199" s="1719"/>
      <c r="F199" s="1719"/>
      <c r="G199" s="1719"/>
      <c r="H199" s="1719"/>
      <c r="I199" s="1719"/>
      <c r="J199" s="1719"/>
      <c r="K199" s="1719"/>
      <c r="L199" s="1719"/>
      <c r="M199" s="1719"/>
      <c r="N199" s="1719"/>
      <c r="O199" s="1719"/>
      <c r="P199" s="1719"/>
      <c r="Q199" s="1719"/>
      <c r="R199" s="1719"/>
      <c r="S199" s="1719"/>
      <c r="T199" s="1650"/>
      <c r="U199" s="1650"/>
      <c r="V199" s="1650"/>
      <c r="W199" s="1650"/>
      <c r="X199" s="1650"/>
      <c r="Y199" s="1719"/>
      <c r="Z199" s="1719"/>
      <c r="AA199" s="1719"/>
      <c r="AB199" s="1719"/>
      <c r="AC199" s="1719"/>
      <c r="AD199" s="1719"/>
      <c r="AE199" s="1719"/>
      <c r="AF199" s="1719"/>
      <c r="AG199" s="1719"/>
      <c r="AH199" s="1719"/>
      <c r="AI199" s="1719"/>
      <c r="AJ199" s="1719"/>
      <c r="AK199" s="1719"/>
      <c r="AL199" s="1719"/>
      <c r="AM199" s="1719"/>
      <c r="AN199" s="1719"/>
      <c r="AO199" s="1719"/>
      <c r="AP199" s="1719"/>
      <c r="AQ199" s="1719"/>
      <c r="AR199" s="1719"/>
      <c r="AS199" s="1719"/>
      <c r="AT199" s="1719"/>
      <c r="AU199" s="1719"/>
      <c r="AV199" s="1719"/>
      <c r="AW199" s="1719"/>
    </row>
    <row r="200" spans="1:49" x14ac:dyDescent="0.25">
      <c r="A200" s="1634"/>
      <c r="B200" s="1719"/>
      <c r="C200" s="1719"/>
      <c r="D200" s="1719"/>
      <c r="E200" s="1719"/>
      <c r="F200" s="1719"/>
      <c r="G200" s="1719"/>
      <c r="H200" s="1719"/>
      <c r="I200" s="1719"/>
      <c r="J200" s="1719"/>
      <c r="K200" s="1719"/>
      <c r="L200" s="1719"/>
      <c r="M200" s="1719"/>
      <c r="N200" s="1719"/>
      <c r="O200" s="1719"/>
      <c r="P200" s="1719"/>
      <c r="Q200" s="1719"/>
      <c r="R200" s="1719"/>
      <c r="S200" s="1719"/>
      <c r="T200" s="1650"/>
      <c r="U200" s="1650"/>
      <c r="V200" s="1650"/>
      <c r="W200" s="1650"/>
      <c r="X200" s="1650"/>
      <c r="Y200" s="1719"/>
      <c r="Z200" s="1719"/>
      <c r="AA200" s="1719"/>
      <c r="AB200" s="1719"/>
      <c r="AC200" s="1719"/>
      <c r="AD200" s="1719"/>
      <c r="AE200" s="1719"/>
      <c r="AF200" s="1719"/>
      <c r="AG200" s="1719"/>
      <c r="AH200" s="1719"/>
      <c r="AI200" s="1719"/>
      <c r="AJ200" s="1719"/>
      <c r="AK200" s="1719"/>
      <c r="AL200" s="1719"/>
      <c r="AM200" s="1719"/>
      <c r="AN200" s="1719"/>
      <c r="AO200" s="1719"/>
      <c r="AP200" s="1719"/>
      <c r="AQ200" s="1719"/>
      <c r="AR200" s="1719"/>
      <c r="AS200" s="1719"/>
      <c r="AT200" s="1719"/>
      <c r="AU200" s="1719"/>
      <c r="AV200" s="1719"/>
      <c r="AW200" s="1719"/>
    </row>
    <row r="201" spans="1:49" x14ac:dyDescent="0.25">
      <c r="A201" s="1634"/>
      <c r="B201" s="1719"/>
      <c r="C201" s="1719"/>
      <c r="D201" s="1719"/>
      <c r="E201" s="1719"/>
      <c r="F201" s="1719"/>
      <c r="G201" s="1719"/>
      <c r="H201" s="1719"/>
      <c r="I201" s="1719"/>
      <c r="J201" s="1719"/>
      <c r="K201" s="1719"/>
      <c r="L201" s="1719"/>
      <c r="M201" s="1719"/>
      <c r="N201" s="1719"/>
      <c r="O201" s="1719"/>
      <c r="P201" s="1719"/>
      <c r="Q201" s="1719"/>
      <c r="R201" s="1719"/>
      <c r="S201" s="1719"/>
      <c r="T201" s="1650"/>
      <c r="U201" s="1650"/>
      <c r="V201" s="1650"/>
      <c r="W201" s="1650"/>
      <c r="X201" s="1650"/>
      <c r="Y201" s="1719"/>
      <c r="Z201" s="1719"/>
      <c r="AA201" s="1719"/>
      <c r="AB201" s="1719"/>
      <c r="AC201" s="1719"/>
      <c r="AD201" s="1719"/>
      <c r="AE201" s="1719"/>
      <c r="AF201" s="1719"/>
      <c r="AG201" s="1719"/>
      <c r="AH201" s="1719"/>
      <c r="AI201" s="1719"/>
      <c r="AJ201" s="1719"/>
      <c r="AK201" s="1719"/>
      <c r="AL201" s="1719"/>
      <c r="AM201" s="1719"/>
      <c r="AN201" s="1719"/>
      <c r="AO201" s="1719"/>
      <c r="AP201" s="1719"/>
      <c r="AQ201" s="1719"/>
      <c r="AR201" s="1719"/>
      <c r="AS201" s="1719"/>
      <c r="AT201" s="1719"/>
      <c r="AU201" s="1719"/>
      <c r="AV201" s="1719"/>
      <c r="AW201" s="1719"/>
    </row>
    <row r="202" spans="1:49" x14ac:dyDescent="0.25">
      <c r="A202" s="1634"/>
      <c r="B202" s="1719"/>
      <c r="C202" s="1719"/>
      <c r="D202" s="1719"/>
      <c r="E202" s="1719"/>
      <c r="F202" s="1719"/>
      <c r="G202" s="1719"/>
      <c r="H202" s="1719"/>
      <c r="I202" s="1719"/>
      <c r="J202" s="1719"/>
      <c r="K202" s="1719"/>
      <c r="L202" s="1719"/>
      <c r="M202" s="1719"/>
      <c r="N202" s="1719"/>
      <c r="O202" s="1719"/>
      <c r="P202" s="1719"/>
      <c r="Q202" s="1719"/>
      <c r="R202" s="1719"/>
      <c r="S202" s="1719"/>
      <c r="T202" s="1650"/>
      <c r="U202" s="1650"/>
      <c r="V202" s="1650"/>
      <c r="W202" s="1650"/>
      <c r="X202" s="1650"/>
      <c r="Y202" s="1719"/>
      <c r="Z202" s="1719"/>
      <c r="AA202" s="1719"/>
      <c r="AB202" s="1719"/>
      <c r="AC202" s="1719"/>
      <c r="AD202" s="1719"/>
      <c r="AE202" s="1719"/>
      <c r="AF202" s="1719"/>
      <c r="AG202" s="1719"/>
      <c r="AH202" s="1719"/>
      <c r="AI202" s="1719"/>
      <c r="AJ202" s="1719"/>
      <c r="AK202" s="1719"/>
      <c r="AL202" s="1719"/>
      <c r="AM202" s="1719"/>
      <c r="AN202" s="1719"/>
      <c r="AO202" s="1719"/>
      <c r="AP202" s="1719"/>
      <c r="AQ202" s="1719"/>
      <c r="AR202" s="1719"/>
      <c r="AS202" s="1719"/>
      <c r="AT202" s="1719"/>
      <c r="AU202" s="1719"/>
      <c r="AV202" s="1719"/>
      <c r="AW202" s="1719"/>
    </row>
    <row r="203" spans="1:49" x14ac:dyDescent="0.25">
      <c r="A203" s="1634"/>
      <c r="B203" s="1719"/>
      <c r="C203" s="1719"/>
      <c r="D203" s="1719"/>
      <c r="E203" s="1719"/>
      <c r="F203" s="1719"/>
      <c r="G203" s="1719"/>
      <c r="H203" s="1719"/>
      <c r="I203" s="1719"/>
      <c r="J203" s="1719"/>
      <c r="K203" s="1719"/>
      <c r="L203" s="1719"/>
      <c r="M203" s="1719"/>
      <c r="N203" s="1719"/>
      <c r="O203" s="1719"/>
      <c r="P203" s="1719"/>
      <c r="Q203" s="1719"/>
      <c r="R203" s="1719"/>
      <c r="S203" s="1719"/>
      <c r="T203" s="1650"/>
      <c r="U203" s="1650"/>
      <c r="V203" s="1650"/>
      <c r="W203" s="1650"/>
      <c r="X203" s="1650"/>
      <c r="Y203" s="1719"/>
      <c r="Z203" s="1719"/>
      <c r="AA203" s="1719"/>
      <c r="AB203" s="1719"/>
      <c r="AC203" s="1719"/>
      <c r="AD203" s="1719"/>
      <c r="AE203" s="1719"/>
      <c r="AF203" s="1719"/>
      <c r="AG203" s="1719"/>
      <c r="AH203" s="1719"/>
      <c r="AI203" s="1719"/>
      <c r="AJ203" s="1719"/>
      <c r="AK203" s="1719"/>
      <c r="AL203" s="1719"/>
      <c r="AM203" s="1719"/>
      <c r="AN203" s="1719"/>
      <c r="AO203" s="1719"/>
      <c r="AP203" s="1719"/>
      <c r="AQ203" s="1719"/>
      <c r="AR203" s="1719"/>
      <c r="AS203" s="1719"/>
      <c r="AT203" s="1719"/>
      <c r="AU203" s="1719"/>
      <c r="AV203" s="1719"/>
      <c r="AW203" s="1719"/>
    </row>
    <row r="204" spans="1:49" x14ac:dyDescent="0.25">
      <c r="A204" s="1634"/>
      <c r="B204" s="1719"/>
      <c r="C204" s="1719"/>
      <c r="D204" s="1719"/>
      <c r="E204" s="1719"/>
      <c r="F204" s="1719"/>
      <c r="G204" s="1719"/>
      <c r="H204" s="1719"/>
      <c r="I204" s="1719"/>
      <c r="J204" s="1719"/>
      <c r="K204" s="1719"/>
      <c r="L204" s="1719"/>
      <c r="M204" s="1719"/>
      <c r="N204" s="1719"/>
      <c r="O204" s="1719"/>
      <c r="P204" s="1719"/>
      <c r="Q204" s="1719"/>
      <c r="R204" s="1719"/>
      <c r="S204" s="1719"/>
      <c r="T204" s="1650"/>
      <c r="U204" s="1650"/>
      <c r="V204" s="1650"/>
      <c r="W204" s="1650"/>
      <c r="X204" s="1650"/>
      <c r="Y204" s="1719"/>
      <c r="Z204" s="1719"/>
      <c r="AA204" s="1719"/>
      <c r="AB204" s="1719"/>
      <c r="AC204" s="1719"/>
      <c r="AD204" s="1719"/>
      <c r="AE204" s="1719"/>
      <c r="AF204" s="1719"/>
      <c r="AG204" s="1719"/>
      <c r="AH204" s="1719"/>
      <c r="AI204" s="1719"/>
      <c r="AJ204" s="1719"/>
      <c r="AK204" s="1719"/>
      <c r="AL204" s="1719"/>
      <c r="AM204" s="1719"/>
      <c r="AN204" s="1719"/>
      <c r="AO204" s="1719"/>
      <c r="AP204" s="1719"/>
      <c r="AQ204" s="1719"/>
      <c r="AR204" s="1719"/>
      <c r="AS204" s="1719"/>
      <c r="AT204" s="1719"/>
      <c r="AU204" s="1719"/>
      <c r="AV204" s="1719"/>
      <c r="AW204" s="1719"/>
    </row>
    <row r="205" spans="1:49" x14ac:dyDescent="0.25">
      <c r="A205" s="1634"/>
      <c r="B205" s="1719"/>
      <c r="C205" s="1719"/>
      <c r="D205" s="1719"/>
      <c r="E205" s="1719"/>
      <c r="F205" s="1719"/>
      <c r="G205" s="1719"/>
      <c r="H205" s="1719"/>
      <c r="I205" s="1719"/>
      <c r="J205" s="1719"/>
      <c r="K205" s="1719"/>
      <c r="L205" s="1719"/>
      <c r="M205" s="1719"/>
      <c r="N205" s="1719"/>
      <c r="O205" s="1719"/>
      <c r="P205" s="1719"/>
      <c r="Q205" s="1719"/>
      <c r="R205" s="1719"/>
      <c r="S205" s="1719"/>
      <c r="T205" s="1650"/>
      <c r="U205" s="1650"/>
      <c r="V205" s="1650"/>
      <c r="W205" s="1650"/>
      <c r="X205" s="1650"/>
      <c r="Y205" s="1719"/>
      <c r="Z205" s="1719"/>
      <c r="AA205" s="1719"/>
      <c r="AB205" s="1719"/>
      <c r="AC205" s="1719"/>
      <c r="AD205" s="1719"/>
      <c r="AE205" s="1719"/>
      <c r="AF205" s="1719"/>
      <c r="AG205" s="1719"/>
      <c r="AH205" s="1719"/>
      <c r="AI205" s="1719"/>
      <c r="AJ205" s="1719"/>
      <c r="AK205" s="1719"/>
      <c r="AL205" s="1719"/>
      <c r="AM205" s="1719"/>
      <c r="AN205" s="1719"/>
      <c r="AO205" s="1719"/>
      <c r="AP205" s="1719"/>
      <c r="AQ205" s="1719"/>
      <c r="AR205" s="1719"/>
      <c r="AS205" s="1719"/>
      <c r="AT205" s="1719"/>
      <c r="AU205" s="1719"/>
      <c r="AV205" s="1719"/>
      <c r="AW205" s="1719"/>
    </row>
    <row r="206" spans="1:49" x14ac:dyDescent="0.25">
      <c r="A206" s="1634"/>
      <c r="B206" s="1719"/>
      <c r="C206" s="1719"/>
      <c r="D206" s="1719"/>
      <c r="E206" s="1719"/>
      <c r="F206" s="1719"/>
      <c r="G206" s="1719"/>
      <c r="H206" s="1719"/>
      <c r="I206" s="1719"/>
      <c r="J206" s="1719"/>
      <c r="K206" s="1719"/>
      <c r="L206" s="1719"/>
      <c r="M206" s="1719"/>
      <c r="N206" s="1719"/>
      <c r="O206" s="1719"/>
      <c r="P206" s="1719"/>
      <c r="Q206" s="1719"/>
      <c r="R206" s="1719"/>
      <c r="S206" s="1719"/>
      <c r="T206" s="1650"/>
      <c r="U206" s="1650"/>
      <c r="V206" s="1650"/>
      <c r="W206" s="1650"/>
      <c r="X206" s="1650"/>
      <c r="Y206" s="1719"/>
      <c r="Z206" s="1719"/>
      <c r="AA206" s="1719"/>
      <c r="AB206" s="1719"/>
      <c r="AC206" s="1719"/>
      <c r="AD206" s="1719"/>
      <c r="AE206" s="1719"/>
      <c r="AF206" s="1719"/>
      <c r="AG206" s="1719"/>
      <c r="AH206" s="1719"/>
      <c r="AI206" s="1719"/>
      <c r="AJ206" s="1719"/>
      <c r="AK206" s="1719"/>
      <c r="AL206" s="1719"/>
      <c r="AM206" s="1719"/>
      <c r="AN206" s="1719"/>
      <c r="AO206" s="1719"/>
      <c r="AP206" s="1719"/>
      <c r="AQ206" s="1719"/>
      <c r="AR206" s="1719"/>
      <c r="AS206" s="1719"/>
      <c r="AT206" s="1719"/>
      <c r="AU206" s="1719"/>
      <c r="AV206" s="1719"/>
      <c r="AW206" s="1719"/>
    </row>
    <row r="207" spans="1:49" x14ac:dyDescent="0.25">
      <c r="A207" s="1634"/>
      <c r="B207" s="1719"/>
      <c r="C207" s="1719"/>
      <c r="D207" s="1719"/>
      <c r="E207" s="1719"/>
      <c r="F207" s="1719"/>
      <c r="G207" s="1719"/>
      <c r="H207" s="1719"/>
      <c r="I207" s="1719"/>
      <c r="J207" s="1719"/>
      <c r="K207" s="1719"/>
      <c r="L207" s="1719"/>
      <c r="M207" s="1719"/>
      <c r="N207" s="1719"/>
      <c r="O207" s="1719"/>
      <c r="P207" s="1719"/>
      <c r="Q207" s="1719"/>
      <c r="R207" s="1719"/>
      <c r="S207" s="1719"/>
      <c r="T207" s="1650"/>
      <c r="U207" s="1650"/>
      <c r="V207" s="1650"/>
      <c r="W207" s="1650"/>
      <c r="X207" s="1650"/>
      <c r="Y207" s="1719"/>
      <c r="Z207" s="1719"/>
      <c r="AA207" s="1719"/>
      <c r="AB207" s="1719"/>
      <c r="AC207" s="1719"/>
      <c r="AD207" s="1719"/>
      <c r="AE207" s="1719"/>
      <c r="AF207" s="1719"/>
      <c r="AG207" s="1719"/>
      <c r="AH207" s="1719"/>
      <c r="AI207" s="1719"/>
      <c r="AJ207" s="1719"/>
      <c r="AK207" s="1719"/>
      <c r="AL207" s="1719"/>
      <c r="AM207" s="1719"/>
      <c r="AN207" s="1719"/>
      <c r="AO207" s="1719"/>
      <c r="AP207" s="1719"/>
      <c r="AQ207" s="1719"/>
      <c r="AR207" s="1719"/>
      <c r="AS207" s="1719"/>
      <c r="AT207" s="1719"/>
      <c r="AU207" s="1719"/>
      <c r="AV207" s="1719"/>
      <c r="AW207" s="1719"/>
    </row>
    <row r="208" spans="1:49" x14ac:dyDescent="0.25">
      <c r="A208" s="1634"/>
      <c r="B208" s="1719"/>
      <c r="C208" s="1719"/>
      <c r="D208" s="1719"/>
      <c r="E208" s="1719"/>
      <c r="F208" s="1719"/>
      <c r="G208" s="1719"/>
      <c r="H208" s="1719"/>
      <c r="I208" s="1719"/>
      <c r="J208" s="1719"/>
      <c r="K208" s="1719"/>
      <c r="L208" s="1719"/>
      <c r="M208" s="1719"/>
      <c r="N208" s="1719"/>
      <c r="O208" s="1719"/>
      <c r="P208" s="1719"/>
      <c r="Q208" s="1719"/>
      <c r="R208" s="1719"/>
      <c r="S208" s="1719"/>
      <c r="T208" s="1650"/>
      <c r="U208" s="1650"/>
      <c r="V208" s="1650"/>
      <c r="W208" s="1650"/>
      <c r="X208" s="1650"/>
      <c r="Y208" s="1719"/>
      <c r="Z208" s="1719"/>
      <c r="AA208" s="1719"/>
      <c r="AB208" s="1719"/>
      <c r="AC208" s="1719"/>
      <c r="AD208" s="1719"/>
      <c r="AE208" s="1719"/>
      <c r="AF208" s="1719"/>
      <c r="AG208" s="1719"/>
      <c r="AH208" s="1719"/>
      <c r="AI208" s="1719"/>
      <c r="AJ208" s="1719"/>
      <c r="AK208" s="1719"/>
      <c r="AL208" s="1719"/>
      <c r="AM208" s="1719"/>
      <c r="AN208" s="1719"/>
      <c r="AO208" s="1719"/>
      <c r="AP208" s="1719"/>
      <c r="AQ208" s="1719"/>
      <c r="AR208" s="1719"/>
      <c r="AS208" s="1719"/>
      <c r="AT208" s="1719"/>
      <c r="AU208" s="1719"/>
      <c r="AV208" s="1719"/>
      <c r="AW208" s="1719"/>
    </row>
    <row r="209" spans="1:1" x14ac:dyDescent="0.25">
      <c r="A209" s="1634"/>
    </row>
    <row r="210" spans="1:1" x14ac:dyDescent="0.25">
      <c r="A210" s="1634"/>
    </row>
    <row r="211" spans="1:1" x14ac:dyDescent="0.25">
      <c r="A211" s="1634"/>
    </row>
    <row r="212" spans="1:1" x14ac:dyDescent="0.25">
      <c r="A212" s="1634"/>
    </row>
    <row r="213" spans="1:1" x14ac:dyDescent="0.25">
      <c r="A213" s="1634"/>
    </row>
    <row r="214" spans="1:1" x14ac:dyDescent="0.25">
      <c r="A214" s="86"/>
    </row>
    <row r="215" spans="1:1" x14ac:dyDescent="0.25">
      <c r="A215" s="39"/>
    </row>
  </sheetData>
  <mergeCells count="292">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 ref="B2:E2"/>
  </mergeCells>
  <hyperlinks>
    <hyperlink ref="B2:E2" location="'Liste tableaux'!A1" display="Retour à la liste des tableaux" xr:uid="{D3EA5BE2-913D-4118-B023-88A3BB57F99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workbookViewId="0">
      <selection activeCell="B1" sqref="B1"/>
    </sheetView>
  </sheetViews>
  <sheetFormatPr defaultColWidth="9.140625" defaultRowHeight="15" x14ac:dyDescent="0.25"/>
  <cols>
    <col min="1" max="17" width="9.140625" style="1253"/>
    <col min="18" max="18" width="11.7109375" style="1253" customWidth="1"/>
    <col min="19" max="19" width="9.140625" style="1253"/>
    <col min="20" max="24" width="9.140625" style="1350"/>
    <col min="25" max="16384" width="9.140625" style="1253"/>
  </cols>
  <sheetData>
    <row r="1" spans="1:51" ht="15.75" x14ac:dyDescent="0.25">
      <c r="A1" s="1719"/>
      <c r="B1" s="378" t="s">
        <v>3193</v>
      </c>
      <c r="C1" s="33"/>
      <c r="D1" s="33"/>
      <c r="E1" s="1719"/>
      <c r="F1" s="1719"/>
      <c r="G1" s="1719"/>
      <c r="H1" s="1"/>
      <c r="I1" s="1"/>
      <c r="J1" s="1719"/>
      <c r="K1" s="1719"/>
      <c r="L1" s="1719"/>
      <c r="M1" s="1719"/>
      <c r="N1" s="1719"/>
      <c r="O1" s="1719"/>
      <c r="P1" s="33"/>
      <c r="Q1" s="1"/>
      <c r="R1" s="1"/>
      <c r="S1" s="1"/>
      <c r="T1" s="378" t="s">
        <v>3193</v>
      </c>
      <c r="U1" s="131"/>
      <c r="V1" s="1481"/>
      <c r="W1" s="1481"/>
      <c r="X1" s="1481"/>
      <c r="Y1" s="25"/>
      <c r="Z1" s="25"/>
      <c r="AA1" s="25"/>
      <c r="AB1" s="25"/>
      <c r="AC1" s="25"/>
      <c r="AD1" s="1"/>
      <c r="AE1" s="1125"/>
      <c r="AF1" s="25"/>
      <c r="AG1" s="25"/>
      <c r="AH1" s="25"/>
      <c r="AI1" s="25"/>
      <c r="AJ1" s="1"/>
      <c r="AK1" s="1125"/>
      <c r="AL1" s="221"/>
      <c r="AM1" s="25"/>
      <c r="AN1" s="25"/>
      <c r="AO1" s="25"/>
      <c r="AP1" s="25"/>
      <c r="AQ1" s="25"/>
      <c r="AR1" s="25"/>
      <c r="AS1" s="25"/>
      <c r="AT1" s="1"/>
      <c r="AU1" s="1"/>
      <c r="AV1" s="1"/>
      <c r="AW1" s="1"/>
      <c r="AX1" s="1"/>
      <c r="AY1" s="1"/>
    </row>
    <row r="2" spans="1:51" ht="12" customHeight="1" x14ac:dyDescent="0.25">
      <c r="A2" s="35">
        <v>32</v>
      </c>
      <c r="B2" s="2144" t="s">
        <v>94</v>
      </c>
      <c r="C2" s="2145"/>
      <c r="D2" s="2145"/>
      <c r="E2" s="2146"/>
      <c r="F2" s="70"/>
      <c r="G2" s="1719"/>
      <c r="H2" s="1"/>
      <c r="I2" s="1"/>
      <c r="J2" s="1719"/>
      <c r="K2" s="1719"/>
      <c r="L2" s="1719"/>
      <c r="M2" s="1719"/>
      <c r="N2" s="1719"/>
      <c r="O2" s="1719"/>
      <c r="P2" s="1719"/>
      <c r="Q2" s="1719"/>
      <c r="R2" s="1719"/>
      <c r="S2" s="1719"/>
      <c r="T2" s="1650"/>
      <c r="U2" s="1618"/>
      <c r="V2" s="1618"/>
      <c r="W2" s="1618"/>
      <c r="X2" s="1618"/>
      <c r="Y2" s="1719"/>
      <c r="Z2" s="1719"/>
      <c r="AA2" s="1676"/>
      <c r="AB2" s="1676"/>
      <c r="AC2" s="1676"/>
      <c r="AD2" s="1"/>
      <c r="AE2" s="1247"/>
      <c r="AF2" s="1247"/>
      <c r="AG2" s="1247"/>
      <c r="AH2" s="1247"/>
      <c r="AI2" s="1247"/>
      <c r="AJ2" s="1676"/>
      <c r="AK2" s="1247"/>
      <c r="AL2" s="1247"/>
      <c r="AM2" s="1247"/>
      <c r="AN2" s="1247"/>
      <c r="AO2" s="1247"/>
      <c r="AP2" s="1247"/>
      <c r="AQ2" s="1247"/>
      <c r="AR2" s="1247"/>
      <c r="AS2" s="1247"/>
      <c r="AT2" s="1"/>
      <c r="AU2" s="1"/>
      <c r="AV2" s="1"/>
      <c r="AW2" s="1"/>
      <c r="AX2" s="1"/>
      <c r="AY2" s="1"/>
    </row>
    <row r="3" spans="1:51" ht="15.75" x14ac:dyDescent="0.25">
      <c r="A3" s="35"/>
      <c r="B3" s="1018"/>
      <c r="C3" s="320"/>
      <c r="D3" s="320"/>
      <c r="E3" s="320"/>
      <c r="F3" s="70"/>
      <c r="G3" s="1719"/>
      <c r="H3" s="1"/>
      <c r="I3" s="1"/>
      <c r="J3" s="1719"/>
      <c r="K3" s="1719"/>
      <c r="L3" s="1719"/>
      <c r="M3" s="1719"/>
      <c r="N3" s="1719"/>
      <c r="O3" s="1719"/>
      <c r="P3" s="1719"/>
      <c r="Q3" s="1719"/>
      <c r="R3" s="1719"/>
      <c r="S3" s="1719"/>
      <c r="T3" s="1438" t="s">
        <v>3005</v>
      </c>
      <c r="U3" s="1618"/>
      <c r="V3" s="1618"/>
      <c r="W3" s="1618"/>
      <c r="X3" s="1618"/>
      <c r="Y3" s="1719"/>
      <c r="Z3" s="1719"/>
      <c r="AA3" s="1678"/>
      <c r="AB3" s="1678"/>
      <c r="AC3" s="1678"/>
      <c r="AD3" s="1"/>
      <c r="AE3" s="1247"/>
      <c r="AF3" s="1247"/>
      <c r="AG3" s="1247"/>
      <c r="AH3" s="1247"/>
      <c r="AI3" s="1247"/>
      <c r="AJ3" s="1678"/>
      <c r="AK3" s="1247"/>
      <c r="AL3" s="1247"/>
      <c r="AM3" s="1247"/>
      <c r="AN3" s="1247"/>
      <c r="AO3" s="1247"/>
      <c r="AP3" s="1247"/>
      <c r="AQ3" s="1247"/>
      <c r="AR3" s="1247"/>
      <c r="AS3" s="1247"/>
      <c r="AT3" s="1"/>
      <c r="AU3" s="1"/>
      <c r="AV3" s="1"/>
      <c r="AW3" s="1"/>
      <c r="AX3" s="1"/>
      <c r="AY3" s="1"/>
    </row>
    <row r="4" spans="1:51" ht="14.25" customHeight="1" x14ac:dyDescent="0.25">
      <c r="A4" s="1718"/>
      <c r="B4" s="2097" t="s">
        <v>3194</v>
      </c>
      <c r="C4" s="2323"/>
      <c r="D4" s="2323"/>
      <c r="E4" s="2323"/>
      <c r="F4" s="2323"/>
      <c r="G4" s="2323"/>
      <c r="H4" s="2323"/>
      <c r="I4" s="2323"/>
      <c r="J4" s="2323"/>
      <c r="K4" s="2323"/>
      <c r="L4" s="2323"/>
      <c r="M4" s="2323"/>
      <c r="N4" s="2323"/>
      <c r="O4" s="1719"/>
      <c r="P4" s="1719"/>
      <c r="Q4" s="1719"/>
      <c r="R4" s="1719"/>
      <c r="S4" s="1719"/>
      <c r="T4" s="1438" t="str">
        <f>$B4</f>
        <v>Pour le portefeuille bancaire – Expositions sur l'immobilier commercial de rapport (138)</v>
      </c>
      <c r="U4" s="1618"/>
      <c r="V4" s="1618"/>
      <c r="W4" s="1618"/>
      <c r="X4" s="1618"/>
      <c r="Y4" s="1719"/>
      <c r="Z4" s="1719"/>
      <c r="AA4" s="1676"/>
      <c r="AB4" s="1676"/>
      <c r="AC4" s="1676"/>
      <c r="AD4" s="1"/>
      <c r="AE4" s="1247"/>
      <c r="AF4" s="1247"/>
      <c r="AG4" s="1247"/>
      <c r="AH4" s="1247"/>
      <c r="AI4" s="1247"/>
      <c r="AJ4" s="1676"/>
      <c r="AK4" s="1255"/>
      <c r="AL4" s="1255"/>
      <c r="AM4" s="1255"/>
      <c r="AN4" s="1255"/>
      <c r="AO4" s="1255"/>
      <c r="AP4" s="1255"/>
      <c r="AQ4" s="1255"/>
      <c r="AR4" s="1255"/>
      <c r="AS4" s="1255"/>
      <c r="AT4" s="1"/>
      <c r="AU4" s="1"/>
      <c r="AV4" s="1"/>
      <c r="AW4" s="1"/>
      <c r="AX4" s="1"/>
      <c r="AY4" s="1"/>
    </row>
    <row r="5" spans="1:51" ht="15.75" x14ac:dyDescent="0.25">
      <c r="A5" s="1718"/>
      <c r="B5" s="261" t="s">
        <v>2910</v>
      </c>
      <c r="C5" s="661"/>
      <c r="D5" s="1718"/>
      <c r="E5" s="1718"/>
      <c r="F5" s="1718"/>
      <c r="G5" s="1718"/>
      <c r="H5" s="131"/>
      <c r="I5" s="131"/>
      <c r="J5" s="1718"/>
      <c r="K5" s="1718"/>
      <c r="L5" s="1718"/>
      <c r="M5" s="1718"/>
      <c r="N5" s="1718"/>
      <c r="O5" s="1719"/>
      <c r="P5" s="1719"/>
      <c r="Q5" s="1719"/>
      <c r="R5" s="1719"/>
      <c r="S5" s="1719"/>
      <c r="T5" s="261" t="str">
        <f>$B5</f>
        <v>Dollars, en milliers, Type d’enregistrement 010</v>
      </c>
      <c r="U5" s="1395"/>
      <c r="V5" s="896"/>
      <c r="W5" s="896"/>
      <c r="X5" s="896"/>
      <c r="Y5" s="1"/>
      <c r="Z5" s="25"/>
      <c r="AA5" s="25"/>
      <c r="AB5" s="25"/>
      <c r="AC5" s="25"/>
      <c r="AD5" s="1"/>
      <c r="AE5" s="812"/>
      <c r="AF5" s="25"/>
      <c r="AG5" s="25"/>
      <c r="AH5" s="1187"/>
      <c r="AI5" s="1187"/>
      <c r="AJ5" s="1188"/>
      <c r="AK5" s="812"/>
      <c r="AL5" s="25"/>
      <c r="AM5" s="25"/>
      <c r="AN5" s="1187"/>
      <c r="AO5" s="1187"/>
      <c r="AP5" s="812"/>
      <c r="AQ5" s="25"/>
      <c r="AR5" s="25"/>
      <c r="AS5" s="1187"/>
      <c r="AT5" s="1"/>
      <c r="AU5" s="1"/>
      <c r="AV5" s="1"/>
      <c r="AW5" s="1"/>
      <c r="AX5" s="1"/>
      <c r="AY5" s="1"/>
    </row>
    <row r="6" spans="1:51" ht="28.15" customHeight="1" x14ac:dyDescent="0.25">
      <c r="A6" s="131"/>
      <c r="B6" s="2211" t="s">
        <v>2349</v>
      </c>
      <c r="C6" s="2212"/>
      <c r="D6" s="2213"/>
      <c r="E6" s="897"/>
      <c r="F6" s="2211" t="s">
        <v>2350</v>
      </c>
      <c r="G6" s="2213"/>
      <c r="H6" s="1718"/>
      <c r="I6" s="2081" t="s">
        <v>2800</v>
      </c>
      <c r="J6" s="2313"/>
      <c r="K6" s="2313"/>
      <c r="L6" s="2313"/>
      <c r="M6" s="2282"/>
      <c r="N6" s="897"/>
      <c r="O6" s="207"/>
      <c r="P6" s="207"/>
      <c r="Q6" s="207"/>
      <c r="R6" s="207"/>
      <c r="S6" s="207"/>
      <c r="T6" s="1689"/>
      <c r="U6" s="1689"/>
      <c r="V6" s="1026"/>
      <c r="W6" s="1650"/>
      <c r="X6" s="1650"/>
      <c r="Y6" s="1714"/>
      <c r="Z6" s="1714"/>
      <c r="AA6" s="1714"/>
      <c r="AB6" s="1714"/>
      <c r="AC6" s="1714"/>
      <c r="AD6" s="1"/>
      <c r="AE6" s="1714"/>
      <c r="AF6" s="1714"/>
      <c r="AG6" s="1129"/>
      <c r="AH6" s="1198"/>
      <c r="AI6" s="1187"/>
      <c r="AJ6" s="1188"/>
      <c r="AK6" s="1257"/>
      <c r="AL6" s="1257"/>
      <c r="AM6" s="1714"/>
      <c r="AN6" s="1714"/>
      <c r="AO6" s="1714"/>
      <c r="AP6" s="1714"/>
      <c r="AQ6" s="1714"/>
      <c r="AR6" s="1714"/>
      <c r="AS6" s="1714"/>
      <c r="AT6" s="1"/>
      <c r="AU6" s="1"/>
      <c r="AV6" s="1"/>
      <c r="AW6" s="1"/>
      <c r="AX6" s="1"/>
      <c r="AY6" s="1"/>
    </row>
    <row r="7" spans="1:51" ht="24.75" customHeight="1" x14ac:dyDescent="0.25">
      <c r="A7" s="131"/>
      <c r="B7" s="2214"/>
      <c r="C7" s="2215"/>
      <c r="D7" s="2216"/>
      <c r="E7" s="897"/>
      <c r="F7" s="2214"/>
      <c r="G7" s="2216"/>
      <c r="H7" s="1718"/>
      <c r="I7" s="2002" t="s">
        <v>2912</v>
      </c>
      <c r="J7" s="2316"/>
      <c r="K7" s="2002" t="s">
        <v>2913</v>
      </c>
      <c r="L7" s="2316"/>
      <c r="M7" s="2005" t="s">
        <v>2914</v>
      </c>
      <c r="N7" s="897"/>
      <c r="O7" s="207"/>
      <c r="P7" s="207"/>
      <c r="Q7" s="207"/>
      <c r="R7" s="207"/>
      <c r="S7" s="207"/>
      <c r="T7" s="1689"/>
      <c r="U7" s="1689"/>
      <c r="V7" s="1026"/>
      <c r="W7" s="2002" t="s">
        <v>2971</v>
      </c>
      <c r="X7" s="2308"/>
      <c r="Y7" s="1714"/>
      <c r="Z7" s="1714"/>
      <c r="AA7" s="1714"/>
      <c r="AB7" s="1714"/>
      <c r="AC7" s="1714"/>
      <c r="AD7" s="1"/>
      <c r="AE7" s="1714"/>
      <c r="AF7" s="1714"/>
      <c r="AG7" s="1129"/>
      <c r="AH7" s="1260"/>
      <c r="AI7" s="1260"/>
      <c r="AJ7" s="1210"/>
      <c r="AK7" s="1257"/>
      <c r="AL7" s="1257"/>
      <c r="AM7" s="1714"/>
      <c r="AN7" s="1259"/>
      <c r="AO7" s="25"/>
      <c r="AP7" s="1128"/>
      <c r="AQ7" s="1128"/>
      <c r="AR7" s="1128"/>
      <c r="AS7" s="1128"/>
      <c r="AT7" s="1"/>
      <c r="AU7" s="1"/>
      <c r="AV7" s="1"/>
      <c r="AW7" s="1"/>
      <c r="AX7" s="1"/>
      <c r="AY7" s="1"/>
    </row>
    <row r="8" spans="1:51" ht="83.25" customHeight="1" x14ac:dyDescent="0.25">
      <c r="A8" s="1666" t="s">
        <v>2915</v>
      </c>
      <c r="B8" s="1666" t="s">
        <v>2916</v>
      </c>
      <c r="C8" s="1666" t="s">
        <v>2352</v>
      </c>
      <c r="D8" s="1666" t="s">
        <v>3111</v>
      </c>
      <c r="E8" s="188"/>
      <c r="F8" s="1565" t="s">
        <v>3112</v>
      </c>
      <c r="G8" s="1666" t="s">
        <v>2974</v>
      </c>
      <c r="H8" s="1718"/>
      <c r="I8" s="1666" t="s">
        <v>2920</v>
      </c>
      <c r="J8" s="1666" t="s">
        <v>2921</v>
      </c>
      <c r="K8" s="1666" t="s">
        <v>2922</v>
      </c>
      <c r="L8" s="1666" t="s">
        <v>2923</v>
      </c>
      <c r="M8" s="2317"/>
      <c r="N8" s="1718"/>
      <c r="O8" s="2002" t="s">
        <v>2359</v>
      </c>
      <c r="P8" s="2099"/>
      <c r="Q8" s="2002" t="s">
        <v>2925</v>
      </c>
      <c r="R8" s="2099"/>
      <c r="S8" s="1258"/>
      <c r="T8" s="1200" t="str">
        <f>$A8</f>
        <v>Fourchette de probabilité de défaut (PD)</v>
      </c>
      <c r="U8" s="1200" t="str">
        <f>$B8</f>
        <v>PD estimative (%) (M3)</v>
      </c>
      <c r="V8" s="1660" t="s">
        <v>3190</v>
      </c>
      <c r="W8" s="1666" t="s">
        <v>2927</v>
      </c>
      <c r="X8" s="1666" t="s">
        <v>2928</v>
      </c>
      <c r="Y8" s="1714"/>
      <c r="Z8" s="1714"/>
      <c r="AA8" s="1714"/>
      <c r="AB8" s="1714"/>
      <c r="AC8" s="1714"/>
      <c r="AD8" s="1"/>
      <c r="AE8" s="1714"/>
      <c r="AF8" s="1714"/>
      <c r="AG8" s="1260"/>
      <c r="AH8" s="1260"/>
      <c r="AI8" s="1260"/>
      <c r="AJ8" s="1214"/>
      <c r="AK8" s="1257"/>
      <c r="AL8" s="1257"/>
      <c r="AM8" s="1714"/>
      <c r="AN8" s="1260"/>
      <c r="AO8" s="1261"/>
      <c r="AP8" s="1257"/>
      <c r="AQ8" s="1257"/>
      <c r="AR8" s="1257"/>
      <c r="AS8" s="1257"/>
      <c r="AT8" s="1"/>
      <c r="AU8" s="1"/>
      <c r="AV8" s="1"/>
      <c r="AW8" s="1"/>
      <c r="AX8" s="1"/>
      <c r="AY8" s="1"/>
    </row>
    <row r="9" spans="1:51" s="876" customFormat="1" x14ac:dyDescent="0.25">
      <c r="A9" s="1026"/>
      <c r="B9" s="1703" t="s">
        <v>244</v>
      </c>
      <c r="C9" s="1703"/>
      <c r="D9" s="1703" t="s">
        <v>245</v>
      </c>
      <c r="E9" s="1703"/>
      <c r="F9" s="1703" t="s">
        <v>246</v>
      </c>
      <c r="G9" s="1440"/>
      <c r="H9" s="1703"/>
      <c r="I9" s="1718"/>
      <c r="J9" s="1718"/>
      <c r="K9" s="1718"/>
      <c r="L9" s="1718"/>
      <c r="M9" s="1718"/>
      <c r="N9" s="1703"/>
      <c r="O9" s="224"/>
      <c r="P9" s="224"/>
      <c r="Q9" s="224"/>
      <c r="R9" s="224"/>
      <c r="S9" s="224"/>
      <c r="T9" s="1398"/>
      <c r="U9" s="1399" t="s">
        <v>2930</v>
      </c>
      <c r="V9" s="1703"/>
      <c r="W9" s="131"/>
      <c r="X9" s="1703"/>
      <c r="Y9" s="1041"/>
      <c r="Z9" s="1041"/>
      <c r="AA9" s="1041"/>
      <c r="AB9" s="1041"/>
      <c r="AC9" s="1041"/>
      <c r="AE9" s="1130"/>
      <c r="AF9" s="1262"/>
      <c r="AG9" s="1201"/>
      <c r="AH9" s="1187"/>
      <c r="AI9" s="1201"/>
      <c r="AJ9" s="1192"/>
      <c r="AK9" s="1202"/>
      <c r="AL9" s="1263"/>
      <c r="AM9" s="1130"/>
      <c r="AN9" s="1041"/>
      <c r="AO9" s="1130"/>
      <c r="AP9" s="1041"/>
      <c r="AQ9" s="1041"/>
      <c r="AR9" s="1041"/>
      <c r="AS9" s="1041"/>
    </row>
    <row r="10" spans="1:51" x14ac:dyDescent="0.25">
      <c r="A10" s="131"/>
      <c r="B10" s="138" t="s">
        <v>1784</v>
      </c>
      <c r="C10" s="131"/>
      <c r="D10" s="669"/>
      <c r="E10" s="669"/>
      <c r="F10" s="669"/>
      <c r="G10" s="669"/>
      <c r="H10" s="669"/>
      <c r="I10" s="669"/>
      <c r="J10" s="669"/>
      <c r="K10" s="669"/>
      <c r="L10" s="669"/>
      <c r="M10" s="669"/>
      <c r="N10" s="131"/>
      <c r="O10" s="1"/>
      <c r="P10" s="1"/>
      <c r="Q10" s="1"/>
      <c r="R10" s="1"/>
      <c r="S10" s="1"/>
      <c r="T10" s="1400"/>
      <c r="U10" s="1401" t="str">
        <f>$B10</f>
        <v>Engagements utilisés (501)</v>
      </c>
      <c r="V10" s="131"/>
      <c r="W10" s="131"/>
      <c r="X10" s="131"/>
      <c r="Y10" s="25"/>
      <c r="Z10" s="25"/>
      <c r="AA10" s="25"/>
      <c r="AB10" s="25"/>
      <c r="AC10" s="25"/>
      <c r="AD10" s="1"/>
      <c r="AE10" s="25"/>
      <c r="AF10" s="792"/>
      <c r="AG10" s="1187"/>
      <c r="AH10" s="1187"/>
      <c r="AI10" s="1187"/>
      <c r="AJ10" s="1188"/>
      <c r="AK10" s="221"/>
      <c r="AL10" s="1264"/>
      <c r="AM10" s="1265"/>
      <c r="AN10" s="25"/>
      <c r="AO10" s="25"/>
      <c r="AP10" s="25"/>
      <c r="AQ10" s="25"/>
      <c r="AR10" s="25"/>
      <c r="AS10" s="25"/>
      <c r="AT10" s="1"/>
      <c r="AU10" s="1"/>
      <c r="AV10" s="1"/>
      <c r="AW10" s="1"/>
      <c r="AX10" s="1"/>
      <c r="AY10" s="1"/>
    </row>
    <row r="11" spans="1:51" ht="11.25" customHeight="1" x14ac:dyDescent="0.25">
      <c r="A11" s="1700" t="s">
        <v>2932</v>
      </c>
      <c r="B11" s="1065"/>
      <c r="C11" s="1495"/>
      <c r="D11" s="1692"/>
      <c r="E11" s="1700"/>
      <c r="F11" s="1692"/>
      <c r="G11" s="1430"/>
      <c r="H11" s="1431"/>
      <c r="I11" s="1432"/>
      <c r="J11" s="1693"/>
      <c r="K11" s="1432"/>
      <c r="L11" s="1405"/>
      <c r="M11" s="1406"/>
      <c r="N11" s="1700"/>
      <c r="O11" s="2324"/>
      <c r="P11" s="2324"/>
      <c r="Q11" s="2324"/>
      <c r="R11" s="2324"/>
      <c r="S11" s="1244"/>
      <c r="T11" s="1407" t="str">
        <f t="shared" ref="T11:T35" si="0">$A11</f>
        <v>1 (1401)</v>
      </c>
      <c r="U11" s="1408" t="str">
        <f t="shared" ref="U11:U35" si="1">IF($B11="","",$B11)</f>
        <v/>
      </c>
      <c r="V11" s="295"/>
      <c r="W11" s="1409"/>
      <c r="X11" s="1409"/>
      <c r="Y11" s="1144"/>
      <c r="Z11" s="1143"/>
      <c r="AA11" s="1144"/>
      <c r="AB11" s="1143"/>
      <c r="AC11" s="1144"/>
      <c r="AD11" s="1"/>
      <c r="AE11" s="19"/>
      <c r="AF11" s="1266"/>
      <c r="AG11" s="808"/>
      <c r="AH11" s="1267"/>
      <c r="AI11" s="1267"/>
      <c r="AJ11" s="1223"/>
      <c r="AK11" s="1268"/>
      <c r="AL11" s="1269"/>
      <c r="AM11" s="1143"/>
      <c r="AN11" s="1131"/>
      <c r="AO11" s="25"/>
      <c r="AP11" s="1270"/>
      <c r="AQ11" s="1270"/>
      <c r="AR11" s="1270"/>
      <c r="AS11" s="1270"/>
      <c r="AT11" s="1"/>
      <c r="AU11" s="1"/>
      <c r="AV11" s="1"/>
      <c r="AW11" s="1"/>
      <c r="AX11" s="1"/>
      <c r="AY11" s="1"/>
    </row>
    <row r="12" spans="1:51" x14ac:dyDescent="0.25">
      <c r="A12" s="1700" t="s">
        <v>2933</v>
      </c>
      <c r="B12" s="1065"/>
      <c r="C12" s="1495"/>
      <c r="D12" s="1692"/>
      <c r="E12" s="1700"/>
      <c r="F12" s="1692"/>
      <c r="G12" s="1430"/>
      <c r="H12" s="1431"/>
      <c r="I12" s="1432"/>
      <c r="J12" s="1693"/>
      <c r="K12" s="1432"/>
      <c r="L12" s="1405"/>
      <c r="M12" s="1406"/>
      <c r="N12" s="1700"/>
      <c r="O12" s="2324"/>
      <c r="P12" s="2324"/>
      <c r="Q12" s="2324"/>
      <c r="R12" s="2324"/>
      <c r="S12" s="1244"/>
      <c r="T12" s="1407" t="str">
        <f t="shared" si="0"/>
        <v>2 (1402)</v>
      </c>
      <c r="U12" s="1408" t="str">
        <f t="shared" si="1"/>
        <v/>
      </c>
      <c r="V12" s="295"/>
      <c r="W12" s="1409"/>
      <c r="X12" s="1409"/>
      <c r="Y12" s="1144"/>
      <c r="Z12" s="1143"/>
      <c r="AA12" s="1144"/>
      <c r="AB12" s="1143"/>
      <c r="AC12" s="1144"/>
      <c r="AD12" s="1"/>
      <c r="AE12" s="19"/>
      <c r="AF12" s="1266"/>
      <c r="AG12" s="808"/>
      <c r="AH12" s="1267"/>
      <c r="AI12" s="1267"/>
      <c r="AJ12" s="1223"/>
      <c r="AK12" s="1268"/>
      <c r="AL12" s="1269"/>
      <c r="AM12" s="1143"/>
      <c r="AN12" s="1131"/>
      <c r="AO12" s="25"/>
      <c r="AP12" s="1270"/>
      <c r="AQ12" s="1270"/>
      <c r="AR12" s="1270"/>
      <c r="AS12" s="1270"/>
      <c r="AT12" s="1"/>
      <c r="AU12" s="1"/>
      <c r="AV12" s="1"/>
      <c r="AW12" s="1"/>
      <c r="AX12" s="1"/>
      <c r="AY12" s="1"/>
    </row>
    <row r="13" spans="1:51" x14ac:dyDescent="0.25">
      <c r="A13" s="1700" t="s">
        <v>2934</v>
      </c>
      <c r="B13" s="1065"/>
      <c r="C13" s="1495"/>
      <c r="D13" s="1692"/>
      <c r="E13" s="1700"/>
      <c r="F13" s="1692"/>
      <c r="G13" s="1430"/>
      <c r="H13" s="1431"/>
      <c r="I13" s="1432"/>
      <c r="J13" s="1693"/>
      <c r="K13" s="1432"/>
      <c r="L13" s="1405"/>
      <c r="M13" s="1406"/>
      <c r="N13" s="1700"/>
      <c r="O13" s="2324"/>
      <c r="P13" s="2324"/>
      <c r="Q13" s="2324"/>
      <c r="R13" s="2324"/>
      <c r="S13" s="1244"/>
      <c r="T13" s="1407" t="str">
        <f t="shared" si="0"/>
        <v>3 (1403)</v>
      </c>
      <c r="U13" s="1408" t="str">
        <f t="shared" si="1"/>
        <v/>
      </c>
      <c r="V13" s="295"/>
      <c r="W13" s="1409"/>
      <c r="X13" s="1409"/>
      <c r="Y13" s="1144"/>
      <c r="Z13" s="1143"/>
      <c r="AA13" s="1144"/>
      <c r="AB13" s="1143"/>
      <c r="AC13" s="1144"/>
      <c r="AD13" s="1"/>
      <c r="AE13" s="19"/>
      <c r="AF13" s="1266"/>
      <c r="AG13" s="808"/>
      <c r="AH13" s="1267"/>
      <c r="AI13" s="1267"/>
      <c r="AJ13" s="1223"/>
      <c r="AK13" s="1268"/>
      <c r="AL13" s="1269"/>
      <c r="AM13" s="1143"/>
      <c r="AN13" s="1131"/>
      <c r="AO13" s="25"/>
      <c r="AP13" s="1270"/>
      <c r="AQ13" s="1270"/>
      <c r="AR13" s="1270"/>
      <c r="AS13" s="1270"/>
      <c r="AT13" s="1"/>
      <c r="AU13" s="1"/>
      <c r="AV13" s="1"/>
      <c r="AW13" s="1"/>
      <c r="AX13" s="1"/>
      <c r="AY13" s="1"/>
    </row>
    <row r="14" spans="1:51" ht="10.7" hidden="1" customHeight="1" x14ac:dyDescent="0.25">
      <c r="A14" s="1700" t="s">
        <v>2935</v>
      </c>
      <c r="B14" s="1065"/>
      <c r="C14" s="1495"/>
      <c r="D14" s="1692"/>
      <c r="E14" s="1700"/>
      <c r="F14" s="1692"/>
      <c r="G14" s="1430"/>
      <c r="H14" s="1431"/>
      <c r="I14" s="1432"/>
      <c r="J14" s="1693"/>
      <c r="K14" s="1432"/>
      <c r="L14" s="1405"/>
      <c r="M14" s="1406"/>
      <c r="N14" s="1700"/>
      <c r="O14" s="2324"/>
      <c r="P14" s="2324"/>
      <c r="Q14" s="2324"/>
      <c r="R14" s="2324"/>
      <c r="S14" s="1244"/>
      <c r="T14" s="1407" t="str">
        <f t="shared" si="0"/>
        <v>4 (1404)</v>
      </c>
      <c r="U14" s="1408" t="str">
        <f t="shared" si="1"/>
        <v/>
      </c>
      <c r="V14" s="295"/>
      <c r="W14" s="1409"/>
      <c r="X14" s="1409"/>
      <c r="Y14" s="1144"/>
      <c r="Z14" s="1143"/>
      <c r="AA14" s="1144"/>
      <c r="AB14" s="1143"/>
      <c r="AC14" s="1144"/>
      <c r="AD14" s="1"/>
      <c r="AE14" s="19"/>
      <c r="AF14" s="1266"/>
      <c r="AG14" s="808"/>
      <c r="AH14" s="1267"/>
      <c r="AI14" s="1267"/>
      <c r="AJ14" s="1223"/>
      <c r="AK14" s="1268"/>
      <c r="AL14" s="1269"/>
      <c r="AM14" s="1143"/>
      <c r="AN14" s="1131"/>
      <c r="AO14" s="25"/>
      <c r="AP14" s="1270"/>
      <c r="AQ14" s="1270"/>
      <c r="AR14" s="1270"/>
      <c r="AS14" s="1270"/>
      <c r="AT14" s="1"/>
      <c r="AU14" s="1"/>
      <c r="AV14" s="1"/>
      <c r="AW14" s="1"/>
      <c r="AX14" s="1"/>
      <c r="AY14" s="1"/>
    </row>
    <row r="15" spans="1:51" ht="10.7" hidden="1" customHeight="1" x14ac:dyDescent="0.25">
      <c r="A15" s="1700" t="s">
        <v>2936</v>
      </c>
      <c r="B15" s="1065"/>
      <c r="C15" s="1495"/>
      <c r="D15" s="1692"/>
      <c r="E15" s="1700"/>
      <c r="F15" s="1692"/>
      <c r="G15" s="1430"/>
      <c r="H15" s="1431"/>
      <c r="I15" s="1432"/>
      <c r="J15" s="1693"/>
      <c r="K15" s="1432"/>
      <c r="L15" s="1405"/>
      <c r="M15" s="1406"/>
      <c r="N15" s="1700"/>
      <c r="O15" s="2324"/>
      <c r="P15" s="2324"/>
      <c r="Q15" s="2324"/>
      <c r="R15" s="2324"/>
      <c r="S15" s="1244"/>
      <c r="T15" s="1407" t="str">
        <f t="shared" si="0"/>
        <v>5 (1405)</v>
      </c>
      <c r="U15" s="1408" t="str">
        <f t="shared" si="1"/>
        <v/>
      </c>
      <c r="V15" s="295"/>
      <c r="W15" s="1409"/>
      <c r="X15" s="1409"/>
      <c r="Y15" s="1144"/>
      <c r="Z15" s="1143"/>
      <c r="AA15" s="1144"/>
      <c r="AB15" s="1143"/>
      <c r="AC15" s="1144"/>
      <c r="AD15" s="1"/>
      <c r="AE15" s="19"/>
      <c r="AF15" s="1266"/>
      <c r="AG15" s="808"/>
      <c r="AH15" s="1267"/>
      <c r="AI15" s="1267"/>
      <c r="AJ15" s="1223"/>
      <c r="AK15" s="1268"/>
      <c r="AL15" s="1269"/>
      <c r="AM15" s="1143"/>
      <c r="AN15" s="1131"/>
      <c r="AO15" s="25"/>
      <c r="AP15" s="1270"/>
      <c r="AQ15" s="1270"/>
      <c r="AR15" s="1270"/>
      <c r="AS15" s="1270"/>
      <c r="AT15" s="1"/>
      <c r="AU15" s="1"/>
      <c r="AV15" s="1"/>
      <c r="AW15" s="1"/>
      <c r="AX15" s="1"/>
      <c r="AY15" s="1"/>
    </row>
    <row r="16" spans="1:51" ht="10.7" hidden="1" customHeight="1" x14ac:dyDescent="0.25">
      <c r="A16" s="1700" t="s">
        <v>2937</v>
      </c>
      <c r="B16" s="1065"/>
      <c r="C16" s="1495"/>
      <c r="D16" s="1692"/>
      <c r="E16" s="1700"/>
      <c r="F16" s="1692"/>
      <c r="G16" s="1430"/>
      <c r="H16" s="1431"/>
      <c r="I16" s="1432"/>
      <c r="J16" s="1693"/>
      <c r="K16" s="1432"/>
      <c r="L16" s="1405"/>
      <c r="M16" s="1406"/>
      <c r="N16" s="1700"/>
      <c r="O16" s="2324"/>
      <c r="P16" s="2324"/>
      <c r="Q16" s="2324"/>
      <c r="R16" s="2324"/>
      <c r="S16" s="1244"/>
      <c r="T16" s="1407" t="str">
        <f t="shared" si="0"/>
        <v>6 (1406)</v>
      </c>
      <c r="U16" s="1408" t="str">
        <f t="shared" si="1"/>
        <v/>
      </c>
      <c r="V16" s="295"/>
      <c r="W16" s="1409"/>
      <c r="X16" s="1409"/>
      <c r="Y16" s="1144"/>
      <c r="Z16" s="1143"/>
      <c r="AA16" s="1144"/>
      <c r="AB16" s="1143"/>
      <c r="AC16" s="1144"/>
      <c r="AD16" s="1"/>
      <c r="AE16" s="19"/>
      <c r="AF16" s="1266"/>
      <c r="AG16" s="808"/>
      <c r="AH16" s="1267"/>
      <c r="AI16" s="1267"/>
      <c r="AJ16" s="1223"/>
      <c r="AK16" s="1268"/>
      <c r="AL16" s="1269"/>
      <c r="AM16" s="1143"/>
      <c r="AN16" s="1131"/>
      <c r="AO16" s="25"/>
      <c r="AP16" s="1270"/>
      <c r="AQ16" s="1270"/>
      <c r="AR16" s="1270"/>
      <c r="AS16" s="1270"/>
      <c r="AT16" s="1"/>
      <c r="AU16" s="1"/>
      <c r="AV16" s="1"/>
      <c r="AW16" s="1"/>
      <c r="AX16" s="1"/>
      <c r="AY16" s="1"/>
    </row>
    <row r="17" spans="1:51" ht="10.7" hidden="1" customHeight="1" x14ac:dyDescent="0.25">
      <c r="A17" s="1700" t="s">
        <v>2938</v>
      </c>
      <c r="B17" s="1065"/>
      <c r="C17" s="1495"/>
      <c r="D17" s="1692"/>
      <c r="E17" s="1700"/>
      <c r="F17" s="1692"/>
      <c r="G17" s="1430"/>
      <c r="H17" s="1431"/>
      <c r="I17" s="1432"/>
      <c r="J17" s="1693"/>
      <c r="K17" s="1432"/>
      <c r="L17" s="1405"/>
      <c r="M17" s="1406"/>
      <c r="N17" s="1700"/>
      <c r="O17" s="2324"/>
      <c r="P17" s="2324"/>
      <c r="Q17" s="2324"/>
      <c r="R17" s="2324"/>
      <c r="S17" s="1244"/>
      <c r="T17" s="1407" t="str">
        <f t="shared" si="0"/>
        <v>7 (1407)</v>
      </c>
      <c r="U17" s="1408" t="str">
        <f t="shared" si="1"/>
        <v/>
      </c>
      <c r="V17" s="295"/>
      <c r="W17" s="1409"/>
      <c r="X17" s="1409"/>
      <c r="Y17" s="1144"/>
      <c r="Z17" s="1143"/>
      <c r="AA17" s="1144"/>
      <c r="AB17" s="1143"/>
      <c r="AC17" s="1144"/>
      <c r="AD17" s="1"/>
      <c r="AE17" s="19"/>
      <c r="AF17" s="1266"/>
      <c r="AG17" s="808"/>
      <c r="AH17" s="1267"/>
      <c r="AI17" s="1267"/>
      <c r="AJ17" s="1223"/>
      <c r="AK17" s="1268"/>
      <c r="AL17" s="1269"/>
      <c r="AM17" s="1143"/>
      <c r="AN17" s="1131"/>
      <c r="AO17" s="25"/>
      <c r="AP17" s="1270"/>
      <c r="AQ17" s="1270"/>
      <c r="AR17" s="1270"/>
      <c r="AS17" s="1270"/>
      <c r="AT17" s="1"/>
      <c r="AU17" s="1"/>
      <c r="AV17" s="1"/>
      <c r="AW17" s="1"/>
      <c r="AX17" s="1"/>
      <c r="AY17" s="1"/>
    </row>
    <row r="18" spans="1:51" ht="10.7" hidden="1" customHeight="1" x14ac:dyDescent="0.25">
      <c r="A18" s="1700" t="s">
        <v>2939</v>
      </c>
      <c r="B18" s="1065"/>
      <c r="C18" s="1495"/>
      <c r="D18" s="1692"/>
      <c r="E18" s="1700"/>
      <c r="F18" s="1692"/>
      <c r="G18" s="1430"/>
      <c r="H18" s="1431"/>
      <c r="I18" s="1432"/>
      <c r="J18" s="1693"/>
      <c r="K18" s="1432"/>
      <c r="L18" s="1405"/>
      <c r="M18" s="1406"/>
      <c r="N18" s="1700"/>
      <c r="O18" s="2324"/>
      <c r="P18" s="2324"/>
      <c r="Q18" s="2324"/>
      <c r="R18" s="2324"/>
      <c r="S18" s="1244"/>
      <c r="T18" s="1407" t="str">
        <f t="shared" si="0"/>
        <v>8 (1408)</v>
      </c>
      <c r="U18" s="1408" t="str">
        <f t="shared" si="1"/>
        <v/>
      </c>
      <c r="V18" s="295"/>
      <c r="W18" s="1409"/>
      <c r="X18" s="1409"/>
      <c r="Y18" s="1144"/>
      <c r="Z18" s="1143"/>
      <c r="AA18" s="1144"/>
      <c r="AB18" s="1143"/>
      <c r="AC18" s="1144"/>
      <c r="AD18" s="1"/>
      <c r="AE18" s="19"/>
      <c r="AF18" s="1266"/>
      <c r="AG18" s="808"/>
      <c r="AH18" s="1267"/>
      <c r="AI18" s="1267"/>
      <c r="AJ18" s="1223"/>
      <c r="AK18" s="1268"/>
      <c r="AL18" s="1269"/>
      <c r="AM18" s="1143"/>
      <c r="AN18" s="1131"/>
      <c r="AO18" s="25"/>
      <c r="AP18" s="1270"/>
      <c r="AQ18" s="1270"/>
      <c r="AR18" s="1270"/>
      <c r="AS18" s="1270"/>
      <c r="AT18" s="1"/>
      <c r="AU18" s="1"/>
      <c r="AV18" s="1"/>
      <c r="AW18" s="1"/>
      <c r="AX18" s="1"/>
      <c r="AY18" s="1"/>
    </row>
    <row r="19" spans="1:51" ht="10.7" hidden="1" customHeight="1" x14ac:dyDescent="0.25">
      <c r="A19" s="1700" t="s">
        <v>2940</v>
      </c>
      <c r="B19" s="1065"/>
      <c r="C19" s="1495"/>
      <c r="D19" s="1692"/>
      <c r="E19" s="1700"/>
      <c r="F19" s="1692"/>
      <c r="G19" s="1430"/>
      <c r="H19" s="1431"/>
      <c r="I19" s="1432"/>
      <c r="J19" s="1693"/>
      <c r="K19" s="1432"/>
      <c r="L19" s="1405"/>
      <c r="M19" s="1406"/>
      <c r="N19" s="1700"/>
      <c r="O19" s="2324"/>
      <c r="P19" s="2324"/>
      <c r="Q19" s="2324"/>
      <c r="R19" s="2324"/>
      <c r="S19" s="1244"/>
      <c r="T19" s="1407" t="str">
        <f t="shared" si="0"/>
        <v>9 (1409)</v>
      </c>
      <c r="U19" s="1408" t="str">
        <f t="shared" si="1"/>
        <v/>
      </c>
      <c r="V19" s="295"/>
      <c r="W19" s="1409"/>
      <c r="X19" s="1409"/>
      <c r="Y19" s="1144"/>
      <c r="Z19" s="1143"/>
      <c r="AA19" s="1144"/>
      <c r="AB19" s="1143"/>
      <c r="AC19" s="1144"/>
      <c r="AD19" s="1"/>
      <c r="AE19" s="19"/>
      <c r="AF19" s="1266"/>
      <c r="AG19" s="808"/>
      <c r="AH19" s="1267"/>
      <c r="AI19" s="1267"/>
      <c r="AJ19" s="1223"/>
      <c r="AK19" s="1268"/>
      <c r="AL19" s="1269"/>
      <c r="AM19" s="1143"/>
      <c r="AN19" s="1131"/>
      <c r="AO19" s="25"/>
      <c r="AP19" s="1270"/>
      <c r="AQ19" s="1270"/>
      <c r="AR19" s="1270"/>
      <c r="AS19" s="1270"/>
      <c r="AT19" s="1"/>
      <c r="AU19" s="1"/>
      <c r="AV19" s="1"/>
      <c r="AW19" s="1"/>
      <c r="AX19" s="1"/>
      <c r="AY19" s="1"/>
    </row>
    <row r="20" spans="1:51" ht="10.7" hidden="1" customHeight="1" x14ac:dyDescent="0.25">
      <c r="A20" s="1700" t="s">
        <v>2941</v>
      </c>
      <c r="B20" s="1065"/>
      <c r="C20" s="1495"/>
      <c r="D20" s="1692"/>
      <c r="E20" s="1700"/>
      <c r="F20" s="1692"/>
      <c r="G20" s="1430"/>
      <c r="H20" s="1431"/>
      <c r="I20" s="1432"/>
      <c r="J20" s="1693"/>
      <c r="K20" s="1432"/>
      <c r="L20" s="1405"/>
      <c r="M20" s="1406"/>
      <c r="N20" s="1700"/>
      <c r="O20" s="2324"/>
      <c r="P20" s="2324"/>
      <c r="Q20" s="2324"/>
      <c r="R20" s="2324"/>
      <c r="S20" s="1244"/>
      <c r="T20" s="1407" t="str">
        <f t="shared" si="0"/>
        <v>10 (1410)</v>
      </c>
      <c r="U20" s="1408" t="str">
        <f t="shared" si="1"/>
        <v/>
      </c>
      <c r="V20" s="295"/>
      <c r="W20" s="1409"/>
      <c r="X20" s="1409"/>
      <c r="Y20" s="1144"/>
      <c r="Z20" s="1143"/>
      <c r="AA20" s="1144"/>
      <c r="AB20" s="1143"/>
      <c r="AC20" s="1144"/>
      <c r="AD20" s="1"/>
      <c r="AE20" s="19"/>
      <c r="AF20" s="1266"/>
      <c r="AG20" s="808"/>
      <c r="AH20" s="1267"/>
      <c r="AI20" s="1267"/>
      <c r="AJ20" s="1223"/>
      <c r="AK20" s="1268"/>
      <c r="AL20" s="1269"/>
      <c r="AM20" s="1143"/>
      <c r="AN20" s="1131"/>
      <c r="AO20" s="25"/>
      <c r="AP20" s="1270"/>
      <c r="AQ20" s="1270"/>
      <c r="AR20" s="1270"/>
      <c r="AS20" s="1270"/>
      <c r="AT20" s="1"/>
      <c r="AU20" s="1"/>
      <c r="AV20" s="1"/>
      <c r="AW20" s="1"/>
      <c r="AX20" s="1"/>
      <c r="AY20" s="1"/>
    </row>
    <row r="21" spans="1:51" ht="10.7" hidden="1" customHeight="1" x14ac:dyDescent="0.25">
      <c r="A21" s="1700" t="s">
        <v>2942</v>
      </c>
      <c r="B21" s="1065"/>
      <c r="C21" s="1495"/>
      <c r="D21" s="1692"/>
      <c r="E21" s="1700"/>
      <c r="F21" s="1692"/>
      <c r="G21" s="1430"/>
      <c r="H21" s="1431"/>
      <c r="I21" s="1432"/>
      <c r="J21" s="1693"/>
      <c r="K21" s="1432"/>
      <c r="L21" s="1405"/>
      <c r="M21" s="1406"/>
      <c r="N21" s="1700"/>
      <c r="O21" s="2324"/>
      <c r="P21" s="2324"/>
      <c r="Q21" s="2324"/>
      <c r="R21" s="2324"/>
      <c r="S21" s="1244"/>
      <c r="T21" s="1407" t="str">
        <f t="shared" si="0"/>
        <v>11 (1411)</v>
      </c>
      <c r="U21" s="1408" t="str">
        <f t="shared" si="1"/>
        <v/>
      </c>
      <c r="V21" s="295"/>
      <c r="W21" s="1409"/>
      <c r="X21" s="1409"/>
      <c r="Y21" s="1144"/>
      <c r="Z21" s="1143"/>
      <c r="AA21" s="1144"/>
      <c r="AB21" s="1143"/>
      <c r="AC21" s="1144"/>
      <c r="AD21" s="1"/>
      <c r="AE21" s="19"/>
      <c r="AF21" s="1266"/>
      <c r="AG21" s="808"/>
      <c r="AH21" s="1267"/>
      <c r="AI21" s="1267"/>
      <c r="AJ21" s="1223"/>
      <c r="AK21" s="1268"/>
      <c r="AL21" s="1269"/>
      <c r="AM21" s="1143"/>
      <c r="AN21" s="1131"/>
      <c r="AO21" s="25"/>
      <c r="AP21" s="1270"/>
      <c r="AQ21" s="1270"/>
      <c r="AR21" s="1270"/>
      <c r="AS21" s="1270"/>
      <c r="AT21" s="1"/>
      <c r="AU21" s="1"/>
      <c r="AV21" s="1"/>
      <c r="AW21" s="1"/>
      <c r="AX21" s="1"/>
      <c r="AY21" s="1"/>
    </row>
    <row r="22" spans="1:51" ht="10.7" hidden="1" customHeight="1" x14ac:dyDescent="0.25">
      <c r="A22" s="1700" t="s">
        <v>2943</v>
      </c>
      <c r="B22" s="1065"/>
      <c r="C22" s="1495"/>
      <c r="D22" s="1692"/>
      <c r="E22" s="1700"/>
      <c r="F22" s="1692"/>
      <c r="G22" s="1430"/>
      <c r="H22" s="1431"/>
      <c r="I22" s="1432"/>
      <c r="J22" s="1693"/>
      <c r="K22" s="1432"/>
      <c r="L22" s="1405"/>
      <c r="M22" s="1406"/>
      <c r="N22" s="1700"/>
      <c r="O22" s="2324"/>
      <c r="P22" s="2324"/>
      <c r="Q22" s="2324"/>
      <c r="R22" s="2324"/>
      <c r="S22" s="1244"/>
      <c r="T22" s="1407" t="str">
        <f t="shared" si="0"/>
        <v>12 (1412)</v>
      </c>
      <c r="U22" s="1408" t="str">
        <f t="shared" si="1"/>
        <v/>
      </c>
      <c r="V22" s="295"/>
      <c r="W22" s="1409"/>
      <c r="X22" s="1409"/>
      <c r="Y22" s="1144"/>
      <c r="Z22" s="1143"/>
      <c r="AA22" s="1144"/>
      <c r="AB22" s="1143"/>
      <c r="AC22" s="1144"/>
      <c r="AD22" s="1"/>
      <c r="AE22" s="19"/>
      <c r="AF22" s="1266"/>
      <c r="AG22" s="808"/>
      <c r="AH22" s="1267"/>
      <c r="AI22" s="1267"/>
      <c r="AJ22" s="1223"/>
      <c r="AK22" s="1268"/>
      <c r="AL22" s="1269"/>
      <c r="AM22" s="1143"/>
      <c r="AN22" s="1131"/>
      <c r="AO22" s="25"/>
      <c r="AP22" s="1270"/>
      <c r="AQ22" s="1270"/>
      <c r="AR22" s="1270"/>
      <c r="AS22" s="1270"/>
      <c r="AT22" s="1"/>
      <c r="AU22" s="1"/>
      <c r="AV22" s="1"/>
      <c r="AW22" s="1"/>
      <c r="AX22" s="1"/>
      <c r="AY22" s="1"/>
    </row>
    <row r="23" spans="1:51" ht="10.7" hidden="1" customHeight="1" x14ac:dyDescent="0.25">
      <c r="A23" s="1700" t="s">
        <v>2944</v>
      </c>
      <c r="B23" s="1065"/>
      <c r="C23" s="1495"/>
      <c r="D23" s="1692"/>
      <c r="E23" s="1700"/>
      <c r="F23" s="1692"/>
      <c r="G23" s="1430"/>
      <c r="H23" s="1431"/>
      <c r="I23" s="1432"/>
      <c r="J23" s="1693"/>
      <c r="K23" s="1432"/>
      <c r="L23" s="1405"/>
      <c r="M23" s="1406"/>
      <c r="N23" s="1700"/>
      <c r="O23" s="2324"/>
      <c r="P23" s="2324"/>
      <c r="Q23" s="2324"/>
      <c r="R23" s="2324"/>
      <c r="S23" s="1244"/>
      <c r="T23" s="1407" t="str">
        <f t="shared" si="0"/>
        <v>13 (1413)</v>
      </c>
      <c r="U23" s="1408" t="str">
        <f t="shared" si="1"/>
        <v/>
      </c>
      <c r="V23" s="295"/>
      <c r="W23" s="1409"/>
      <c r="X23" s="1409"/>
      <c r="Y23" s="1144"/>
      <c r="Z23" s="1143"/>
      <c r="AA23" s="1144"/>
      <c r="AB23" s="1143"/>
      <c r="AC23" s="1144"/>
      <c r="AD23" s="1"/>
      <c r="AE23" s="19"/>
      <c r="AF23" s="1266"/>
      <c r="AG23" s="808"/>
      <c r="AH23" s="1267"/>
      <c r="AI23" s="1267"/>
      <c r="AJ23" s="1223"/>
      <c r="AK23" s="1268"/>
      <c r="AL23" s="1269"/>
      <c r="AM23" s="1143"/>
      <c r="AN23" s="1131"/>
      <c r="AO23" s="25"/>
      <c r="AP23" s="1270"/>
      <c r="AQ23" s="1270"/>
      <c r="AR23" s="1270"/>
      <c r="AS23" s="1270"/>
      <c r="AT23" s="1"/>
      <c r="AU23" s="1"/>
      <c r="AV23" s="1"/>
      <c r="AW23" s="1"/>
      <c r="AX23" s="1"/>
      <c r="AY23" s="1"/>
    </row>
    <row r="24" spans="1:51" ht="10.7" hidden="1" customHeight="1" x14ac:dyDescent="0.25">
      <c r="A24" s="1700" t="s">
        <v>2945</v>
      </c>
      <c r="B24" s="1065"/>
      <c r="C24" s="1495"/>
      <c r="D24" s="1692"/>
      <c r="E24" s="1700"/>
      <c r="F24" s="1692"/>
      <c r="G24" s="1430"/>
      <c r="H24" s="1431"/>
      <c r="I24" s="1432"/>
      <c r="J24" s="1693"/>
      <c r="K24" s="1432"/>
      <c r="L24" s="1405"/>
      <c r="M24" s="1406"/>
      <c r="N24" s="1700"/>
      <c r="O24" s="2324"/>
      <c r="P24" s="2324"/>
      <c r="Q24" s="2324"/>
      <c r="R24" s="2324"/>
      <c r="S24" s="1244"/>
      <c r="T24" s="1407" t="str">
        <f t="shared" si="0"/>
        <v>14 (1414)</v>
      </c>
      <c r="U24" s="1408" t="str">
        <f t="shared" si="1"/>
        <v/>
      </c>
      <c r="V24" s="295"/>
      <c r="W24" s="1409"/>
      <c r="X24" s="1409"/>
      <c r="Y24" s="1144"/>
      <c r="Z24" s="1143"/>
      <c r="AA24" s="1144"/>
      <c r="AB24" s="1143"/>
      <c r="AC24" s="1144"/>
      <c r="AD24" s="1"/>
      <c r="AE24" s="19"/>
      <c r="AF24" s="1266"/>
      <c r="AG24" s="808"/>
      <c r="AH24" s="1267"/>
      <c r="AI24" s="1267"/>
      <c r="AJ24" s="1223"/>
      <c r="AK24" s="1268"/>
      <c r="AL24" s="1269"/>
      <c r="AM24" s="1143"/>
      <c r="AN24" s="1131"/>
      <c r="AO24" s="25"/>
      <c r="AP24" s="1270"/>
      <c r="AQ24" s="1270"/>
      <c r="AR24" s="1270"/>
      <c r="AS24" s="1270"/>
      <c r="AT24" s="1"/>
      <c r="AU24" s="1"/>
      <c r="AV24" s="1"/>
      <c r="AW24" s="1"/>
      <c r="AX24" s="1"/>
      <c r="AY24" s="1"/>
    </row>
    <row r="25" spans="1:51" ht="10.7" hidden="1" customHeight="1" x14ac:dyDescent="0.25">
      <c r="A25" s="1700" t="s">
        <v>2946</v>
      </c>
      <c r="B25" s="1065"/>
      <c r="C25" s="1495"/>
      <c r="D25" s="1692"/>
      <c r="E25" s="1700"/>
      <c r="F25" s="1692"/>
      <c r="G25" s="1430"/>
      <c r="H25" s="1431"/>
      <c r="I25" s="1432"/>
      <c r="J25" s="1693"/>
      <c r="K25" s="1432"/>
      <c r="L25" s="1405"/>
      <c r="M25" s="1406"/>
      <c r="N25" s="1700"/>
      <c r="O25" s="2324"/>
      <c r="P25" s="2324"/>
      <c r="Q25" s="2324"/>
      <c r="R25" s="2324"/>
      <c r="S25" s="1244"/>
      <c r="T25" s="1407" t="str">
        <f t="shared" si="0"/>
        <v>15 (1415)</v>
      </c>
      <c r="U25" s="1408" t="str">
        <f t="shared" si="1"/>
        <v/>
      </c>
      <c r="V25" s="295"/>
      <c r="W25" s="1409"/>
      <c r="X25" s="1409"/>
      <c r="Y25" s="1144"/>
      <c r="Z25" s="1143"/>
      <c r="AA25" s="1144"/>
      <c r="AB25" s="1143"/>
      <c r="AC25" s="1144"/>
      <c r="AD25" s="1"/>
      <c r="AE25" s="19"/>
      <c r="AF25" s="1266"/>
      <c r="AG25" s="808"/>
      <c r="AH25" s="1267"/>
      <c r="AI25" s="1267"/>
      <c r="AJ25" s="1223"/>
      <c r="AK25" s="1268"/>
      <c r="AL25" s="1269"/>
      <c r="AM25" s="1143"/>
      <c r="AN25" s="1131"/>
      <c r="AO25" s="25"/>
      <c r="AP25" s="1270"/>
      <c r="AQ25" s="1270"/>
      <c r="AR25" s="1270"/>
      <c r="AS25" s="1270"/>
      <c r="AT25" s="1"/>
      <c r="AU25" s="1"/>
      <c r="AV25" s="1"/>
      <c r="AW25" s="1"/>
      <c r="AX25" s="1"/>
      <c r="AY25" s="1"/>
    </row>
    <row r="26" spans="1:51" ht="10.7" hidden="1" customHeight="1" x14ac:dyDescent="0.25">
      <c r="A26" s="1700" t="s">
        <v>2947</v>
      </c>
      <c r="B26" s="1065"/>
      <c r="C26" s="1495"/>
      <c r="D26" s="1692"/>
      <c r="E26" s="1700"/>
      <c r="F26" s="1692"/>
      <c r="G26" s="1430"/>
      <c r="H26" s="1431"/>
      <c r="I26" s="1432"/>
      <c r="J26" s="1693"/>
      <c r="K26" s="1432"/>
      <c r="L26" s="1405"/>
      <c r="M26" s="1406"/>
      <c r="N26" s="1700"/>
      <c r="O26" s="2324"/>
      <c r="P26" s="2324"/>
      <c r="Q26" s="2324"/>
      <c r="R26" s="2324"/>
      <c r="S26" s="1244"/>
      <c r="T26" s="1407" t="str">
        <f t="shared" si="0"/>
        <v>16 (1416)</v>
      </c>
      <c r="U26" s="1408" t="str">
        <f t="shared" si="1"/>
        <v/>
      </c>
      <c r="V26" s="295"/>
      <c r="W26" s="1409"/>
      <c r="X26" s="1409"/>
      <c r="Y26" s="1144"/>
      <c r="Z26" s="1143"/>
      <c r="AA26" s="1144"/>
      <c r="AB26" s="1143"/>
      <c r="AC26" s="1144"/>
      <c r="AD26" s="1"/>
      <c r="AE26" s="19"/>
      <c r="AF26" s="1266"/>
      <c r="AG26" s="808"/>
      <c r="AH26" s="1267"/>
      <c r="AI26" s="1267"/>
      <c r="AJ26" s="1223"/>
      <c r="AK26" s="1268"/>
      <c r="AL26" s="1269"/>
      <c r="AM26" s="1143"/>
      <c r="AN26" s="1131"/>
      <c r="AO26" s="25"/>
      <c r="AP26" s="1270"/>
      <c r="AQ26" s="1270"/>
      <c r="AR26" s="1270"/>
      <c r="AS26" s="1270"/>
      <c r="AT26" s="1"/>
      <c r="AU26" s="1"/>
      <c r="AV26" s="1"/>
      <c r="AW26" s="1"/>
      <c r="AX26" s="1"/>
      <c r="AY26" s="1"/>
    </row>
    <row r="27" spans="1:51" ht="10.7" hidden="1" customHeight="1" x14ac:dyDescent="0.25">
      <c r="A27" s="1700" t="s">
        <v>2948</v>
      </c>
      <c r="B27" s="1065"/>
      <c r="C27" s="1495"/>
      <c r="D27" s="1692"/>
      <c r="E27" s="1700"/>
      <c r="F27" s="1692"/>
      <c r="G27" s="1430"/>
      <c r="H27" s="1431"/>
      <c r="I27" s="1432"/>
      <c r="J27" s="1693"/>
      <c r="K27" s="1432"/>
      <c r="L27" s="1405"/>
      <c r="M27" s="1406"/>
      <c r="N27" s="1700"/>
      <c r="O27" s="2324"/>
      <c r="P27" s="2324"/>
      <c r="Q27" s="2324"/>
      <c r="R27" s="2324"/>
      <c r="S27" s="1244"/>
      <c r="T27" s="1407" t="str">
        <f t="shared" si="0"/>
        <v>17 (1417)</v>
      </c>
      <c r="U27" s="1408" t="str">
        <f t="shared" si="1"/>
        <v/>
      </c>
      <c r="V27" s="295"/>
      <c r="W27" s="1409"/>
      <c r="X27" s="1409"/>
      <c r="Y27" s="1144"/>
      <c r="Z27" s="1143"/>
      <c r="AA27" s="1144"/>
      <c r="AB27" s="1143"/>
      <c r="AC27" s="1144"/>
      <c r="AD27" s="1"/>
      <c r="AE27" s="19"/>
      <c r="AF27" s="1266"/>
      <c r="AG27" s="808"/>
      <c r="AH27" s="1267"/>
      <c r="AI27" s="1267"/>
      <c r="AJ27" s="1223"/>
      <c r="AK27" s="1268"/>
      <c r="AL27" s="1269"/>
      <c r="AM27" s="1143"/>
      <c r="AN27" s="1131"/>
      <c r="AO27" s="25"/>
      <c r="AP27" s="1270"/>
      <c r="AQ27" s="1270"/>
      <c r="AR27" s="1270"/>
      <c r="AS27" s="1270"/>
      <c r="AT27" s="1"/>
      <c r="AU27" s="1"/>
      <c r="AV27" s="1"/>
      <c r="AW27" s="1"/>
      <c r="AX27" s="1"/>
      <c r="AY27" s="1"/>
    </row>
    <row r="28" spans="1:51" ht="10.7" hidden="1" customHeight="1" x14ac:dyDescent="0.25">
      <c r="A28" s="1700" t="s">
        <v>2949</v>
      </c>
      <c r="B28" s="1065"/>
      <c r="C28" s="1495"/>
      <c r="D28" s="1692"/>
      <c r="E28" s="1700"/>
      <c r="F28" s="1692"/>
      <c r="G28" s="1430"/>
      <c r="H28" s="1431"/>
      <c r="I28" s="1432"/>
      <c r="J28" s="1693"/>
      <c r="K28" s="1432"/>
      <c r="L28" s="1405"/>
      <c r="M28" s="1406"/>
      <c r="N28" s="1700"/>
      <c r="O28" s="2324"/>
      <c r="P28" s="2324"/>
      <c r="Q28" s="2324"/>
      <c r="R28" s="2324"/>
      <c r="S28" s="1244"/>
      <c r="T28" s="1407" t="str">
        <f t="shared" si="0"/>
        <v>18 (1418)</v>
      </c>
      <c r="U28" s="1408" t="str">
        <f t="shared" si="1"/>
        <v/>
      </c>
      <c r="V28" s="295"/>
      <c r="W28" s="1409"/>
      <c r="X28" s="1409"/>
      <c r="Y28" s="1144"/>
      <c r="Z28" s="1143"/>
      <c r="AA28" s="1144"/>
      <c r="AB28" s="1143"/>
      <c r="AC28" s="1144"/>
      <c r="AD28" s="1"/>
      <c r="AE28" s="19"/>
      <c r="AF28" s="1266"/>
      <c r="AG28" s="808"/>
      <c r="AH28" s="1267"/>
      <c r="AI28" s="1267"/>
      <c r="AJ28" s="1223"/>
      <c r="AK28" s="1268"/>
      <c r="AL28" s="1269"/>
      <c r="AM28" s="1143"/>
      <c r="AN28" s="1131"/>
      <c r="AO28" s="25"/>
      <c r="AP28" s="1270"/>
      <c r="AQ28" s="1270"/>
      <c r="AR28" s="1270"/>
      <c r="AS28" s="1270"/>
      <c r="AT28" s="1"/>
      <c r="AU28" s="1"/>
      <c r="AV28" s="1"/>
      <c r="AW28" s="1"/>
      <c r="AX28" s="1"/>
      <c r="AY28" s="1"/>
    </row>
    <row r="29" spans="1:51" ht="10.7" hidden="1" customHeight="1" x14ac:dyDescent="0.25">
      <c r="A29" s="1700" t="s">
        <v>2950</v>
      </c>
      <c r="B29" s="1065"/>
      <c r="C29" s="1495"/>
      <c r="D29" s="1692"/>
      <c r="E29" s="1700"/>
      <c r="F29" s="1692"/>
      <c r="G29" s="1430"/>
      <c r="H29" s="1431"/>
      <c r="I29" s="1432"/>
      <c r="J29" s="1693"/>
      <c r="K29" s="1432"/>
      <c r="L29" s="1405"/>
      <c r="M29" s="1406"/>
      <c r="N29" s="1700"/>
      <c r="O29" s="2324"/>
      <c r="P29" s="2324"/>
      <c r="Q29" s="2324"/>
      <c r="R29" s="2324"/>
      <c r="S29" s="1244"/>
      <c r="T29" s="1407" t="str">
        <f t="shared" si="0"/>
        <v>19 (1419)</v>
      </c>
      <c r="U29" s="1408" t="str">
        <f t="shared" si="1"/>
        <v/>
      </c>
      <c r="V29" s="295"/>
      <c r="W29" s="1409"/>
      <c r="X29" s="1409"/>
      <c r="Y29" s="1144"/>
      <c r="Z29" s="1143"/>
      <c r="AA29" s="1144"/>
      <c r="AB29" s="1143"/>
      <c r="AC29" s="1144"/>
      <c r="AD29" s="1"/>
      <c r="AE29" s="19"/>
      <c r="AF29" s="1266"/>
      <c r="AG29" s="808"/>
      <c r="AH29" s="1267"/>
      <c r="AI29" s="1267"/>
      <c r="AJ29" s="1223"/>
      <c r="AK29" s="1268"/>
      <c r="AL29" s="1269"/>
      <c r="AM29" s="1143"/>
      <c r="AN29" s="1131"/>
      <c r="AO29" s="25"/>
      <c r="AP29" s="1270"/>
      <c r="AQ29" s="1270"/>
      <c r="AR29" s="1270"/>
      <c r="AS29" s="1270"/>
      <c r="AT29" s="1"/>
      <c r="AU29" s="1"/>
      <c r="AV29" s="1"/>
      <c r="AW29" s="1"/>
      <c r="AX29" s="1"/>
      <c r="AY29" s="1"/>
    </row>
    <row r="30" spans="1:51" ht="10.7" hidden="1" customHeight="1" x14ac:dyDescent="0.25">
      <c r="A30" s="1700" t="s">
        <v>2951</v>
      </c>
      <c r="B30" s="1065"/>
      <c r="C30" s="1495"/>
      <c r="D30" s="1692"/>
      <c r="E30" s="1700"/>
      <c r="F30" s="1692"/>
      <c r="G30" s="1430"/>
      <c r="H30" s="1431"/>
      <c r="I30" s="1432"/>
      <c r="J30" s="1693"/>
      <c r="K30" s="1432"/>
      <c r="L30" s="1405"/>
      <c r="M30" s="1406"/>
      <c r="N30" s="1700"/>
      <c r="O30" s="2324"/>
      <c r="P30" s="2324"/>
      <c r="Q30" s="2324"/>
      <c r="R30" s="2324"/>
      <c r="S30" s="1244"/>
      <c r="T30" s="1407" t="str">
        <f t="shared" si="0"/>
        <v>20 (1420)</v>
      </c>
      <c r="U30" s="1408" t="str">
        <f t="shared" si="1"/>
        <v/>
      </c>
      <c r="V30" s="295"/>
      <c r="W30" s="1409"/>
      <c r="X30" s="1409"/>
      <c r="Y30" s="1144"/>
      <c r="Z30" s="1143"/>
      <c r="AA30" s="1144"/>
      <c r="AB30" s="1143"/>
      <c r="AC30" s="1144"/>
      <c r="AD30" s="1"/>
      <c r="AE30" s="19"/>
      <c r="AF30" s="1266"/>
      <c r="AG30" s="808"/>
      <c r="AH30" s="1267"/>
      <c r="AI30" s="1267"/>
      <c r="AJ30" s="1223"/>
      <c r="AK30" s="1268"/>
      <c r="AL30" s="1269"/>
      <c r="AM30" s="1143"/>
      <c r="AN30" s="1131"/>
      <c r="AO30" s="25"/>
      <c r="AP30" s="1270"/>
      <c r="AQ30" s="1270"/>
      <c r="AR30" s="1270"/>
      <c r="AS30" s="1270"/>
      <c r="AT30" s="1"/>
      <c r="AU30" s="1"/>
      <c r="AV30" s="1"/>
      <c r="AW30" s="1"/>
      <c r="AX30" s="1"/>
      <c r="AY30" s="1"/>
    </row>
    <row r="31" spans="1:51" ht="10.7" hidden="1" customHeight="1" x14ac:dyDescent="0.25">
      <c r="A31" s="1700" t="s">
        <v>2952</v>
      </c>
      <c r="B31" s="1065"/>
      <c r="C31" s="1495"/>
      <c r="D31" s="1692"/>
      <c r="E31" s="1700"/>
      <c r="F31" s="1692"/>
      <c r="G31" s="1430"/>
      <c r="H31" s="1431"/>
      <c r="I31" s="1432"/>
      <c r="J31" s="1693"/>
      <c r="K31" s="1432"/>
      <c r="L31" s="1405"/>
      <c r="M31" s="1406"/>
      <c r="N31" s="1700"/>
      <c r="O31" s="2324"/>
      <c r="P31" s="2324"/>
      <c r="Q31" s="2324"/>
      <c r="R31" s="2324"/>
      <c r="S31" s="1244"/>
      <c r="T31" s="1407" t="str">
        <f t="shared" si="0"/>
        <v>21 (1421)</v>
      </c>
      <c r="U31" s="1408" t="str">
        <f t="shared" si="1"/>
        <v/>
      </c>
      <c r="V31" s="295"/>
      <c r="W31" s="1409"/>
      <c r="X31" s="1409"/>
      <c r="Y31" s="1144"/>
      <c r="Z31" s="1143"/>
      <c r="AA31" s="1144"/>
      <c r="AB31" s="1143"/>
      <c r="AC31" s="1144"/>
      <c r="AD31" s="1"/>
      <c r="AE31" s="19"/>
      <c r="AF31" s="1266"/>
      <c r="AG31" s="808"/>
      <c r="AH31" s="1267"/>
      <c r="AI31" s="1267"/>
      <c r="AJ31" s="1223"/>
      <c r="AK31" s="1268"/>
      <c r="AL31" s="1269"/>
      <c r="AM31" s="1143"/>
      <c r="AN31" s="1131"/>
      <c r="AO31" s="25"/>
      <c r="AP31" s="1270"/>
      <c r="AQ31" s="1270"/>
      <c r="AR31" s="1270"/>
      <c r="AS31" s="1270"/>
      <c r="AT31" s="1"/>
      <c r="AU31" s="1"/>
      <c r="AV31" s="1"/>
      <c r="AW31" s="1"/>
      <c r="AX31" s="1"/>
      <c r="AY31" s="1"/>
    </row>
    <row r="32" spans="1:51" ht="10.7" hidden="1" customHeight="1" x14ac:dyDescent="0.25">
      <c r="A32" s="1700" t="s">
        <v>2953</v>
      </c>
      <c r="B32" s="1065"/>
      <c r="C32" s="1495"/>
      <c r="D32" s="1692"/>
      <c r="E32" s="1700"/>
      <c r="F32" s="1692"/>
      <c r="G32" s="1430"/>
      <c r="H32" s="1431"/>
      <c r="I32" s="1432"/>
      <c r="J32" s="1693"/>
      <c r="K32" s="1432"/>
      <c r="L32" s="1405"/>
      <c r="M32" s="1406"/>
      <c r="N32" s="1700"/>
      <c r="O32" s="2324"/>
      <c r="P32" s="2324"/>
      <c r="Q32" s="2324"/>
      <c r="R32" s="2324"/>
      <c r="S32" s="1244"/>
      <c r="T32" s="1407" t="str">
        <f t="shared" si="0"/>
        <v>22 (1422)</v>
      </c>
      <c r="U32" s="1408" t="str">
        <f t="shared" si="1"/>
        <v/>
      </c>
      <c r="V32" s="295"/>
      <c r="W32" s="1409"/>
      <c r="X32" s="1409"/>
      <c r="Y32" s="1144"/>
      <c r="Z32" s="1143"/>
      <c r="AA32" s="1144"/>
      <c r="AB32" s="1143"/>
      <c r="AC32" s="1144"/>
      <c r="AD32" s="1"/>
      <c r="AE32" s="19"/>
      <c r="AF32" s="1266"/>
      <c r="AG32" s="808"/>
      <c r="AH32" s="1267"/>
      <c r="AI32" s="1267"/>
      <c r="AJ32" s="1223"/>
      <c r="AK32" s="1268"/>
      <c r="AL32" s="1269"/>
      <c r="AM32" s="1143"/>
      <c r="AN32" s="1131"/>
      <c r="AO32" s="25"/>
      <c r="AP32" s="1270"/>
      <c r="AQ32" s="1270"/>
      <c r="AR32" s="1270"/>
      <c r="AS32" s="1270"/>
      <c r="AT32" s="1"/>
      <c r="AU32" s="1"/>
      <c r="AV32" s="1"/>
      <c r="AW32" s="1"/>
      <c r="AX32" s="1"/>
      <c r="AY32" s="1"/>
    </row>
    <row r="33" spans="1:51" ht="10.7" hidden="1" customHeight="1" x14ac:dyDescent="0.25">
      <c r="A33" s="1700" t="s">
        <v>2954</v>
      </c>
      <c r="B33" s="1065"/>
      <c r="C33" s="1495"/>
      <c r="D33" s="1692"/>
      <c r="E33" s="1700"/>
      <c r="F33" s="1692"/>
      <c r="G33" s="1430"/>
      <c r="H33" s="1431"/>
      <c r="I33" s="1432"/>
      <c r="J33" s="1693"/>
      <c r="K33" s="1432"/>
      <c r="L33" s="1405"/>
      <c r="M33" s="1406"/>
      <c r="N33" s="1700"/>
      <c r="O33" s="2324"/>
      <c r="P33" s="2324"/>
      <c r="Q33" s="2324"/>
      <c r="R33" s="2324"/>
      <c r="S33" s="1244"/>
      <c r="T33" s="1407" t="str">
        <f t="shared" si="0"/>
        <v>23 (1423)</v>
      </c>
      <c r="U33" s="1408" t="str">
        <f t="shared" si="1"/>
        <v/>
      </c>
      <c r="V33" s="295"/>
      <c r="W33" s="1409"/>
      <c r="X33" s="1409"/>
      <c r="Y33" s="1144"/>
      <c r="Z33" s="1143"/>
      <c r="AA33" s="1144"/>
      <c r="AB33" s="1143"/>
      <c r="AC33" s="1144"/>
      <c r="AD33" s="1"/>
      <c r="AE33" s="19"/>
      <c r="AF33" s="1266"/>
      <c r="AG33" s="808"/>
      <c r="AH33" s="1267"/>
      <c r="AI33" s="1267"/>
      <c r="AJ33" s="1223"/>
      <c r="AK33" s="1268"/>
      <c r="AL33" s="1269"/>
      <c r="AM33" s="1143"/>
      <c r="AN33" s="1131"/>
      <c r="AO33" s="25"/>
      <c r="AP33" s="1270"/>
      <c r="AQ33" s="1270"/>
      <c r="AR33" s="1270"/>
      <c r="AS33" s="1270"/>
      <c r="AT33" s="1"/>
      <c r="AU33" s="1"/>
      <c r="AV33" s="1"/>
      <c r="AW33" s="1"/>
      <c r="AX33" s="1"/>
      <c r="AY33" s="1"/>
    </row>
    <row r="34" spans="1:51" ht="10.7" hidden="1" customHeight="1" x14ac:dyDescent="0.25">
      <c r="A34" s="1700" t="s">
        <v>2955</v>
      </c>
      <c r="B34" s="1065"/>
      <c r="C34" s="1495"/>
      <c r="D34" s="1692"/>
      <c r="E34" s="1700"/>
      <c r="F34" s="1692"/>
      <c r="G34" s="1430"/>
      <c r="H34" s="1431"/>
      <c r="I34" s="1432"/>
      <c r="J34" s="1693"/>
      <c r="K34" s="1432"/>
      <c r="L34" s="1405"/>
      <c r="M34" s="1406"/>
      <c r="N34" s="1700"/>
      <c r="O34" s="2324"/>
      <c r="P34" s="2324"/>
      <c r="Q34" s="2324"/>
      <c r="R34" s="2324"/>
      <c r="S34" s="1244"/>
      <c r="T34" s="1407" t="str">
        <f t="shared" si="0"/>
        <v>24 (1424)</v>
      </c>
      <c r="U34" s="1408" t="str">
        <f t="shared" si="1"/>
        <v/>
      </c>
      <c r="V34" s="295"/>
      <c r="W34" s="1409"/>
      <c r="X34" s="1409"/>
      <c r="Y34" s="1144"/>
      <c r="Z34" s="1143"/>
      <c r="AA34" s="1144"/>
      <c r="AB34" s="1143"/>
      <c r="AC34" s="1144"/>
      <c r="AD34" s="1"/>
      <c r="AE34" s="19"/>
      <c r="AF34" s="1266"/>
      <c r="AG34" s="808"/>
      <c r="AH34" s="1267"/>
      <c r="AI34" s="1267"/>
      <c r="AJ34" s="1223"/>
      <c r="AK34" s="1268"/>
      <c r="AL34" s="1269"/>
      <c r="AM34" s="1143"/>
      <c r="AN34" s="1131"/>
      <c r="AO34" s="25"/>
      <c r="AP34" s="1270"/>
      <c r="AQ34" s="1270"/>
      <c r="AR34" s="1270"/>
      <c r="AS34" s="1270"/>
      <c r="AT34" s="1"/>
      <c r="AU34" s="1"/>
      <c r="AV34" s="1"/>
      <c r="AW34" s="1"/>
      <c r="AX34" s="1"/>
      <c r="AY34" s="1"/>
    </row>
    <row r="35" spans="1:51" x14ac:dyDescent="0.25">
      <c r="A35" s="1700" t="s">
        <v>2956</v>
      </c>
      <c r="B35" s="1065"/>
      <c r="C35" s="1495"/>
      <c r="D35" s="1692"/>
      <c r="E35" s="1700"/>
      <c r="F35" s="1692"/>
      <c r="G35" s="1430"/>
      <c r="H35" s="1431"/>
      <c r="I35" s="1432"/>
      <c r="J35" s="1693"/>
      <c r="K35" s="1432"/>
      <c r="L35" s="1405"/>
      <c r="M35" s="1406"/>
      <c r="N35" s="1700"/>
      <c r="O35" s="2324"/>
      <c r="P35" s="2324"/>
      <c r="Q35" s="2324"/>
      <c r="R35" s="2324"/>
      <c r="S35" s="1244"/>
      <c r="T35" s="1407" t="str">
        <f t="shared" si="0"/>
        <v>25 (1425)</v>
      </c>
      <c r="U35" s="1408" t="str">
        <f t="shared" si="1"/>
        <v/>
      </c>
      <c r="V35" s="295"/>
      <c r="W35" s="1409"/>
      <c r="X35" s="1409"/>
      <c r="Y35" s="1144"/>
      <c r="Z35" s="1143"/>
      <c r="AA35" s="1144"/>
      <c r="AB35" s="1143"/>
      <c r="AC35" s="1144"/>
      <c r="AD35" s="1"/>
      <c r="AE35" s="19"/>
      <c r="AF35" s="1266"/>
      <c r="AG35" s="808"/>
      <c r="AH35" s="1267"/>
      <c r="AI35" s="1267"/>
      <c r="AJ35" s="1223"/>
      <c r="AK35" s="1268"/>
      <c r="AL35" s="1269"/>
      <c r="AM35" s="1143"/>
      <c r="AN35" s="1131"/>
      <c r="AO35" s="25"/>
      <c r="AP35" s="1270"/>
      <c r="AQ35" s="1270"/>
      <c r="AR35" s="1270"/>
      <c r="AS35" s="1270"/>
      <c r="AT35" s="1"/>
      <c r="AU35" s="1"/>
      <c r="AV35" s="1"/>
      <c r="AW35" s="1"/>
      <c r="AX35" s="1"/>
      <c r="AY35" s="1"/>
    </row>
    <row r="36" spans="1:51" x14ac:dyDescent="0.25">
      <c r="A36" s="425" t="s">
        <v>2957</v>
      </c>
      <c r="B36" s="1066">
        <v>100</v>
      </c>
      <c r="C36" s="1410"/>
      <c r="D36" s="1692"/>
      <c r="E36" s="1700"/>
      <c r="F36" s="1692"/>
      <c r="G36" s="1360"/>
      <c r="H36" s="1496"/>
      <c r="I36" s="1432"/>
      <c r="J36" s="1693"/>
      <c r="K36" s="1432"/>
      <c r="L36" s="1405"/>
      <c r="M36" s="1497"/>
      <c r="N36" s="1700"/>
      <c r="O36" s="2325"/>
      <c r="P36" s="2325"/>
      <c r="Q36" s="2325"/>
      <c r="R36" s="2325"/>
      <c r="S36" s="1271"/>
      <c r="T36" s="1480" t="str">
        <f>$A$36</f>
        <v>(1426)</v>
      </c>
      <c r="U36" s="1413">
        <f>$B36</f>
        <v>100</v>
      </c>
      <c r="V36" s="295"/>
      <c r="W36" s="1409"/>
      <c r="X36" s="1409"/>
      <c r="Y36" s="1144"/>
      <c r="Z36" s="1143"/>
      <c r="AA36" s="1144"/>
      <c r="AB36" s="1143"/>
      <c r="AC36" s="1144"/>
      <c r="AD36" s="1"/>
      <c r="AE36" s="25"/>
      <c r="AF36" s="1272"/>
      <c r="AG36" s="808"/>
      <c r="AH36" s="1267"/>
      <c r="AI36" s="1267"/>
      <c r="AJ36" s="1223"/>
      <c r="AK36" s="221"/>
      <c r="AL36" s="1273"/>
      <c r="AM36" s="1143"/>
      <c r="AN36" s="1131"/>
      <c r="AO36" s="25"/>
      <c r="AP36" s="802"/>
      <c r="AQ36" s="802"/>
      <c r="AR36" s="802"/>
      <c r="AS36" s="802"/>
      <c r="AT36" s="1"/>
      <c r="AU36" s="1"/>
      <c r="AV36" s="1"/>
      <c r="AW36" s="1"/>
      <c r="AX36" s="1"/>
      <c r="AY36" s="1"/>
    </row>
    <row r="37" spans="1:51" x14ac:dyDescent="0.25">
      <c r="A37" s="132" t="s">
        <v>2958</v>
      </c>
      <c r="B37" s="905" t="s">
        <v>2959</v>
      </c>
      <c r="C37" s="906"/>
      <c r="D37" s="1693"/>
      <c r="E37" s="131"/>
      <c r="F37" s="1498"/>
      <c r="G37" s="1499"/>
      <c r="H37" s="1500"/>
      <c r="I37" s="1432"/>
      <c r="J37" s="1693"/>
      <c r="K37" s="1432"/>
      <c r="L37" s="1416"/>
      <c r="M37" s="1417"/>
      <c r="N37" s="131"/>
      <c r="O37" s="2326"/>
      <c r="P37" s="2326"/>
      <c r="Q37" s="2326"/>
      <c r="R37" s="2326"/>
      <c r="S37" s="764"/>
      <c r="T37" s="1480" t="str">
        <f>$A$37</f>
        <v>(1400)</v>
      </c>
      <c r="U37" s="906" t="str">
        <f>$B37</f>
        <v>Global</v>
      </c>
      <c r="V37" s="295"/>
      <c r="W37" s="1418"/>
      <c r="X37" s="1418"/>
      <c r="Y37" s="1146"/>
      <c r="Z37" s="1145"/>
      <c r="AA37" s="1146"/>
      <c r="AB37" s="1145"/>
      <c r="AC37" s="1146"/>
      <c r="AD37" s="1"/>
      <c r="AE37" s="25"/>
      <c r="AF37" s="768"/>
      <c r="AG37" s="808"/>
      <c r="AH37" s="1267"/>
      <c r="AI37" s="1267"/>
      <c r="AJ37" s="1223"/>
      <c r="AK37" s="221"/>
      <c r="AL37" s="1274"/>
      <c r="AM37" s="1145"/>
      <c r="AN37" s="1275"/>
      <c r="AO37" s="25"/>
      <c r="AP37" s="803"/>
      <c r="AQ37" s="803"/>
      <c r="AR37" s="803"/>
      <c r="AS37" s="803"/>
      <c r="AT37" s="1"/>
      <c r="AU37" s="1"/>
      <c r="AV37" s="1"/>
      <c r="AW37" s="1"/>
      <c r="AX37" s="1"/>
      <c r="AY37" s="1"/>
    </row>
    <row r="38" spans="1:51" ht="14.45" customHeight="1" x14ac:dyDescent="0.25">
      <c r="A38" s="131"/>
      <c r="B38" s="131"/>
      <c r="C38" s="131"/>
      <c r="D38" s="131"/>
      <c r="E38" s="131"/>
      <c r="F38" s="1421"/>
      <c r="G38" s="1421"/>
      <c r="H38" s="1421"/>
      <c r="I38" s="1421"/>
      <c r="J38" s="1421"/>
      <c r="K38" s="1421"/>
      <c r="L38" s="1421"/>
      <c r="M38" s="1421"/>
      <c r="N38" s="131"/>
      <c r="O38" s="24"/>
      <c r="P38" s="24"/>
      <c r="Q38" s="24"/>
      <c r="R38" s="24"/>
      <c r="S38" s="1"/>
      <c r="T38" s="1400"/>
      <c r="U38" s="1400"/>
      <c r="V38" s="131"/>
      <c r="W38" s="131"/>
      <c r="X38" s="131"/>
      <c r="Y38" s="25"/>
      <c r="Z38" s="25"/>
      <c r="AA38" s="25"/>
      <c r="AB38" s="25"/>
      <c r="AC38" s="25"/>
      <c r="AD38" s="1"/>
      <c r="AE38" s="25"/>
      <c r="AF38" s="25"/>
      <c r="AG38" s="1187"/>
      <c r="AH38" s="1187"/>
      <c r="AI38" s="1187"/>
      <c r="AJ38" s="1223"/>
      <c r="AK38" s="221"/>
      <c r="AL38" s="221"/>
      <c r="AM38" s="1265"/>
      <c r="AN38" s="25"/>
      <c r="AO38" s="25"/>
      <c r="AP38" s="25"/>
      <c r="AQ38" s="25"/>
      <c r="AR38" s="25"/>
      <c r="AS38" s="25"/>
      <c r="AT38" s="1"/>
      <c r="AU38" s="1"/>
      <c r="AV38" s="1"/>
      <c r="AW38" s="1"/>
      <c r="AX38" s="1"/>
      <c r="AY38" s="1"/>
    </row>
    <row r="39" spans="1:51" x14ac:dyDescent="0.25">
      <c r="A39" s="131"/>
      <c r="B39" s="138" t="s">
        <v>1785</v>
      </c>
      <c r="C39" s="131"/>
      <c r="D39" s="131"/>
      <c r="E39" s="131"/>
      <c r="F39" s="1421"/>
      <c r="G39" s="1421"/>
      <c r="H39" s="1421"/>
      <c r="I39" s="1421"/>
      <c r="J39" s="1421"/>
      <c r="K39" s="1421"/>
      <c r="L39" s="1421"/>
      <c r="M39" s="1421"/>
      <c r="N39" s="131"/>
      <c r="O39" s="24"/>
      <c r="P39" s="24"/>
      <c r="Q39" s="24"/>
      <c r="R39" s="24"/>
      <c r="S39" s="1"/>
      <c r="T39" s="1400"/>
      <c r="U39" s="1401" t="str">
        <f>$B39</f>
        <v>Engagements inutilisés (502)</v>
      </c>
      <c r="V39" s="131"/>
      <c r="W39" s="131"/>
      <c r="X39" s="131"/>
      <c r="Y39" s="25"/>
      <c r="Z39" s="25"/>
      <c r="AA39" s="25"/>
      <c r="AB39" s="25"/>
      <c r="AC39" s="25"/>
      <c r="AD39" s="1"/>
      <c r="AE39" s="25"/>
      <c r="AF39" s="792"/>
      <c r="AG39" s="1187"/>
      <c r="AH39" s="1187"/>
      <c r="AI39" s="1187"/>
      <c r="AJ39" s="1223"/>
      <c r="AK39" s="221"/>
      <c r="AL39" s="1264"/>
      <c r="AM39" s="1265"/>
      <c r="AN39" s="25"/>
      <c r="AO39" s="25"/>
      <c r="AP39" s="25"/>
      <c r="AQ39" s="25"/>
      <c r="AR39" s="25"/>
      <c r="AS39" s="25"/>
      <c r="AT39" s="1"/>
      <c r="AU39" s="1"/>
      <c r="AV39" s="1"/>
      <c r="AW39" s="1"/>
      <c r="AX39" s="1"/>
      <c r="AY39" s="1"/>
    </row>
    <row r="40" spans="1:51" x14ac:dyDescent="0.25">
      <c r="A40" s="1700" t="s">
        <v>2932</v>
      </c>
      <c r="B40" s="1065"/>
      <c r="C40" s="1692"/>
      <c r="D40" s="1692"/>
      <c r="E40" s="1700"/>
      <c r="F40" s="1692"/>
      <c r="G40" s="1430"/>
      <c r="H40" s="1431"/>
      <c r="I40" s="1432"/>
      <c r="J40" s="1693"/>
      <c r="K40" s="1432"/>
      <c r="L40" s="1405"/>
      <c r="M40" s="1406"/>
      <c r="N40" s="1700"/>
      <c r="O40" s="2324"/>
      <c r="P40" s="2324"/>
      <c r="Q40" s="2324"/>
      <c r="R40" s="2324"/>
      <c r="S40" s="1244"/>
      <c r="T40" s="1407" t="str">
        <f t="shared" ref="T40:T64" si="2">$A40</f>
        <v>1 (1401)</v>
      </c>
      <c r="U40" s="1408" t="str">
        <f t="shared" ref="U40:U64" si="3">IF($B40="","",$B40)</f>
        <v/>
      </c>
      <c r="V40" s="295"/>
      <c r="W40" s="1409"/>
      <c r="X40" s="1409"/>
      <c r="Y40" s="1144"/>
      <c r="Z40" s="1143"/>
      <c r="AA40" s="1144"/>
      <c r="AB40" s="1143"/>
      <c r="AC40" s="1144"/>
      <c r="AD40" s="1"/>
      <c r="AE40" s="19"/>
      <c r="AF40" s="1266"/>
      <c r="AG40" s="808"/>
      <c r="AH40" s="1267"/>
      <c r="AI40" s="1267"/>
      <c r="AJ40" s="1223"/>
      <c r="AK40" s="1268"/>
      <c r="AL40" s="1269"/>
      <c r="AM40" s="1143"/>
      <c r="AN40" s="1131"/>
      <c r="AO40" s="25"/>
      <c r="AP40" s="1270"/>
      <c r="AQ40" s="1270"/>
      <c r="AR40" s="1270"/>
      <c r="AS40" s="1270"/>
      <c r="AT40" s="1"/>
      <c r="AU40" s="1"/>
      <c r="AV40" s="1"/>
      <c r="AW40" s="1"/>
      <c r="AX40" s="1"/>
      <c r="AY40" s="1"/>
    </row>
    <row r="41" spans="1:51" x14ac:dyDescent="0.25">
      <c r="A41" s="1700" t="s">
        <v>2933</v>
      </c>
      <c r="B41" s="1065"/>
      <c r="C41" s="1692"/>
      <c r="D41" s="1692"/>
      <c r="E41" s="1700"/>
      <c r="F41" s="1692"/>
      <c r="G41" s="1430"/>
      <c r="H41" s="1431"/>
      <c r="I41" s="1432"/>
      <c r="J41" s="1693"/>
      <c r="K41" s="1432"/>
      <c r="L41" s="1405"/>
      <c r="M41" s="1406"/>
      <c r="N41" s="1700"/>
      <c r="O41" s="2324"/>
      <c r="P41" s="2324"/>
      <c r="Q41" s="2324"/>
      <c r="R41" s="2324"/>
      <c r="S41" s="1244"/>
      <c r="T41" s="1407" t="str">
        <f t="shared" si="2"/>
        <v>2 (1402)</v>
      </c>
      <c r="U41" s="1408" t="str">
        <f t="shared" si="3"/>
        <v/>
      </c>
      <c r="V41" s="295"/>
      <c r="W41" s="1409"/>
      <c r="X41" s="1409"/>
      <c r="Y41" s="1144"/>
      <c r="Z41" s="1143"/>
      <c r="AA41" s="1144"/>
      <c r="AB41" s="1143"/>
      <c r="AC41" s="1144"/>
      <c r="AD41" s="1"/>
      <c r="AE41" s="19"/>
      <c r="AF41" s="1266"/>
      <c r="AG41" s="808"/>
      <c r="AH41" s="1267"/>
      <c r="AI41" s="1267"/>
      <c r="AJ41" s="1223"/>
      <c r="AK41" s="1268"/>
      <c r="AL41" s="1269"/>
      <c r="AM41" s="1143"/>
      <c r="AN41" s="1131"/>
      <c r="AO41" s="25"/>
      <c r="AP41" s="1270"/>
      <c r="AQ41" s="1270"/>
      <c r="AR41" s="1270"/>
      <c r="AS41" s="1270"/>
      <c r="AT41" s="1"/>
      <c r="AU41" s="1"/>
      <c r="AV41" s="1"/>
      <c r="AW41" s="1"/>
      <c r="AX41" s="1"/>
      <c r="AY41" s="1"/>
    </row>
    <row r="42" spans="1:51" x14ac:dyDescent="0.25">
      <c r="A42" s="1700" t="s">
        <v>2934</v>
      </c>
      <c r="B42" s="1065"/>
      <c r="C42" s="1692"/>
      <c r="D42" s="1692"/>
      <c r="E42" s="1700"/>
      <c r="F42" s="1692"/>
      <c r="G42" s="1430"/>
      <c r="H42" s="1431"/>
      <c r="I42" s="1432"/>
      <c r="J42" s="1693"/>
      <c r="K42" s="1432"/>
      <c r="L42" s="1405"/>
      <c r="M42" s="1406"/>
      <c r="N42" s="1700"/>
      <c r="O42" s="2324"/>
      <c r="P42" s="2324"/>
      <c r="Q42" s="2324"/>
      <c r="R42" s="2324"/>
      <c r="S42" s="1244"/>
      <c r="T42" s="1407" t="str">
        <f t="shared" si="2"/>
        <v>3 (1403)</v>
      </c>
      <c r="U42" s="1408" t="str">
        <f t="shared" si="3"/>
        <v/>
      </c>
      <c r="V42" s="295"/>
      <c r="W42" s="1409"/>
      <c r="X42" s="1409"/>
      <c r="Y42" s="1144"/>
      <c r="Z42" s="1143"/>
      <c r="AA42" s="1144"/>
      <c r="AB42" s="1143"/>
      <c r="AC42" s="1144"/>
      <c r="AD42" s="1"/>
      <c r="AE42" s="19"/>
      <c r="AF42" s="1266"/>
      <c r="AG42" s="808"/>
      <c r="AH42" s="1267"/>
      <c r="AI42" s="1267"/>
      <c r="AJ42" s="1223"/>
      <c r="AK42" s="1268"/>
      <c r="AL42" s="1269"/>
      <c r="AM42" s="1143"/>
      <c r="AN42" s="1131"/>
      <c r="AO42" s="25"/>
      <c r="AP42" s="1270"/>
      <c r="AQ42" s="1270"/>
      <c r="AR42" s="1270"/>
      <c r="AS42" s="1270"/>
      <c r="AT42" s="1"/>
      <c r="AU42" s="1"/>
      <c r="AV42" s="1"/>
      <c r="AW42" s="1"/>
      <c r="AX42" s="1"/>
      <c r="AY42" s="1"/>
    </row>
    <row r="43" spans="1:51" ht="10.7" hidden="1" customHeight="1" x14ac:dyDescent="0.25">
      <c r="A43" s="1700" t="s">
        <v>2935</v>
      </c>
      <c r="B43" s="1065"/>
      <c r="C43" s="1692"/>
      <c r="D43" s="1692"/>
      <c r="E43" s="1700"/>
      <c r="F43" s="1692"/>
      <c r="G43" s="1430"/>
      <c r="H43" s="1431"/>
      <c r="I43" s="1432"/>
      <c r="J43" s="1693"/>
      <c r="K43" s="1432"/>
      <c r="L43" s="1405"/>
      <c r="M43" s="1406"/>
      <c r="N43" s="1700"/>
      <c r="O43" s="2324"/>
      <c r="P43" s="2324"/>
      <c r="Q43" s="2324"/>
      <c r="R43" s="2324"/>
      <c r="S43" s="1244"/>
      <c r="T43" s="1407" t="str">
        <f t="shared" si="2"/>
        <v>4 (1404)</v>
      </c>
      <c r="U43" s="1408" t="str">
        <f t="shared" si="3"/>
        <v/>
      </c>
      <c r="V43" s="295"/>
      <c r="W43" s="1409"/>
      <c r="X43" s="1409"/>
      <c r="Y43" s="1144"/>
      <c r="Z43" s="1143"/>
      <c r="AA43" s="1144"/>
      <c r="AB43" s="1143"/>
      <c r="AC43" s="1144"/>
      <c r="AD43" s="1"/>
      <c r="AE43" s="19"/>
      <c r="AF43" s="1266"/>
      <c r="AG43" s="808"/>
      <c r="AH43" s="1267"/>
      <c r="AI43" s="1267"/>
      <c r="AJ43" s="1223"/>
      <c r="AK43" s="1268"/>
      <c r="AL43" s="1269"/>
      <c r="AM43" s="1143"/>
      <c r="AN43" s="1131"/>
      <c r="AO43" s="25"/>
      <c r="AP43" s="1270"/>
      <c r="AQ43" s="1270"/>
      <c r="AR43" s="1270"/>
      <c r="AS43" s="1270"/>
      <c r="AT43" s="1"/>
      <c r="AU43" s="1"/>
      <c r="AV43" s="1"/>
      <c r="AW43" s="1"/>
      <c r="AX43" s="1"/>
      <c r="AY43" s="1"/>
    </row>
    <row r="44" spans="1:51" ht="10.7" hidden="1" customHeight="1" x14ac:dyDescent="0.25">
      <c r="A44" s="1700" t="s">
        <v>2936</v>
      </c>
      <c r="B44" s="1065"/>
      <c r="C44" s="1692"/>
      <c r="D44" s="1692"/>
      <c r="E44" s="1700"/>
      <c r="F44" s="1692"/>
      <c r="G44" s="1430"/>
      <c r="H44" s="1431"/>
      <c r="I44" s="1432"/>
      <c r="J44" s="1693"/>
      <c r="K44" s="1432"/>
      <c r="L44" s="1405"/>
      <c r="M44" s="1406"/>
      <c r="N44" s="1700"/>
      <c r="O44" s="2324"/>
      <c r="P44" s="2324"/>
      <c r="Q44" s="2324"/>
      <c r="R44" s="2324"/>
      <c r="S44" s="1244"/>
      <c r="T44" s="1407" t="str">
        <f t="shared" si="2"/>
        <v>5 (1405)</v>
      </c>
      <c r="U44" s="1408" t="str">
        <f t="shared" si="3"/>
        <v/>
      </c>
      <c r="V44" s="295"/>
      <c r="W44" s="1409"/>
      <c r="X44" s="1409"/>
      <c r="Y44" s="1144"/>
      <c r="Z44" s="1143"/>
      <c r="AA44" s="1144"/>
      <c r="AB44" s="1143"/>
      <c r="AC44" s="1144"/>
      <c r="AD44" s="1"/>
      <c r="AE44" s="19"/>
      <c r="AF44" s="1266"/>
      <c r="AG44" s="808"/>
      <c r="AH44" s="1267"/>
      <c r="AI44" s="1267"/>
      <c r="AJ44" s="1223"/>
      <c r="AK44" s="1268"/>
      <c r="AL44" s="1269"/>
      <c r="AM44" s="1143"/>
      <c r="AN44" s="1131"/>
      <c r="AO44" s="25"/>
      <c r="AP44" s="1270"/>
      <c r="AQ44" s="1270"/>
      <c r="AR44" s="1270"/>
      <c r="AS44" s="1270"/>
      <c r="AT44" s="1"/>
      <c r="AU44" s="1"/>
      <c r="AV44" s="1"/>
      <c r="AW44" s="1"/>
      <c r="AX44" s="1"/>
      <c r="AY44" s="1"/>
    </row>
    <row r="45" spans="1:51" ht="10.7" hidden="1" customHeight="1" x14ac:dyDescent="0.25">
      <c r="A45" s="1700" t="s">
        <v>2937</v>
      </c>
      <c r="B45" s="1065"/>
      <c r="C45" s="1692"/>
      <c r="D45" s="1692"/>
      <c r="E45" s="1700"/>
      <c r="F45" s="1692"/>
      <c r="G45" s="1430"/>
      <c r="H45" s="1431"/>
      <c r="I45" s="1432"/>
      <c r="J45" s="1693"/>
      <c r="K45" s="1432"/>
      <c r="L45" s="1405"/>
      <c r="M45" s="1406"/>
      <c r="N45" s="1700"/>
      <c r="O45" s="2324"/>
      <c r="P45" s="2324"/>
      <c r="Q45" s="2324"/>
      <c r="R45" s="2324"/>
      <c r="S45" s="1244"/>
      <c r="T45" s="1407" t="str">
        <f t="shared" si="2"/>
        <v>6 (1406)</v>
      </c>
      <c r="U45" s="1408" t="str">
        <f t="shared" si="3"/>
        <v/>
      </c>
      <c r="V45" s="295"/>
      <c r="W45" s="1409"/>
      <c r="X45" s="1409"/>
      <c r="Y45" s="1144"/>
      <c r="Z45" s="1143"/>
      <c r="AA45" s="1144"/>
      <c r="AB45" s="1143"/>
      <c r="AC45" s="1144"/>
      <c r="AD45" s="1"/>
      <c r="AE45" s="19"/>
      <c r="AF45" s="1266"/>
      <c r="AG45" s="808"/>
      <c r="AH45" s="1267"/>
      <c r="AI45" s="1267"/>
      <c r="AJ45" s="1223"/>
      <c r="AK45" s="1268"/>
      <c r="AL45" s="1269"/>
      <c r="AM45" s="1143"/>
      <c r="AN45" s="1131"/>
      <c r="AO45" s="25"/>
      <c r="AP45" s="1270"/>
      <c r="AQ45" s="1270"/>
      <c r="AR45" s="1270"/>
      <c r="AS45" s="1270"/>
      <c r="AT45" s="1"/>
      <c r="AU45" s="1"/>
      <c r="AV45" s="1"/>
      <c r="AW45" s="1"/>
      <c r="AX45" s="1"/>
      <c r="AY45" s="1"/>
    </row>
    <row r="46" spans="1:51" ht="10.7" hidden="1" customHeight="1" x14ac:dyDescent="0.25">
      <c r="A46" s="1700" t="s">
        <v>2938</v>
      </c>
      <c r="B46" s="1065"/>
      <c r="C46" s="1692"/>
      <c r="D46" s="1692"/>
      <c r="E46" s="1700"/>
      <c r="F46" s="1692"/>
      <c r="G46" s="1430"/>
      <c r="H46" s="1431"/>
      <c r="I46" s="1432"/>
      <c r="J46" s="1693"/>
      <c r="K46" s="1432"/>
      <c r="L46" s="1405"/>
      <c r="M46" s="1406"/>
      <c r="N46" s="1700"/>
      <c r="O46" s="2324"/>
      <c r="P46" s="2324"/>
      <c r="Q46" s="2324"/>
      <c r="R46" s="2324"/>
      <c r="S46" s="1244"/>
      <c r="T46" s="1407" t="str">
        <f t="shared" si="2"/>
        <v>7 (1407)</v>
      </c>
      <c r="U46" s="1408" t="str">
        <f t="shared" si="3"/>
        <v/>
      </c>
      <c r="V46" s="295"/>
      <c r="W46" s="1409"/>
      <c r="X46" s="1409"/>
      <c r="Y46" s="1144"/>
      <c r="Z46" s="1143"/>
      <c r="AA46" s="1144"/>
      <c r="AB46" s="1143"/>
      <c r="AC46" s="1144"/>
      <c r="AD46" s="1"/>
      <c r="AE46" s="19"/>
      <c r="AF46" s="1266"/>
      <c r="AG46" s="808"/>
      <c r="AH46" s="1267"/>
      <c r="AI46" s="1267"/>
      <c r="AJ46" s="1223"/>
      <c r="AK46" s="1268"/>
      <c r="AL46" s="1269"/>
      <c r="AM46" s="1143"/>
      <c r="AN46" s="1131"/>
      <c r="AO46" s="25"/>
      <c r="AP46" s="1270"/>
      <c r="AQ46" s="1270"/>
      <c r="AR46" s="1270"/>
      <c r="AS46" s="1270"/>
      <c r="AT46" s="1"/>
      <c r="AU46" s="1"/>
      <c r="AV46" s="1"/>
      <c r="AW46" s="1"/>
      <c r="AX46" s="1"/>
      <c r="AY46" s="1"/>
    </row>
    <row r="47" spans="1:51" ht="10.7" hidden="1" customHeight="1" x14ac:dyDescent="0.25">
      <c r="A47" s="1700" t="s">
        <v>2939</v>
      </c>
      <c r="B47" s="1065"/>
      <c r="C47" s="1692" t="s">
        <v>3191</v>
      </c>
      <c r="D47" s="1692"/>
      <c r="E47" s="1700"/>
      <c r="F47" s="1692"/>
      <c r="G47" s="1430"/>
      <c r="H47" s="1431"/>
      <c r="I47" s="1432"/>
      <c r="J47" s="1693"/>
      <c r="K47" s="1432"/>
      <c r="L47" s="1405"/>
      <c r="M47" s="1406"/>
      <c r="N47" s="1700"/>
      <c r="O47" s="2324"/>
      <c r="P47" s="2324"/>
      <c r="Q47" s="2324"/>
      <c r="R47" s="2324"/>
      <c r="S47" s="1244"/>
      <c r="T47" s="1407" t="str">
        <f t="shared" si="2"/>
        <v>8 (1408)</v>
      </c>
      <c r="U47" s="1408" t="str">
        <f t="shared" si="3"/>
        <v/>
      </c>
      <c r="V47" s="295"/>
      <c r="W47" s="1409"/>
      <c r="X47" s="1409"/>
      <c r="Y47" s="1144"/>
      <c r="Z47" s="1143"/>
      <c r="AA47" s="1144"/>
      <c r="AB47" s="1143"/>
      <c r="AC47" s="1144"/>
      <c r="AD47" s="1"/>
      <c r="AE47" s="19"/>
      <c r="AF47" s="1266"/>
      <c r="AG47" s="808"/>
      <c r="AH47" s="1267"/>
      <c r="AI47" s="1267"/>
      <c r="AJ47" s="1223"/>
      <c r="AK47" s="1268"/>
      <c r="AL47" s="1269"/>
      <c r="AM47" s="1143"/>
      <c r="AN47" s="1131"/>
      <c r="AO47" s="25"/>
      <c r="AP47" s="1270"/>
      <c r="AQ47" s="1270"/>
      <c r="AR47" s="1270"/>
      <c r="AS47" s="1270"/>
      <c r="AT47" s="1"/>
      <c r="AU47" s="1"/>
      <c r="AV47" s="1"/>
      <c r="AW47" s="1"/>
      <c r="AX47" s="1"/>
      <c r="AY47" s="1"/>
    </row>
    <row r="48" spans="1:51" ht="10.7" hidden="1" customHeight="1" x14ac:dyDescent="0.25">
      <c r="A48" s="1700" t="s">
        <v>2940</v>
      </c>
      <c r="B48" s="1065"/>
      <c r="C48" s="1692" t="s">
        <v>3192</v>
      </c>
      <c r="D48" s="1692"/>
      <c r="E48" s="1700"/>
      <c r="F48" s="1692"/>
      <c r="G48" s="1430"/>
      <c r="H48" s="1431"/>
      <c r="I48" s="1432"/>
      <c r="J48" s="1693"/>
      <c r="K48" s="1432"/>
      <c r="L48" s="1405"/>
      <c r="M48" s="1406"/>
      <c r="N48" s="1700"/>
      <c r="O48" s="2324"/>
      <c r="P48" s="2324"/>
      <c r="Q48" s="2324"/>
      <c r="R48" s="2324"/>
      <c r="S48" s="1244"/>
      <c r="T48" s="1407" t="str">
        <f t="shared" si="2"/>
        <v>9 (1409)</v>
      </c>
      <c r="U48" s="1408" t="str">
        <f t="shared" si="3"/>
        <v/>
      </c>
      <c r="V48" s="295"/>
      <c r="W48" s="1409"/>
      <c r="X48" s="1409"/>
      <c r="Y48" s="1144"/>
      <c r="Z48" s="1143"/>
      <c r="AA48" s="1144"/>
      <c r="AB48" s="1143"/>
      <c r="AC48" s="1144"/>
      <c r="AD48" s="1"/>
      <c r="AE48" s="19"/>
      <c r="AF48" s="1266"/>
      <c r="AG48" s="808"/>
      <c r="AH48" s="1267"/>
      <c r="AI48" s="1267"/>
      <c r="AJ48" s="1223"/>
      <c r="AK48" s="1268"/>
      <c r="AL48" s="1269"/>
      <c r="AM48" s="1143"/>
      <c r="AN48" s="1131"/>
      <c r="AO48" s="25"/>
      <c r="AP48" s="1270"/>
      <c r="AQ48" s="1270"/>
      <c r="AR48" s="1270"/>
      <c r="AS48" s="1270"/>
      <c r="AT48" s="1"/>
      <c r="AU48" s="1"/>
      <c r="AV48" s="1"/>
      <c r="AW48" s="1"/>
      <c r="AX48" s="1"/>
      <c r="AY48" s="1"/>
    </row>
    <row r="49" spans="1:51" ht="10.7" hidden="1" customHeight="1" x14ac:dyDescent="0.25">
      <c r="A49" s="1700" t="s">
        <v>2941</v>
      </c>
      <c r="B49" s="1065"/>
      <c r="C49" s="1692"/>
      <c r="D49" s="1692"/>
      <c r="E49" s="1700"/>
      <c r="F49" s="1692"/>
      <c r="G49" s="1430"/>
      <c r="H49" s="1431"/>
      <c r="I49" s="1432"/>
      <c r="J49" s="1693"/>
      <c r="K49" s="1432"/>
      <c r="L49" s="1405"/>
      <c r="M49" s="1406"/>
      <c r="N49" s="1700"/>
      <c r="O49" s="2324"/>
      <c r="P49" s="2324"/>
      <c r="Q49" s="2324"/>
      <c r="R49" s="2324"/>
      <c r="S49" s="1244"/>
      <c r="T49" s="1407" t="str">
        <f t="shared" si="2"/>
        <v>10 (1410)</v>
      </c>
      <c r="U49" s="1408" t="str">
        <f t="shared" si="3"/>
        <v/>
      </c>
      <c r="V49" s="295"/>
      <c r="W49" s="1409"/>
      <c r="X49" s="1409"/>
      <c r="Y49" s="1144"/>
      <c r="Z49" s="1143"/>
      <c r="AA49" s="1144"/>
      <c r="AB49" s="1143"/>
      <c r="AC49" s="1144"/>
      <c r="AD49" s="1"/>
      <c r="AE49" s="19"/>
      <c r="AF49" s="1266"/>
      <c r="AG49" s="808"/>
      <c r="AH49" s="1267"/>
      <c r="AI49" s="1267"/>
      <c r="AJ49" s="1223"/>
      <c r="AK49" s="1268"/>
      <c r="AL49" s="1269"/>
      <c r="AM49" s="1143"/>
      <c r="AN49" s="1131"/>
      <c r="AO49" s="25"/>
      <c r="AP49" s="1270"/>
      <c r="AQ49" s="1270"/>
      <c r="AR49" s="1270"/>
      <c r="AS49" s="1270"/>
      <c r="AT49" s="1"/>
      <c r="AU49" s="1"/>
      <c r="AV49" s="1"/>
      <c r="AW49" s="1"/>
      <c r="AX49" s="1"/>
      <c r="AY49" s="1"/>
    </row>
    <row r="50" spans="1:51" ht="10.7" hidden="1" customHeight="1" x14ac:dyDescent="0.25">
      <c r="A50" s="1700" t="s">
        <v>2942</v>
      </c>
      <c r="B50" s="1065"/>
      <c r="C50" s="1692"/>
      <c r="D50" s="1692"/>
      <c r="E50" s="1700"/>
      <c r="F50" s="1692"/>
      <c r="G50" s="1430"/>
      <c r="H50" s="1431"/>
      <c r="I50" s="1432"/>
      <c r="J50" s="1693"/>
      <c r="K50" s="1432"/>
      <c r="L50" s="1405"/>
      <c r="M50" s="1406"/>
      <c r="N50" s="1700"/>
      <c r="O50" s="2324"/>
      <c r="P50" s="2324"/>
      <c r="Q50" s="2324"/>
      <c r="R50" s="2324"/>
      <c r="S50" s="1244"/>
      <c r="T50" s="1407" t="str">
        <f t="shared" si="2"/>
        <v>11 (1411)</v>
      </c>
      <c r="U50" s="1408" t="str">
        <f t="shared" si="3"/>
        <v/>
      </c>
      <c r="V50" s="295"/>
      <c r="W50" s="1409"/>
      <c r="X50" s="1409"/>
      <c r="Y50" s="1144"/>
      <c r="Z50" s="1143"/>
      <c r="AA50" s="1144"/>
      <c r="AB50" s="1143"/>
      <c r="AC50" s="1144"/>
      <c r="AD50" s="1"/>
      <c r="AE50" s="19"/>
      <c r="AF50" s="1266"/>
      <c r="AG50" s="808"/>
      <c r="AH50" s="1267"/>
      <c r="AI50" s="1267"/>
      <c r="AJ50" s="1223"/>
      <c r="AK50" s="1268"/>
      <c r="AL50" s="1269"/>
      <c r="AM50" s="1143"/>
      <c r="AN50" s="1131"/>
      <c r="AO50" s="25"/>
      <c r="AP50" s="1270"/>
      <c r="AQ50" s="1270"/>
      <c r="AR50" s="1270"/>
      <c r="AS50" s="1270"/>
      <c r="AT50" s="1"/>
      <c r="AU50" s="1"/>
      <c r="AV50" s="1"/>
      <c r="AW50" s="1"/>
      <c r="AX50" s="1"/>
      <c r="AY50" s="1"/>
    </row>
    <row r="51" spans="1:51" ht="10.7" hidden="1" customHeight="1" x14ac:dyDescent="0.25">
      <c r="A51" s="1700" t="s">
        <v>2943</v>
      </c>
      <c r="B51" s="1065"/>
      <c r="C51" s="1692"/>
      <c r="D51" s="1692"/>
      <c r="E51" s="1700"/>
      <c r="F51" s="1692"/>
      <c r="G51" s="1430"/>
      <c r="H51" s="1431"/>
      <c r="I51" s="1432"/>
      <c r="J51" s="1693"/>
      <c r="K51" s="1432"/>
      <c r="L51" s="1405"/>
      <c r="M51" s="1406"/>
      <c r="N51" s="1700"/>
      <c r="O51" s="2324"/>
      <c r="P51" s="2324"/>
      <c r="Q51" s="2324"/>
      <c r="R51" s="2324"/>
      <c r="S51" s="1244"/>
      <c r="T51" s="1407" t="str">
        <f t="shared" si="2"/>
        <v>12 (1412)</v>
      </c>
      <c r="U51" s="1408" t="str">
        <f t="shared" si="3"/>
        <v/>
      </c>
      <c r="V51" s="295"/>
      <c r="W51" s="1409"/>
      <c r="X51" s="1409"/>
      <c r="Y51" s="1144"/>
      <c r="Z51" s="1143"/>
      <c r="AA51" s="1144"/>
      <c r="AB51" s="1143"/>
      <c r="AC51" s="1144"/>
      <c r="AD51" s="1"/>
      <c r="AE51" s="19"/>
      <c r="AF51" s="1266"/>
      <c r="AG51" s="808"/>
      <c r="AH51" s="1267"/>
      <c r="AI51" s="1267"/>
      <c r="AJ51" s="1223"/>
      <c r="AK51" s="1268"/>
      <c r="AL51" s="1269"/>
      <c r="AM51" s="1143"/>
      <c r="AN51" s="1131"/>
      <c r="AO51" s="25"/>
      <c r="AP51" s="1270"/>
      <c r="AQ51" s="1270"/>
      <c r="AR51" s="1270"/>
      <c r="AS51" s="1270"/>
      <c r="AT51" s="1"/>
      <c r="AU51" s="1"/>
      <c r="AV51" s="1"/>
      <c r="AW51" s="1"/>
      <c r="AX51" s="1"/>
      <c r="AY51" s="1"/>
    </row>
    <row r="52" spans="1:51" ht="10.7" hidden="1" customHeight="1" x14ac:dyDescent="0.25">
      <c r="A52" s="1700" t="s">
        <v>2944</v>
      </c>
      <c r="B52" s="1065"/>
      <c r="C52" s="1692"/>
      <c r="D52" s="1692"/>
      <c r="E52" s="1700"/>
      <c r="F52" s="1692"/>
      <c r="G52" s="1430"/>
      <c r="H52" s="1431"/>
      <c r="I52" s="1432"/>
      <c r="J52" s="1693"/>
      <c r="K52" s="1432"/>
      <c r="L52" s="1405"/>
      <c r="M52" s="1406"/>
      <c r="N52" s="1700"/>
      <c r="O52" s="2324"/>
      <c r="P52" s="2324"/>
      <c r="Q52" s="2324"/>
      <c r="R52" s="2324"/>
      <c r="S52" s="1244"/>
      <c r="T52" s="1407" t="str">
        <f t="shared" si="2"/>
        <v>13 (1413)</v>
      </c>
      <c r="U52" s="1408" t="str">
        <f t="shared" si="3"/>
        <v/>
      </c>
      <c r="V52" s="295"/>
      <c r="W52" s="1409"/>
      <c r="X52" s="1409"/>
      <c r="Y52" s="1144"/>
      <c r="Z52" s="1143"/>
      <c r="AA52" s="1144"/>
      <c r="AB52" s="1143"/>
      <c r="AC52" s="1144"/>
      <c r="AD52" s="1"/>
      <c r="AE52" s="19"/>
      <c r="AF52" s="1266"/>
      <c r="AG52" s="808"/>
      <c r="AH52" s="1267"/>
      <c r="AI52" s="1267"/>
      <c r="AJ52" s="1223"/>
      <c r="AK52" s="1268"/>
      <c r="AL52" s="1269"/>
      <c r="AM52" s="1143"/>
      <c r="AN52" s="1131"/>
      <c r="AO52" s="25"/>
      <c r="AP52" s="1270"/>
      <c r="AQ52" s="1270"/>
      <c r="AR52" s="1270"/>
      <c r="AS52" s="1270"/>
      <c r="AT52" s="1"/>
      <c r="AU52" s="1"/>
      <c r="AV52" s="1"/>
      <c r="AW52" s="1"/>
      <c r="AX52" s="1"/>
      <c r="AY52" s="1"/>
    </row>
    <row r="53" spans="1:51" ht="10.7" hidden="1" customHeight="1" x14ac:dyDescent="0.25">
      <c r="A53" s="1700" t="s">
        <v>2945</v>
      </c>
      <c r="B53" s="1065"/>
      <c r="C53" s="1692"/>
      <c r="D53" s="1692"/>
      <c r="E53" s="1700"/>
      <c r="F53" s="1692"/>
      <c r="G53" s="1430"/>
      <c r="H53" s="1431"/>
      <c r="I53" s="1432"/>
      <c r="J53" s="1693"/>
      <c r="K53" s="1432"/>
      <c r="L53" s="1405"/>
      <c r="M53" s="1406"/>
      <c r="N53" s="1700"/>
      <c r="O53" s="2324"/>
      <c r="P53" s="2324"/>
      <c r="Q53" s="2324"/>
      <c r="R53" s="2324"/>
      <c r="S53" s="1244"/>
      <c r="T53" s="1407" t="str">
        <f t="shared" si="2"/>
        <v>14 (1414)</v>
      </c>
      <c r="U53" s="1408" t="str">
        <f t="shared" si="3"/>
        <v/>
      </c>
      <c r="V53" s="295"/>
      <c r="W53" s="1409"/>
      <c r="X53" s="1409"/>
      <c r="Y53" s="1144"/>
      <c r="Z53" s="1143"/>
      <c r="AA53" s="1144"/>
      <c r="AB53" s="1143"/>
      <c r="AC53" s="1144"/>
      <c r="AD53" s="1"/>
      <c r="AE53" s="19"/>
      <c r="AF53" s="1266"/>
      <c r="AG53" s="808"/>
      <c r="AH53" s="1267"/>
      <c r="AI53" s="1267"/>
      <c r="AJ53" s="1223"/>
      <c r="AK53" s="1268"/>
      <c r="AL53" s="1269"/>
      <c r="AM53" s="1143"/>
      <c r="AN53" s="1131"/>
      <c r="AO53" s="25"/>
      <c r="AP53" s="1270"/>
      <c r="AQ53" s="1270"/>
      <c r="AR53" s="1270"/>
      <c r="AS53" s="1270"/>
      <c r="AT53" s="1"/>
      <c r="AU53" s="1"/>
      <c r="AV53" s="1"/>
      <c r="AW53" s="1"/>
      <c r="AX53" s="1"/>
      <c r="AY53" s="1"/>
    </row>
    <row r="54" spans="1:51" ht="10.7" hidden="1" customHeight="1" x14ac:dyDescent="0.25">
      <c r="A54" s="1700" t="s">
        <v>2946</v>
      </c>
      <c r="B54" s="1065"/>
      <c r="C54" s="1692"/>
      <c r="D54" s="1692"/>
      <c r="E54" s="1700"/>
      <c r="F54" s="1692"/>
      <c r="G54" s="1430"/>
      <c r="H54" s="1431"/>
      <c r="I54" s="1432"/>
      <c r="J54" s="1693"/>
      <c r="K54" s="1432"/>
      <c r="L54" s="1405"/>
      <c r="M54" s="1406"/>
      <c r="N54" s="1700"/>
      <c r="O54" s="2324"/>
      <c r="P54" s="2324"/>
      <c r="Q54" s="2324"/>
      <c r="R54" s="2324"/>
      <c r="S54" s="1244"/>
      <c r="T54" s="1407" t="str">
        <f t="shared" si="2"/>
        <v>15 (1415)</v>
      </c>
      <c r="U54" s="1408" t="str">
        <f t="shared" si="3"/>
        <v/>
      </c>
      <c r="V54" s="295"/>
      <c r="W54" s="1409"/>
      <c r="X54" s="1409"/>
      <c r="Y54" s="1144"/>
      <c r="Z54" s="1143"/>
      <c r="AA54" s="1144"/>
      <c r="AB54" s="1143"/>
      <c r="AC54" s="1144"/>
      <c r="AD54" s="1"/>
      <c r="AE54" s="19"/>
      <c r="AF54" s="1266"/>
      <c r="AG54" s="808"/>
      <c r="AH54" s="1267"/>
      <c r="AI54" s="1267"/>
      <c r="AJ54" s="1223"/>
      <c r="AK54" s="1268"/>
      <c r="AL54" s="1269"/>
      <c r="AM54" s="1143"/>
      <c r="AN54" s="1131"/>
      <c r="AO54" s="25"/>
      <c r="AP54" s="1270"/>
      <c r="AQ54" s="1270"/>
      <c r="AR54" s="1270"/>
      <c r="AS54" s="1270"/>
      <c r="AT54" s="1"/>
      <c r="AU54" s="1"/>
      <c r="AV54" s="1"/>
      <c r="AW54" s="1"/>
      <c r="AX54" s="1"/>
      <c r="AY54" s="1"/>
    </row>
    <row r="55" spans="1:51" ht="10.7" hidden="1" customHeight="1" x14ac:dyDescent="0.25">
      <c r="A55" s="1700" t="s">
        <v>2947</v>
      </c>
      <c r="B55" s="1065"/>
      <c r="C55" s="1692"/>
      <c r="D55" s="1692"/>
      <c r="E55" s="1700"/>
      <c r="F55" s="1692"/>
      <c r="G55" s="1430"/>
      <c r="H55" s="1431"/>
      <c r="I55" s="1432"/>
      <c r="J55" s="1693"/>
      <c r="K55" s="1432"/>
      <c r="L55" s="1405"/>
      <c r="M55" s="1406"/>
      <c r="N55" s="1700"/>
      <c r="O55" s="2324"/>
      <c r="P55" s="2324"/>
      <c r="Q55" s="2324"/>
      <c r="R55" s="2324"/>
      <c r="S55" s="1244"/>
      <c r="T55" s="1407" t="str">
        <f t="shared" si="2"/>
        <v>16 (1416)</v>
      </c>
      <c r="U55" s="1408" t="str">
        <f t="shared" si="3"/>
        <v/>
      </c>
      <c r="V55" s="295"/>
      <c r="W55" s="1409"/>
      <c r="X55" s="1409"/>
      <c r="Y55" s="1144"/>
      <c r="Z55" s="1143"/>
      <c r="AA55" s="1144"/>
      <c r="AB55" s="1143"/>
      <c r="AC55" s="1144"/>
      <c r="AD55" s="1"/>
      <c r="AE55" s="19"/>
      <c r="AF55" s="1266"/>
      <c r="AG55" s="808"/>
      <c r="AH55" s="1267"/>
      <c r="AI55" s="1267"/>
      <c r="AJ55" s="1223"/>
      <c r="AK55" s="1268"/>
      <c r="AL55" s="1269"/>
      <c r="AM55" s="1143"/>
      <c r="AN55" s="1131"/>
      <c r="AO55" s="25"/>
      <c r="AP55" s="1270"/>
      <c r="AQ55" s="1270"/>
      <c r="AR55" s="1270"/>
      <c r="AS55" s="1270"/>
      <c r="AT55" s="1"/>
      <c r="AU55" s="1"/>
      <c r="AV55" s="1"/>
      <c r="AW55" s="1"/>
      <c r="AX55" s="1"/>
      <c r="AY55" s="1"/>
    </row>
    <row r="56" spans="1:51" ht="10.7" hidden="1" customHeight="1" x14ac:dyDescent="0.25">
      <c r="A56" s="1700" t="s">
        <v>2948</v>
      </c>
      <c r="B56" s="1065"/>
      <c r="C56" s="1692"/>
      <c r="D56" s="1692"/>
      <c r="E56" s="1700"/>
      <c r="F56" s="1692"/>
      <c r="G56" s="1430"/>
      <c r="H56" s="1431"/>
      <c r="I56" s="1432"/>
      <c r="J56" s="1693"/>
      <c r="K56" s="1432"/>
      <c r="L56" s="1405"/>
      <c r="M56" s="1406"/>
      <c r="N56" s="1700"/>
      <c r="O56" s="2324"/>
      <c r="P56" s="2324"/>
      <c r="Q56" s="2324"/>
      <c r="R56" s="2324"/>
      <c r="S56" s="1244"/>
      <c r="T56" s="1407" t="str">
        <f t="shared" si="2"/>
        <v>17 (1417)</v>
      </c>
      <c r="U56" s="1408" t="str">
        <f t="shared" si="3"/>
        <v/>
      </c>
      <c r="V56" s="295"/>
      <c r="W56" s="1409"/>
      <c r="X56" s="1409"/>
      <c r="Y56" s="1144"/>
      <c r="Z56" s="1143"/>
      <c r="AA56" s="1144"/>
      <c r="AB56" s="1143"/>
      <c r="AC56" s="1144"/>
      <c r="AD56" s="1"/>
      <c r="AE56" s="19"/>
      <c r="AF56" s="1266"/>
      <c r="AG56" s="808"/>
      <c r="AH56" s="1267"/>
      <c r="AI56" s="1267"/>
      <c r="AJ56" s="1223"/>
      <c r="AK56" s="1268"/>
      <c r="AL56" s="1269"/>
      <c r="AM56" s="1143"/>
      <c r="AN56" s="1131"/>
      <c r="AO56" s="25"/>
      <c r="AP56" s="1270"/>
      <c r="AQ56" s="1270"/>
      <c r="AR56" s="1270"/>
      <c r="AS56" s="1270"/>
      <c r="AT56" s="1"/>
      <c r="AU56" s="1"/>
      <c r="AV56" s="1"/>
      <c r="AW56" s="1"/>
      <c r="AX56" s="1"/>
      <c r="AY56" s="1"/>
    </row>
    <row r="57" spans="1:51" ht="10.7" hidden="1" customHeight="1" x14ac:dyDescent="0.25">
      <c r="A57" s="1700" t="s">
        <v>2949</v>
      </c>
      <c r="B57" s="1065"/>
      <c r="C57" s="1692"/>
      <c r="D57" s="1692"/>
      <c r="E57" s="1700"/>
      <c r="F57" s="1692"/>
      <c r="G57" s="1430"/>
      <c r="H57" s="1431"/>
      <c r="I57" s="1432"/>
      <c r="J57" s="1693"/>
      <c r="K57" s="1432"/>
      <c r="L57" s="1405"/>
      <c r="M57" s="1406"/>
      <c r="N57" s="1700"/>
      <c r="O57" s="2324"/>
      <c r="P57" s="2324"/>
      <c r="Q57" s="2324"/>
      <c r="R57" s="2324"/>
      <c r="S57" s="1244"/>
      <c r="T57" s="1407" t="str">
        <f t="shared" si="2"/>
        <v>18 (1418)</v>
      </c>
      <c r="U57" s="1408" t="str">
        <f t="shared" si="3"/>
        <v/>
      </c>
      <c r="V57" s="295"/>
      <c r="W57" s="1409"/>
      <c r="X57" s="1409"/>
      <c r="Y57" s="1144"/>
      <c r="Z57" s="1143"/>
      <c r="AA57" s="1144"/>
      <c r="AB57" s="1143"/>
      <c r="AC57" s="1144"/>
      <c r="AD57" s="1"/>
      <c r="AE57" s="19"/>
      <c r="AF57" s="1266"/>
      <c r="AG57" s="808"/>
      <c r="AH57" s="1267"/>
      <c r="AI57" s="1267"/>
      <c r="AJ57" s="1223"/>
      <c r="AK57" s="1268"/>
      <c r="AL57" s="1269"/>
      <c r="AM57" s="1143"/>
      <c r="AN57" s="1131"/>
      <c r="AO57" s="25"/>
      <c r="AP57" s="1270"/>
      <c r="AQ57" s="1270"/>
      <c r="AR57" s="1270"/>
      <c r="AS57" s="1270"/>
      <c r="AT57" s="1"/>
      <c r="AU57" s="1"/>
      <c r="AV57" s="1"/>
      <c r="AW57" s="1"/>
      <c r="AX57" s="1"/>
      <c r="AY57" s="1"/>
    </row>
    <row r="58" spans="1:51" ht="10.7" hidden="1" customHeight="1" x14ac:dyDescent="0.25">
      <c r="A58" s="1700" t="s">
        <v>2950</v>
      </c>
      <c r="B58" s="1065"/>
      <c r="C58" s="1692"/>
      <c r="D58" s="1692"/>
      <c r="E58" s="1700"/>
      <c r="F58" s="1692"/>
      <c r="G58" s="1430"/>
      <c r="H58" s="1431"/>
      <c r="I58" s="1432"/>
      <c r="J58" s="1693"/>
      <c r="K58" s="1432"/>
      <c r="L58" s="1405"/>
      <c r="M58" s="1406"/>
      <c r="N58" s="1700"/>
      <c r="O58" s="2324"/>
      <c r="P58" s="2324"/>
      <c r="Q58" s="2324"/>
      <c r="R58" s="2324"/>
      <c r="S58" s="1244"/>
      <c r="T58" s="1407" t="str">
        <f t="shared" si="2"/>
        <v>19 (1419)</v>
      </c>
      <c r="U58" s="1408" t="str">
        <f t="shared" si="3"/>
        <v/>
      </c>
      <c r="V58" s="295"/>
      <c r="W58" s="1409"/>
      <c r="X58" s="1409"/>
      <c r="Y58" s="1144"/>
      <c r="Z58" s="1143"/>
      <c r="AA58" s="1144"/>
      <c r="AB58" s="1143"/>
      <c r="AC58" s="1144"/>
      <c r="AD58" s="1"/>
      <c r="AE58" s="19"/>
      <c r="AF58" s="1266"/>
      <c r="AG58" s="808"/>
      <c r="AH58" s="1267"/>
      <c r="AI58" s="1267"/>
      <c r="AJ58" s="1223"/>
      <c r="AK58" s="1268"/>
      <c r="AL58" s="1269"/>
      <c r="AM58" s="1143"/>
      <c r="AN58" s="1131"/>
      <c r="AO58" s="25"/>
      <c r="AP58" s="1270"/>
      <c r="AQ58" s="1270"/>
      <c r="AR58" s="1270"/>
      <c r="AS58" s="1270"/>
      <c r="AT58" s="1"/>
      <c r="AU58" s="1"/>
      <c r="AV58" s="1"/>
      <c r="AW58" s="1"/>
      <c r="AX58" s="1"/>
      <c r="AY58" s="1"/>
    </row>
    <row r="59" spans="1:51" ht="10.7" hidden="1" customHeight="1" x14ac:dyDescent="0.25">
      <c r="A59" s="1700" t="s">
        <v>2951</v>
      </c>
      <c r="B59" s="1065"/>
      <c r="C59" s="1692"/>
      <c r="D59" s="1692"/>
      <c r="E59" s="1700"/>
      <c r="F59" s="1692"/>
      <c r="G59" s="1430"/>
      <c r="H59" s="1431"/>
      <c r="I59" s="1432"/>
      <c r="J59" s="1693"/>
      <c r="K59" s="1432"/>
      <c r="L59" s="1405"/>
      <c r="M59" s="1406"/>
      <c r="N59" s="1700"/>
      <c r="O59" s="2324"/>
      <c r="P59" s="2324"/>
      <c r="Q59" s="2324"/>
      <c r="R59" s="2324"/>
      <c r="S59" s="1244"/>
      <c r="T59" s="1407" t="str">
        <f t="shared" si="2"/>
        <v>20 (1420)</v>
      </c>
      <c r="U59" s="1408" t="str">
        <f t="shared" si="3"/>
        <v/>
      </c>
      <c r="V59" s="295"/>
      <c r="W59" s="1409"/>
      <c r="X59" s="1409"/>
      <c r="Y59" s="1144"/>
      <c r="Z59" s="1143"/>
      <c r="AA59" s="1144"/>
      <c r="AB59" s="1143"/>
      <c r="AC59" s="1144"/>
      <c r="AD59" s="1"/>
      <c r="AE59" s="19"/>
      <c r="AF59" s="1266"/>
      <c r="AG59" s="808"/>
      <c r="AH59" s="1267"/>
      <c r="AI59" s="1267"/>
      <c r="AJ59" s="1223"/>
      <c r="AK59" s="1268"/>
      <c r="AL59" s="1269"/>
      <c r="AM59" s="1143"/>
      <c r="AN59" s="1131"/>
      <c r="AO59" s="25"/>
      <c r="AP59" s="1270"/>
      <c r="AQ59" s="1270"/>
      <c r="AR59" s="1270"/>
      <c r="AS59" s="1270"/>
      <c r="AT59" s="1"/>
      <c r="AU59" s="1"/>
      <c r="AV59" s="1"/>
      <c r="AW59" s="1"/>
      <c r="AX59" s="1"/>
      <c r="AY59" s="1"/>
    </row>
    <row r="60" spans="1:51" ht="10.7" hidden="1" customHeight="1" x14ac:dyDescent="0.25">
      <c r="A60" s="1700" t="s">
        <v>2952</v>
      </c>
      <c r="B60" s="1065"/>
      <c r="C60" s="1692"/>
      <c r="D60" s="1692"/>
      <c r="E60" s="1700"/>
      <c r="F60" s="1692"/>
      <c r="G60" s="1430"/>
      <c r="H60" s="1431"/>
      <c r="I60" s="1432"/>
      <c r="J60" s="1693"/>
      <c r="K60" s="1432"/>
      <c r="L60" s="1405"/>
      <c r="M60" s="1406"/>
      <c r="N60" s="1700"/>
      <c r="O60" s="2324"/>
      <c r="P60" s="2324"/>
      <c r="Q60" s="2324"/>
      <c r="R60" s="2324"/>
      <c r="S60" s="1244"/>
      <c r="T60" s="1407" t="str">
        <f t="shared" si="2"/>
        <v>21 (1421)</v>
      </c>
      <c r="U60" s="1408" t="str">
        <f t="shared" si="3"/>
        <v/>
      </c>
      <c r="V60" s="295"/>
      <c r="W60" s="1409"/>
      <c r="X60" s="1409"/>
      <c r="Y60" s="1144"/>
      <c r="Z60" s="1143"/>
      <c r="AA60" s="1144"/>
      <c r="AB60" s="1143"/>
      <c r="AC60" s="1144"/>
      <c r="AD60" s="1"/>
      <c r="AE60" s="19"/>
      <c r="AF60" s="1266"/>
      <c r="AG60" s="808"/>
      <c r="AH60" s="1267"/>
      <c r="AI60" s="1267"/>
      <c r="AJ60" s="1223"/>
      <c r="AK60" s="1268"/>
      <c r="AL60" s="1269"/>
      <c r="AM60" s="1143"/>
      <c r="AN60" s="1131"/>
      <c r="AO60" s="25"/>
      <c r="AP60" s="1270"/>
      <c r="AQ60" s="1270"/>
      <c r="AR60" s="1270"/>
      <c r="AS60" s="1270"/>
      <c r="AT60" s="1"/>
      <c r="AU60" s="1"/>
      <c r="AV60" s="1"/>
      <c r="AW60" s="1"/>
      <c r="AX60" s="1"/>
      <c r="AY60" s="1"/>
    </row>
    <row r="61" spans="1:51" ht="10.7" hidden="1" customHeight="1" x14ac:dyDescent="0.25">
      <c r="A61" s="1700" t="s">
        <v>2953</v>
      </c>
      <c r="B61" s="1065"/>
      <c r="C61" s="1692"/>
      <c r="D61" s="1692"/>
      <c r="E61" s="1700"/>
      <c r="F61" s="1692"/>
      <c r="G61" s="1430"/>
      <c r="H61" s="1431"/>
      <c r="I61" s="1432"/>
      <c r="J61" s="1693"/>
      <c r="K61" s="1432"/>
      <c r="L61" s="1405"/>
      <c r="M61" s="1406"/>
      <c r="N61" s="1700"/>
      <c r="O61" s="2324"/>
      <c r="P61" s="2324"/>
      <c r="Q61" s="2324"/>
      <c r="R61" s="2324"/>
      <c r="S61" s="1244"/>
      <c r="T61" s="1407" t="str">
        <f t="shared" si="2"/>
        <v>22 (1422)</v>
      </c>
      <c r="U61" s="1408" t="str">
        <f t="shared" si="3"/>
        <v/>
      </c>
      <c r="V61" s="295"/>
      <c r="W61" s="1409"/>
      <c r="X61" s="1409"/>
      <c r="Y61" s="1144"/>
      <c r="Z61" s="1143"/>
      <c r="AA61" s="1144"/>
      <c r="AB61" s="1143"/>
      <c r="AC61" s="1144"/>
      <c r="AD61" s="1"/>
      <c r="AE61" s="19"/>
      <c r="AF61" s="1266"/>
      <c r="AG61" s="808"/>
      <c r="AH61" s="1267"/>
      <c r="AI61" s="1267"/>
      <c r="AJ61" s="1223"/>
      <c r="AK61" s="1268"/>
      <c r="AL61" s="1269"/>
      <c r="AM61" s="1143"/>
      <c r="AN61" s="1131"/>
      <c r="AO61" s="25"/>
      <c r="AP61" s="1270"/>
      <c r="AQ61" s="1270"/>
      <c r="AR61" s="1270"/>
      <c r="AS61" s="1270"/>
      <c r="AT61" s="1"/>
      <c r="AU61" s="1"/>
      <c r="AV61" s="1"/>
      <c r="AW61" s="1"/>
      <c r="AX61" s="1"/>
      <c r="AY61" s="1"/>
    </row>
    <row r="62" spans="1:51" ht="10.7" hidden="1" customHeight="1" x14ac:dyDescent="0.25">
      <c r="A62" s="1700" t="s">
        <v>2954</v>
      </c>
      <c r="B62" s="1065"/>
      <c r="C62" s="1692"/>
      <c r="D62" s="1692"/>
      <c r="E62" s="1700"/>
      <c r="F62" s="1692"/>
      <c r="G62" s="1430"/>
      <c r="H62" s="1431"/>
      <c r="I62" s="1432"/>
      <c r="J62" s="1693"/>
      <c r="K62" s="1432"/>
      <c r="L62" s="1405"/>
      <c r="M62" s="1406"/>
      <c r="N62" s="1700"/>
      <c r="O62" s="2324"/>
      <c r="P62" s="2324"/>
      <c r="Q62" s="2324"/>
      <c r="R62" s="2324"/>
      <c r="S62" s="1244"/>
      <c r="T62" s="1407" t="str">
        <f t="shared" si="2"/>
        <v>23 (1423)</v>
      </c>
      <c r="U62" s="1408" t="str">
        <f t="shared" si="3"/>
        <v/>
      </c>
      <c r="V62" s="295"/>
      <c r="W62" s="1409"/>
      <c r="X62" s="1409"/>
      <c r="Y62" s="1144"/>
      <c r="Z62" s="1143"/>
      <c r="AA62" s="1144"/>
      <c r="AB62" s="1143"/>
      <c r="AC62" s="1144"/>
      <c r="AD62" s="1"/>
      <c r="AE62" s="19"/>
      <c r="AF62" s="1266"/>
      <c r="AG62" s="808"/>
      <c r="AH62" s="1267"/>
      <c r="AI62" s="1267"/>
      <c r="AJ62" s="1223"/>
      <c r="AK62" s="1268"/>
      <c r="AL62" s="1269"/>
      <c r="AM62" s="1143"/>
      <c r="AN62" s="1131"/>
      <c r="AO62" s="25"/>
      <c r="AP62" s="1270"/>
      <c r="AQ62" s="1270"/>
      <c r="AR62" s="1270"/>
      <c r="AS62" s="1270"/>
      <c r="AT62" s="1"/>
      <c r="AU62" s="1"/>
      <c r="AV62" s="1"/>
      <c r="AW62" s="1"/>
      <c r="AX62" s="1"/>
      <c r="AY62" s="1"/>
    </row>
    <row r="63" spans="1:51" ht="10.7" hidden="1" customHeight="1" x14ac:dyDescent="0.25">
      <c r="A63" s="1700" t="s">
        <v>2955</v>
      </c>
      <c r="B63" s="1065"/>
      <c r="C63" s="1692"/>
      <c r="D63" s="1692"/>
      <c r="E63" s="1700"/>
      <c r="F63" s="1692"/>
      <c r="G63" s="1430"/>
      <c r="H63" s="1431"/>
      <c r="I63" s="1432"/>
      <c r="J63" s="1693"/>
      <c r="K63" s="1432"/>
      <c r="L63" s="1405"/>
      <c r="M63" s="1406"/>
      <c r="N63" s="1700"/>
      <c r="O63" s="2324"/>
      <c r="P63" s="2324"/>
      <c r="Q63" s="2324"/>
      <c r="R63" s="2324"/>
      <c r="S63" s="1244"/>
      <c r="T63" s="1407" t="str">
        <f t="shared" si="2"/>
        <v>24 (1424)</v>
      </c>
      <c r="U63" s="1408" t="str">
        <f t="shared" si="3"/>
        <v/>
      </c>
      <c r="V63" s="295"/>
      <c r="W63" s="1409"/>
      <c r="X63" s="1409"/>
      <c r="Y63" s="1144"/>
      <c r="Z63" s="1143"/>
      <c r="AA63" s="1144"/>
      <c r="AB63" s="1143"/>
      <c r="AC63" s="1144"/>
      <c r="AD63" s="1"/>
      <c r="AE63" s="19"/>
      <c r="AF63" s="1266"/>
      <c r="AG63" s="808"/>
      <c r="AH63" s="1267"/>
      <c r="AI63" s="1267"/>
      <c r="AJ63" s="1223"/>
      <c r="AK63" s="1268"/>
      <c r="AL63" s="1269"/>
      <c r="AM63" s="1143"/>
      <c r="AN63" s="1131"/>
      <c r="AO63" s="25"/>
      <c r="AP63" s="1270"/>
      <c r="AQ63" s="1270"/>
      <c r="AR63" s="1270"/>
      <c r="AS63" s="1270"/>
      <c r="AT63" s="1"/>
      <c r="AU63" s="1"/>
      <c r="AV63" s="1"/>
      <c r="AW63" s="1"/>
      <c r="AX63" s="1"/>
      <c r="AY63" s="1"/>
    </row>
    <row r="64" spans="1:51" x14ac:dyDescent="0.25">
      <c r="A64" s="1700" t="s">
        <v>2956</v>
      </c>
      <c r="B64" s="1065"/>
      <c r="C64" s="1692"/>
      <c r="D64" s="1692"/>
      <c r="E64" s="1700"/>
      <c r="F64" s="1692"/>
      <c r="G64" s="1430"/>
      <c r="H64" s="1431"/>
      <c r="I64" s="1432"/>
      <c r="J64" s="1693"/>
      <c r="K64" s="1432"/>
      <c r="L64" s="1405"/>
      <c r="M64" s="1406"/>
      <c r="N64" s="1700"/>
      <c r="O64" s="2324"/>
      <c r="P64" s="2324"/>
      <c r="Q64" s="2324"/>
      <c r="R64" s="2324"/>
      <c r="S64" s="1244"/>
      <c r="T64" s="1407" t="str">
        <f t="shared" si="2"/>
        <v>25 (1425)</v>
      </c>
      <c r="U64" s="1408" t="str">
        <f t="shared" si="3"/>
        <v/>
      </c>
      <c r="V64" s="295"/>
      <c r="W64" s="1409"/>
      <c r="X64" s="1409"/>
      <c r="Y64" s="1144"/>
      <c r="Z64" s="1143"/>
      <c r="AA64" s="1144"/>
      <c r="AB64" s="1143"/>
      <c r="AC64" s="1144"/>
      <c r="AD64" s="1"/>
      <c r="AE64" s="19"/>
      <c r="AF64" s="1266"/>
      <c r="AG64" s="808"/>
      <c r="AH64" s="1267"/>
      <c r="AI64" s="1267"/>
      <c r="AJ64" s="1223"/>
      <c r="AK64" s="1268"/>
      <c r="AL64" s="1269"/>
      <c r="AM64" s="1143"/>
      <c r="AN64" s="1131"/>
      <c r="AO64" s="25"/>
      <c r="AP64" s="1270"/>
      <c r="AQ64" s="1270"/>
      <c r="AR64" s="1270"/>
      <c r="AS64" s="1270"/>
      <c r="AT64" s="1"/>
      <c r="AU64" s="1"/>
      <c r="AV64" s="1"/>
      <c r="AW64" s="1"/>
      <c r="AX64" s="1"/>
      <c r="AY64" s="1"/>
    </row>
    <row r="65" spans="1:51" x14ac:dyDescent="0.25">
      <c r="A65" s="425" t="s">
        <v>2957</v>
      </c>
      <c r="B65" s="1066">
        <v>100</v>
      </c>
      <c r="C65" s="1692"/>
      <c r="D65" s="1692"/>
      <c r="E65" s="1700"/>
      <c r="F65" s="1692"/>
      <c r="G65" s="1360"/>
      <c r="H65" s="1496"/>
      <c r="I65" s="1432"/>
      <c r="J65" s="1693"/>
      <c r="K65" s="1432"/>
      <c r="L65" s="1405"/>
      <c r="M65" s="1497"/>
      <c r="N65" s="1700"/>
      <c r="O65" s="2325"/>
      <c r="P65" s="2325"/>
      <c r="Q65" s="2325"/>
      <c r="R65" s="2325"/>
      <c r="S65" s="1271"/>
      <c r="T65" s="1480" t="str">
        <f>$A$65</f>
        <v>(1426)</v>
      </c>
      <c r="U65" s="1413">
        <f>$B65</f>
        <v>100</v>
      </c>
      <c r="V65" s="295"/>
      <c r="W65" s="1409"/>
      <c r="X65" s="1409"/>
      <c r="Y65" s="1144"/>
      <c r="Z65" s="1143"/>
      <c r="AA65" s="1144"/>
      <c r="AB65" s="1143"/>
      <c r="AC65" s="1144"/>
      <c r="AD65" s="1"/>
      <c r="AE65" s="25"/>
      <c r="AF65" s="1272"/>
      <c r="AG65" s="808"/>
      <c r="AH65" s="1267"/>
      <c r="AI65" s="1267"/>
      <c r="AJ65" s="1223"/>
      <c r="AK65" s="221"/>
      <c r="AL65" s="1273"/>
      <c r="AM65" s="1143"/>
      <c r="AN65" s="1131"/>
      <c r="AO65" s="25"/>
      <c r="AP65" s="802"/>
      <c r="AQ65" s="802"/>
      <c r="AR65" s="802"/>
      <c r="AS65" s="802"/>
      <c r="AT65" s="1"/>
      <c r="AU65" s="1"/>
      <c r="AV65" s="1"/>
      <c r="AW65" s="1"/>
      <c r="AX65" s="1"/>
      <c r="AY65" s="1"/>
    </row>
    <row r="66" spans="1:51" ht="13.5" customHeight="1" x14ac:dyDescent="0.25">
      <c r="A66" s="132" t="s">
        <v>2958</v>
      </c>
      <c r="B66" s="905" t="s">
        <v>2959</v>
      </c>
      <c r="C66" s="1693"/>
      <c r="D66" s="1693"/>
      <c r="E66" s="131"/>
      <c r="F66" s="1498"/>
      <c r="G66" s="1501"/>
      <c r="H66" s="1500"/>
      <c r="I66" s="1432"/>
      <c r="J66" s="1693"/>
      <c r="K66" s="1432"/>
      <c r="L66" s="1416"/>
      <c r="M66" s="1417"/>
      <c r="N66" s="131"/>
      <c r="O66" s="2326"/>
      <c r="P66" s="2326"/>
      <c r="Q66" s="2326"/>
      <c r="R66" s="2326"/>
      <c r="S66" s="764"/>
      <c r="T66" s="1480" t="str">
        <f>$A$66</f>
        <v>(1400)</v>
      </c>
      <c r="U66" s="906" t="str">
        <f>$B66</f>
        <v>Global</v>
      </c>
      <c r="V66" s="295"/>
      <c r="W66" s="1418"/>
      <c r="X66" s="1418"/>
      <c r="Y66" s="1146"/>
      <c r="Z66" s="1145"/>
      <c r="AA66" s="1146"/>
      <c r="AB66" s="1145"/>
      <c r="AC66" s="1146"/>
      <c r="AD66" s="1"/>
      <c r="AE66" s="25"/>
      <c r="AF66" s="768"/>
      <c r="AG66" s="808"/>
      <c r="AH66" s="1267"/>
      <c r="AI66" s="1267"/>
      <c r="AJ66" s="1223"/>
      <c r="AK66" s="221"/>
      <c r="AL66" s="1274"/>
      <c r="AM66" s="1145"/>
      <c r="AN66" s="1275"/>
      <c r="AO66" s="25"/>
      <c r="AP66" s="803"/>
      <c r="AQ66" s="803"/>
      <c r="AR66" s="803"/>
      <c r="AS66" s="803"/>
      <c r="AT66" s="1"/>
      <c r="AU66" s="1"/>
      <c r="AV66" s="1"/>
      <c r="AW66" s="1"/>
      <c r="AX66" s="1"/>
      <c r="AY66" s="1"/>
    </row>
    <row r="67" spans="1:51" ht="15.6" customHeight="1" x14ac:dyDescent="0.25">
      <c r="A67" s="1718"/>
      <c r="B67" s="1718"/>
      <c r="C67" s="131"/>
      <c r="D67" s="131"/>
      <c r="E67" s="131"/>
      <c r="F67" s="1421"/>
      <c r="G67" s="1421"/>
      <c r="H67" s="1421"/>
      <c r="I67" s="1421"/>
      <c r="J67" s="1421"/>
      <c r="K67" s="1421"/>
      <c r="L67" s="1421"/>
      <c r="M67" s="1421"/>
      <c r="N67" s="131"/>
      <c r="O67" s="24"/>
      <c r="P67" s="24"/>
      <c r="Q67" s="24"/>
      <c r="R67" s="24"/>
      <c r="S67" s="1"/>
      <c r="T67" s="1400"/>
      <c r="U67" s="1400"/>
      <c r="V67" s="131"/>
      <c r="W67" s="131"/>
      <c r="X67" s="131"/>
      <c r="Y67" s="25"/>
      <c r="Z67" s="25"/>
      <c r="AA67" s="25"/>
      <c r="AB67" s="25"/>
      <c r="AC67" s="25"/>
      <c r="AD67" s="1"/>
      <c r="AE67" s="25"/>
      <c r="AF67" s="25"/>
      <c r="AG67" s="1187"/>
      <c r="AH67" s="1187"/>
      <c r="AI67" s="1187"/>
      <c r="AJ67" s="1223"/>
      <c r="AK67" s="221"/>
      <c r="AL67" s="221"/>
      <c r="AM67" s="1265"/>
      <c r="AN67" s="25"/>
      <c r="AO67" s="25"/>
      <c r="AP67" s="25"/>
      <c r="AQ67" s="25"/>
      <c r="AR67" s="25"/>
      <c r="AS67" s="25"/>
      <c r="AT67" s="1"/>
      <c r="AU67" s="1"/>
      <c r="AV67" s="1"/>
      <c r="AW67" s="1"/>
      <c r="AX67" s="1"/>
      <c r="AY67" s="1"/>
    </row>
    <row r="68" spans="1:51" x14ac:dyDescent="0.25">
      <c r="A68" s="131"/>
      <c r="B68" s="138" t="s">
        <v>1786</v>
      </c>
      <c r="C68" s="131"/>
      <c r="D68" s="131"/>
      <c r="E68" s="131"/>
      <c r="F68" s="1421"/>
      <c r="G68" s="1421"/>
      <c r="H68" s="1421"/>
      <c r="I68" s="1421"/>
      <c r="J68" s="1421"/>
      <c r="K68" s="1421"/>
      <c r="L68" s="1421"/>
      <c r="M68" s="1421"/>
      <c r="N68" s="131"/>
      <c r="O68" s="24"/>
      <c r="P68" s="24"/>
      <c r="Q68" s="24"/>
      <c r="R68" s="24"/>
      <c r="S68" s="24"/>
      <c r="T68" s="1400"/>
      <c r="U68" s="1401" t="str">
        <f>$B68</f>
        <v>Transactions assimilables à des pensions (503)</v>
      </c>
      <c r="V68" s="131"/>
      <c r="W68" s="131"/>
      <c r="X68" s="131"/>
      <c r="Y68" s="25"/>
      <c r="Z68" s="25"/>
      <c r="AA68" s="25"/>
      <c r="AB68" s="25"/>
      <c r="AC68" s="25"/>
      <c r="AD68" s="1"/>
      <c r="AE68" s="25"/>
      <c r="AF68" s="792"/>
      <c r="AG68" s="1187"/>
      <c r="AH68" s="1187"/>
      <c r="AI68" s="1187"/>
      <c r="AJ68" s="1223"/>
      <c r="AK68" s="221"/>
      <c r="AL68" s="1264"/>
      <c r="AM68" s="1265"/>
      <c r="AN68" s="25"/>
      <c r="AO68" s="25"/>
      <c r="AP68" s="25"/>
      <c r="AQ68" s="25"/>
      <c r="AR68" s="25"/>
      <c r="AS68" s="25"/>
      <c r="AT68" s="1"/>
      <c r="AU68" s="1"/>
      <c r="AV68" s="1"/>
      <c r="AW68" s="1"/>
      <c r="AX68" s="1"/>
      <c r="AY68" s="1"/>
    </row>
    <row r="69" spans="1:51" x14ac:dyDescent="0.25">
      <c r="A69" s="1700" t="s">
        <v>2932</v>
      </c>
      <c r="B69" s="1065"/>
      <c r="C69" s="1495"/>
      <c r="D69" s="1692"/>
      <c r="E69" s="1700"/>
      <c r="F69" s="1692"/>
      <c r="G69" s="1692"/>
      <c r="H69" s="1502"/>
      <c r="I69" s="1692"/>
      <c r="J69" s="1692"/>
      <c r="K69" s="1405"/>
      <c r="L69" s="1405"/>
      <c r="M69" s="1406"/>
      <c r="N69" s="1700"/>
      <c r="O69" s="2324"/>
      <c r="P69" s="2324"/>
      <c r="Q69" s="2324"/>
      <c r="R69" s="2324"/>
      <c r="S69" s="24"/>
      <c r="T69" s="1407" t="str">
        <f t="shared" ref="T69:T93" si="4">$A69</f>
        <v>1 (1401)</v>
      </c>
      <c r="U69" s="1408" t="str">
        <f t="shared" ref="U69:U93" si="5">IF($B69="","",$B69)</f>
        <v/>
      </c>
      <c r="V69" s="295"/>
      <c r="W69" s="1409"/>
      <c r="X69" s="1409"/>
      <c r="Y69" s="1144"/>
      <c r="Z69" s="1143"/>
      <c r="AA69" s="1144"/>
      <c r="AB69" s="1143"/>
      <c r="AC69" s="1144"/>
      <c r="AD69" s="1"/>
      <c r="AE69" s="19"/>
      <c r="AF69" s="1266"/>
      <c r="AG69" s="808"/>
      <c r="AH69" s="1267"/>
      <c r="AI69" s="1267"/>
      <c r="AJ69" s="1223"/>
      <c r="AK69" s="1268"/>
      <c r="AL69" s="1269"/>
      <c r="AM69" s="1143"/>
      <c r="AN69" s="1131"/>
      <c r="AO69" s="25"/>
      <c r="AP69" s="1270"/>
      <c r="AQ69" s="1270"/>
      <c r="AR69" s="1270"/>
      <c r="AS69" s="1270"/>
      <c r="AT69" s="1"/>
      <c r="AU69" s="1"/>
      <c r="AV69" s="1"/>
      <c r="AW69" s="1"/>
      <c r="AX69" s="1"/>
      <c r="AY69" s="1"/>
    </row>
    <row r="70" spans="1:51" x14ac:dyDescent="0.25">
      <c r="A70" s="1700" t="s">
        <v>2933</v>
      </c>
      <c r="B70" s="1065"/>
      <c r="C70" s="1495"/>
      <c r="D70" s="1692"/>
      <c r="E70" s="1700"/>
      <c r="F70" s="1692"/>
      <c r="G70" s="1692"/>
      <c r="H70" s="1502"/>
      <c r="I70" s="1692"/>
      <c r="J70" s="1692"/>
      <c r="K70" s="1405"/>
      <c r="L70" s="1405"/>
      <c r="M70" s="1406"/>
      <c r="N70" s="1700"/>
      <c r="O70" s="2324"/>
      <c r="P70" s="2324"/>
      <c r="Q70" s="2324"/>
      <c r="R70" s="2324"/>
      <c r="S70" s="24"/>
      <c r="T70" s="1407" t="str">
        <f t="shared" si="4"/>
        <v>2 (1402)</v>
      </c>
      <c r="U70" s="1408" t="str">
        <f t="shared" si="5"/>
        <v/>
      </c>
      <c r="V70" s="295"/>
      <c r="W70" s="1409"/>
      <c r="X70" s="1409"/>
      <c r="Y70" s="1144"/>
      <c r="Z70" s="1143"/>
      <c r="AA70" s="1144"/>
      <c r="AB70" s="1143"/>
      <c r="AC70" s="1144"/>
      <c r="AD70" s="1"/>
      <c r="AE70" s="19"/>
      <c r="AF70" s="1266"/>
      <c r="AG70" s="808"/>
      <c r="AH70" s="1267"/>
      <c r="AI70" s="1267"/>
      <c r="AJ70" s="1223"/>
      <c r="AK70" s="1268"/>
      <c r="AL70" s="1269"/>
      <c r="AM70" s="1143"/>
      <c r="AN70" s="1131"/>
      <c r="AO70" s="25"/>
      <c r="AP70" s="1270"/>
      <c r="AQ70" s="1270"/>
      <c r="AR70" s="1270"/>
      <c r="AS70" s="1270"/>
      <c r="AT70" s="1"/>
      <c r="AU70" s="1"/>
      <c r="AV70" s="1"/>
      <c r="AW70" s="1"/>
      <c r="AX70" s="1"/>
      <c r="AY70" s="1"/>
    </row>
    <row r="71" spans="1:51" x14ac:dyDescent="0.25">
      <c r="A71" s="1700" t="s">
        <v>2934</v>
      </c>
      <c r="B71" s="1065"/>
      <c r="C71" s="1495"/>
      <c r="D71" s="1692"/>
      <c r="E71" s="1700"/>
      <c r="F71" s="1692"/>
      <c r="G71" s="1692"/>
      <c r="H71" s="1502"/>
      <c r="I71" s="1692"/>
      <c r="J71" s="1692"/>
      <c r="K71" s="1405"/>
      <c r="L71" s="1405"/>
      <c r="M71" s="1406"/>
      <c r="N71" s="1700"/>
      <c r="O71" s="2324"/>
      <c r="P71" s="2324"/>
      <c r="Q71" s="2324"/>
      <c r="R71" s="2324"/>
      <c r="S71" s="24"/>
      <c r="T71" s="1407" t="str">
        <f t="shared" si="4"/>
        <v>3 (1403)</v>
      </c>
      <c r="U71" s="1408" t="str">
        <f t="shared" si="5"/>
        <v/>
      </c>
      <c r="V71" s="295"/>
      <c r="W71" s="1409"/>
      <c r="X71" s="1409"/>
      <c r="Y71" s="1144"/>
      <c r="Z71" s="1143"/>
      <c r="AA71" s="1144"/>
      <c r="AB71" s="1143"/>
      <c r="AC71" s="1144"/>
      <c r="AD71" s="1"/>
      <c r="AE71" s="19"/>
      <c r="AF71" s="1266"/>
      <c r="AG71" s="808"/>
      <c r="AH71" s="1267"/>
      <c r="AI71" s="1267"/>
      <c r="AJ71" s="1223"/>
      <c r="AK71" s="1268"/>
      <c r="AL71" s="1269"/>
      <c r="AM71" s="1143"/>
      <c r="AN71" s="1131"/>
      <c r="AO71" s="25"/>
      <c r="AP71" s="1270"/>
      <c r="AQ71" s="1270"/>
      <c r="AR71" s="1270"/>
      <c r="AS71" s="1270"/>
      <c r="AT71" s="1"/>
      <c r="AU71" s="1"/>
      <c r="AV71" s="1"/>
      <c r="AW71" s="1"/>
      <c r="AX71" s="1"/>
      <c r="AY71" s="1"/>
    </row>
    <row r="72" spans="1:51" ht="10.7" hidden="1" customHeight="1" x14ac:dyDescent="0.25">
      <c r="A72" s="1700" t="s">
        <v>2935</v>
      </c>
      <c r="B72" s="1065"/>
      <c r="C72" s="1495"/>
      <c r="D72" s="1692"/>
      <c r="E72" s="1700"/>
      <c r="F72" s="1692"/>
      <c r="G72" s="1692"/>
      <c r="H72" s="1502"/>
      <c r="I72" s="1692"/>
      <c r="J72" s="1692"/>
      <c r="K72" s="1405"/>
      <c r="L72" s="1405"/>
      <c r="M72" s="1406"/>
      <c r="N72" s="1700"/>
      <c r="O72" s="2324"/>
      <c r="P72" s="2324"/>
      <c r="Q72" s="2324"/>
      <c r="R72" s="2324"/>
      <c r="S72" s="24"/>
      <c r="T72" s="1407" t="str">
        <f t="shared" si="4"/>
        <v>4 (1404)</v>
      </c>
      <c r="U72" s="1408" t="str">
        <f t="shared" si="5"/>
        <v/>
      </c>
      <c r="V72" s="295"/>
      <c r="W72" s="1409"/>
      <c r="X72" s="1409"/>
      <c r="Y72" s="1144"/>
      <c r="Z72" s="1143"/>
      <c r="AA72" s="1144"/>
      <c r="AB72" s="1143"/>
      <c r="AC72" s="1144"/>
      <c r="AD72" s="1"/>
      <c r="AE72" s="19"/>
      <c r="AF72" s="1266"/>
      <c r="AG72" s="808"/>
      <c r="AH72" s="1267"/>
      <c r="AI72" s="1267"/>
      <c r="AJ72" s="1223"/>
      <c r="AK72" s="1268"/>
      <c r="AL72" s="1269"/>
      <c r="AM72" s="1143"/>
      <c r="AN72" s="1131"/>
      <c r="AO72" s="25"/>
      <c r="AP72" s="1270"/>
      <c r="AQ72" s="1270"/>
      <c r="AR72" s="1270"/>
      <c r="AS72" s="1270"/>
      <c r="AT72" s="1"/>
      <c r="AU72" s="1"/>
      <c r="AV72" s="1"/>
      <c r="AW72" s="1"/>
      <c r="AX72" s="1"/>
      <c r="AY72" s="1"/>
    </row>
    <row r="73" spans="1:51" ht="10.7" hidden="1" customHeight="1" x14ac:dyDescent="0.25">
      <c r="A73" s="1700" t="s">
        <v>2936</v>
      </c>
      <c r="B73" s="1065"/>
      <c r="C73" s="1495"/>
      <c r="D73" s="1692"/>
      <c r="E73" s="1700"/>
      <c r="F73" s="1692"/>
      <c r="G73" s="1692"/>
      <c r="H73" s="1502"/>
      <c r="I73" s="1692"/>
      <c r="J73" s="1692"/>
      <c r="K73" s="1405"/>
      <c r="L73" s="1405"/>
      <c r="M73" s="1406"/>
      <c r="N73" s="1700"/>
      <c r="O73" s="2324"/>
      <c r="P73" s="2324"/>
      <c r="Q73" s="2324"/>
      <c r="R73" s="2324"/>
      <c r="S73" s="24"/>
      <c r="T73" s="1407" t="str">
        <f t="shared" si="4"/>
        <v>5 (1405)</v>
      </c>
      <c r="U73" s="1408" t="str">
        <f t="shared" si="5"/>
        <v/>
      </c>
      <c r="V73" s="295"/>
      <c r="W73" s="1409"/>
      <c r="X73" s="1409"/>
      <c r="Y73" s="1144"/>
      <c r="Z73" s="1143"/>
      <c r="AA73" s="1144"/>
      <c r="AB73" s="1143"/>
      <c r="AC73" s="1144"/>
      <c r="AD73" s="1"/>
      <c r="AE73" s="19"/>
      <c r="AF73" s="1266"/>
      <c r="AG73" s="808"/>
      <c r="AH73" s="1267"/>
      <c r="AI73" s="1267"/>
      <c r="AJ73" s="1223"/>
      <c r="AK73" s="1268"/>
      <c r="AL73" s="1269"/>
      <c r="AM73" s="1143"/>
      <c r="AN73" s="1131"/>
      <c r="AO73" s="25"/>
      <c r="AP73" s="1270"/>
      <c r="AQ73" s="1270"/>
      <c r="AR73" s="1270"/>
      <c r="AS73" s="1270"/>
      <c r="AT73" s="1"/>
      <c r="AU73" s="1"/>
      <c r="AV73" s="1"/>
      <c r="AW73" s="1"/>
      <c r="AX73" s="1"/>
      <c r="AY73" s="1"/>
    </row>
    <row r="74" spans="1:51" ht="10.7" hidden="1" customHeight="1" x14ac:dyDescent="0.25">
      <c r="A74" s="1700" t="s">
        <v>2937</v>
      </c>
      <c r="B74" s="1065"/>
      <c r="C74" s="1495"/>
      <c r="D74" s="1692"/>
      <c r="E74" s="1700"/>
      <c r="F74" s="1692"/>
      <c r="G74" s="1692"/>
      <c r="H74" s="1502"/>
      <c r="I74" s="1692"/>
      <c r="J74" s="1692"/>
      <c r="K74" s="1405"/>
      <c r="L74" s="1405"/>
      <c r="M74" s="1406"/>
      <c r="N74" s="1700"/>
      <c r="O74" s="2324"/>
      <c r="P74" s="2324"/>
      <c r="Q74" s="2324"/>
      <c r="R74" s="2324"/>
      <c r="S74" s="24"/>
      <c r="T74" s="1407" t="str">
        <f t="shared" si="4"/>
        <v>6 (1406)</v>
      </c>
      <c r="U74" s="1408" t="str">
        <f t="shared" si="5"/>
        <v/>
      </c>
      <c r="V74" s="295"/>
      <c r="W74" s="1409"/>
      <c r="X74" s="1409"/>
      <c r="Y74" s="1144"/>
      <c r="Z74" s="1143"/>
      <c r="AA74" s="1144"/>
      <c r="AB74" s="1143"/>
      <c r="AC74" s="1144"/>
      <c r="AD74" s="1"/>
      <c r="AE74" s="19"/>
      <c r="AF74" s="1266"/>
      <c r="AG74" s="808"/>
      <c r="AH74" s="1267"/>
      <c r="AI74" s="1267"/>
      <c r="AJ74" s="1223"/>
      <c r="AK74" s="1268"/>
      <c r="AL74" s="1269"/>
      <c r="AM74" s="1143"/>
      <c r="AN74" s="1131"/>
      <c r="AO74" s="25"/>
      <c r="AP74" s="1270"/>
      <c r="AQ74" s="1270"/>
      <c r="AR74" s="1270"/>
      <c r="AS74" s="1270"/>
      <c r="AT74" s="1"/>
      <c r="AU74" s="1"/>
      <c r="AV74" s="1"/>
      <c r="AW74" s="1"/>
      <c r="AX74" s="1"/>
      <c r="AY74" s="1"/>
    </row>
    <row r="75" spans="1:51" ht="10.7" hidden="1" customHeight="1" x14ac:dyDescent="0.25">
      <c r="A75" s="1700" t="s">
        <v>2938</v>
      </c>
      <c r="B75" s="1065"/>
      <c r="C75" s="1495"/>
      <c r="D75" s="1692"/>
      <c r="E75" s="1700"/>
      <c r="F75" s="1692"/>
      <c r="G75" s="1692"/>
      <c r="H75" s="1502"/>
      <c r="I75" s="1692"/>
      <c r="J75" s="1692"/>
      <c r="K75" s="1405"/>
      <c r="L75" s="1405"/>
      <c r="M75" s="1406"/>
      <c r="N75" s="1700"/>
      <c r="O75" s="2324"/>
      <c r="P75" s="2324"/>
      <c r="Q75" s="2324"/>
      <c r="R75" s="2324"/>
      <c r="S75" s="24"/>
      <c r="T75" s="1407" t="str">
        <f t="shared" si="4"/>
        <v>7 (1407)</v>
      </c>
      <c r="U75" s="1408" t="str">
        <f t="shared" si="5"/>
        <v/>
      </c>
      <c r="V75" s="295"/>
      <c r="W75" s="1409"/>
      <c r="X75" s="1409"/>
      <c r="Y75" s="1144"/>
      <c r="Z75" s="1143"/>
      <c r="AA75" s="1144"/>
      <c r="AB75" s="1143"/>
      <c r="AC75" s="1144"/>
      <c r="AD75" s="1"/>
      <c r="AE75" s="19"/>
      <c r="AF75" s="1266"/>
      <c r="AG75" s="808"/>
      <c r="AH75" s="1267"/>
      <c r="AI75" s="1267"/>
      <c r="AJ75" s="1223"/>
      <c r="AK75" s="1268"/>
      <c r="AL75" s="1269"/>
      <c r="AM75" s="1143"/>
      <c r="AN75" s="1131"/>
      <c r="AO75" s="25"/>
      <c r="AP75" s="1270"/>
      <c r="AQ75" s="1270"/>
      <c r="AR75" s="1270"/>
      <c r="AS75" s="1270"/>
      <c r="AT75" s="1"/>
      <c r="AU75" s="1"/>
      <c r="AV75" s="1"/>
      <c r="AW75" s="1"/>
      <c r="AX75" s="1"/>
      <c r="AY75" s="1"/>
    </row>
    <row r="76" spans="1:51" ht="10.7" hidden="1" customHeight="1" x14ac:dyDescent="0.25">
      <c r="A76" s="1700" t="s">
        <v>2939</v>
      </c>
      <c r="B76" s="1065"/>
      <c r="C76" s="1495"/>
      <c r="D76" s="1692"/>
      <c r="E76" s="1700"/>
      <c r="F76" s="1692"/>
      <c r="G76" s="1692"/>
      <c r="H76" s="1502"/>
      <c r="I76" s="1692"/>
      <c r="J76" s="1692"/>
      <c r="K76" s="1405"/>
      <c r="L76" s="1405"/>
      <c r="M76" s="1406"/>
      <c r="N76" s="1700"/>
      <c r="O76" s="2324"/>
      <c r="P76" s="2324"/>
      <c r="Q76" s="2324"/>
      <c r="R76" s="2324"/>
      <c r="S76" s="24"/>
      <c r="T76" s="1407" t="str">
        <f t="shared" si="4"/>
        <v>8 (1408)</v>
      </c>
      <c r="U76" s="1408" t="str">
        <f t="shared" si="5"/>
        <v/>
      </c>
      <c r="V76" s="295"/>
      <c r="W76" s="1409"/>
      <c r="X76" s="1409"/>
      <c r="Y76" s="1144"/>
      <c r="Z76" s="1143"/>
      <c r="AA76" s="1144"/>
      <c r="AB76" s="1143"/>
      <c r="AC76" s="1144"/>
      <c r="AD76" s="1"/>
      <c r="AE76" s="19"/>
      <c r="AF76" s="1266"/>
      <c r="AG76" s="808"/>
      <c r="AH76" s="1267"/>
      <c r="AI76" s="1267"/>
      <c r="AJ76" s="1223"/>
      <c r="AK76" s="1268"/>
      <c r="AL76" s="1269"/>
      <c r="AM76" s="1143"/>
      <c r="AN76" s="1131"/>
      <c r="AO76" s="25"/>
      <c r="AP76" s="1270"/>
      <c r="AQ76" s="1270"/>
      <c r="AR76" s="1270"/>
      <c r="AS76" s="1270"/>
      <c r="AT76" s="1"/>
      <c r="AU76" s="1"/>
      <c r="AV76" s="1"/>
      <c r="AW76" s="1"/>
      <c r="AX76" s="1"/>
      <c r="AY76" s="1"/>
    </row>
    <row r="77" spans="1:51" ht="10.7" hidden="1" customHeight="1" x14ac:dyDescent="0.25">
      <c r="A77" s="1700" t="s">
        <v>2940</v>
      </c>
      <c r="B77" s="1065"/>
      <c r="C77" s="1495"/>
      <c r="D77" s="1692"/>
      <c r="E77" s="1700"/>
      <c r="F77" s="1692"/>
      <c r="G77" s="1692"/>
      <c r="H77" s="1502"/>
      <c r="I77" s="1692"/>
      <c r="J77" s="1692"/>
      <c r="K77" s="1405"/>
      <c r="L77" s="1405"/>
      <c r="M77" s="1406"/>
      <c r="N77" s="1700"/>
      <c r="O77" s="2324"/>
      <c r="P77" s="2324"/>
      <c r="Q77" s="2324"/>
      <c r="R77" s="2324"/>
      <c r="S77" s="24"/>
      <c r="T77" s="1407" t="str">
        <f t="shared" si="4"/>
        <v>9 (1409)</v>
      </c>
      <c r="U77" s="1408" t="str">
        <f t="shared" si="5"/>
        <v/>
      </c>
      <c r="V77" s="295"/>
      <c r="W77" s="1409"/>
      <c r="X77" s="1409"/>
      <c r="Y77" s="1144"/>
      <c r="Z77" s="1143"/>
      <c r="AA77" s="1144"/>
      <c r="AB77" s="1143"/>
      <c r="AC77" s="1144"/>
      <c r="AD77" s="1"/>
      <c r="AE77" s="19"/>
      <c r="AF77" s="1266"/>
      <c r="AG77" s="808"/>
      <c r="AH77" s="1267"/>
      <c r="AI77" s="1267"/>
      <c r="AJ77" s="1223"/>
      <c r="AK77" s="1268"/>
      <c r="AL77" s="1269"/>
      <c r="AM77" s="1143"/>
      <c r="AN77" s="1131"/>
      <c r="AO77" s="25"/>
      <c r="AP77" s="1270"/>
      <c r="AQ77" s="1270"/>
      <c r="AR77" s="1270"/>
      <c r="AS77" s="1270"/>
      <c r="AT77" s="1"/>
      <c r="AU77" s="1"/>
      <c r="AV77" s="1"/>
      <c r="AW77" s="1"/>
      <c r="AX77" s="1"/>
      <c r="AY77" s="1"/>
    </row>
    <row r="78" spans="1:51" ht="10.7" hidden="1" customHeight="1" x14ac:dyDescent="0.25">
      <c r="A78" s="1700" t="s">
        <v>2941</v>
      </c>
      <c r="B78" s="1065"/>
      <c r="C78" s="1495"/>
      <c r="D78" s="1692"/>
      <c r="E78" s="1700"/>
      <c r="F78" s="1692"/>
      <c r="G78" s="1692"/>
      <c r="H78" s="1502"/>
      <c r="I78" s="1692"/>
      <c r="J78" s="1692"/>
      <c r="K78" s="1405"/>
      <c r="L78" s="1405"/>
      <c r="M78" s="1406"/>
      <c r="N78" s="1700"/>
      <c r="O78" s="2324"/>
      <c r="P78" s="2324"/>
      <c r="Q78" s="2324"/>
      <c r="R78" s="2324"/>
      <c r="S78" s="24"/>
      <c r="T78" s="1407" t="str">
        <f t="shared" si="4"/>
        <v>10 (1410)</v>
      </c>
      <c r="U78" s="1408" t="str">
        <f t="shared" si="5"/>
        <v/>
      </c>
      <c r="V78" s="295"/>
      <c r="W78" s="1409"/>
      <c r="X78" s="1409"/>
      <c r="Y78" s="1144"/>
      <c r="Z78" s="1143"/>
      <c r="AA78" s="1144"/>
      <c r="AB78" s="1143"/>
      <c r="AC78" s="1144"/>
      <c r="AD78" s="1"/>
      <c r="AE78" s="19"/>
      <c r="AF78" s="1266"/>
      <c r="AG78" s="808"/>
      <c r="AH78" s="1267"/>
      <c r="AI78" s="1267"/>
      <c r="AJ78" s="1223"/>
      <c r="AK78" s="1268"/>
      <c r="AL78" s="1269"/>
      <c r="AM78" s="1143"/>
      <c r="AN78" s="1131"/>
      <c r="AO78" s="25"/>
      <c r="AP78" s="1270"/>
      <c r="AQ78" s="1270"/>
      <c r="AR78" s="1270"/>
      <c r="AS78" s="1270"/>
      <c r="AT78" s="1"/>
      <c r="AU78" s="1"/>
      <c r="AV78" s="1"/>
      <c r="AW78" s="1"/>
      <c r="AX78" s="1"/>
      <c r="AY78" s="1"/>
    </row>
    <row r="79" spans="1:51" ht="10.7" hidden="1" customHeight="1" x14ac:dyDescent="0.25">
      <c r="A79" s="1700" t="s">
        <v>2942</v>
      </c>
      <c r="B79" s="1065"/>
      <c r="C79" s="1495"/>
      <c r="D79" s="1692"/>
      <c r="E79" s="1700"/>
      <c r="F79" s="1692"/>
      <c r="G79" s="1692"/>
      <c r="H79" s="1502"/>
      <c r="I79" s="1692"/>
      <c r="J79" s="1692"/>
      <c r="K79" s="1405"/>
      <c r="L79" s="1405"/>
      <c r="M79" s="1406"/>
      <c r="N79" s="1700"/>
      <c r="O79" s="2324"/>
      <c r="P79" s="2324"/>
      <c r="Q79" s="2324"/>
      <c r="R79" s="2324"/>
      <c r="S79" s="24"/>
      <c r="T79" s="1407" t="str">
        <f t="shared" si="4"/>
        <v>11 (1411)</v>
      </c>
      <c r="U79" s="1408" t="str">
        <f t="shared" si="5"/>
        <v/>
      </c>
      <c r="V79" s="295"/>
      <c r="W79" s="1409"/>
      <c r="X79" s="1409"/>
      <c r="Y79" s="1144"/>
      <c r="Z79" s="1143"/>
      <c r="AA79" s="1144"/>
      <c r="AB79" s="1143"/>
      <c r="AC79" s="1144"/>
      <c r="AD79" s="1"/>
      <c r="AE79" s="19"/>
      <c r="AF79" s="1266"/>
      <c r="AG79" s="808"/>
      <c r="AH79" s="1267"/>
      <c r="AI79" s="1267"/>
      <c r="AJ79" s="1223"/>
      <c r="AK79" s="1268"/>
      <c r="AL79" s="1269"/>
      <c r="AM79" s="1143"/>
      <c r="AN79" s="1131"/>
      <c r="AO79" s="25"/>
      <c r="AP79" s="1270"/>
      <c r="AQ79" s="1270"/>
      <c r="AR79" s="1270"/>
      <c r="AS79" s="1270"/>
      <c r="AT79" s="1"/>
      <c r="AU79" s="1"/>
      <c r="AV79" s="1"/>
      <c r="AW79" s="1"/>
      <c r="AX79" s="1"/>
      <c r="AY79" s="1"/>
    </row>
    <row r="80" spans="1:51" ht="10.7" hidden="1" customHeight="1" x14ac:dyDescent="0.25">
      <c r="A80" s="1700" t="s">
        <v>2943</v>
      </c>
      <c r="B80" s="1065"/>
      <c r="C80" s="1495"/>
      <c r="D80" s="1692"/>
      <c r="E80" s="1700"/>
      <c r="F80" s="1692"/>
      <c r="G80" s="1692"/>
      <c r="H80" s="1502"/>
      <c r="I80" s="1692"/>
      <c r="J80" s="1692"/>
      <c r="K80" s="1405"/>
      <c r="L80" s="1405"/>
      <c r="M80" s="1406"/>
      <c r="N80" s="1700"/>
      <c r="O80" s="2324"/>
      <c r="P80" s="2324"/>
      <c r="Q80" s="2324"/>
      <c r="R80" s="2324"/>
      <c r="S80" s="24"/>
      <c r="T80" s="1407" t="str">
        <f t="shared" si="4"/>
        <v>12 (1412)</v>
      </c>
      <c r="U80" s="1408" t="str">
        <f t="shared" si="5"/>
        <v/>
      </c>
      <c r="V80" s="295"/>
      <c r="W80" s="1409"/>
      <c r="X80" s="1409"/>
      <c r="Y80" s="1144"/>
      <c r="Z80" s="1143"/>
      <c r="AA80" s="1144"/>
      <c r="AB80" s="1143"/>
      <c r="AC80" s="1144"/>
      <c r="AD80" s="1"/>
      <c r="AE80" s="19"/>
      <c r="AF80" s="1266"/>
      <c r="AG80" s="808"/>
      <c r="AH80" s="1267"/>
      <c r="AI80" s="1267"/>
      <c r="AJ80" s="1223"/>
      <c r="AK80" s="1268"/>
      <c r="AL80" s="1269"/>
      <c r="AM80" s="1143"/>
      <c r="AN80" s="1131"/>
      <c r="AO80" s="25"/>
      <c r="AP80" s="1270"/>
      <c r="AQ80" s="1270"/>
      <c r="AR80" s="1270"/>
      <c r="AS80" s="1270"/>
      <c r="AT80" s="1"/>
      <c r="AU80" s="1"/>
      <c r="AV80" s="1"/>
      <c r="AW80" s="1"/>
      <c r="AX80" s="1"/>
      <c r="AY80" s="1"/>
    </row>
    <row r="81" spans="1:51" ht="10.7" hidden="1" customHeight="1" x14ac:dyDescent="0.25">
      <c r="A81" s="1700" t="s">
        <v>2944</v>
      </c>
      <c r="B81" s="1065"/>
      <c r="C81" s="1495"/>
      <c r="D81" s="1692"/>
      <c r="E81" s="1700"/>
      <c r="F81" s="1692"/>
      <c r="G81" s="1692"/>
      <c r="H81" s="1502"/>
      <c r="I81" s="1692"/>
      <c r="J81" s="1692"/>
      <c r="K81" s="1405"/>
      <c r="L81" s="1405"/>
      <c r="M81" s="1406"/>
      <c r="N81" s="1700"/>
      <c r="O81" s="2324"/>
      <c r="P81" s="2324"/>
      <c r="Q81" s="2324"/>
      <c r="R81" s="2324"/>
      <c r="S81" s="24"/>
      <c r="T81" s="1407" t="str">
        <f t="shared" si="4"/>
        <v>13 (1413)</v>
      </c>
      <c r="U81" s="1408" t="str">
        <f t="shared" si="5"/>
        <v/>
      </c>
      <c r="V81" s="295"/>
      <c r="W81" s="1409"/>
      <c r="X81" s="1409"/>
      <c r="Y81" s="1144"/>
      <c r="Z81" s="1143"/>
      <c r="AA81" s="1144"/>
      <c r="AB81" s="1143"/>
      <c r="AC81" s="1144"/>
      <c r="AD81" s="1"/>
      <c r="AE81" s="19"/>
      <c r="AF81" s="1266"/>
      <c r="AG81" s="808"/>
      <c r="AH81" s="1267"/>
      <c r="AI81" s="1267"/>
      <c r="AJ81" s="1223"/>
      <c r="AK81" s="1268"/>
      <c r="AL81" s="1269"/>
      <c r="AM81" s="1143"/>
      <c r="AN81" s="1131"/>
      <c r="AO81" s="25"/>
      <c r="AP81" s="1270"/>
      <c r="AQ81" s="1270"/>
      <c r="AR81" s="1270"/>
      <c r="AS81" s="1270"/>
      <c r="AT81" s="1"/>
      <c r="AU81" s="1"/>
      <c r="AV81" s="1"/>
      <c r="AW81" s="1"/>
      <c r="AX81" s="1"/>
      <c r="AY81" s="1"/>
    </row>
    <row r="82" spans="1:51" ht="10.7" hidden="1" customHeight="1" x14ac:dyDescent="0.25">
      <c r="A82" s="1700" t="s">
        <v>2945</v>
      </c>
      <c r="B82" s="1065"/>
      <c r="C82" s="1495"/>
      <c r="D82" s="1692"/>
      <c r="E82" s="1700"/>
      <c r="F82" s="1692"/>
      <c r="G82" s="1692"/>
      <c r="H82" s="1502"/>
      <c r="I82" s="1692"/>
      <c r="J82" s="1692"/>
      <c r="K82" s="1405"/>
      <c r="L82" s="1405"/>
      <c r="M82" s="1406"/>
      <c r="N82" s="1700"/>
      <c r="O82" s="2324"/>
      <c r="P82" s="2324"/>
      <c r="Q82" s="2324"/>
      <c r="R82" s="2324"/>
      <c r="S82" s="24"/>
      <c r="T82" s="1407" t="str">
        <f t="shared" si="4"/>
        <v>14 (1414)</v>
      </c>
      <c r="U82" s="1408" t="str">
        <f t="shared" si="5"/>
        <v/>
      </c>
      <c r="V82" s="295"/>
      <c r="W82" s="1409"/>
      <c r="X82" s="1409"/>
      <c r="Y82" s="1144"/>
      <c r="Z82" s="1143"/>
      <c r="AA82" s="1144"/>
      <c r="AB82" s="1143"/>
      <c r="AC82" s="1144"/>
      <c r="AD82" s="1"/>
      <c r="AE82" s="19"/>
      <c r="AF82" s="1266"/>
      <c r="AG82" s="808"/>
      <c r="AH82" s="1267"/>
      <c r="AI82" s="1267"/>
      <c r="AJ82" s="1223"/>
      <c r="AK82" s="1268"/>
      <c r="AL82" s="1269"/>
      <c r="AM82" s="1143"/>
      <c r="AN82" s="1131"/>
      <c r="AO82" s="25"/>
      <c r="AP82" s="1270"/>
      <c r="AQ82" s="1270"/>
      <c r="AR82" s="1270"/>
      <c r="AS82" s="1270"/>
      <c r="AT82" s="1"/>
      <c r="AU82" s="1"/>
      <c r="AV82" s="1"/>
      <c r="AW82" s="1"/>
      <c r="AX82" s="1"/>
      <c r="AY82" s="1"/>
    </row>
    <row r="83" spans="1:51" ht="10.7" hidden="1" customHeight="1" x14ac:dyDescent="0.25">
      <c r="A83" s="1700" t="s">
        <v>2946</v>
      </c>
      <c r="B83" s="1065"/>
      <c r="C83" s="1495"/>
      <c r="D83" s="1692"/>
      <c r="E83" s="1700"/>
      <c r="F83" s="1692"/>
      <c r="G83" s="1692"/>
      <c r="H83" s="1502"/>
      <c r="I83" s="1692"/>
      <c r="J83" s="1692"/>
      <c r="K83" s="1405"/>
      <c r="L83" s="1405"/>
      <c r="M83" s="1406"/>
      <c r="N83" s="1700"/>
      <c r="O83" s="2324"/>
      <c r="P83" s="2324"/>
      <c r="Q83" s="2324"/>
      <c r="R83" s="2324"/>
      <c r="S83" s="24"/>
      <c r="T83" s="1407" t="str">
        <f t="shared" si="4"/>
        <v>15 (1415)</v>
      </c>
      <c r="U83" s="1408" t="str">
        <f t="shared" si="5"/>
        <v/>
      </c>
      <c r="V83" s="295"/>
      <c r="W83" s="1409"/>
      <c r="X83" s="1409"/>
      <c r="Y83" s="1144"/>
      <c r="Z83" s="1143"/>
      <c r="AA83" s="1144"/>
      <c r="AB83" s="1143"/>
      <c r="AC83" s="1144"/>
      <c r="AD83" s="1"/>
      <c r="AE83" s="19"/>
      <c r="AF83" s="1266"/>
      <c r="AG83" s="808"/>
      <c r="AH83" s="1267"/>
      <c r="AI83" s="1267"/>
      <c r="AJ83" s="1223"/>
      <c r="AK83" s="1268"/>
      <c r="AL83" s="1269"/>
      <c r="AM83" s="1143"/>
      <c r="AN83" s="1131"/>
      <c r="AO83" s="25"/>
      <c r="AP83" s="1270"/>
      <c r="AQ83" s="1270"/>
      <c r="AR83" s="1270"/>
      <c r="AS83" s="1270"/>
      <c r="AT83" s="1"/>
      <c r="AU83" s="1"/>
      <c r="AV83" s="1"/>
      <c r="AW83" s="1"/>
      <c r="AX83" s="1"/>
      <c r="AY83" s="1"/>
    </row>
    <row r="84" spans="1:51" ht="10.7" hidden="1" customHeight="1" x14ac:dyDescent="0.25">
      <c r="A84" s="1700" t="s">
        <v>2947</v>
      </c>
      <c r="B84" s="1065"/>
      <c r="C84" s="1495"/>
      <c r="D84" s="1692"/>
      <c r="E84" s="1700"/>
      <c r="F84" s="1692"/>
      <c r="G84" s="1692"/>
      <c r="H84" s="1502"/>
      <c r="I84" s="1692"/>
      <c r="J84" s="1692"/>
      <c r="K84" s="1405"/>
      <c r="L84" s="1405"/>
      <c r="M84" s="1406"/>
      <c r="N84" s="1700"/>
      <c r="O84" s="2324"/>
      <c r="P84" s="2324"/>
      <c r="Q84" s="2324"/>
      <c r="R84" s="2324"/>
      <c r="S84" s="24"/>
      <c r="T84" s="1407" t="str">
        <f t="shared" si="4"/>
        <v>16 (1416)</v>
      </c>
      <c r="U84" s="1408" t="str">
        <f t="shared" si="5"/>
        <v/>
      </c>
      <c r="V84" s="295"/>
      <c r="W84" s="1409"/>
      <c r="X84" s="1409"/>
      <c r="Y84" s="1144"/>
      <c r="Z84" s="1143"/>
      <c r="AA84" s="1144"/>
      <c r="AB84" s="1143"/>
      <c r="AC84" s="1144"/>
      <c r="AD84" s="1"/>
      <c r="AE84" s="19"/>
      <c r="AF84" s="1266"/>
      <c r="AG84" s="808"/>
      <c r="AH84" s="1267"/>
      <c r="AI84" s="1267"/>
      <c r="AJ84" s="1223"/>
      <c r="AK84" s="1268"/>
      <c r="AL84" s="1269"/>
      <c r="AM84" s="1143"/>
      <c r="AN84" s="1131"/>
      <c r="AO84" s="25"/>
      <c r="AP84" s="1270"/>
      <c r="AQ84" s="1270"/>
      <c r="AR84" s="1270"/>
      <c r="AS84" s="1270"/>
      <c r="AT84" s="1"/>
      <c r="AU84" s="1"/>
      <c r="AV84" s="1"/>
      <c r="AW84" s="1"/>
      <c r="AX84" s="1"/>
      <c r="AY84" s="1"/>
    </row>
    <row r="85" spans="1:51" ht="10.7" hidden="1" customHeight="1" x14ac:dyDescent="0.25">
      <c r="A85" s="1700" t="s">
        <v>2948</v>
      </c>
      <c r="B85" s="1065"/>
      <c r="C85" s="1495"/>
      <c r="D85" s="1692"/>
      <c r="E85" s="1700"/>
      <c r="F85" s="1692"/>
      <c r="G85" s="1692"/>
      <c r="H85" s="1502"/>
      <c r="I85" s="1692"/>
      <c r="J85" s="1692"/>
      <c r="K85" s="1405"/>
      <c r="L85" s="1405"/>
      <c r="M85" s="1406"/>
      <c r="N85" s="1700"/>
      <c r="O85" s="2324"/>
      <c r="P85" s="2324"/>
      <c r="Q85" s="2324"/>
      <c r="R85" s="2324"/>
      <c r="S85" s="24"/>
      <c r="T85" s="1407" t="str">
        <f t="shared" si="4"/>
        <v>17 (1417)</v>
      </c>
      <c r="U85" s="1408" t="str">
        <f t="shared" si="5"/>
        <v/>
      </c>
      <c r="V85" s="295"/>
      <c r="W85" s="1409"/>
      <c r="X85" s="1409"/>
      <c r="Y85" s="1144"/>
      <c r="Z85" s="1143"/>
      <c r="AA85" s="1144"/>
      <c r="AB85" s="1143"/>
      <c r="AC85" s="1144"/>
      <c r="AD85" s="1"/>
      <c r="AE85" s="19"/>
      <c r="AF85" s="1266"/>
      <c r="AG85" s="808"/>
      <c r="AH85" s="1267"/>
      <c r="AI85" s="1267"/>
      <c r="AJ85" s="1223"/>
      <c r="AK85" s="1268"/>
      <c r="AL85" s="1269"/>
      <c r="AM85" s="1143"/>
      <c r="AN85" s="1131"/>
      <c r="AO85" s="25"/>
      <c r="AP85" s="1270"/>
      <c r="AQ85" s="1270"/>
      <c r="AR85" s="1270"/>
      <c r="AS85" s="1270"/>
      <c r="AT85" s="1"/>
      <c r="AU85" s="1"/>
      <c r="AV85" s="1"/>
      <c r="AW85" s="1"/>
      <c r="AX85" s="1"/>
      <c r="AY85" s="1"/>
    </row>
    <row r="86" spans="1:51" ht="10.7" hidden="1" customHeight="1" x14ac:dyDescent="0.25">
      <c r="A86" s="1700" t="s">
        <v>2949</v>
      </c>
      <c r="B86" s="1065"/>
      <c r="C86" s="1495"/>
      <c r="D86" s="1692"/>
      <c r="E86" s="1700"/>
      <c r="F86" s="1692"/>
      <c r="G86" s="1692"/>
      <c r="H86" s="1502"/>
      <c r="I86" s="1692"/>
      <c r="J86" s="1692"/>
      <c r="K86" s="1405"/>
      <c r="L86" s="1405"/>
      <c r="M86" s="1406"/>
      <c r="N86" s="1700"/>
      <c r="O86" s="2324"/>
      <c r="P86" s="2324"/>
      <c r="Q86" s="2324"/>
      <c r="R86" s="2324"/>
      <c r="S86" s="24"/>
      <c r="T86" s="1407" t="str">
        <f t="shared" si="4"/>
        <v>18 (1418)</v>
      </c>
      <c r="U86" s="1408" t="str">
        <f t="shared" si="5"/>
        <v/>
      </c>
      <c r="V86" s="295"/>
      <c r="W86" s="1409"/>
      <c r="X86" s="1409"/>
      <c r="Y86" s="1144"/>
      <c r="Z86" s="1143"/>
      <c r="AA86" s="1144"/>
      <c r="AB86" s="1143"/>
      <c r="AC86" s="1144"/>
      <c r="AD86" s="1"/>
      <c r="AE86" s="19"/>
      <c r="AF86" s="1266"/>
      <c r="AG86" s="808"/>
      <c r="AH86" s="1267"/>
      <c r="AI86" s="1267"/>
      <c r="AJ86" s="1223"/>
      <c r="AK86" s="1268"/>
      <c r="AL86" s="1269"/>
      <c r="AM86" s="1143"/>
      <c r="AN86" s="1131"/>
      <c r="AO86" s="25"/>
      <c r="AP86" s="1270"/>
      <c r="AQ86" s="1270"/>
      <c r="AR86" s="1270"/>
      <c r="AS86" s="1270"/>
      <c r="AT86" s="1"/>
      <c r="AU86" s="1"/>
      <c r="AV86" s="1"/>
      <c r="AW86" s="1"/>
      <c r="AX86" s="1"/>
      <c r="AY86" s="1"/>
    </row>
    <row r="87" spans="1:51" ht="10.7" hidden="1" customHeight="1" x14ac:dyDescent="0.25">
      <c r="A87" s="1700" t="s">
        <v>2950</v>
      </c>
      <c r="B87" s="1065"/>
      <c r="C87" s="1495"/>
      <c r="D87" s="1692"/>
      <c r="E87" s="1700"/>
      <c r="F87" s="1692"/>
      <c r="G87" s="1692"/>
      <c r="H87" s="1502"/>
      <c r="I87" s="1692"/>
      <c r="J87" s="1692"/>
      <c r="K87" s="1405"/>
      <c r="L87" s="1405"/>
      <c r="M87" s="1406"/>
      <c r="N87" s="1700"/>
      <c r="O87" s="2324"/>
      <c r="P87" s="2324"/>
      <c r="Q87" s="2324"/>
      <c r="R87" s="2324"/>
      <c r="S87" s="24"/>
      <c r="T87" s="1407" t="str">
        <f t="shared" si="4"/>
        <v>19 (1419)</v>
      </c>
      <c r="U87" s="1408" t="str">
        <f t="shared" si="5"/>
        <v/>
      </c>
      <c r="V87" s="295"/>
      <c r="W87" s="1409"/>
      <c r="X87" s="1409"/>
      <c r="Y87" s="1144"/>
      <c r="Z87" s="1143"/>
      <c r="AA87" s="1144"/>
      <c r="AB87" s="1143"/>
      <c r="AC87" s="1144"/>
      <c r="AD87" s="1"/>
      <c r="AE87" s="19"/>
      <c r="AF87" s="1266"/>
      <c r="AG87" s="808"/>
      <c r="AH87" s="1267"/>
      <c r="AI87" s="1267"/>
      <c r="AJ87" s="1223"/>
      <c r="AK87" s="1268"/>
      <c r="AL87" s="1269"/>
      <c r="AM87" s="1143"/>
      <c r="AN87" s="1131"/>
      <c r="AO87" s="25"/>
      <c r="AP87" s="1270"/>
      <c r="AQ87" s="1270"/>
      <c r="AR87" s="1270"/>
      <c r="AS87" s="1270"/>
      <c r="AT87" s="1"/>
      <c r="AU87" s="1"/>
      <c r="AV87" s="1"/>
      <c r="AW87" s="1"/>
      <c r="AX87" s="1"/>
      <c r="AY87" s="1"/>
    </row>
    <row r="88" spans="1:51" ht="10.7" hidden="1" customHeight="1" x14ac:dyDescent="0.25">
      <c r="A88" s="1700" t="s">
        <v>2951</v>
      </c>
      <c r="B88" s="1065"/>
      <c r="C88" s="1495"/>
      <c r="D88" s="1692"/>
      <c r="E88" s="1700"/>
      <c r="F88" s="1692"/>
      <c r="G88" s="1692"/>
      <c r="H88" s="1502"/>
      <c r="I88" s="1692"/>
      <c r="J88" s="1692"/>
      <c r="K88" s="1405"/>
      <c r="L88" s="1405"/>
      <c r="M88" s="1406"/>
      <c r="N88" s="1700"/>
      <c r="O88" s="2324"/>
      <c r="P88" s="2324"/>
      <c r="Q88" s="2324"/>
      <c r="R88" s="2324"/>
      <c r="S88" s="24"/>
      <c r="T88" s="1407" t="str">
        <f t="shared" si="4"/>
        <v>20 (1420)</v>
      </c>
      <c r="U88" s="1408" t="str">
        <f t="shared" si="5"/>
        <v/>
      </c>
      <c r="V88" s="295"/>
      <c r="W88" s="1409"/>
      <c r="X88" s="1409"/>
      <c r="Y88" s="1144"/>
      <c r="Z88" s="1143"/>
      <c r="AA88" s="1144"/>
      <c r="AB88" s="1143"/>
      <c r="AC88" s="1144"/>
      <c r="AD88" s="1"/>
      <c r="AE88" s="19"/>
      <c r="AF88" s="1266"/>
      <c r="AG88" s="808"/>
      <c r="AH88" s="1267"/>
      <c r="AI88" s="1267"/>
      <c r="AJ88" s="1223"/>
      <c r="AK88" s="1268"/>
      <c r="AL88" s="1269"/>
      <c r="AM88" s="1143"/>
      <c r="AN88" s="1131"/>
      <c r="AO88" s="25"/>
      <c r="AP88" s="1270"/>
      <c r="AQ88" s="1270"/>
      <c r="AR88" s="1270"/>
      <c r="AS88" s="1270"/>
      <c r="AT88" s="1"/>
      <c r="AU88" s="1"/>
      <c r="AV88" s="1"/>
      <c r="AW88" s="1"/>
      <c r="AX88" s="1"/>
      <c r="AY88" s="1"/>
    </row>
    <row r="89" spans="1:51" ht="10.7" hidden="1" customHeight="1" x14ac:dyDescent="0.25">
      <c r="A89" s="1700" t="s">
        <v>2952</v>
      </c>
      <c r="B89" s="1065"/>
      <c r="C89" s="1495"/>
      <c r="D89" s="1692"/>
      <c r="E89" s="1700"/>
      <c r="F89" s="1692"/>
      <c r="G89" s="1692"/>
      <c r="H89" s="1502"/>
      <c r="I89" s="1692"/>
      <c r="J89" s="1692"/>
      <c r="K89" s="1405"/>
      <c r="L89" s="1405"/>
      <c r="M89" s="1406"/>
      <c r="N89" s="1700"/>
      <c r="O89" s="2324"/>
      <c r="P89" s="2324"/>
      <c r="Q89" s="2324"/>
      <c r="R89" s="2324"/>
      <c r="S89" s="24"/>
      <c r="T89" s="1407" t="str">
        <f t="shared" si="4"/>
        <v>21 (1421)</v>
      </c>
      <c r="U89" s="1408" t="str">
        <f t="shared" si="5"/>
        <v/>
      </c>
      <c r="V89" s="295"/>
      <c r="W89" s="1409"/>
      <c r="X89" s="1409"/>
      <c r="Y89" s="1144"/>
      <c r="Z89" s="1143"/>
      <c r="AA89" s="1144"/>
      <c r="AB89" s="1143"/>
      <c r="AC89" s="1144"/>
      <c r="AD89" s="1"/>
      <c r="AE89" s="19"/>
      <c r="AF89" s="1266"/>
      <c r="AG89" s="808"/>
      <c r="AH89" s="1267"/>
      <c r="AI89" s="1267"/>
      <c r="AJ89" s="1223"/>
      <c r="AK89" s="1268"/>
      <c r="AL89" s="1269"/>
      <c r="AM89" s="1143"/>
      <c r="AN89" s="1131"/>
      <c r="AO89" s="25"/>
      <c r="AP89" s="1270"/>
      <c r="AQ89" s="1270"/>
      <c r="AR89" s="1270"/>
      <c r="AS89" s="1270"/>
      <c r="AT89" s="1"/>
      <c r="AU89" s="1"/>
      <c r="AV89" s="1"/>
      <c r="AW89" s="1"/>
      <c r="AX89" s="1"/>
      <c r="AY89" s="1"/>
    </row>
    <row r="90" spans="1:51" ht="10.7" hidden="1" customHeight="1" x14ac:dyDescent="0.25">
      <c r="A90" s="1700" t="s">
        <v>2953</v>
      </c>
      <c r="B90" s="1065"/>
      <c r="C90" s="1495"/>
      <c r="D90" s="1692"/>
      <c r="E90" s="1700"/>
      <c r="F90" s="1692"/>
      <c r="G90" s="1692"/>
      <c r="H90" s="1502"/>
      <c r="I90" s="1692"/>
      <c r="J90" s="1692"/>
      <c r="K90" s="1405"/>
      <c r="L90" s="1405"/>
      <c r="M90" s="1406"/>
      <c r="N90" s="1700"/>
      <c r="O90" s="2324"/>
      <c r="P90" s="2324"/>
      <c r="Q90" s="2324"/>
      <c r="R90" s="2324"/>
      <c r="S90" s="24"/>
      <c r="T90" s="1407" t="str">
        <f t="shared" si="4"/>
        <v>22 (1422)</v>
      </c>
      <c r="U90" s="1408" t="str">
        <f t="shared" si="5"/>
        <v/>
      </c>
      <c r="V90" s="295"/>
      <c r="W90" s="1409"/>
      <c r="X90" s="1409"/>
      <c r="Y90" s="1144"/>
      <c r="Z90" s="1143"/>
      <c r="AA90" s="1144"/>
      <c r="AB90" s="1143"/>
      <c r="AC90" s="1144"/>
      <c r="AD90" s="1"/>
      <c r="AE90" s="19"/>
      <c r="AF90" s="1266"/>
      <c r="AG90" s="808"/>
      <c r="AH90" s="1267"/>
      <c r="AI90" s="1267"/>
      <c r="AJ90" s="1223"/>
      <c r="AK90" s="1268"/>
      <c r="AL90" s="1269"/>
      <c r="AM90" s="1143"/>
      <c r="AN90" s="1131"/>
      <c r="AO90" s="25"/>
      <c r="AP90" s="1270"/>
      <c r="AQ90" s="1270"/>
      <c r="AR90" s="1270"/>
      <c r="AS90" s="1270"/>
      <c r="AT90" s="1"/>
      <c r="AU90" s="1"/>
      <c r="AV90" s="1"/>
      <c r="AW90" s="1"/>
      <c r="AX90" s="1"/>
      <c r="AY90" s="1"/>
    </row>
    <row r="91" spans="1:51" ht="10.7" hidden="1" customHeight="1" x14ac:dyDescent="0.25">
      <c r="A91" s="1700" t="s">
        <v>2954</v>
      </c>
      <c r="B91" s="1065"/>
      <c r="C91" s="1495"/>
      <c r="D91" s="1692"/>
      <c r="E91" s="1700"/>
      <c r="F91" s="1692"/>
      <c r="G91" s="1692"/>
      <c r="H91" s="1502"/>
      <c r="I91" s="1692"/>
      <c r="J91" s="1692"/>
      <c r="K91" s="1405"/>
      <c r="L91" s="1405"/>
      <c r="M91" s="1406"/>
      <c r="N91" s="1700"/>
      <c r="O91" s="2324"/>
      <c r="P91" s="2324"/>
      <c r="Q91" s="2324"/>
      <c r="R91" s="2324"/>
      <c r="S91" s="24"/>
      <c r="T91" s="1407" t="str">
        <f t="shared" si="4"/>
        <v>23 (1423)</v>
      </c>
      <c r="U91" s="1408" t="str">
        <f t="shared" si="5"/>
        <v/>
      </c>
      <c r="V91" s="295"/>
      <c r="W91" s="1409"/>
      <c r="X91" s="1409"/>
      <c r="Y91" s="1144"/>
      <c r="Z91" s="1143"/>
      <c r="AA91" s="1144"/>
      <c r="AB91" s="1143"/>
      <c r="AC91" s="1144"/>
      <c r="AD91" s="1"/>
      <c r="AE91" s="19"/>
      <c r="AF91" s="1266"/>
      <c r="AG91" s="808"/>
      <c r="AH91" s="1267"/>
      <c r="AI91" s="1267"/>
      <c r="AJ91" s="1223"/>
      <c r="AK91" s="1268"/>
      <c r="AL91" s="1269"/>
      <c r="AM91" s="1143"/>
      <c r="AN91" s="1131"/>
      <c r="AO91" s="25"/>
      <c r="AP91" s="1270"/>
      <c r="AQ91" s="1270"/>
      <c r="AR91" s="1270"/>
      <c r="AS91" s="1270"/>
      <c r="AT91" s="1"/>
      <c r="AU91" s="1"/>
      <c r="AV91" s="1"/>
      <c r="AW91" s="1"/>
      <c r="AX91" s="1"/>
      <c r="AY91" s="1"/>
    </row>
    <row r="92" spans="1:51" ht="10.7" hidden="1" customHeight="1" x14ac:dyDescent="0.25">
      <c r="A92" s="1700" t="s">
        <v>2955</v>
      </c>
      <c r="B92" s="1065"/>
      <c r="C92" s="1495"/>
      <c r="D92" s="1692"/>
      <c r="E92" s="1700"/>
      <c r="F92" s="1692"/>
      <c r="G92" s="1692"/>
      <c r="H92" s="1502"/>
      <c r="I92" s="1692"/>
      <c r="J92" s="1692"/>
      <c r="K92" s="1405"/>
      <c r="L92" s="1405"/>
      <c r="M92" s="1406"/>
      <c r="N92" s="1700"/>
      <c r="O92" s="2324"/>
      <c r="P92" s="2324"/>
      <c r="Q92" s="2324"/>
      <c r="R92" s="2324"/>
      <c r="S92" s="24"/>
      <c r="T92" s="1407" t="str">
        <f t="shared" si="4"/>
        <v>24 (1424)</v>
      </c>
      <c r="U92" s="1408" t="str">
        <f t="shared" si="5"/>
        <v/>
      </c>
      <c r="V92" s="295"/>
      <c r="W92" s="1409"/>
      <c r="X92" s="1409"/>
      <c r="Y92" s="1144"/>
      <c r="Z92" s="1143"/>
      <c r="AA92" s="1144"/>
      <c r="AB92" s="1143"/>
      <c r="AC92" s="1144"/>
      <c r="AD92" s="1"/>
      <c r="AE92" s="19"/>
      <c r="AF92" s="1266"/>
      <c r="AG92" s="808"/>
      <c r="AH92" s="1267"/>
      <c r="AI92" s="1267"/>
      <c r="AJ92" s="1223"/>
      <c r="AK92" s="1268"/>
      <c r="AL92" s="1269"/>
      <c r="AM92" s="1143"/>
      <c r="AN92" s="1131"/>
      <c r="AO92" s="25"/>
      <c r="AP92" s="1270"/>
      <c r="AQ92" s="1270"/>
      <c r="AR92" s="1270"/>
      <c r="AS92" s="1270"/>
      <c r="AT92" s="1"/>
      <c r="AU92" s="1"/>
      <c r="AV92" s="1"/>
      <c r="AW92" s="1"/>
      <c r="AX92" s="1"/>
      <c r="AY92" s="1"/>
    </row>
    <row r="93" spans="1:51" x14ac:dyDescent="0.25">
      <c r="A93" s="1700" t="s">
        <v>2956</v>
      </c>
      <c r="B93" s="1065"/>
      <c r="C93" s="1495"/>
      <c r="D93" s="1692"/>
      <c r="E93" s="1700"/>
      <c r="F93" s="1692"/>
      <c r="G93" s="1692"/>
      <c r="H93" s="1502"/>
      <c r="I93" s="1692"/>
      <c r="J93" s="1692"/>
      <c r="K93" s="1405"/>
      <c r="L93" s="1405"/>
      <c r="M93" s="1406"/>
      <c r="N93" s="1700"/>
      <c r="O93" s="2324"/>
      <c r="P93" s="2324"/>
      <c r="Q93" s="2324"/>
      <c r="R93" s="2324"/>
      <c r="S93" s="24"/>
      <c r="T93" s="1407" t="str">
        <f t="shared" si="4"/>
        <v>25 (1425)</v>
      </c>
      <c r="U93" s="1408" t="str">
        <f t="shared" si="5"/>
        <v/>
      </c>
      <c r="V93" s="295"/>
      <c r="W93" s="1409"/>
      <c r="X93" s="1409"/>
      <c r="Y93" s="1144"/>
      <c r="Z93" s="1143"/>
      <c r="AA93" s="1144"/>
      <c r="AB93" s="1143"/>
      <c r="AC93" s="1144"/>
      <c r="AD93" s="1"/>
      <c r="AE93" s="19"/>
      <c r="AF93" s="1266"/>
      <c r="AG93" s="808"/>
      <c r="AH93" s="1267"/>
      <c r="AI93" s="1267"/>
      <c r="AJ93" s="1223"/>
      <c r="AK93" s="1268"/>
      <c r="AL93" s="1269"/>
      <c r="AM93" s="1143"/>
      <c r="AN93" s="1131"/>
      <c r="AO93" s="25"/>
      <c r="AP93" s="1270"/>
      <c r="AQ93" s="1270"/>
      <c r="AR93" s="1270"/>
      <c r="AS93" s="1270"/>
      <c r="AT93" s="1"/>
      <c r="AU93" s="1"/>
      <c r="AV93" s="1"/>
      <c r="AW93" s="1"/>
      <c r="AX93" s="1"/>
      <c r="AY93" s="1"/>
    </row>
    <row r="94" spans="1:51" x14ac:dyDescent="0.25">
      <c r="A94" s="425" t="s">
        <v>2957</v>
      </c>
      <c r="B94" s="1066">
        <v>100</v>
      </c>
      <c r="C94" s="1410"/>
      <c r="D94" s="1692"/>
      <c r="E94" s="1700"/>
      <c r="F94" s="1692"/>
      <c r="G94" s="1692"/>
      <c r="H94" s="1502"/>
      <c r="I94" s="1692"/>
      <c r="J94" s="1692"/>
      <c r="K94" s="1405"/>
      <c r="L94" s="1405"/>
      <c r="M94" s="1497"/>
      <c r="N94" s="1700"/>
      <c r="O94" s="2325"/>
      <c r="P94" s="2325"/>
      <c r="Q94" s="2325"/>
      <c r="R94" s="2325"/>
      <c r="S94" s="24"/>
      <c r="T94" s="1480" t="str">
        <f>$A$94</f>
        <v>(1426)</v>
      </c>
      <c r="U94" s="1413">
        <f>$B94</f>
        <v>100</v>
      </c>
      <c r="V94" s="295"/>
      <c r="W94" s="1409"/>
      <c r="X94" s="1409"/>
      <c r="Y94" s="1144"/>
      <c r="Z94" s="1143"/>
      <c r="AA94" s="1144"/>
      <c r="AB94" s="1143"/>
      <c r="AC94" s="1144"/>
      <c r="AD94" s="1"/>
      <c r="AE94" s="25"/>
      <c r="AF94" s="1272"/>
      <c r="AG94" s="808"/>
      <c r="AH94" s="1267"/>
      <c r="AI94" s="1267"/>
      <c r="AJ94" s="1223"/>
      <c r="AK94" s="221"/>
      <c r="AL94" s="1273"/>
      <c r="AM94" s="1143"/>
      <c r="AN94" s="1131"/>
      <c r="AO94" s="25"/>
      <c r="AP94" s="802"/>
      <c r="AQ94" s="802"/>
      <c r="AR94" s="802"/>
      <c r="AS94" s="802"/>
      <c r="AT94" s="1"/>
      <c r="AU94" s="1"/>
      <c r="AV94" s="1"/>
      <c r="AW94" s="1"/>
      <c r="AX94" s="1"/>
      <c r="AY94" s="1"/>
    </row>
    <row r="95" spans="1:51" x14ac:dyDescent="0.25">
      <c r="A95" s="132" t="s">
        <v>2958</v>
      </c>
      <c r="B95" s="905" t="s">
        <v>2959</v>
      </c>
      <c r="C95" s="906"/>
      <c r="D95" s="1693"/>
      <c r="E95" s="131"/>
      <c r="F95" s="1498"/>
      <c r="G95" s="1693"/>
      <c r="H95" s="1503"/>
      <c r="I95" s="1693"/>
      <c r="J95" s="1693"/>
      <c r="K95" s="1416"/>
      <c r="L95" s="1416"/>
      <c r="M95" s="1417"/>
      <c r="N95" s="131"/>
      <c r="O95" s="2326"/>
      <c r="P95" s="2326"/>
      <c r="Q95" s="2326"/>
      <c r="R95" s="2326"/>
      <c r="S95" s="24"/>
      <c r="T95" s="1480" t="str">
        <f>$A$95</f>
        <v>(1400)</v>
      </c>
      <c r="U95" s="906" t="str">
        <f>$B95</f>
        <v>Global</v>
      </c>
      <c r="V95" s="295"/>
      <c r="W95" s="1418"/>
      <c r="X95" s="1418"/>
      <c r="Y95" s="1146"/>
      <c r="Z95" s="1145"/>
      <c r="AA95" s="1146"/>
      <c r="AB95" s="1145"/>
      <c r="AC95" s="1146"/>
      <c r="AD95" s="1"/>
      <c r="AE95" s="25"/>
      <c r="AF95" s="768"/>
      <c r="AG95" s="808"/>
      <c r="AH95" s="1267"/>
      <c r="AI95" s="1267"/>
      <c r="AJ95" s="1223"/>
      <c r="AK95" s="221"/>
      <c r="AL95" s="1274"/>
      <c r="AM95" s="1145"/>
      <c r="AN95" s="1275"/>
      <c r="AO95" s="25"/>
      <c r="AP95" s="803"/>
      <c r="AQ95" s="803"/>
      <c r="AR95" s="803"/>
      <c r="AS95" s="803"/>
      <c r="AT95" s="1"/>
      <c r="AU95" s="1"/>
      <c r="AV95" s="1"/>
      <c r="AW95" s="1"/>
      <c r="AX95" s="1"/>
      <c r="AY95" s="1"/>
    </row>
    <row r="96" spans="1:51" x14ac:dyDescent="0.25">
      <c r="A96" s="131"/>
      <c r="B96" s="131"/>
      <c r="C96" s="131"/>
      <c r="D96" s="131"/>
      <c r="E96" s="131"/>
      <c r="F96" s="1421"/>
      <c r="G96" s="1421"/>
      <c r="H96" s="1421"/>
      <c r="I96" s="1421"/>
      <c r="J96" s="1421"/>
      <c r="K96" s="1421"/>
      <c r="L96" s="1421"/>
      <c r="M96" s="1421"/>
      <c r="N96" s="131"/>
      <c r="O96" s="24"/>
      <c r="P96" s="24"/>
      <c r="Q96" s="24"/>
      <c r="R96" s="24"/>
      <c r="S96" s="24"/>
      <c r="T96" s="1400"/>
      <c r="U96" s="1400"/>
      <c r="V96" s="131"/>
      <c r="W96" s="131"/>
      <c r="X96" s="131"/>
      <c r="Y96" s="1134"/>
      <c r="Z96" s="1134"/>
      <c r="AA96" s="1134"/>
      <c r="AB96" s="1134"/>
      <c r="AC96" s="1134"/>
      <c r="AD96" s="1"/>
      <c r="AE96" s="1134"/>
      <c r="AF96" s="1134"/>
      <c r="AG96" s="1134"/>
      <c r="AH96" s="1134"/>
      <c r="AI96" s="1134"/>
      <c r="AJ96" s="693"/>
      <c r="AK96" s="1134"/>
      <c r="AL96" s="1134"/>
      <c r="AM96" s="769"/>
      <c r="AN96" s="25"/>
      <c r="AO96" s="25"/>
      <c r="AP96" s="25"/>
      <c r="AQ96" s="25"/>
      <c r="AR96" s="25"/>
      <c r="AS96" s="25"/>
      <c r="AT96" s="1"/>
      <c r="AU96" s="1"/>
      <c r="AV96" s="1"/>
      <c r="AW96" s="1"/>
      <c r="AX96" s="1"/>
      <c r="AY96" s="1"/>
    </row>
    <row r="97" spans="1:53" x14ac:dyDescent="0.25">
      <c r="A97" s="131"/>
      <c r="B97" s="138" t="s">
        <v>1787</v>
      </c>
      <c r="C97" s="131"/>
      <c r="D97" s="131"/>
      <c r="E97" s="131"/>
      <c r="F97" s="1421"/>
      <c r="G97" s="1421"/>
      <c r="H97" s="1421"/>
      <c r="I97" s="1421"/>
      <c r="J97" s="131"/>
      <c r="K97" s="1421"/>
      <c r="L97" s="1421"/>
      <c r="M97" s="1421"/>
      <c r="N97" s="131"/>
      <c r="O97" s="24"/>
      <c r="P97" s="24"/>
      <c r="Q97" s="24"/>
      <c r="R97" s="24"/>
      <c r="S97" s="24"/>
      <c r="T97" s="1400"/>
      <c r="U97" s="1401" t="str">
        <f>$B97</f>
        <v>Dérivés hors cote (504)</v>
      </c>
      <c r="V97" s="131"/>
      <c r="W97" s="131"/>
      <c r="X97" s="131"/>
      <c r="Y97" s="1083"/>
      <c r="Z97" s="1083"/>
      <c r="AA97" s="769"/>
      <c r="AB97" s="769"/>
      <c r="AC97" s="769"/>
      <c r="AD97" s="769"/>
      <c r="AE97" s="769"/>
      <c r="AF97" s="769"/>
      <c r="AG97" s="769"/>
      <c r="AH97" s="769"/>
      <c r="AI97" s="1"/>
      <c r="AJ97" s="1118"/>
      <c r="AK97" s="1118"/>
      <c r="AL97" s="1085"/>
      <c r="AM97" s="1085"/>
      <c r="AN97" s="1085"/>
      <c r="AO97" s="1085"/>
      <c r="AP97" s="1086"/>
      <c r="AQ97" s="1085"/>
      <c r="AR97" s="1085"/>
      <c r="AS97" s="1085"/>
      <c r="AT97" s="1085"/>
      <c r="AU97" s="1085"/>
      <c r="AV97" s="1085"/>
      <c r="AW97" s="1118"/>
      <c r="AX97" s="1118"/>
      <c r="AY97" s="1085"/>
      <c r="AZ97" s="1085"/>
      <c r="BA97" s="1085"/>
    </row>
    <row r="98" spans="1:53" x14ac:dyDescent="0.25">
      <c r="A98" s="1700" t="s">
        <v>2932</v>
      </c>
      <c r="B98" s="1065"/>
      <c r="C98" s="1692"/>
      <c r="D98" s="1692"/>
      <c r="E98" s="1700"/>
      <c r="F98" s="1692"/>
      <c r="G98" s="1504"/>
      <c r="H98" s="1431"/>
      <c r="I98" s="1692"/>
      <c r="J98" s="1505"/>
      <c r="K98" s="1405"/>
      <c r="L98" s="1505"/>
      <c r="M98" s="1406"/>
      <c r="N98" s="1700"/>
      <c r="O98" s="2324"/>
      <c r="P98" s="2324"/>
      <c r="Q98" s="2324"/>
      <c r="R98" s="2324"/>
      <c r="S98" s="24"/>
      <c r="T98" s="1407" t="str">
        <f t="shared" ref="T98:T122" si="6">$A98</f>
        <v>1 (1401)</v>
      </c>
      <c r="U98" s="1408" t="str">
        <f t="shared" ref="U98:U122" si="7">IF($B98="","",$B98)</f>
        <v/>
      </c>
      <c r="V98" s="295"/>
      <c r="W98" s="1409"/>
      <c r="X98" s="1409"/>
      <c r="Y98" s="1083"/>
      <c r="Z98" s="1083"/>
      <c r="AA98" s="769"/>
      <c r="AB98" s="769"/>
      <c r="AC98" s="769"/>
      <c r="AD98" s="769"/>
      <c r="AE98" s="769"/>
      <c r="AF98" s="769"/>
      <c r="AG98" s="769"/>
      <c r="AH98" s="769"/>
      <c r="AI98" s="1"/>
      <c r="AJ98" s="1118"/>
      <c r="AK98" s="1118"/>
      <c r="AL98" s="1085"/>
      <c r="AM98" s="1085"/>
      <c r="AN98" s="1085"/>
      <c r="AO98" s="1085"/>
      <c r="AP98" s="1086"/>
      <c r="AQ98" s="1085"/>
      <c r="AR98" s="1085"/>
      <c r="AS98" s="1085"/>
      <c r="AT98" s="1085"/>
      <c r="AU98" s="1085"/>
      <c r="AV98" s="1085"/>
      <c r="AW98" s="1118"/>
      <c r="AX98" s="1118"/>
      <c r="AY98" s="1085"/>
      <c r="AZ98" s="1085"/>
      <c r="BA98" s="1085"/>
    </row>
    <row r="99" spans="1:53" x14ac:dyDescent="0.25">
      <c r="A99" s="1700" t="s">
        <v>2933</v>
      </c>
      <c r="B99" s="1065"/>
      <c r="C99" s="1692"/>
      <c r="D99" s="1692"/>
      <c r="E99" s="1700"/>
      <c r="F99" s="1692"/>
      <c r="G99" s="1504"/>
      <c r="H99" s="1431"/>
      <c r="I99" s="1692"/>
      <c r="J99" s="1505"/>
      <c r="K99" s="1405"/>
      <c r="L99" s="1505"/>
      <c r="M99" s="1406"/>
      <c r="N99" s="1700"/>
      <c r="O99" s="2324"/>
      <c r="P99" s="2324"/>
      <c r="Q99" s="2324"/>
      <c r="R99" s="2324"/>
      <c r="S99" s="24"/>
      <c r="T99" s="1407" t="str">
        <f t="shared" si="6"/>
        <v>2 (1402)</v>
      </c>
      <c r="U99" s="1408" t="str">
        <f t="shared" si="7"/>
        <v/>
      </c>
      <c r="V99" s="295"/>
      <c r="W99" s="1409"/>
      <c r="X99" s="1409"/>
      <c r="Y99" s="25"/>
      <c r="Z99" s="25"/>
      <c r="AA99" s="25"/>
      <c r="AB99" s="25"/>
      <c r="AC99" s="25"/>
      <c r="AD99" s="1"/>
      <c r="AE99" s="1"/>
      <c r="AF99" s="1"/>
      <c r="AG99" s="1"/>
      <c r="AH99" s="1"/>
      <c r="AI99" s="1"/>
      <c r="AJ99" s="1"/>
      <c r="AK99" s="1"/>
      <c r="AL99" s="1"/>
      <c r="AM99" s="1"/>
      <c r="AN99" s="1"/>
      <c r="AO99" s="1"/>
      <c r="AP99" s="1"/>
      <c r="AQ99" s="1"/>
      <c r="AR99" s="1"/>
      <c r="AS99" s="1"/>
      <c r="AT99" s="1"/>
      <c r="AU99" s="1"/>
      <c r="AV99" s="1"/>
      <c r="AW99" s="1"/>
      <c r="AX99" s="1"/>
      <c r="AY99" s="1"/>
      <c r="AZ99" s="1719"/>
      <c r="BA99" s="1719"/>
    </row>
    <row r="100" spans="1:53" hidden="1" x14ac:dyDescent="0.25">
      <c r="A100" s="1700" t="s">
        <v>2934</v>
      </c>
      <c r="B100" s="1065"/>
      <c r="C100" s="1692"/>
      <c r="D100" s="1692"/>
      <c r="E100" s="1700"/>
      <c r="F100" s="1692"/>
      <c r="G100" s="1504"/>
      <c r="H100" s="1431"/>
      <c r="I100" s="1692"/>
      <c r="J100" s="1505"/>
      <c r="K100" s="1405"/>
      <c r="L100" s="1505"/>
      <c r="M100" s="1406"/>
      <c r="N100" s="1700"/>
      <c r="O100" s="2324"/>
      <c r="P100" s="2324"/>
      <c r="Q100" s="2324"/>
      <c r="R100" s="2324"/>
      <c r="S100" s="24"/>
      <c r="T100" s="1407" t="str">
        <f t="shared" si="6"/>
        <v>3 (1403)</v>
      </c>
      <c r="U100" s="1408" t="str">
        <f t="shared" si="7"/>
        <v/>
      </c>
      <c r="V100" s="295"/>
      <c r="W100" s="1409"/>
      <c r="X100" s="1409"/>
      <c r="Y100" s="1121"/>
      <c r="Z100" s="1145"/>
      <c r="AA100" s="1121"/>
      <c r="AB100" s="1145"/>
      <c r="AC100" s="1121"/>
      <c r="AD100" s="1"/>
      <c r="AE100" s="1276"/>
      <c r="AF100" s="792"/>
      <c r="AG100" s="808"/>
      <c r="AH100" s="1187"/>
      <c r="AI100" s="1121"/>
      <c r="AJ100" s="283"/>
      <c r="AK100" s="1276"/>
      <c r="AL100" s="1264"/>
      <c r="AM100" s="1145"/>
      <c r="AN100" s="25"/>
      <c r="AO100" s="25"/>
      <c r="AP100" s="803"/>
      <c r="AQ100" s="803"/>
      <c r="AR100" s="803"/>
      <c r="AS100" s="803"/>
      <c r="AT100" s="1"/>
      <c r="AU100" s="1"/>
      <c r="AV100" s="1"/>
      <c r="AW100" s="1"/>
      <c r="AX100" s="1"/>
      <c r="AY100" s="1"/>
      <c r="AZ100" s="1719"/>
      <c r="BA100" s="1719"/>
    </row>
    <row r="101" spans="1:53" hidden="1" x14ac:dyDescent="0.25">
      <c r="A101" s="1700" t="s">
        <v>2935</v>
      </c>
      <c r="B101" s="1065"/>
      <c r="C101" s="1692"/>
      <c r="D101" s="1692"/>
      <c r="E101" s="1700"/>
      <c r="F101" s="1692"/>
      <c r="G101" s="1504"/>
      <c r="H101" s="1431"/>
      <c r="I101" s="1692"/>
      <c r="J101" s="1505"/>
      <c r="K101" s="1405"/>
      <c r="L101" s="1505"/>
      <c r="M101" s="1406"/>
      <c r="N101" s="1700"/>
      <c r="O101" s="2324"/>
      <c r="P101" s="2324"/>
      <c r="Q101" s="2324"/>
      <c r="R101" s="2324"/>
      <c r="S101" s="24"/>
      <c r="T101" s="1407" t="str">
        <f t="shared" si="6"/>
        <v>4 (1404)</v>
      </c>
      <c r="U101" s="1408" t="str">
        <f t="shared" si="7"/>
        <v/>
      </c>
      <c r="V101" s="295"/>
      <c r="W101" s="1409"/>
      <c r="X101" s="1409"/>
      <c r="Y101" s="25"/>
      <c r="Z101" s="25"/>
      <c r="AA101" s="25"/>
      <c r="AB101" s="25"/>
      <c r="AC101" s="25"/>
      <c r="AD101" s="1"/>
      <c r="AE101" s="1187"/>
      <c r="AF101" s="1187"/>
      <c r="AG101" s="1187"/>
      <c r="AH101" s="1187"/>
      <c r="AI101" s="1187"/>
      <c r="AJ101" s="1188"/>
      <c r="AK101" s="1187"/>
      <c r="AL101" s="1187"/>
      <c r="AM101" s="25"/>
      <c r="AN101" s="25"/>
      <c r="AO101" s="25"/>
      <c r="AP101" s="25"/>
      <c r="AQ101" s="25"/>
      <c r="AR101" s="25"/>
      <c r="AS101" s="25"/>
      <c r="AT101" s="1"/>
      <c r="AU101" s="1"/>
      <c r="AV101" s="1"/>
      <c r="AW101" s="1"/>
      <c r="AX101" s="1"/>
      <c r="AY101" s="1"/>
      <c r="AZ101" s="1719"/>
      <c r="BA101" s="1719"/>
    </row>
    <row r="102" spans="1:53" s="25" customFormat="1" ht="34.700000000000003" hidden="1" customHeight="1" x14ac:dyDescent="0.2">
      <c r="A102" s="1700" t="s">
        <v>2936</v>
      </c>
      <c r="B102" s="1065"/>
      <c r="C102" s="1692"/>
      <c r="D102" s="1692"/>
      <c r="E102" s="1700"/>
      <c r="F102" s="1692"/>
      <c r="G102" s="1504"/>
      <c r="H102" s="1431"/>
      <c r="I102" s="1692"/>
      <c r="J102" s="1505"/>
      <c r="K102" s="1405"/>
      <c r="L102" s="1505"/>
      <c r="M102" s="1406"/>
      <c r="N102" s="1700"/>
      <c r="O102" s="2324"/>
      <c r="P102" s="2324"/>
      <c r="Q102" s="2324"/>
      <c r="R102" s="2324"/>
      <c r="S102" s="24"/>
      <c r="T102" s="1407" t="str">
        <f t="shared" si="6"/>
        <v>5 (1405)</v>
      </c>
      <c r="U102" s="1408" t="str">
        <f t="shared" si="7"/>
        <v/>
      </c>
      <c r="V102" s="295"/>
      <c r="W102" s="1409"/>
      <c r="X102" s="1409"/>
      <c r="AE102" s="1187"/>
      <c r="AF102" s="1187"/>
      <c r="AG102" s="1187"/>
      <c r="AH102" s="1187"/>
      <c r="AI102" s="1187"/>
      <c r="AJ102" s="1187"/>
      <c r="AK102" s="1187"/>
      <c r="AL102" s="1187"/>
    </row>
    <row r="103" spans="1:53" s="25" customFormat="1" ht="33.200000000000003" hidden="1" customHeight="1" x14ac:dyDescent="0.2">
      <c r="A103" s="1700" t="s">
        <v>2937</v>
      </c>
      <c r="B103" s="1065"/>
      <c r="C103" s="1692"/>
      <c r="D103" s="1692"/>
      <c r="E103" s="1700"/>
      <c r="F103" s="1692"/>
      <c r="G103" s="1504"/>
      <c r="H103" s="1431"/>
      <c r="I103" s="1692"/>
      <c r="J103" s="1505"/>
      <c r="K103" s="1405"/>
      <c r="L103" s="1505"/>
      <c r="M103" s="1406"/>
      <c r="N103" s="1700"/>
      <c r="O103" s="2324"/>
      <c r="P103" s="2324"/>
      <c r="Q103" s="2324"/>
      <c r="R103" s="2324"/>
      <c r="S103" s="24"/>
      <c r="T103" s="1407" t="str">
        <f t="shared" si="6"/>
        <v>6 (1406)</v>
      </c>
      <c r="U103" s="1408" t="str">
        <f t="shared" si="7"/>
        <v/>
      </c>
      <c r="V103" s="295"/>
      <c r="W103" s="1409"/>
      <c r="X103" s="1409"/>
      <c r="AE103" s="1187"/>
      <c r="AF103" s="1187"/>
      <c r="AG103" s="1187"/>
      <c r="AH103" s="1187"/>
      <c r="AI103" s="1187"/>
      <c r="AJ103" s="1187"/>
      <c r="AK103" s="1187"/>
      <c r="AL103" s="1187"/>
    </row>
    <row r="104" spans="1:53" s="25" customFormat="1" ht="34.9" hidden="1" customHeight="1" x14ac:dyDescent="0.2">
      <c r="A104" s="1700" t="s">
        <v>2938</v>
      </c>
      <c r="B104" s="1065"/>
      <c r="C104" s="1692"/>
      <c r="D104" s="1692"/>
      <c r="E104" s="1700"/>
      <c r="F104" s="1692"/>
      <c r="G104" s="1504"/>
      <c r="H104" s="1431"/>
      <c r="I104" s="1692"/>
      <c r="J104" s="1505"/>
      <c r="K104" s="1405"/>
      <c r="L104" s="1505"/>
      <c r="M104" s="1406"/>
      <c r="N104" s="1700"/>
      <c r="O104" s="2324"/>
      <c r="P104" s="2324"/>
      <c r="Q104" s="2324"/>
      <c r="R104" s="2324"/>
      <c r="S104" s="24"/>
      <c r="T104" s="1407" t="str">
        <f t="shared" si="6"/>
        <v>7 (1407)</v>
      </c>
      <c r="U104" s="1408" t="str">
        <f t="shared" si="7"/>
        <v/>
      </c>
      <c r="V104" s="295"/>
      <c r="W104" s="1409"/>
      <c r="X104" s="1409"/>
      <c r="AE104" s="1187"/>
      <c r="AF104" s="1187"/>
      <c r="AG104" s="1187"/>
      <c r="AH104" s="1187"/>
      <c r="AI104" s="1187"/>
      <c r="AJ104" s="1187"/>
      <c r="AK104" s="1187"/>
      <c r="AL104" s="1187"/>
    </row>
    <row r="105" spans="1:53" ht="19.899999999999999" hidden="1" customHeight="1" x14ac:dyDescent="0.25">
      <c r="A105" s="1700" t="s">
        <v>2939</v>
      </c>
      <c r="B105" s="1065"/>
      <c r="C105" s="1692"/>
      <c r="D105" s="1692"/>
      <c r="E105" s="1700"/>
      <c r="F105" s="1692"/>
      <c r="G105" s="1504"/>
      <c r="H105" s="1431"/>
      <c r="I105" s="1692"/>
      <c r="J105" s="1505"/>
      <c r="K105" s="1405"/>
      <c r="L105" s="1505"/>
      <c r="M105" s="1406"/>
      <c r="N105" s="1700"/>
      <c r="O105" s="2324"/>
      <c r="P105" s="2324"/>
      <c r="Q105" s="2324"/>
      <c r="R105" s="2324"/>
      <c r="S105" s="24"/>
      <c r="T105" s="1407" t="str">
        <f t="shared" si="6"/>
        <v>8 (1408)</v>
      </c>
      <c r="U105" s="1408" t="str">
        <f t="shared" si="7"/>
        <v/>
      </c>
      <c r="V105" s="295"/>
      <c r="W105" s="1409"/>
      <c r="X105" s="1409"/>
      <c r="Y105" s="25"/>
      <c r="Z105" s="25"/>
      <c r="AA105" s="25"/>
      <c r="AB105" s="25"/>
      <c r="AC105" s="25"/>
      <c r="AD105" s="1"/>
      <c r="AE105" s="1187"/>
      <c r="AF105" s="1187"/>
      <c r="AG105" s="1187"/>
      <c r="AH105" s="1187"/>
      <c r="AI105" s="1187"/>
      <c r="AJ105" s="1188"/>
      <c r="AK105" s="1187"/>
      <c r="AL105" s="1187"/>
      <c r="AM105" s="25"/>
      <c r="AN105" s="25"/>
      <c r="AO105" s="25"/>
      <c r="AP105" s="25"/>
      <c r="AQ105" s="25"/>
      <c r="AR105" s="25"/>
      <c r="AS105" s="25"/>
      <c r="AT105" s="1"/>
      <c r="AU105" s="1"/>
      <c r="AV105" s="1"/>
      <c r="AW105" s="1"/>
      <c r="AX105" s="1"/>
      <c r="AY105" s="1"/>
      <c r="AZ105" s="1719"/>
      <c r="BA105" s="1719"/>
    </row>
    <row r="106" spans="1:53" ht="12" hidden="1" customHeight="1" x14ac:dyDescent="0.25">
      <c r="A106" s="1700" t="s">
        <v>2940</v>
      </c>
      <c r="B106" s="1065"/>
      <c r="C106" s="1692"/>
      <c r="D106" s="1692"/>
      <c r="E106" s="1700"/>
      <c r="F106" s="1692"/>
      <c r="G106" s="1504"/>
      <c r="H106" s="1431"/>
      <c r="I106" s="1692"/>
      <c r="J106" s="1505"/>
      <c r="K106" s="1405"/>
      <c r="L106" s="1505"/>
      <c r="M106" s="1406"/>
      <c r="N106" s="1700"/>
      <c r="O106" s="2324"/>
      <c r="P106" s="2324"/>
      <c r="Q106" s="2324"/>
      <c r="R106" s="2324"/>
      <c r="S106" s="24"/>
      <c r="T106" s="1407" t="str">
        <f t="shared" si="6"/>
        <v>9 (1409)</v>
      </c>
      <c r="U106" s="1408" t="str">
        <f t="shared" si="7"/>
        <v/>
      </c>
      <c r="V106" s="295"/>
      <c r="W106" s="1409"/>
      <c r="X106" s="1409"/>
      <c r="Y106" s="25"/>
      <c r="Z106" s="25"/>
      <c r="AA106" s="25"/>
      <c r="AB106" s="25"/>
      <c r="AC106" s="25"/>
      <c r="AD106" s="1"/>
      <c r="AE106" s="1187"/>
      <c r="AF106" s="1187"/>
      <c r="AG106" s="1187"/>
      <c r="AH106" s="1187"/>
      <c r="AI106" s="1187"/>
      <c r="AJ106" s="1188"/>
      <c r="AK106" s="1187"/>
      <c r="AL106" s="1187"/>
      <c r="AM106" s="25"/>
      <c r="AN106" s="25"/>
      <c r="AO106" s="25"/>
      <c r="AP106" s="25"/>
      <c r="AQ106" s="25"/>
      <c r="AR106" s="25"/>
      <c r="AS106" s="25"/>
      <c r="AT106" s="1"/>
      <c r="AU106" s="1"/>
      <c r="AV106" s="1"/>
      <c r="AW106" s="1"/>
      <c r="AX106" s="1"/>
      <c r="AY106" s="1"/>
      <c r="AZ106" s="1719"/>
      <c r="BA106" s="1719"/>
    </row>
    <row r="107" spans="1:53" ht="18" hidden="1" customHeight="1" x14ac:dyDescent="0.25">
      <c r="A107" s="1700" t="s">
        <v>2941</v>
      </c>
      <c r="B107" s="1065"/>
      <c r="C107" s="1692"/>
      <c r="D107" s="1692"/>
      <c r="E107" s="1700"/>
      <c r="F107" s="1692"/>
      <c r="G107" s="1504"/>
      <c r="H107" s="1431"/>
      <c r="I107" s="1692"/>
      <c r="J107" s="1505"/>
      <c r="K107" s="1405"/>
      <c r="L107" s="1505"/>
      <c r="M107" s="1406"/>
      <c r="N107" s="1700"/>
      <c r="O107" s="2324"/>
      <c r="P107" s="2324"/>
      <c r="Q107" s="2324"/>
      <c r="R107" s="2324"/>
      <c r="S107" s="24"/>
      <c r="T107" s="1407" t="str">
        <f t="shared" si="6"/>
        <v>10 (1410)</v>
      </c>
      <c r="U107" s="1408" t="str">
        <f t="shared" si="7"/>
        <v/>
      </c>
      <c r="V107" s="295"/>
      <c r="W107" s="1409"/>
      <c r="X107" s="1409"/>
      <c r="Y107" s="25"/>
      <c r="Z107" s="25"/>
      <c r="AA107" s="25"/>
      <c r="AB107" s="25"/>
      <c r="AC107" s="25"/>
      <c r="AD107" s="1"/>
      <c r="AE107" s="1187"/>
      <c r="AF107" s="1187"/>
      <c r="AG107" s="1187"/>
      <c r="AH107" s="1187"/>
      <c r="AI107" s="1187"/>
      <c r="AJ107" s="1188"/>
      <c r="AK107" s="1187"/>
      <c r="AL107" s="1187"/>
      <c r="AM107" s="25"/>
      <c r="AN107" s="25"/>
      <c r="AO107" s="25"/>
      <c r="AP107" s="25"/>
      <c r="AQ107" s="25"/>
      <c r="AR107" s="25"/>
      <c r="AS107" s="25"/>
      <c r="AT107" s="1"/>
      <c r="AU107" s="1"/>
      <c r="AV107" s="1"/>
      <c r="AW107" s="1"/>
      <c r="AX107" s="1"/>
      <c r="AY107" s="1"/>
      <c r="AZ107" s="1719"/>
      <c r="BA107" s="1719"/>
    </row>
    <row r="108" spans="1:53" hidden="1" x14ac:dyDescent="0.25">
      <c r="A108" s="1700" t="s">
        <v>2942</v>
      </c>
      <c r="B108" s="1065"/>
      <c r="C108" s="1692"/>
      <c r="D108" s="1692"/>
      <c r="E108" s="1700"/>
      <c r="F108" s="1692"/>
      <c r="G108" s="1504"/>
      <c r="H108" s="1431"/>
      <c r="I108" s="1692"/>
      <c r="J108" s="1505"/>
      <c r="K108" s="1405"/>
      <c r="L108" s="1505"/>
      <c r="M108" s="1406"/>
      <c r="N108" s="1700"/>
      <c r="O108" s="2324"/>
      <c r="P108" s="2324"/>
      <c r="Q108" s="2324"/>
      <c r="R108" s="2324"/>
      <c r="S108" s="24"/>
      <c r="T108" s="1407" t="str">
        <f t="shared" si="6"/>
        <v>11 (1411)</v>
      </c>
      <c r="U108" s="1408" t="str">
        <f t="shared" si="7"/>
        <v/>
      </c>
      <c r="V108" s="295"/>
      <c r="W108" s="1409"/>
      <c r="X108" s="1409"/>
      <c r="Y108" s="25"/>
      <c r="Z108" s="25"/>
      <c r="AA108" s="25"/>
      <c r="AB108" s="25"/>
      <c r="AC108" s="25"/>
      <c r="AD108" s="1"/>
      <c r="AE108" s="1187"/>
      <c r="AF108" s="1187"/>
      <c r="AG108" s="1187"/>
      <c r="AH108" s="1187"/>
      <c r="AI108" s="1187"/>
      <c r="AJ108" s="1188"/>
      <c r="AK108" s="1187"/>
      <c r="AL108" s="1187"/>
      <c r="AM108" s="25"/>
      <c r="AN108" s="25"/>
      <c r="AO108" s="25"/>
      <c r="AP108" s="25"/>
      <c r="AQ108" s="25"/>
      <c r="AR108" s="25"/>
      <c r="AS108" s="25"/>
      <c r="AT108" s="1"/>
      <c r="AU108" s="1"/>
      <c r="AV108" s="1"/>
      <c r="AW108" s="1"/>
      <c r="AX108" s="1"/>
      <c r="AY108" s="1"/>
      <c r="AZ108" s="1719"/>
      <c r="BA108" s="1719"/>
    </row>
    <row r="109" spans="1:53" hidden="1" x14ac:dyDescent="0.25">
      <c r="A109" s="1700" t="s">
        <v>2943</v>
      </c>
      <c r="B109" s="1065"/>
      <c r="C109" s="1692"/>
      <c r="D109" s="1692"/>
      <c r="E109" s="1700"/>
      <c r="F109" s="1692"/>
      <c r="G109" s="1504"/>
      <c r="H109" s="1431"/>
      <c r="I109" s="1692"/>
      <c r="J109" s="1505"/>
      <c r="K109" s="1405"/>
      <c r="L109" s="1505"/>
      <c r="M109" s="1406"/>
      <c r="N109" s="1700"/>
      <c r="O109" s="2324"/>
      <c r="P109" s="2324"/>
      <c r="Q109" s="2324"/>
      <c r="R109" s="2324"/>
      <c r="S109" s="24"/>
      <c r="T109" s="1407" t="str">
        <f t="shared" si="6"/>
        <v>12 (1412)</v>
      </c>
      <c r="U109" s="1408" t="str">
        <f t="shared" si="7"/>
        <v/>
      </c>
      <c r="V109" s="295"/>
      <c r="W109" s="1409"/>
      <c r="X109" s="1409"/>
      <c r="Y109" s="25"/>
      <c r="Z109" s="25"/>
      <c r="AA109" s="25"/>
      <c r="AB109" s="25"/>
      <c r="AC109" s="25"/>
      <c r="AD109" s="1"/>
      <c r="AE109" s="1187"/>
      <c r="AF109" s="1187"/>
      <c r="AG109" s="1187"/>
      <c r="AH109" s="1187"/>
      <c r="AI109" s="1187"/>
      <c r="AJ109" s="1188"/>
      <c r="AK109" s="1187"/>
      <c r="AL109" s="1187"/>
      <c r="AM109" s="25"/>
      <c r="AN109" s="25"/>
      <c r="AO109" s="25"/>
      <c r="AP109" s="25"/>
      <c r="AQ109" s="25"/>
      <c r="AR109" s="25"/>
      <c r="AS109" s="25"/>
      <c r="AT109" s="1"/>
      <c r="AU109" s="1"/>
      <c r="AV109" s="1"/>
      <c r="AW109" s="1"/>
      <c r="AX109" s="1"/>
      <c r="AY109" s="1"/>
      <c r="AZ109" s="1719"/>
      <c r="BA109" s="1719"/>
    </row>
    <row r="110" spans="1:53" hidden="1" x14ac:dyDescent="0.25">
      <c r="A110" s="1700" t="s">
        <v>2944</v>
      </c>
      <c r="B110" s="1065"/>
      <c r="C110" s="1692"/>
      <c r="D110" s="1692"/>
      <c r="E110" s="1700"/>
      <c r="F110" s="1692"/>
      <c r="G110" s="1504"/>
      <c r="H110" s="1431"/>
      <c r="I110" s="1692"/>
      <c r="J110" s="1505"/>
      <c r="K110" s="1405"/>
      <c r="L110" s="1505"/>
      <c r="M110" s="1406"/>
      <c r="N110" s="1700"/>
      <c r="O110" s="2324"/>
      <c r="P110" s="2324"/>
      <c r="Q110" s="2324"/>
      <c r="R110" s="2324"/>
      <c r="S110" s="24"/>
      <c r="T110" s="1407" t="str">
        <f t="shared" si="6"/>
        <v>13 (1413)</v>
      </c>
      <c r="U110" s="1408" t="str">
        <f t="shared" si="7"/>
        <v/>
      </c>
      <c r="V110" s="295"/>
      <c r="W110" s="1409"/>
      <c r="X110" s="140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719"/>
      <c r="AT110" s="1719"/>
      <c r="AU110" s="1719"/>
      <c r="AV110" s="1719"/>
      <c r="AW110" s="1719"/>
      <c r="AX110" s="1719"/>
      <c r="AY110" s="1719"/>
      <c r="AZ110" s="1719"/>
      <c r="BA110" s="1719"/>
    </row>
    <row r="111" spans="1:53" hidden="1" x14ac:dyDescent="0.25">
      <c r="A111" s="1700" t="s">
        <v>2945</v>
      </c>
      <c r="B111" s="1065"/>
      <c r="C111" s="1692"/>
      <c r="D111" s="1692"/>
      <c r="E111" s="1700"/>
      <c r="F111" s="1692"/>
      <c r="G111" s="1504"/>
      <c r="H111" s="1431"/>
      <c r="I111" s="1692"/>
      <c r="J111" s="1505"/>
      <c r="K111" s="1405"/>
      <c r="L111" s="1505"/>
      <c r="M111" s="1406"/>
      <c r="N111" s="1700"/>
      <c r="O111" s="2324"/>
      <c r="P111" s="2324"/>
      <c r="Q111" s="2324"/>
      <c r="R111" s="2324"/>
      <c r="S111" s="24"/>
      <c r="T111" s="1407" t="str">
        <f t="shared" si="6"/>
        <v>14 (1414)</v>
      </c>
      <c r="U111" s="1408" t="str">
        <f t="shared" si="7"/>
        <v/>
      </c>
      <c r="V111" s="295"/>
      <c r="W111" s="1409"/>
      <c r="X111" s="140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719"/>
      <c r="AT111" s="1719"/>
      <c r="AU111" s="1719"/>
      <c r="AV111" s="1719"/>
      <c r="AW111" s="1719"/>
      <c r="AX111" s="1719"/>
      <c r="AY111" s="1719"/>
      <c r="AZ111" s="1719"/>
      <c r="BA111" s="1719"/>
    </row>
    <row r="112" spans="1:53" hidden="1" x14ac:dyDescent="0.25">
      <c r="A112" s="1700" t="s">
        <v>2946</v>
      </c>
      <c r="B112" s="1065"/>
      <c r="C112" s="1692"/>
      <c r="D112" s="1692"/>
      <c r="E112" s="1700"/>
      <c r="F112" s="1692"/>
      <c r="G112" s="1504"/>
      <c r="H112" s="1431"/>
      <c r="I112" s="1692"/>
      <c r="J112" s="1505"/>
      <c r="K112" s="1405"/>
      <c r="L112" s="1505"/>
      <c r="M112" s="1406"/>
      <c r="N112" s="1700"/>
      <c r="O112" s="2324"/>
      <c r="P112" s="2324"/>
      <c r="Q112" s="2324"/>
      <c r="R112" s="2324"/>
      <c r="S112" s="24"/>
      <c r="T112" s="1407" t="str">
        <f t="shared" si="6"/>
        <v>15 (1415)</v>
      </c>
      <c r="U112" s="1408" t="str">
        <f t="shared" si="7"/>
        <v/>
      </c>
      <c r="V112" s="295"/>
      <c r="W112" s="1409"/>
      <c r="X112" s="140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719"/>
      <c r="AT112" s="1719"/>
      <c r="AU112" s="1719"/>
      <c r="AV112" s="1719"/>
      <c r="AW112" s="1719"/>
      <c r="AX112" s="1719"/>
      <c r="AY112" s="1719"/>
      <c r="AZ112" s="1719"/>
      <c r="BA112" s="1719"/>
    </row>
    <row r="113" spans="1:24" hidden="1" x14ac:dyDescent="0.25">
      <c r="A113" s="1700" t="s">
        <v>2947</v>
      </c>
      <c r="B113" s="1065"/>
      <c r="C113" s="1692"/>
      <c r="D113" s="1692"/>
      <c r="E113" s="1700"/>
      <c r="F113" s="1692"/>
      <c r="G113" s="1504"/>
      <c r="H113" s="1431"/>
      <c r="I113" s="1692"/>
      <c r="J113" s="1505"/>
      <c r="K113" s="1405"/>
      <c r="L113" s="1505"/>
      <c r="M113" s="1406"/>
      <c r="N113" s="1700"/>
      <c r="O113" s="2324"/>
      <c r="P113" s="2324"/>
      <c r="Q113" s="2324"/>
      <c r="R113" s="2324"/>
      <c r="S113" s="24"/>
      <c r="T113" s="1407" t="str">
        <f t="shared" si="6"/>
        <v>16 (1416)</v>
      </c>
      <c r="U113" s="1408" t="str">
        <f t="shared" si="7"/>
        <v/>
      </c>
      <c r="V113" s="295"/>
      <c r="W113" s="1409"/>
      <c r="X113" s="1409"/>
    </row>
    <row r="114" spans="1:24" hidden="1" x14ac:dyDescent="0.25">
      <c r="A114" s="1700" t="s">
        <v>2948</v>
      </c>
      <c r="B114" s="1065"/>
      <c r="C114" s="1692"/>
      <c r="D114" s="1692"/>
      <c r="E114" s="1700"/>
      <c r="F114" s="1692"/>
      <c r="G114" s="1504"/>
      <c r="H114" s="1431"/>
      <c r="I114" s="1692"/>
      <c r="J114" s="1505"/>
      <c r="K114" s="1405"/>
      <c r="L114" s="1505"/>
      <c r="M114" s="1406"/>
      <c r="N114" s="1700"/>
      <c r="O114" s="2324"/>
      <c r="P114" s="2324"/>
      <c r="Q114" s="2324"/>
      <c r="R114" s="2324"/>
      <c r="S114" s="24"/>
      <c r="T114" s="1407" t="str">
        <f t="shared" si="6"/>
        <v>17 (1417)</v>
      </c>
      <c r="U114" s="1408" t="str">
        <f t="shared" si="7"/>
        <v/>
      </c>
      <c r="V114" s="295"/>
      <c r="W114" s="1409"/>
      <c r="X114" s="1409"/>
    </row>
    <row r="115" spans="1:24" hidden="1" x14ac:dyDescent="0.25">
      <c r="A115" s="1700" t="s">
        <v>2949</v>
      </c>
      <c r="B115" s="1065"/>
      <c r="C115" s="1692"/>
      <c r="D115" s="1692"/>
      <c r="E115" s="1700"/>
      <c r="F115" s="1692"/>
      <c r="G115" s="1504"/>
      <c r="H115" s="1431"/>
      <c r="I115" s="1692"/>
      <c r="J115" s="1505"/>
      <c r="K115" s="1405"/>
      <c r="L115" s="1505"/>
      <c r="M115" s="1406"/>
      <c r="N115" s="1700"/>
      <c r="O115" s="2324"/>
      <c r="P115" s="2324"/>
      <c r="Q115" s="2324"/>
      <c r="R115" s="2324"/>
      <c r="S115" s="24"/>
      <c r="T115" s="1407" t="str">
        <f t="shared" si="6"/>
        <v>18 (1418)</v>
      </c>
      <c r="U115" s="1408" t="str">
        <f t="shared" si="7"/>
        <v/>
      </c>
      <c r="V115" s="295"/>
      <c r="W115" s="1409"/>
      <c r="X115" s="1409"/>
    </row>
    <row r="116" spans="1:24" hidden="1" x14ac:dyDescent="0.25">
      <c r="A116" s="1700" t="s">
        <v>2950</v>
      </c>
      <c r="B116" s="1065"/>
      <c r="C116" s="1692"/>
      <c r="D116" s="1692"/>
      <c r="E116" s="1700"/>
      <c r="F116" s="1692"/>
      <c r="G116" s="1504"/>
      <c r="H116" s="1431"/>
      <c r="I116" s="1692"/>
      <c r="J116" s="1505"/>
      <c r="K116" s="1405"/>
      <c r="L116" s="1505"/>
      <c r="M116" s="1406"/>
      <c r="N116" s="1700"/>
      <c r="O116" s="2324"/>
      <c r="P116" s="2324"/>
      <c r="Q116" s="2324"/>
      <c r="R116" s="2324"/>
      <c r="S116" s="24"/>
      <c r="T116" s="1407" t="str">
        <f t="shared" si="6"/>
        <v>19 (1419)</v>
      </c>
      <c r="U116" s="1408" t="str">
        <f t="shared" si="7"/>
        <v/>
      </c>
      <c r="V116" s="295"/>
      <c r="W116" s="1409"/>
      <c r="X116" s="1409"/>
    </row>
    <row r="117" spans="1:24" hidden="1" x14ac:dyDescent="0.25">
      <c r="A117" s="1700" t="s">
        <v>2951</v>
      </c>
      <c r="B117" s="1065"/>
      <c r="C117" s="1692"/>
      <c r="D117" s="1692"/>
      <c r="E117" s="1700"/>
      <c r="F117" s="1692"/>
      <c r="G117" s="1504"/>
      <c r="H117" s="1431"/>
      <c r="I117" s="1692"/>
      <c r="J117" s="1505"/>
      <c r="K117" s="1405"/>
      <c r="L117" s="1505"/>
      <c r="M117" s="1406"/>
      <c r="N117" s="1700"/>
      <c r="O117" s="2324"/>
      <c r="P117" s="2324"/>
      <c r="Q117" s="2324"/>
      <c r="R117" s="2324"/>
      <c r="S117" s="24"/>
      <c r="T117" s="1407" t="str">
        <f t="shared" si="6"/>
        <v>20 (1420)</v>
      </c>
      <c r="U117" s="1408" t="str">
        <f t="shared" si="7"/>
        <v/>
      </c>
      <c r="V117" s="295"/>
      <c r="W117" s="1409"/>
      <c r="X117" s="1409"/>
    </row>
    <row r="118" spans="1:24" hidden="1" x14ac:dyDescent="0.25">
      <c r="A118" s="1700" t="s">
        <v>2952</v>
      </c>
      <c r="B118" s="1065"/>
      <c r="C118" s="1692"/>
      <c r="D118" s="1692"/>
      <c r="E118" s="1700"/>
      <c r="F118" s="1692"/>
      <c r="G118" s="1504"/>
      <c r="H118" s="1431"/>
      <c r="I118" s="1692"/>
      <c r="J118" s="1505"/>
      <c r="K118" s="1405"/>
      <c r="L118" s="1505"/>
      <c r="M118" s="1406"/>
      <c r="N118" s="1700"/>
      <c r="O118" s="2324"/>
      <c r="P118" s="2324"/>
      <c r="Q118" s="2324"/>
      <c r="R118" s="2324"/>
      <c r="S118" s="24"/>
      <c r="T118" s="1407" t="str">
        <f t="shared" si="6"/>
        <v>21 (1421)</v>
      </c>
      <c r="U118" s="1408" t="str">
        <f t="shared" si="7"/>
        <v/>
      </c>
      <c r="V118" s="295"/>
      <c r="W118" s="1409"/>
      <c r="X118" s="1409"/>
    </row>
    <row r="119" spans="1:24" hidden="1" x14ac:dyDescent="0.25">
      <c r="A119" s="1700" t="s">
        <v>2953</v>
      </c>
      <c r="B119" s="1065"/>
      <c r="C119" s="1692"/>
      <c r="D119" s="1692"/>
      <c r="E119" s="1700"/>
      <c r="F119" s="1692"/>
      <c r="G119" s="1504"/>
      <c r="H119" s="1431"/>
      <c r="I119" s="1692"/>
      <c r="J119" s="1505"/>
      <c r="K119" s="1405"/>
      <c r="L119" s="1505"/>
      <c r="M119" s="1406"/>
      <c r="N119" s="1700"/>
      <c r="O119" s="2324"/>
      <c r="P119" s="2324"/>
      <c r="Q119" s="2324"/>
      <c r="R119" s="2324"/>
      <c r="S119" s="24"/>
      <c r="T119" s="1407" t="str">
        <f t="shared" si="6"/>
        <v>22 (1422)</v>
      </c>
      <c r="U119" s="1408" t="str">
        <f t="shared" si="7"/>
        <v/>
      </c>
      <c r="V119" s="295"/>
      <c r="W119" s="1409"/>
      <c r="X119" s="1409"/>
    </row>
    <row r="120" spans="1:24" hidden="1" x14ac:dyDescent="0.25">
      <c r="A120" s="1700" t="s">
        <v>2954</v>
      </c>
      <c r="B120" s="1065"/>
      <c r="C120" s="1692"/>
      <c r="D120" s="1692"/>
      <c r="E120" s="1700"/>
      <c r="F120" s="1692"/>
      <c r="G120" s="1504"/>
      <c r="H120" s="1431"/>
      <c r="I120" s="1692"/>
      <c r="J120" s="1505"/>
      <c r="K120" s="1405"/>
      <c r="L120" s="1505"/>
      <c r="M120" s="1406"/>
      <c r="N120" s="1700"/>
      <c r="O120" s="2324"/>
      <c r="P120" s="2324"/>
      <c r="Q120" s="2324"/>
      <c r="R120" s="2324"/>
      <c r="S120" s="24"/>
      <c r="T120" s="1407" t="str">
        <f t="shared" si="6"/>
        <v>23 (1423)</v>
      </c>
      <c r="U120" s="1408" t="str">
        <f t="shared" si="7"/>
        <v/>
      </c>
      <c r="V120" s="295"/>
      <c r="W120" s="1409"/>
      <c r="X120" s="1409"/>
    </row>
    <row r="121" spans="1:24" hidden="1" x14ac:dyDescent="0.25">
      <c r="A121" s="1700" t="s">
        <v>2955</v>
      </c>
      <c r="B121" s="1065"/>
      <c r="C121" s="1692"/>
      <c r="D121" s="1692"/>
      <c r="E121" s="1700"/>
      <c r="F121" s="1692"/>
      <c r="G121" s="1504"/>
      <c r="H121" s="1431"/>
      <c r="I121" s="1692"/>
      <c r="J121" s="1505"/>
      <c r="K121" s="1405"/>
      <c r="L121" s="1505"/>
      <c r="M121" s="1406"/>
      <c r="N121" s="1700"/>
      <c r="O121" s="2324"/>
      <c r="P121" s="2324"/>
      <c r="Q121" s="2324"/>
      <c r="R121" s="2324"/>
      <c r="S121" s="24"/>
      <c r="T121" s="1407" t="str">
        <f t="shared" si="6"/>
        <v>24 (1424)</v>
      </c>
      <c r="U121" s="1408" t="str">
        <f t="shared" si="7"/>
        <v/>
      </c>
      <c r="V121" s="295"/>
      <c r="W121" s="1409"/>
      <c r="X121" s="1409"/>
    </row>
    <row r="122" spans="1:24" x14ac:dyDescent="0.25">
      <c r="A122" s="1700" t="s">
        <v>2956</v>
      </c>
      <c r="B122" s="1065"/>
      <c r="C122" s="1692"/>
      <c r="D122" s="1692"/>
      <c r="E122" s="1700"/>
      <c r="F122" s="1692"/>
      <c r="G122" s="1504"/>
      <c r="H122" s="1431"/>
      <c r="I122" s="1692"/>
      <c r="J122" s="1505"/>
      <c r="K122" s="1405"/>
      <c r="L122" s="1505"/>
      <c r="M122" s="1406"/>
      <c r="N122" s="1700"/>
      <c r="O122" s="2324"/>
      <c r="P122" s="2324"/>
      <c r="Q122" s="2324"/>
      <c r="R122" s="2324"/>
      <c r="S122" s="24"/>
      <c r="T122" s="1407" t="str">
        <f t="shared" si="6"/>
        <v>25 (1425)</v>
      </c>
      <c r="U122" s="1408" t="str">
        <f t="shared" si="7"/>
        <v/>
      </c>
      <c r="V122" s="295"/>
      <c r="W122" s="1409"/>
      <c r="X122" s="1409"/>
    </row>
    <row r="123" spans="1:24" x14ac:dyDescent="0.25">
      <c r="A123" s="425" t="s">
        <v>2957</v>
      </c>
      <c r="B123" s="1066">
        <v>100</v>
      </c>
      <c r="C123" s="1692"/>
      <c r="D123" s="1692"/>
      <c r="E123" s="1700"/>
      <c r="F123" s="1692"/>
      <c r="G123" s="467"/>
      <c r="H123" s="1496"/>
      <c r="I123" s="1692"/>
      <c r="J123" s="1352"/>
      <c r="K123" s="1405"/>
      <c r="L123" s="1352"/>
      <c r="M123" s="1497"/>
      <c r="N123" s="1700"/>
      <c r="O123" s="2325"/>
      <c r="P123" s="2325"/>
      <c r="Q123" s="2325"/>
      <c r="R123" s="2325"/>
      <c r="S123" s="24"/>
      <c r="T123" s="1480" t="str">
        <f>$A$123</f>
        <v>(1426)</v>
      </c>
      <c r="U123" s="1413">
        <f>$B123</f>
        <v>100</v>
      </c>
      <c r="V123" s="295"/>
      <c r="W123" s="1409"/>
      <c r="X123" s="1409"/>
    </row>
    <row r="124" spans="1:24" x14ac:dyDescent="0.25">
      <c r="A124" s="132" t="s">
        <v>2958</v>
      </c>
      <c r="B124" s="905" t="s">
        <v>2959</v>
      </c>
      <c r="C124" s="1693"/>
      <c r="D124" s="1693"/>
      <c r="E124" s="131"/>
      <c r="F124" s="1498"/>
      <c r="G124" s="1414"/>
      <c r="H124" s="1500"/>
      <c r="I124" s="1693"/>
      <c r="J124" s="1483"/>
      <c r="K124" s="1416"/>
      <c r="L124" s="1483"/>
      <c r="M124" s="1417"/>
      <c r="N124" s="131"/>
      <c r="O124" s="2326"/>
      <c r="P124" s="2326"/>
      <c r="Q124" s="2326"/>
      <c r="R124" s="2326"/>
      <c r="S124" s="24"/>
      <c r="T124" s="1480" t="str">
        <f>$A$124</f>
        <v>(1400)</v>
      </c>
      <c r="U124" s="906" t="str">
        <f>$B124</f>
        <v>Global</v>
      </c>
      <c r="V124" s="295"/>
      <c r="W124" s="1418"/>
      <c r="X124" s="1418"/>
    </row>
    <row r="125" spans="1:24" x14ac:dyDescent="0.25">
      <c r="A125" s="1718"/>
      <c r="B125" s="1718"/>
      <c r="C125" s="131"/>
      <c r="D125" s="131"/>
      <c r="E125" s="131"/>
      <c r="F125" s="1421"/>
      <c r="G125" s="1421"/>
      <c r="H125" s="1421"/>
      <c r="I125" s="1421"/>
      <c r="J125" s="1421"/>
      <c r="K125" s="1421"/>
      <c r="L125" s="1421"/>
      <c r="M125" s="1421"/>
      <c r="N125" s="131"/>
      <c r="O125" s="24"/>
      <c r="P125" s="24"/>
      <c r="Q125" s="24"/>
      <c r="R125" s="24"/>
      <c r="S125" s="1"/>
      <c r="T125" s="1400"/>
      <c r="U125" s="1400"/>
      <c r="V125" s="131"/>
      <c r="W125" s="131"/>
      <c r="X125" s="131"/>
    </row>
    <row r="126" spans="1:24" x14ac:dyDescent="0.25">
      <c r="A126" s="131"/>
      <c r="B126" s="138" t="s">
        <v>1788</v>
      </c>
      <c r="C126" s="131"/>
      <c r="D126" s="131"/>
      <c r="E126" s="131"/>
      <c r="F126" s="1421"/>
      <c r="G126" s="1421"/>
      <c r="H126" s="1421"/>
      <c r="I126" s="1421"/>
      <c r="J126" s="1421"/>
      <c r="K126" s="1421"/>
      <c r="L126" s="1421"/>
      <c r="M126" s="1421"/>
      <c r="N126" s="131"/>
      <c r="O126" s="24"/>
      <c r="P126" s="24"/>
      <c r="Q126" s="24"/>
      <c r="R126" s="24"/>
      <c r="S126" s="24"/>
      <c r="T126" s="1400"/>
      <c r="U126" s="1401" t="str">
        <f>$B126</f>
        <v>Autres éléments hors bilan (505)</v>
      </c>
      <c r="V126" s="131"/>
      <c r="W126" s="131"/>
      <c r="X126" s="131"/>
    </row>
    <row r="127" spans="1:24" x14ac:dyDescent="0.25">
      <c r="A127" s="1700" t="s">
        <v>2932</v>
      </c>
      <c r="B127" s="1065"/>
      <c r="C127" s="1692"/>
      <c r="D127" s="1692"/>
      <c r="E127" s="1700"/>
      <c r="F127" s="1692"/>
      <c r="G127" s="1430"/>
      <c r="H127" s="1431"/>
      <c r="I127" s="1432"/>
      <c r="J127" s="1693"/>
      <c r="K127" s="1432"/>
      <c r="L127" s="1405"/>
      <c r="M127" s="1406"/>
      <c r="N127" s="1700"/>
      <c r="O127" s="2324"/>
      <c r="P127" s="2324"/>
      <c r="Q127" s="2324"/>
      <c r="R127" s="2324"/>
      <c r="S127" s="1244"/>
      <c r="T127" s="1407" t="str">
        <f t="shared" ref="T127:T151" si="8">$A127</f>
        <v>1 (1401)</v>
      </c>
      <c r="U127" s="1408" t="str">
        <f t="shared" ref="U127:U151" si="9">IF($B127="","",$B127)</f>
        <v/>
      </c>
      <c r="V127" s="295"/>
      <c r="W127" s="1409"/>
      <c r="X127" s="1409"/>
    </row>
    <row r="128" spans="1:24" x14ac:dyDescent="0.25">
      <c r="A128" s="1700" t="s">
        <v>2933</v>
      </c>
      <c r="B128" s="1065"/>
      <c r="C128" s="1692"/>
      <c r="D128" s="1692"/>
      <c r="E128" s="1700"/>
      <c r="F128" s="1692"/>
      <c r="G128" s="1430"/>
      <c r="H128" s="1431"/>
      <c r="I128" s="1432"/>
      <c r="J128" s="1693"/>
      <c r="K128" s="1432"/>
      <c r="L128" s="1405"/>
      <c r="M128" s="1406"/>
      <c r="N128" s="1700"/>
      <c r="O128" s="2324"/>
      <c r="P128" s="2324"/>
      <c r="Q128" s="2324"/>
      <c r="R128" s="2324"/>
      <c r="S128" s="1244"/>
      <c r="T128" s="1407" t="str">
        <f t="shared" si="8"/>
        <v>2 (1402)</v>
      </c>
      <c r="U128" s="1408" t="str">
        <f t="shared" si="9"/>
        <v/>
      </c>
      <c r="V128" s="295"/>
      <c r="W128" s="1409"/>
      <c r="X128" s="1409"/>
    </row>
    <row r="129" spans="1:24" x14ac:dyDescent="0.25">
      <c r="A129" s="1700" t="s">
        <v>2934</v>
      </c>
      <c r="B129" s="1065"/>
      <c r="C129" s="1692"/>
      <c r="D129" s="1692"/>
      <c r="E129" s="1700"/>
      <c r="F129" s="1692"/>
      <c r="G129" s="1430"/>
      <c r="H129" s="1431"/>
      <c r="I129" s="1432"/>
      <c r="J129" s="1693"/>
      <c r="K129" s="1432"/>
      <c r="L129" s="1405"/>
      <c r="M129" s="1406"/>
      <c r="N129" s="1700"/>
      <c r="O129" s="2324"/>
      <c r="P129" s="2324"/>
      <c r="Q129" s="2324"/>
      <c r="R129" s="2324"/>
      <c r="S129" s="1244"/>
      <c r="T129" s="1407" t="str">
        <f t="shared" si="8"/>
        <v>3 (1403)</v>
      </c>
      <c r="U129" s="1408" t="str">
        <f t="shared" si="9"/>
        <v/>
      </c>
      <c r="V129" s="295"/>
      <c r="W129" s="1409"/>
      <c r="X129" s="1409"/>
    </row>
    <row r="130" spans="1:24" hidden="1" x14ac:dyDescent="0.25">
      <c r="A130" s="1700" t="s">
        <v>2935</v>
      </c>
      <c r="B130" s="1065"/>
      <c r="C130" s="1692"/>
      <c r="D130" s="1692"/>
      <c r="E130" s="1700"/>
      <c r="F130" s="1692"/>
      <c r="G130" s="1430"/>
      <c r="H130" s="1431"/>
      <c r="I130" s="1432"/>
      <c r="J130" s="1693"/>
      <c r="K130" s="1432"/>
      <c r="L130" s="1405"/>
      <c r="M130" s="1406"/>
      <c r="N130" s="1700"/>
      <c r="O130" s="2324"/>
      <c r="P130" s="2324"/>
      <c r="Q130" s="2324"/>
      <c r="R130" s="2324"/>
      <c r="S130" s="1244"/>
      <c r="T130" s="1407" t="str">
        <f t="shared" si="8"/>
        <v>4 (1404)</v>
      </c>
      <c r="U130" s="1408" t="str">
        <f t="shared" si="9"/>
        <v/>
      </c>
      <c r="V130" s="295"/>
      <c r="W130" s="1409"/>
      <c r="X130" s="1409"/>
    </row>
    <row r="131" spans="1:24" hidden="1" x14ac:dyDescent="0.25">
      <c r="A131" s="1700" t="s">
        <v>2936</v>
      </c>
      <c r="B131" s="1065"/>
      <c r="C131" s="1692"/>
      <c r="D131" s="1692"/>
      <c r="E131" s="1700"/>
      <c r="F131" s="1692"/>
      <c r="G131" s="1430"/>
      <c r="H131" s="1431"/>
      <c r="I131" s="1432"/>
      <c r="J131" s="1693"/>
      <c r="K131" s="1432"/>
      <c r="L131" s="1405"/>
      <c r="M131" s="1406"/>
      <c r="N131" s="1700"/>
      <c r="O131" s="2324"/>
      <c r="P131" s="2324"/>
      <c r="Q131" s="2324"/>
      <c r="R131" s="2324"/>
      <c r="S131" s="1244"/>
      <c r="T131" s="1407" t="str">
        <f t="shared" si="8"/>
        <v>5 (1405)</v>
      </c>
      <c r="U131" s="1408" t="str">
        <f t="shared" si="9"/>
        <v/>
      </c>
      <c r="V131" s="295"/>
      <c r="W131" s="1409"/>
      <c r="X131" s="1409"/>
    </row>
    <row r="132" spans="1:24" hidden="1" x14ac:dyDescent="0.25">
      <c r="A132" s="1700" t="s">
        <v>2937</v>
      </c>
      <c r="B132" s="1065"/>
      <c r="C132" s="1692"/>
      <c r="D132" s="1692"/>
      <c r="E132" s="1700"/>
      <c r="F132" s="1692"/>
      <c r="G132" s="1430"/>
      <c r="H132" s="1431"/>
      <c r="I132" s="1432"/>
      <c r="J132" s="1693"/>
      <c r="K132" s="1432"/>
      <c r="L132" s="1405"/>
      <c r="M132" s="1406"/>
      <c r="N132" s="1700"/>
      <c r="O132" s="2324"/>
      <c r="P132" s="2324"/>
      <c r="Q132" s="2324"/>
      <c r="R132" s="2324"/>
      <c r="S132" s="1244"/>
      <c r="T132" s="1407" t="str">
        <f t="shared" si="8"/>
        <v>6 (1406)</v>
      </c>
      <c r="U132" s="1408" t="str">
        <f t="shared" si="9"/>
        <v/>
      </c>
      <c r="V132" s="295"/>
      <c r="W132" s="1409"/>
      <c r="X132" s="1409"/>
    </row>
    <row r="133" spans="1:24" hidden="1" x14ac:dyDescent="0.25">
      <c r="A133" s="1700" t="s">
        <v>2938</v>
      </c>
      <c r="B133" s="1065"/>
      <c r="C133" s="1692"/>
      <c r="D133" s="1692"/>
      <c r="E133" s="1700"/>
      <c r="F133" s="1692"/>
      <c r="G133" s="1430"/>
      <c r="H133" s="1431"/>
      <c r="I133" s="1432"/>
      <c r="J133" s="1693"/>
      <c r="K133" s="1432"/>
      <c r="L133" s="1405"/>
      <c r="M133" s="1406"/>
      <c r="N133" s="1700"/>
      <c r="O133" s="2324"/>
      <c r="P133" s="2324"/>
      <c r="Q133" s="2324"/>
      <c r="R133" s="2324"/>
      <c r="S133" s="1244"/>
      <c r="T133" s="1407" t="str">
        <f t="shared" si="8"/>
        <v>7 (1407)</v>
      </c>
      <c r="U133" s="1408" t="str">
        <f t="shared" si="9"/>
        <v/>
      </c>
      <c r="V133" s="295"/>
      <c r="W133" s="1409"/>
      <c r="X133" s="1409"/>
    </row>
    <row r="134" spans="1:24" hidden="1" x14ac:dyDescent="0.25">
      <c r="A134" s="1700" t="s">
        <v>2939</v>
      </c>
      <c r="B134" s="1065"/>
      <c r="C134" s="1692"/>
      <c r="D134" s="1692"/>
      <c r="E134" s="1700"/>
      <c r="F134" s="1692"/>
      <c r="G134" s="1430"/>
      <c r="H134" s="1431"/>
      <c r="I134" s="1432"/>
      <c r="J134" s="1693"/>
      <c r="K134" s="1432"/>
      <c r="L134" s="1405"/>
      <c r="M134" s="1406"/>
      <c r="N134" s="1700"/>
      <c r="O134" s="2324"/>
      <c r="P134" s="2324"/>
      <c r="Q134" s="2324"/>
      <c r="R134" s="2324"/>
      <c r="S134" s="1244"/>
      <c r="T134" s="1407" t="str">
        <f t="shared" si="8"/>
        <v>8 (1408)</v>
      </c>
      <c r="U134" s="1408" t="str">
        <f t="shared" si="9"/>
        <v/>
      </c>
      <c r="V134" s="295"/>
      <c r="W134" s="1409"/>
      <c r="X134" s="1409"/>
    </row>
    <row r="135" spans="1:24" hidden="1" x14ac:dyDescent="0.25">
      <c r="A135" s="1700" t="s">
        <v>2940</v>
      </c>
      <c r="B135" s="1065"/>
      <c r="C135" s="1692"/>
      <c r="D135" s="1692"/>
      <c r="E135" s="1700"/>
      <c r="F135" s="1692"/>
      <c r="G135" s="1430"/>
      <c r="H135" s="1431"/>
      <c r="I135" s="1432"/>
      <c r="J135" s="1693"/>
      <c r="K135" s="1432"/>
      <c r="L135" s="1405"/>
      <c r="M135" s="1406"/>
      <c r="N135" s="1700"/>
      <c r="O135" s="2324"/>
      <c r="P135" s="2324"/>
      <c r="Q135" s="2324"/>
      <c r="R135" s="2324"/>
      <c r="S135" s="1244"/>
      <c r="T135" s="1407" t="str">
        <f t="shared" si="8"/>
        <v>9 (1409)</v>
      </c>
      <c r="U135" s="1408" t="str">
        <f t="shared" si="9"/>
        <v/>
      </c>
      <c r="V135" s="295"/>
      <c r="W135" s="1409"/>
      <c r="X135" s="1409"/>
    </row>
    <row r="136" spans="1:24" hidden="1" x14ac:dyDescent="0.25">
      <c r="A136" s="1700" t="s">
        <v>2941</v>
      </c>
      <c r="B136" s="1065"/>
      <c r="C136" s="1692"/>
      <c r="D136" s="1692"/>
      <c r="E136" s="1700"/>
      <c r="F136" s="1692"/>
      <c r="G136" s="1430"/>
      <c r="H136" s="1431"/>
      <c r="I136" s="1432"/>
      <c r="J136" s="1693"/>
      <c r="K136" s="1432"/>
      <c r="L136" s="1405"/>
      <c r="M136" s="1406"/>
      <c r="N136" s="1700"/>
      <c r="O136" s="2324"/>
      <c r="P136" s="2324"/>
      <c r="Q136" s="2324"/>
      <c r="R136" s="2324"/>
      <c r="S136" s="1244"/>
      <c r="T136" s="1407" t="str">
        <f t="shared" si="8"/>
        <v>10 (1410)</v>
      </c>
      <c r="U136" s="1408" t="str">
        <f t="shared" si="9"/>
        <v/>
      </c>
      <c r="V136" s="295"/>
      <c r="W136" s="1409"/>
      <c r="X136" s="1409"/>
    </row>
    <row r="137" spans="1:24" hidden="1" x14ac:dyDescent="0.25">
      <c r="A137" s="1700" t="s">
        <v>2942</v>
      </c>
      <c r="B137" s="1065"/>
      <c r="C137" s="1692"/>
      <c r="D137" s="1692"/>
      <c r="E137" s="1700"/>
      <c r="F137" s="1692"/>
      <c r="G137" s="1430"/>
      <c r="H137" s="1431"/>
      <c r="I137" s="1432"/>
      <c r="J137" s="1693"/>
      <c r="K137" s="1432"/>
      <c r="L137" s="1405"/>
      <c r="M137" s="1406"/>
      <c r="N137" s="1700"/>
      <c r="O137" s="2324"/>
      <c r="P137" s="2324"/>
      <c r="Q137" s="2324"/>
      <c r="R137" s="2324"/>
      <c r="S137" s="1244"/>
      <c r="T137" s="1407" t="str">
        <f t="shared" si="8"/>
        <v>11 (1411)</v>
      </c>
      <c r="U137" s="1408" t="str">
        <f t="shared" si="9"/>
        <v/>
      </c>
      <c r="V137" s="295"/>
      <c r="W137" s="1409"/>
      <c r="X137" s="1409"/>
    </row>
    <row r="138" spans="1:24" hidden="1" x14ac:dyDescent="0.25">
      <c r="A138" s="1700" t="s">
        <v>2943</v>
      </c>
      <c r="B138" s="1065"/>
      <c r="C138" s="1692"/>
      <c r="D138" s="1692"/>
      <c r="E138" s="1700"/>
      <c r="F138" s="1692"/>
      <c r="G138" s="1430"/>
      <c r="H138" s="1431"/>
      <c r="I138" s="1432"/>
      <c r="J138" s="1693"/>
      <c r="K138" s="1432"/>
      <c r="L138" s="1405"/>
      <c r="M138" s="1406"/>
      <c r="N138" s="1700"/>
      <c r="O138" s="2324"/>
      <c r="P138" s="2324"/>
      <c r="Q138" s="2324"/>
      <c r="R138" s="2324"/>
      <c r="S138" s="1244"/>
      <c r="T138" s="1407" t="str">
        <f t="shared" si="8"/>
        <v>12 (1412)</v>
      </c>
      <c r="U138" s="1408" t="str">
        <f t="shared" si="9"/>
        <v/>
      </c>
      <c r="V138" s="295"/>
      <c r="W138" s="1409"/>
      <c r="X138" s="1409"/>
    </row>
    <row r="139" spans="1:24" hidden="1" x14ac:dyDescent="0.25">
      <c r="A139" s="1700" t="s">
        <v>2944</v>
      </c>
      <c r="B139" s="1065"/>
      <c r="C139" s="1692"/>
      <c r="D139" s="1692"/>
      <c r="E139" s="1700"/>
      <c r="F139" s="1692"/>
      <c r="G139" s="1430"/>
      <c r="H139" s="1431"/>
      <c r="I139" s="1432"/>
      <c r="J139" s="1693"/>
      <c r="K139" s="1432"/>
      <c r="L139" s="1405"/>
      <c r="M139" s="1406"/>
      <c r="N139" s="1700"/>
      <c r="O139" s="2324"/>
      <c r="P139" s="2324"/>
      <c r="Q139" s="2324"/>
      <c r="R139" s="2324"/>
      <c r="S139" s="1244"/>
      <c r="T139" s="1407" t="str">
        <f t="shared" si="8"/>
        <v>13 (1413)</v>
      </c>
      <c r="U139" s="1408" t="str">
        <f t="shared" si="9"/>
        <v/>
      </c>
      <c r="V139" s="295"/>
      <c r="W139" s="1409"/>
      <c r="X139" s="1409"/>
    </row>
    <row r="140" spans="1:24" hidden="1" x14ac:dyDescent="0.25">
      <c r="A140" s="1700" t="s">
        <v>2945</v>
      </c>
      <c r="B140" s="1065"/>
      <c r="C140" s="1692"/>
      <c r="D140" s="1692"/>
      <c r="E140" s="1700"/>
      <c r="F140" s="1692"/>
      <c r="G140" s="1430"/>
      <c r="H140" s="1431"/>
      <c r="I140" s="1432"/>
      <c r="J140" s="1693"/>
      <c r="K140" s="1432"/>
      <c r="L140" s="1405"/>
      <c r="M140" s="1406"/>
      <c r="N140" s="1700"/>
      <c r="O140" s="2324"/>
      <c r="P140" s="2324"/>
      <c r="Q140" s="2324"/>
      <c r="R140" s="2324"/>
      <c r="S140" s="1244"/>
      <c r="T140" s="1407" t="str">
        <f t="shared" si="8"/>
        <v>14 (1414)</v>
      </c>
      <c r="U140" s="1408" t="str">
        <f t="shared" si="9"/>
        <v/>
      </c>
      <c r="V140" s="295"/>
      <c r="W140" s="1409"/>
      <c r="X140" s="1409"/>
    </row>
    <row r="141" spans="1:24" hidden="1" x14ac:dyDescent="0.25">
      <c r="A141" s="1700" t="s">
        <v>2946</v>
      </c>
      <c r="B141" s="1065"/>
      <c r="C141" s="1692"/>
      <c r="D141" s="1692"/>
      <c r="E141" s="1700"/>
      <c r="F141" s="1692"/>
      <c r="G141" s="1430"/>
      <c r="H141" s="1431"/>
      <c r="I141" s="1432"/>
      <c r="J141" s="1693"/>
      <c r="K141" s="1432"/>
      <c r="L141" s="1405"/>
      <c r="M141" s="1406"/>
      <c r="N141" s="1700"/>
      <c r="O141" s="2324"/>
      <c r="P141" s="2324"/>
      <c r="Q141" s="2324"/>
      <c r="R141" s="2324"/>
      <c r="S141" s="1244"/>
      <c r="T141" s="1407" t="str">
        <f t="shared" si="8"/>
        <v>15 (1415)</v>
      </c>
      <c r="U141" s="1408" t="str">
        <f t="shared" si="9"/>
        <v/>
      </c>
      <c r="V141" s="295"/>
      <c r="W141" s="1409"/>
      <c r="X141" s="1409"/>
    </row>
    <row r="142" spans="1:24" hidden="1" x14ac:dyDescent="0.25">
      <c r="A142" s="1700" t="s">
        <v>2947</v>
      </c>
      <c r="B142" s="1065"/>
      <c r="C142" s="1692"/>
      <c r="D142" s="1692"/>
      <c r="E142" s="1700"/>
      <c r="F142" s="1692"/>
      <c r="G142" s="1430"/>
      <c r="H142" s="1431"/>
      <c r="I142" s="1432"/>
      <c r="J142" s="1693"/>
      <c r="K142" s="1432"/>
      <c r="L142" s="1405"/>
      <c r="M142" s="1406"/>
      <c r="N142" s="1700"/>
      <c r="O142" s="2324"/>
      <c r="P142" s="2324"/>
      <c r="Q142" s="2324"/>
      <c r="R142" s="2324"/>
      <c r="S142" s="1244"/>
      <c r="T142" s="1407" t="str">
        <f t="shared" si="8"/>
        <v>16 (1416)</v>
      </c>
      <c r="U142" s="1408" t="str">
        <f t="shared" si="9"/>
        <v/>
      </c>
      <c r="V142" s="295"/>
      <c r="W142" s="1409"/>
      <c r="X142" s="1409"/>
    </row>
    <row r="143" spans="1:24" hidden="1" x14ac:dyDescent="0.25">
      <c r="A143" s="1700" t="s">
        <v>2948</v>
      </c>
      <c r="B143" s="1065"/>
      <c r="C143" s="1692"/>
      <c r="D143" s="1692"/>
      <c r="E143" s="1700"/>
      <c r="F143" s="1692"/>
      <c r="G143" s="1430"/>
      <c r="H143" s="1431"/>
      <c r="I143" s="1432"/>
      <c r="J143" s="1693"/>
      <c r="K143" s="1432"/>
      <c r="L143" s="1405"/>
      <c r="M143" s="1406"/>
      <c r="N143" s="1700"/>
      <c r="O143" s="2324"/>
      <c r="P143" s="2324"/>
      <c r="Q143" s="2324"/>
      <c r="R143" s="2324"/>
      <c r="S143" s="1244"/>
      <c r="T143" s="1407" t="str">
        <f t="shared" si="8"/>
        <v>17 (1417)</v>
      </c>
      <c r="U143" s="1408" t="str">
        <f t="shared" si="9"/>
        <v/>
      </c>
      <c r="V143" s="295"/>
      <c r="W143" s="1409"/>
      <c r="X143" s="1409"/>
    </row>
    <row r="144" spans="1:24" hidden="1" x14ac:dyDescent="0.25">
      <c r="A144" s="1700" t="s">
        <v>2949</v>
      </c>
      <c r="B144" s="1065"/>
      <c r="C144" s="1692"/>
      <c r="D144" s="1692"/>
      <c r="E144" s="1700"/>
      <c r="F144" s="1692"/>
      <c r="G144" s="1430"/>
      <c r="H144" s="1431"/>
      <c r="I144" s="1432"/>
      <c r="J144" s="1693"/>
      <c r="K144" s="1432"/>
      <c r="L144" s="1405"/>
      <c r="M144" s="1406"/>
      <c r="N144" s="1700"/>
      <c r="O144" s="2324"/>
      <c r="P144" s="2324"/>
      <c r="Q144" s="2324"/>
      <c r="R144" s="2324"/>
      <c r="S144" s="1244"/>
      <c r="T144" s="1407" t="str">
        <f t="shared" si="8"/>
        <v>18 (1418)</v>
      </c>
      <c r="U144" s="1408" t="str">
        <f t="shared" si="9"/>
        <v/>
      </c>
      <c r="V144" s="295"/>
      <c r="W144" s="1409"/>
      <c r="X144" s="1409"/>
    </row>
    <row r="145" spans="1:24" hidden="1" x14ac:dyDescent="0.25">
      <c r="A145" s="1700" t="s">
        <v>2950</v>
      </c>
      <c r="B145" s="1065"/>
      <c r="C145" s="1692"/>
      <c r="D145" s="1692"/>
      <c r="E145" s="1700"/>
      <c r="F145" s="1692"/>
      <c r="G145" s="1430"/>
      <c r="H145" s="1431"/>
      <c r="I145" s="1432"/>
      <c r="J145" s="1693"/>
      <c r="K145" s="1432"/>
      <c r="L145" s="1405"/>
      <c r="M145" s="1406"/>
      <c r="N145" s="1700"/>
      <c r="O145" s="2324"/>
      <c r="P145" s="2324"/>
      <c r="Q145" s="2324"/>
      <c r="R145" s="2324"/>
      <c r="S145" s="1244"/>
      <c r="T145" s="1407" t="str">
        <f t="shared" si="8"/>
        <v>19 (1419)</v>
      </c>
      <c r="U145" s="1408" t="str">
        <f t="shared" si="9"/>
        <v/>
      </c>
      <c r="V145" s="295"/>
      <c r="W145" s="1409"/>
      <c r="X145" s="1409"/>
    </row>
    <row r="146" spans="1:24" hidden="1" x14ac:dyDescent="0.25">
      <c r="A146" s="1700" t="s">
        <v>2951</v>
      </c>
      <c r="B146" s="1065"/>
      <c r="C146" s="1692"/>
      <c r="D146" s="1692"/>
      <c r="E146" s="1700"/>
      <c r="F146" s="1692"/>
      <c r="G146" s="1430"/>
      <c r="H146" s="1431"/>
      <c r="I146" s="1432"/>
      <c r="J146" s="1693"/>
      <c r="K146" s="1432"/>
      <c r="L146" s="1405"/>
      <c r="M146" s="1406"/>
      <c r="N146" s="1700"/>
      <c r="O146" s="2324"/>
      <c r="P146" s="2324"/>
      <c r="Q146" s="2324"/>
      <c r="R146" s="2324"/>
      <c r="S146" s="1244"/>
      <c r="T146" s="1407" t="str">
        <f t="shared" si="8"/>
        <v>20 (1420)</v>
      </c>
      <c r="U146" s="1408" t="str">
        <f t="shared" si="9"/>
        <v/>
      </c>
      <c r="V146" s="295"/>
      <c r="W146" s="1409"/>
      <c r="X146" s="1409"/>
    </row>
    <row r="147" spans="1:24" hidden="1" x14ac:dyDescent="0.25">
      <c r="A147" s="1700" t="s">
        <v>2952</v>
      </c>
      <c r="B147" s="1065"/>
      <c r="C147" s="1692"/>
      <c r="D147" s="1692"/>
      <c r="E147" s="1700"/>
      <c r="F147" s="1692"/>
      <c r="G147" s="1430"/>
      <c r="H147" s="1431"/>
      <c r="I147" s="1432"/>
      <c r="J147" s="1693"/>
      <c r="K147" s="1432"/>
      <c r="L147" s="1405"/>
      <c r="M147" s="1406"/>
      <c r="N147" s="1700"/>
      <c r="O147" s="2324"/>
      <c r="P147" s="2324"/>
      <c r="Q147" s="2324"/>
      <c r="R147" s="2324"/>
      <c r="S147" s="1244"/>
      <c r="T147" s="1407" t="str">
        <f t="shared" si="8"/>
        <v>21 (1421)</v>
      </c>
      <c r="U147" s="1408" t="str">
        <f t="shared" si="9"/>
        <v/>
      </c>
      <c r="V147" s="295"/>
      <c r="W147" s="1409"/>
      <c r="X147" s="1409"/>
    </row>
    <row r="148" spans="1:24" hidden="1" x14ac:dyDescent="0.25">
      <c r="A148" s="1700" t="s">
        <v>2953</v>
      </c>
      <c r="B148" s="1065"/>
      <c r="C148" s="1692"/>
      <c r="D148" s="1692"/>
      <c r="E148" s="1700"/>
      <c r="F148" s="1692"/>
      <c r="G148" s="1430"/>
      <c r="H148" s="1431"/>
      <c r="I148" s="1432"/>
      <c r="J148" s="1693"/>
      <c r="K148" s="1432"/>
      <c r="L148" s="1405"/>
      <c r="M148" s="1406"/>
      <c r="N148" s="1700"/>
      <c r="O148" s="2324"/>
      <c r="P148" s="2324"/>
      <c r="Q148" s="2324"/>
      <c r="R148" s="2324"/>
      <c r="S148" s="1244"/>
      <c r="T148" s="1407" t="str">
        <f t="shared" si="8"/>
        <v>22 (1422)</v>
      </c>
      <c r="U148" s="1408" t="str">
        <f t="shared" si="9"/>
        <v/>
      </c>
      <c r="V148" s="295"/>
      <c r="W148" s="1409"/>
      <c r="X148" s="1409"/>
    </row>
    <row r="149" spans="1:24" hidden="1" x14ac:dyDescent="0.25">
      <c r="A149" s="1700" t="s">
        <v>2954</v>
      </c>
      <c r="B149" s="1065"/>
      <c r="C149" s="1692"/>
      <c r="D149" s="1692"/>
      <c r="E149" s="1700"/>
      <c r="F149" s="1692"/>
      <c r="G149" s="1430"/>
      <c r="H149" s="1431"/>
      <c r="I149" s="1432"/>
      <c r="J149" s="1693"/>
      <c r="K149" s="1432"/>
      <c r="L149" s="1405"/>
      <c r="M149" s="1406"/>
      <c r="N149" s="1700"/>
      <c r="O149" s="2324"/>
      <c r="P149" s="2324"/>
      <c r="Q149" s="2324"/>
      <c r="R149" s="2324"/>
      <c r="S149" s="1244"/>
      <c r="T149" s="1407" t="str">
        <f t="shared" si="8"/>
        <v>23 (1423)</v>
      </c>
      <c r="U149" s="1408" t="str">
        <f t="shared" si="9"/>
        <v/>
      </c>
      <c r="V149" s="295"/>
      <c r="W149" s="1409"/>
      <c r="X149" s="1409"/>
    </row>
    <row r="150" spans="1:24" hidden="1" x14ac:dyDescent="0.25">
      <c r="A150" s="1700" t="s">
        <v>2955</v>
      </c>
      <c r="B150" s="1065"/>
      <c r="C150" s="1692"/>
      <c r="D150" s="1692"/>
      <c r="E150" s="1700"/>
      <c r="F150" s="1692"/>
      <c r="G150" s="1430"/>
      <c r="H150" s="1431"/>
      <c r="I150" s="1432"/>
      <c r="J150" s="1693"/>
      <c r="K150" s="1432"/>
      <c r="L150" s="1405"/>
      <c r="M150" s="1406"/>
      <c r="N150" s="1700"/>
      <c r="O150" s="2324"/>
      <c r="P150" s="2324"/>
      <c r="Q150" s="2324"/>
      <c r="R150" s="2324"/>
      <c r="S150" s="1244"/>
      <c r="T150" s="1407" t="str">
        <f t="shared" si="8"/>
        <v>24 (1424)</v>
      </c>
      <c r="U150" s="1408" t="str">
        <f t="shared" si="9"/>
        <v/>
      </c>
      <c r="V150" s="295"/>
      <c r="W150" s="1409"/>
      <c r="X150" s="1409"/>
    </row>
    <row r="151" spans="1:24" x14ac:dyDescent="0.25">
      <c r="A151" s="1700" t="s">
        <v>2956</v>
      </c>
      <c r="B151" s="1065"/>
      <c r="C151" s="1692"/>
      <c r="D151" s="1692"/>
      <c r="E151" s="1700"/>
      <c r="F151" s="1692"/>
      <c r="G151" s="1430"/>
      <c r="H151" s="1431"/>
      <c r="I151" s="1432"/>
      <c r="J151" s="1693"/>
      <c r="K151" s="1432"/>
      <c r="L151" s="1405"/>
      <c r="M151" s="1406"/>
      <c r="N151" s="1700"/>
      <c r="O151" s="2324"/>
      <c r="P151" s="2324"/>
      <c r="Q151" s="2324"/>
      <c r="R151" s="2324"/>
      <c r="S151" s="1244"/>
      <c r="T151" s="1407" t="str">
        <f t="shared" si="8"/>
        <v>25 (1425)</v>
      </c>
      <c r="U151" s="1408" t="str">
        <f t="shared" si="9"/>
        <v/>
      </c>
      <c r="V151" s="295"/>
      <c r="W151" s="1409"/>
      <c r="X151" s="1409"/>
    </row>
    <row r="152" spans="1:24" x14ac:dyDescent="0.25">
      <c r="A152" s="425" t="s">
        <v>2957</v>
      </c>
      <c r="B152" s="1066">
        <v>100</v>
      </c>
      <c r="C152" s="1692"/>
      <c r="D152" s="1692"/>
      <c r="E152" s="1700"/>
      <c r="F152" s="1692"/>
      <c r="G152" s="1360"/>
      <c r="H152" s="1496"/>
      <c r="I152" s="1432"/>
      <c r="J152" s="1693"/>
      <c r="K152" s="1432"/>
      <c r="L152" s="1405"/>
      <c r="M152" s="1497"/>
      <c r="N152" s="1700"/>
      <c r="O152" s="2325"/>
      <c r="P152" s="2325"/>
      <c r="Q152" s="2325"/>
      <c r="R152" s="2325"/>
      <c r="S152" s="1271"/>
      <c r="T152" s="1480" t="str">
        <f>$A$152</f>
        <v>(1426)</v>
      </c>
      <c r="U152" s="1413">
        <f>$B152</f>
        <v>100</v>
      </c>
      <c r="V152" s="295"/>
      <c r="W152" s="1409"/>
      <c r="X152" s="1409"/>
    </row>
    <row r="153" spans="1:24" x14ac:dyDescent="0.25">
      <c r="A153" s="132" t="s">
        <v>2958</v>
      </c>
      <c r="B153" s="905" t="s">
        <v>2959</v>
      </c>
      <c r="C153" s="1693"/>
      <c r="D153" s="1693"/>
      <c r="E153" s="131"/>
      <c r="F153" s="1498"/>
      <c r="G153" s="1501"/>
      <c r="H153" s="1500"/>
      <c r="I153" s="1432"/>
      <c r="J153" s="1693"/>
      <c r="K153" s="1432"/>
      <c r="L153" s="1416"/>
      <c r="M153" s="1417"/>
      <c r="N153" s="131"/>
      <c r="O153" s="2326"/>
      <c r="P153" s="2326"/>
      <c r="Q153" s="2326"/>
      <c r="R153" s="2326"/>
      <c r="S153" s="764"/>
      <c r="T153" s="1480" t="str">
        <f>$A$153</f>
        <v>(1400)</v>
      </c>
      <c r="U153" s="906" t="str">
        <f>$B153</f>
        <v>Global</v>
      </c>
      <c r="V153" s="295"/>
      <c r="W153" s="1418"/>
      <c r="X153" s="1418"/>
    </row>
    <row r="154" spans="1:24" x14ac:dyDescent="0.25">
      <c r="A154" s="1719"/>
      <c r="B154" s="1719"/>
      <c r="C154" s="1108"/>
      <c r="D154" s="1108"/>
      <c r="E154" s="24"/>
      <c r="F154" s="795"/>
      <c r="G154" s="1140"/>
      <c r="H154" s="1140"/>
      <c r="I154" s="1108"/>
      <c r="J154" s="1108"/>
      <c r="K154" s="1108"/>
      <c r="L154" s="1108"/>
      <c r="M154" s="1141"/>
      <c r="N154" s="24"/>
      <c r="O154" s="754"/>
      <c r="P154" s="754"/>
      <c r="Q154" s="754"/>
      <c r="R154" s="754"/>
      <c r="S154" s="1"/>
      <c r="T154" s="1427"/>
      <c r="U154" s="1427"/>
      <c r="V154" s="914"/>
      <c r="W154" s="914"/>
      <c r="X154" s="1650"/>
    </row>
    <row r="155" spans="1:24" x14ac:dyDescent="0.25">
      <c r="A155" s="131"/>
      <c r="B155" s="1356" t="s">
        <v>2960</v>
      </c>
      <c r="C155" s="1357"/>
      <c r="D155" s="1357"/>
      <c r="E155" s="131"/>
      <c r="F155" s="979"/>
      <c r="G155" s="1358"/>
      <c r="H155" s="1358"/>
      <c r="I155" s="1357"/>
      <c r="J155" s="1357"/>
      <c r="K155" s="1357"/>
      <c r="L155" s="1357"/>
      <c r="M155" s="1428"/>
      <c r="N155" s="131"/>
      <c r="O155" s="553"/>
      <c r="P155" s="553"/>
      <c r="Q155" s="553"/>
      <c r="R155" s="553"/>
      <c r="S155" s="1083"/>
      <c r="T155" s="1429"/>
      <c r="U155" s="1429"/>
      <c r="V155" s="553"/>
      <c r="W155" s="553"/>
      <c r="X155" s="1650"/>
    </row>
    <row r="156" spans="1:24" x14ac:dyDescent="0.25">
      <c r="A156" s="132" t="s">
        <v>2958</v>
      </c>
      <c r="B156" s="1359" t="s">
        <v>2959</v>
      </c>
      <c r="C156" s="1501"/>
      <c r="D156" s="1501"/>
      <c r="E156" s="1361"/>
      <c r="F156" s="1501"/>
      <c r="G156" s="1501"/>
      <c r="H156" s="1431"/>
      <c r="I156" s="1501"/>
      <c r="J156" s="1501"/>
      <c r="K156" s="1501"/>
      <c r="L156" s="1501"/>
      <c r="M156" s="1501"/>
      <c r="N156" s="1700"/>
      <c r="O156" s="2319"/>
      <c r="P156" s="2320"/>
      <c r="Q156" s="2321"/>
      <c r="R156" s="2322"/>
      <c r="S156" s="1251"/>
      <c r="T156" s="1429"/>
      <c r="U156" s="1429"/>
      <c r="V156" s="553"/>
      <c r="W156" s="553"/>
      <c r="X156" s="1650"/>
    </row>
    <row r="157" spans="1:24" x14ac:dyDescent="0.25">
      <c r="A157" s="1650"/>
      <c r="B157" s="1650"/>
      <c r="C157" s="1650"/>
      <c r="D157" s="1650"/>
      <c r="E157" s="1650"/>
      <c r="F157" s="1650"/>
      <c r="G157" s="131"/>
      <c r="H157" s="1650"/>
      <c r="I157" s="1650"/>
      <c r="J157" s="1650"/>
      <c r="K157" s="1650"/>
      <c r="L157" s="1650"/>
      <c r="M157" s="1650"/>
      <c r="N157" s="1650"/>
      <c r="O157" s="1650"/>
      <c r="P157" s="1650"/>
      <c r="Q157" s="1650"/>
      <c r="R157" s="1650"/>
      <c r="S157" s="1719"/>
      <c r="T157" s="1570"/>
      <c r="U157" s="1571"/>
      <c r="V157" s="1481"/>
      <c r="W157" s="1481"/>
      <c r="X157" s="1650"/>
    </row>
    <row r="158" spans="1:24" x14ac:dyDescent="0.25">
      <c r="A158" s="1650"/>
      <c r="B158" s="918" t="s">
        <v>746</v>
      </c>
      <c r="C158" s="1650"/>
      <c r="D158" s="1693"/>
      <c r="E158" s="1650"/>
      <c r="F158" s="1650"/>
      <c r="G158" s="1650"/>
      <c r="H158" s="131"/>
      <c r="I158" s="131"/>
      <c r="J158" s="1650"/>
      <c r="K158" s="131"/>
      <c r="L158" s="131"/>
      <c r="M158" s="131"/>
      <c r="N158" s="131"/>
      <c r="O158" s="131"/>
      <c r="P158" s="131"/>
      <c r="Q158" s="131"/>
      <c r="R158" s="131"/>
      <c r="S158" s="805"/>
      <c r="T158" s="1436"/>
      <c r="U158" s="1401" t="str">
        <f>$B158</f>
        <v>Total (500)</v>
      </c>
      <c r="V158" s="295"/>
      <c r="W158" s="131"/>
      <c r="X158" s="1650"/>
    </row>
    <row r="159" spans="1:24" x14ac:dyDescent="0.25">
      <c r="A159" s="1650"/>
      <c r="B159" s="1650"/>
      <c r="C159" s="1650"/>
      <c r="D159" s="1650"/>
      <c r="E159" s="1650"/>
      <c r="F159" s="1650"/>
      <c r="G159" s="1650"/>
      <c r="H159" s="131"/>
      <c r="I159" s="131"/>
      <c r="J159" s="1650"/>
      <c r="K159" s="1650"/>
      <c r="L159" s="1650"/>
      <c r="M159" s="1650"/>
      <c r="N159" s="1650"/>
      <c r="O159" s="1650"/>
      <c r="P159" s="1650"/>
      <c r="Q159" s="1650"/>
      <c r="R159" s="1650"/>
      <c r="S159" s="1719"/>
      <c r="T159" s="1650"/>
      <c r="U159" s="1650"/>
      <c r="V159" s="1650"/>
      <c r="W159" s="131"/>
      <c r="X159" s="1650"/>
    </row>
    <row r="160" spans="1:24" ht="34.5" x14ac:dyDescent="0.25">
      <c r="A160" s="1481"/>
      <c r="B160" s="1474" t="s">
        <v>3014</v>
      </c>
      <c r="C160" s="131"/>
      <c r="D160" s="131"/>
      <c r="E160" s="131"/>
      <c r="F160" s="131"/>
      <c r="G160" s="131"/>
      <c r="H160" s="131"/>
      <c r="I160" s="131"/>
      <c r="J160" s="131"/>
      <c r="K160" s="1650"/>
      <c r="L160" s="1650"/>
      <c r="M160" s="1650"/>
      <c r="N160" s="1650"/>
      <c r="O160" s="139" t="s">
        <v>3015</v>
      </c>
      <c r="P160" s="139" t="s">
        <v>3016</v>
      </c>
      <c r="Q160" s="139" t="s">
        <v>3015</v>
      </c>
      <c r="R160" s="139" t="s">
        <v>3016</v>
      </c>
      <c r="S160" s="1249"/>
      <c r="T160" s="1481"/>
      <c r="U160" s="1481"/>
      <c r="V160" s="1481"/>
      <c r="W160" s="1481"/>
      <c r="X160" s="1650"/>
    </row>
    <row r="161" spans="1:23" ht="34.5" x14ac:dyDescent="0.25">
      <c r="A161" s="1481"/>
      <c r="B161" s="1475" t="s">
        <v>1784</v>
      </c>
      <c r="C161" s="660"/>
      <c r="D161" s="1692"/>
      <c r="E161" s="131"/>
      <c r="F161" s="660"/>
      <c r="G161" s="660"/>
      <c r="H161" s="1476"/>
      <c r="I161" s="1508"/>
      <c r="J161" s="1693"/>
      <c r="K161" s="1508"/>
      <c r="L161" s="1405"/>
      <c r="M161" s="1406"/>
      <c r="N161" s="131"/>
      <c r="O161" s="1692"/>
      <c r="P161" s="1692"/>
      <c r="Q161" s="1692"/>
      <c r="R161" s="1692"/>
      <c r="S161" s="1271"/>
      <c r="T161" s="1481"/>
      <c r="U161" s="1481"/>
      <c r="V161" s="1481"/>
      <c r="W161" s="1481"/>
    </row>
    <row r="162" spans="1:23" ht="34.5" x14ac:dyDescent="0.25">
      <c r="A162" s="1481"/>
      <c r="B162" s="1478" t="s">
        <v>1785</v>
      </c>
      <c r="C162" s="1692"/>
      <c r="D162" s="1692"/>
      <c r="E162" s="131"/>
      <c r="F162" s="660"/>
      <c r="G162" s="660"/>
      <c r="H162" s="1476"/>
      <c r="I162" s="1508"/>
      <c r="J162" s="1693"/>
      <c r="K162" s="1508"/>
      <c r="L162" s="1405"/>
      <c r="M162" s="1406"/>
      <c r="N162" s="131"/>
      <c r="O162" s="1692"/>
      <c r="P162" s="1692"/>
      <c r="Q162" s="1692"/>
      <c r="R162" s="1692"/>
      <c r="S162" s="1271"/>
      <c r="T162" s="1481"/>
      <c r="U162" s="1481"/>
      <c r="V162" s="1481"/>
      <c r="W162" s="1481"/>
    </row>
    <row r="163" spans="1:23" x14ac:dyDescent="0.25">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row>
    <row r="164" spans="1:23" ht="27.75" customHeight="1" x14ac:dyDescent="0.25">
      <c r="A164" s="1178">
        <v>1</v>
      </c>
      <c r="B164" s="2175" t="s">
        <v>2961</v>
      </c>
      <c r="C164" s="2042"/>
      <c r="D164" s="2042"/>
      <c r="E164" s="2042"/>
      <c r="F164" s="2042"/>
      <c r="G164" s="2042"/>
      <c r="H164" s="1640"/>
      <c r="I164" s="1558">
        <v>4</v>
      </c>
      <c r="J164" s="2001" t="s">
        <v>2962</v>
      </c>
      <c r="K164" s="2042"/>
      <c r="L164" s="2042"/>
      <c r="M164" s="2042"/>
      <c r="N164" s="2042"/>
      <c r="O164" s="2042"/>
      <c r="P164" s="2042"/>
      <c r="Q164" s="2042"/>
      <c r="R164" s="1702"/>
      <c r="S164" s="1711"/>
      <c r="T164" s="1701"/>
      <c r="U164" s="1701"/>
      <c r="V164" s="1701"/>
      <c r="W164" s="1701"/>
    </row>
    <row r="165" spans="1:23" ht="33.75" customHeight="1" x14ac:dyDescent="0.25">
      <c r="A165" s="1178">
        <v>2</v>
      </c>
      <c r="B165" s="2175" t="s">
        <v>2963</v>
      </c>
      <c r="C165" s="2042"/>
      <c r="D165" s="2042"/>
      <c r="E165" s="2042"/>
      <c r="F165" s="2042"/>
      <c r="G165" s="2042"/>
      <c r="H165" s="1650"/>
      <c r="I165" s="1586">
        <v>5</v>
      </c>
      <c r="J165" s="566" t="s">
        <v>2964</v>
      </c>
      <c r="K165" s="1650"/>
      <c r="L165" s="1650"/>
      <c r="M165" s="1650"/>
      <c r="N165" s="1650"/>
      <c r="O165" s="1650"/>
      <c r="P165" s="1650"/>
      <c r="Q165" s="1650"/>
      <c r="R165" s="1650"/>
      <c r="S165" s="1248"/>
      <c r="T165" s="1705"/>
      <c r="U165" s="1705"/>
      <c r="V165" s="131"/>
      <c r="W165" s="131"/>
    </row>
    <row r="166" spans="1:23" ht="38.25" customHeight="1" x14ac:dyDescent="0.25">
      <c r="A166" s="1178">
        <v>3</v>
      </c>
      <c r="B166" s="2175" t="s">
        <v>2965</v>
      </c>
      <c r="C166" s="2042"/>
      <c r="D166" s="2042"/>
      <c r="E166" s="2042"/>
      <c r="F166" s="2042"/>
      <c r="G166" s="2042"/>
      <c r="H166" s="1650"/>
      <c r="I166" s="1560">
        <v>6</v>
      </c>
      <c r="J166" s="2001" t="s">
        <v>2966</v>
      </c>
      <c r="K166" s="2042"/>
      <c r="L166" s="2042"/>
      <c r="M166" s="2042"/>
      <c r="N166" s="2042"/>
      <c r="O166" s="2042"/>
      <c r="P166" s="2042"/>
      <c r="Q166" s="2042"/>
      <c r="R166" s="1658"/>
      <c r="S166" s="1715"/>
      <c r="T166" s="131"/>
      <c r="U166" s="131"/>
      <c r="V166" s="131"/>
      <c r="W166" s="131"/>
    </row>
    <row r="167" spans="1:23" ht="28.5" customHeight="1" x14ac:dyDescent="0.25">
      <c r="A167" s="1719"/>
      <c r="B167" s="1719"/>
      <c r="C167" s="1719"/>
      <c r="D167" s="1719"/>
      <c r="E167" s="1719"/>
      <c r="F167" s="1719"/>
      <c r="G167" s="1719"/>
      <c r="H167" s="1719"/>
      <c r="I167" s="1719"/>
      <c r="J167" s="1719"/>
      <c r="K167" s="1719"/>
      <c r="L167" s="1719"/>
      <c r="M167" s="1719"/>
      <c r="N167" s="1719"/>
      <c r="O167" s="1719"/>
      <c r="P167" s="1719"/>
      <c r="Q167" s="1719"/>
      <c r="R167" s="1719"/>
      <c r="S167" s="1719"/>
      <c r="T167" s="1650"/>
      <c r="U167" s="1650"/>
      <c r="V167" s="1650"/>
      <c r="W167" s="1650"/>
    </row>
  </sheetData>
  <mergeCells count="288">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hyperlinks>
    <hyperlink ref="B2:E2" location="'Liste tableaux'!A1" display="Retour à la liste des tableaux" xr:uid="{C9EF6C9A-C4B6-4BCE-BA25-115E45AE274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workbookViewId="0"/>
  </sheetViews>
  <sheetFormatPr defaultColWidth="6.140625" defaultRowHeight="12.75" x14ac:dyDescent="0.2"/>
  <cols>
    <col min="1" max="2" width="2.85546875" style="176" customWidth="1"/>
    <col min="3" max="3" width="28.85546875" style="176" customWidth="1"/>
    <col min="4" max="5" width="11.5703125" style="176" customWidth="1"/>
    <col min="6" max="6" width="13.42578125" style="176" customWidth="1"/>
    <col min="7" max="7" width="11.5703125" style="176" customWidth="1"/>
    <col min="8" max="8" width="4.5703125" style="176" customWidth="1"/>
    <col min="9" max="255" width="9.140625" style="176" customWidth="1"/>
    <col min="256" max="256" width="6.140625" style="176"/>
    <col min="257" max="258" width="2.85546875" style="176" customWidth="1"/>
    <col min="259" max="259" width="46.5703125" style="176" customWidth="1"/>
    <col min="260" max="263" width="11.5703125" style="176" customWidth="1"/>
    <col min="264" max="511" width="9.140625" style="176" customWidth="1"/>
    <col min="512" max="512" width="6.140625" style="176"/>
    <col min="513" max="514" width="2.85546875" style="176" customWidth="1"/>
    <col min="515" max="515" width="46.5703125" style="176" customWidth="1"/>
    <col min="516" max="519" width="11.5703125" style="176" customWidth="1"/>
    <col min="520" max="767" width="9.140625" style="176" customWidth="1"/>
    <col min="768" max="768" width="6.140625" style="176"/>
    <col min="769" max="770" width="2.85546875" style="176" customWidth="1"/>
    <col min="771" max="771" width="46.5703125" style="176" customWidth="1"/>
    <col min="772" max="775" width="11.5703125" style="176" customWidth="1"/>
    <col min="776" max="1023" width="9.140625" style="176" customWidth="1"/>
    <col min="1024" max="1024" width="6.140625" style="176"/>
    <col min="1025" max="1026" width="2.85546875" style="176" customWidth="1"/>
    <col min="1027" max="1027" width="46.5703125" style="176" customWidth="1"/>
    <col min="1028" max="1031" width="11.5703125" style="176" customWidth="1"/>
    <col min="1032" max="1279" width="9.140625" style="176" customWidth="1"/>
    <col min="1280" max="1280" width="6.140625" style="176"/>
    <col min="1281" max="1282" width="2.85546875" style="176" customWidth="1"/>
    <col min="1283" max="1283" width="46.5703125" style="176" customWidth="1"/>
    <col min="1284" max="1287" width="11.5703125" style="176" customWidth="1"/>
    <col min="1288" max="1535" width="9.140625" style="176" customWidth="1"/>
    <col min="1536" max="1536" width="6.140625" style="176"/>
    <col min="1537" max="1538" width="2.85546875" style="176" customWidth="1"/>
    <col min="1539" max="1539" width="46.5703125" style="176" customWidth="1"/>
    <col min="1540" max="1543" width="11.5703125" style="176" customWidth="1"/>
    <col min="1544" max="1791" width="9.140625" style="176" customWidth="1"/>
    <col min="1792" max="1792" width="6.140625" style="176"/>
    <col min="1793" max="1794" width="2.85546875" style="176" customWidth="1"/>
    <col min="1795" max="1795" width="46.5703125" style="176" customWidth="1"/>
    <col min="1796" max="1799" width="11.5703125" style="176" customWidth="1"/>
    <col min="1800" max="2047" width="9.140625" style="176" customWidth="1"/>
    <col min="2048" max="2048" width="6.140625" style="176"/>
    <col min="2049" max="2050" width="2.85546875" style="176" customWidth="1"/>
    <col min="2051" max="2051" width="46.5703125" style="176" customWidth="1"/>
    <col min="2052" max="2055" width="11.5703125" style="176" customWidth="1"/>
    <col min="2056" max="2303" width="9.140625" style="176" customWidth="1"/>
    <col min="2304" max="2304" width="6.140625" style="176"/>
    <col min="2305" max="2306" width="2.85546875" style="176" customWidth="1"/>
    <col min="2307" max="2307" width="46.5703125" style="176" customWidth="1"/>
    <col min="2308" max="2311" width="11.5703125" style="176" customWidth="1"/>
    <col min="2312" max="2559" width="9.140625" style="176" customWidth="1"/>
    <col min="2560" max="2560" width="6.140625" style="176"/>
    <col min="2561" max="2562" width="2.85546875" style="176" customWidth="1"/>
    <col min="2563" max="2563" width="46.5703125" style="176" customWidth="1"/>
    <col min="2564" max="2567" width="11.5703125" style="176" customWidth="1"/>
    <col min="2568" max="2815" width="9.140625" style="176" customWidth="1"/>
    <col min="2816" max="2816" width="6.140625" style="176"/>
    <col min="2817" max="2818" width="2.85546875" style="176" customWidth="1"/>
    <col min="2819" max="2819" width="46.5703125" style="176" customWidth="1"/>
    <col min="2820" max="2823" width="11.5703125" style="176" customWidth="1"/>
    <col min="2824" max="3071" width="9.140625" style="176" customWidth="1"/>
    <col min="3072" max="3072" width="6.140625" style="176"/>
    <col min="3073" max="3074" width="2.85546875" style="176" customWidth="1"/>
    <col min="3075" max="3075" width="46.5703125" style="176" customWidth="1"/>
    <col min="3076" max="3079" width="11.5703125" style="176" customWidth="1"/>
    <col min="3080" max="3327" width="9.140625" style="176" customWidth="1"/>
    <col min="3328" max="3328" width="6.140625" style="176"/>
    <col min="3329" max="3330" width="2.85546875" style="176" customWidth="1"/>
    <col min="3331" max="3331" width="46.5703125" style="176" customWidth="1"/>
    <col min="3332" max="3335" width="11.5703125" style="176" customWidth="1"/>
    <col min="3336" max="3583" width="9.140625" style="176" customWidth="1"/>
    <col min="3584" max="3584" width="6.140625" style="176"/>
    <col min="3585" max="3586" width="2.85546875" style="176" customWidth="1"/>
    <col min="3587" max="3587" width="46.5703125" style="176" customWidth="1"/>
    <col min="3588" max="3591" width="11.5703125" style="176" customWidth="1"/>
    <col min="3592" max="3839" width="9.140625" style="176" customWidth="1"/>
    <col min="3840" max="3840" width="6.140625" style="176"/>
    <col min="3841" max="3842" width="2.85546875" style="176" customWidth="1"/>
    <col min="3843" max="3843" width="46.5703125" style="176" customWidth="1"/>
    <col min="3844" max="3847" width="11.5703125" style="176" customWidth="1"/>
    <col min="3848" max="4095" width="9.140625" style="176" customWidth="1"/>
    <col min="4096" max="4096" width="6.140625" style="176"/>
    <col min="4097" max="4098" width="2.85546875" style="176" customWidth="1"/>
    <col min="4099" max="4099" width="46.5703125" style="176" customWidth="1"/>
    <col min="4100" max="4103" width="11.5703125" style="176" customWidth="1"/>
    <col min="4104" max="4351" width="9.140625" style="176" customWidth="1"/>
    <col min="4352" max="4352" width="6.140625" style="176"/>
    <col min="4353" max="4354" width="2.85546875" style="176" customWidth="1"/>
    <col min="4355" max="4355" width="46.5703125" style="176" customWidth="1"/>
    <col min="4356" max="4359" width="11.5703125" style="176" customWidth="1"/>
    <col min="4360" max="4607" width="9.140625" style="176" customWidth="1"/>
    <col min="4608" max="4608" width="6.140625" style="176"/>
    <col min="4609" max="4610" width="2.85546875" style="176" customWidth="1"/>
    <col min="4611" max="4611" width="46.5703125" style="176" customWidth="1"/>
    <col min="4612" max="4615" width="11.5703125" style="176" customWidth="1"/>
    <col min="4616" max="4863" width="9.140625" style="176" customWidth="1"/>
    <col min="4864" max="4864" width="6.140625" style="176"/>
    <col min="4865" max="4866" width="2.85546875" style="176" customWidth="1"/>
    <col min="4867" max="4867" width="46.5703125" style="176" customWidth="1"/>
    <col min="4868" max="4871" width="11.5703125" style="176" customWidth="1"/>
    <col min="4872" max="5119" width="9.140625" style="176" customWidth="1"/>
    <col min="5120" max="5120" width="6.140625" style="176"/>
    <col min="5121" max="5122" width="2.85546875" style="176" customWidth="1"/>
    <col min="5123" max="5123" width="46.5703125" style="176" customWidth="1"/>
    <col min="5124" max="5127" width="11.5703125" style="176" customWidth="1"/>
    <col min="5128" max="5375" width="9.140625" style="176" customWidth="1"/>
    <col min="5376" max="5376" width="6.140625" style="176"/>
    <col min="5377" max="5378" width="2.85546875" style="176" customWidth="1"/>
    <col min="5379" max="5379" width="46.5703125" style="176" customWidth="1"/>
    <col min="5380" max="5383" width="11.5703125" style="176" customWidth="1"/>
    <col min="5384" max="5631" width="9.140625" style="176" customWidth="1"/>
    <col min="5632" max="5632" width="6.140625" style="176"/>
    <col min="5633" max="5634" width="2.85546875" style="176" customWidth="1"/>
    <col min="5635" max="5635" width="46.5703125" style="176" customWidth="1"/>
    <col min="5636" max="5639" width="11.5703125" style="176" customWidth="1"/>
    <col min="5640" max="5887" width="9.140625" style="176" customWidth="1"/>
    <col min="5888" max="5888" width="6.140625" style="176"/>
    <col min="5889" max="5890" width="2.85546875" style="176" customWidth="1"/>
    <col min="5891" max="5891" width="46.5703125" style="176" customWidth="1"/>
    <col min="5892" max="5895" width="11.5703125" style="176" customWidth="1"/>
    <col min="5896" max="6143" width="9.140625" style="176" customWidth="1"/>
    <col min="6144" max="6144" width="6.140625" style="176"/>
    <col min="6145" max="6146" width="2.85546875" style="176" customWidth="1"/>
    <col min="6147" max="6147" width="46.5703125" style="176" customWidth="1"/>
    <col min="6148" max="6151" width="11.5703125" style="176" customWidth="1"/>
    <col min="6152" max="6399" width="9.140625" style="176" customWidth="1"/>
    <col min="6400" max="6400" width="6.140625" style="176"/>
    <col min="6401" max="6402" width="2.85546875" style="176" customWidth="1"/>
    <col min="6403" max="6403" width="46.5703125" style="176" customWidth="1"/>
    <col min="6404" max="6407" width="11.5703125" style="176" customWidth="1"/>
    <col min="6408" max="6655" width="9.140625" style="176" customWidth="1"/>
    <col min="6656" max="6656" width="6.140625" style="176"/>
    <col min="6657" max="6658" width="2.85546875" style="176" customWidth="1"/>
    <col min="6659" max="6659" width="46.5703125" style="176" customWidth="1"/>
    <col min="6660" max="6663" width="11.5703125" style="176" customWidth="1"/>
    <col min="6664" max="6911" width="9.140625" style="176" customWidth="1"/>
    <col min="6912" max="6912" width="6.140625" style="176"/>
    <col min="6913" max="6914" width="2.85546875" style="176" customWidth="1"/>
    <col min="6915" max="6915" width="46.5703125" style="176" customWidth="1"/>
    <col min="6916" max="6919" width="11.5703125" style="176" customWidth="1"/>
    <col min="6920" max="7167" width="9.140625" style="176" customWidth="1"/>
    <col min="7168" max="7168" width="6.140625" style="176"/>
    <col min="7169" max="7170" width="2.85546875" style="176" customWidth="1"/>
    <col min="7171" max="7171" width="46.5703125" style="176" customWidth="1"/>
    <col min="7172" max="7175" width="11.5703125" style="176" customWidth="1"/>
    <col min="7176" max="7423" width="9.140625" style="176" customWidth="1"/>
    <col min="7424" max="7424" width="6.140625" style="176"/>
    <col min="7425" max="7426" width="2.85546875" style="176" customWidth="1"/>
    <col min="7427" max="7427" width="46.5703125" style="176" customWidth="1"/>
    <col min="7428" max="7431" width="11.5703125" style="176" customWidth="1"/>
    <col min="7432" max="7679" width="9.140625" style="176" customWidth="1"/>
    <col min="7680" max="7680" width="6.140625" style="176"/>
    <col min="7681" max="7682" width="2.85546875" style="176" customWidth="1"/>
    <col min="7683" max="7683" width="46.5703125" style="176" customWidth="1"/>
    <col min="7684" max="7687" width="11.5703125" style="176" customWidth="1"/>
    <col min="7688" max="7935" width="9.140625" style="176" customWidth="1"/>
    <col min="7936" max="7936" width="6.140625" style="176"/>
    <col min="7937" max="7938" width="2.85546875" style="176" customWidth="1"/>
    <col min="7939" max="7939" width="46.5703125" style="176" customWidth="1"/>
    <col min="7940" max="7943" width="11.5703125" style="176" customWidth="1"/>
    <col min="7944" max="8191" width="9.140625" style="176" customWidth="1"/>
    <col min="8192" max="8192" width="6.140625" style="176"/>
    <col min="8193" max="8194" width="2.85546875" style="176" customWidth="1"/>
    <col min="8195" max="8195" width="46.5703125" style="176" customWidth="1"/>
    <col min="8196" max="8199" width="11.5703125" style="176" customWidth="1"/>
    <col min="8200" max="8447" width="9.140625" style="176" customWidth="1"/>
    <col min="8448" max="8448" width="6.140625" style="176"/>
    <col min="8449" max="8450" width="2.85546875" style="176" customWidth="1"/>
    <col min="8451" max="8451" width="46.5703125" style="176" customWidth="1"/>
    <col min="8452" max="8455" width="11.5703125" style="176" customWidth="1"/>
    <col min="8456" max="8703" width="9.140625" style="176" customWidth="1"/>
    <col min="8704" max="8704" width="6.140625" style="176"/>
    <col min="8705" max="8706" width="2.85546875" style="176" customWidth="1"/>
    <col min="8707" max="8707" width="46.5703125" style="176" customWidth="1"/>
    <col min="8708" max="8711" width="11.5703125" style="176" customWidth="1"/>
    <col min="8712" max="8959" width="9.140625" style="176" customWidth="1"/>
    <col min="8960" max="8960" width="6.140625" style="176"/>
    <col min="8961" max="8962" width="2.85546875" style="176" customWidth="1"/>
    <col min="8963" max="8963" width="46.5703125" style="176" customWidth="1"/>
    <col min="8964" max="8967" width="11.5703125" style="176" customWidth="1"/>
    <col min="8968" max="9215" width="9.140625" style="176" customWidth="1"/>
    <col min="9216" max="9216" width="6.140625" style="176"/>
    <col min="9217" max="9218" width="2.85546875" style="176" customWidth="1"/>
    <col min="9219" max="9219" width="46.5703125" style="176" customWidth="1"/>
    <col min="9220" max="9223" width="11.5703125" style="176" customWidth="1"/>
    <col min="9224" max="9471" width="9.140625" style="176" customWidth="1"/>
    <col min="9472" max="9472" width="6.140625" style="176"/>
    <col min="9473" max="9474" width="2.85546875" style="176" customWidth="1"/>
    <col min="9475" max="9475" width="46.5703125" style="176" customWidth="1"/>
    <col min="9476" max="9479" width="11.5703125" style="176" customWidth="1"/>
    <col min="9480" max="9727" width="9.140625" style="176" customWidth="1"/>
    <col min="9728" max="9728" width="6.140625" style="176"/>
    <col min="9729" max="9730" width="2.85546875" style="176" customWidth="1"/>
    <col min="9731" max="9731" width="46.5703125" style="176" customWidth="1"/>
    <col min="9732" max="9735" width="11.5703125" style="176" customWidth="1"/>
    <col min="9736" max="9983" width="9.140625" style="176" customWidth="1"/>
    <col min="9984" max="9984" width="6.140625" style="176"/>
    <col min="9985" max="9986" width="2.85546875" style="176" customWidth="1"/>
    <col min="9987" max="9987" width="46.5703125" style="176" customWidth="1"/>
    <col min="9988" max="9991" width="11.5703125" style="176" customWidth="1"/>
    <col min="9992" max="10239" width="9.140625" style="176" customWidth="1"/>
    <col min="10240" max="10240" width="6.140625" style="176"/>
    <col min="10241" max="10242" width="2.85546875" style="176" customWidth="1"/>
    <col min="10243" max="10243" width="46.5703125" style="176" customWidth="1"/>
    <col min="10244" max="10247" width="11.5703125" style="176" customWidth="1"/>
    <col min="10248" max="10495" width="9.140625" style="176" customWidth="1"/>
    <col min="10496" max="10496" width="6.140625" style="176"/>
    <col min="10497" max="10498" width="2.85546875" style="176" customWidth="1"/>
    <col min="10499" max="10499" width="46.5703125" style="176" customWidth="1"/>
    <col min="10500" max="10503" width="11.5703125" style="176" customWidth="1"/>
    <col min="10504" max="10751" width="9.140625" style="176" customWidth="1"/>
    <col min="10752" max="10752" width="6.140625" style="176"/>
    <col min="10753" max="10754" width="2.85546875" style="176" customWidth="1"/>
    <col min="10755" max="10755" width="46.5703125" style="176" customWidth="1"/>
    <col min="10756" max="10759" width="11.5703125" style="176" customWidth="1"/>
    <col min="10760" max="11007" width="9.140625" style="176" customWidth="1"/>
    <col min="11008" max="11008" width="6.140625" style="176"/>
    <col min="11009" max="11010" width="2.85546875" style="176" customWidth="1"/>
    <col min="11011" max="11011" width="46.5703125" style="176" customWidth="1"/>
    <col min="11012" max="11015" width="11.5703125" style="176" customWidth="1"/>
    <col min="11016" max="11263" width="9.140625" style="176" customWidth="1"/>
    <col min="11264" max="11264" width="6.140625" style="176"/>
    <col min="11265" max="11266" width="2.85546875" style="176" customWidth="1"/>
    <col min="11267" max="11267" width="46.5703125" style="176" customWidth="1"/>
    <col min="11268" max="11271" width="11.5703125" style="176" customWidth="1"/>
    <col min="11272" max="11519" width="9.140625" style="176" customWidth="1"/>
    <col min="11520" max="11520" width="6.140625" style="176"/>
    <col min="11521" max="11522" width="2.85546875" style="176" customWidth="1"/>
    <col min="11523" max="11523" width="46.5703125" style="176" customWidth="1"/>
    <col min="11524" max="11527" width="11.5703125" style="176" customWidth="1"/>
    <col min="11528" max="11775" width="9.140625" style="176" customWidth="1"/>
    <col min="11776" max="11776" width="6.140625" style="176"/>
    <col min="11777" max="11778" width="2.85546875" style="176" customWidth="1"/>
    <col min="11779" max="11779" width="46.5703125" style="176" customWidth="1"/>
    <col min="11780" max="11783" width="11.5703125" style="176" customWidth="1"/>
    <col min="11784" max="12031" width="9.140625" style="176" customWidth="1"/>
    <col min="12032" max="12032" width="6.140625" style="176"/>
    <col min="12033" max="12034" width="2.85546875" style="176" customWidth="1"/>
    <col min="12035" max="12035" width="46.5703125" style="176" customWidth="1"/>
    <col min="12036" max="12039" width="11.5703125" style="176" customWidth="1"/>
    <col min="12040" max="12287" width="9.140625" style="176" customWidth="1"/>
    <col min="12288" max="12288" width="6.140625" style="176"/>
    <col min="12289" max="12290" width="2.85546875" style="176" customWidth="1"/>
    <col min="12291" max="12291" width="46.5703125" style="176" customWidth="1"/>
    <col min="12292" max="12295" width="11.5703125" style="176" customWidth="1"/>
    <col min="12296" max="12543" width="9.140625" style="176" customWidth="1"/>
    <col min="12544" max="12544" width="6.140625" style="176"/>
    <col min="12545" max="12546" width="2.85546875" style="176" customWidth="1"/>
    <col min="12547" max="12547" width="46.5703125" style="176" customWidth="1"/>
    <col min="12548" max="12551" width="11.5703125" style="176" customWidth="1"/>
    <col min="12552" max="12799" width="9.140625" style="176" customWidth="1"/>
    <col min="12800" max="12800" width="6.140625" style="176"/>
    <col min="12801" max="12802" width="2.85546875" style="176" customWidth="1"/>
    <col min="12803" max="12803" width="46.5703125" style="176" customWidth="1"/>
    <col min="12804" max="12807" width="11.5703125" style="176" customWidth="1"/>
    <col min="12808" max="13055" width="9.140625" style="176" customWidth="1"/>
    <col min="13056" max="13056" width="6.140625" style="176"/>
    <col min="13057" max="13058" width="2.85546875" style="176" customWidth="1"/>
    <col min="13059" max="13059" width="46.5703125" style="176" customWidth="1"/>
    <col min="13060" max="13063" width="11.5703125" style="176" customWidth="1"/>
    <col min="13064" max="13311" width="9.140625" style="176" customWidth="1"/>
    <col min="13312" max="13312" width="6.140625" style="176"/>
    <col min="13313" max="13314" width="2.85546875" style="176" customWidth="1"/>
    <col min="13315" max="13315" width="46.5703125" style="176" customWidth="1"/>
    <col min="13316" max="13319" width="11.5703125" style="176" customWidth="1"/>
    <col min="13320" max="13567" width="9.140625" style="176" customWidth="1"/>
    <col min="13568" max="13568" width="6.140625" style="176"/>
    <col min="13569" max="13570" width="2.85546875" style="176" customWidth="1"/>
    <col min="13571" max="13571" width="46.5703125" style="176" customWidth="1"/>
    <col min="13572" max="13575" width="11.5703125" style="176" customWidth="1"/>
    <col min="13576" max="13823" width="9.140625" style="176" customWidth="1"/>
    <col min="13824" max="13824" width="6.140625" style="176"/>
    <col min="13825" max="13826" width="2.85546875" style="176" customWidth="1"/>
    <col min="13827" max="13827" width="46.5703125" style="176" customWidth="1"/>
    <col min="13828" max="13831" width="11.5703125" style="176" customWidth="1"/>
    <col min="13832" max="14079" width="9.140625" style="176" customWidth="1"/>
    <col min="14080" max="14080" width="6.140625" style="176"/>
    <col min="14081" max="14082" width="2.85546875" style="176" customWidth="1"/>
    <col min="14083" max="14083" width="46.5703125" style="176" customWidth="1"/>
    <col min="14084" max="14087" width="11.5703125" style="176" customWidth="1"/>
    <col min="14088" max="14335" width="9.140625" style="176" customWidth="1"/>
    <col min="14336" max="14336" width="6.140625" style="176"/>
    <col min="14337" max="14338" width="2.85546875" style="176" customWidth="1"/>
    <col min="14339" max="14339" width="46.5703125" style="176" customWidth="1"/>
    <col min="14340" max="14343" width="11.5703125" style="176" customWidth="1"/>
    <col min="14344" max="14591" width="9.140625" style="176" customWidth="1"/>
    <col min="14592" max="14592" width="6.140625" style="176"/>
    <col min="14593" max="14594" width="2.85546875" style="176" customWidth="1"/>
    <col min="14595" max="14595" width="46.5703125" style="176" customWidth="1"/>
    <col min="14596" max="14599" width="11.5703125" style="176" customWidth="1"/>
    <col min="14600" max="14847" width="9.140625" style="176" customWidth="1"/>
    <col min="14848" max="14848" width="6.140625" style="176"/>
    <col min="14849" max="14850" width="2.85546875" style="176" customWidth="1"/>
    <col min="14851" max="14851" width="46.5703125" style="176" customWidth="1"/>
    <col min="14852" max="14855" width="11.5703125" style="176" customWidth="1"/>
    <col min="14856" max="15103" width="9.140625" style="176" customWidth="1"/>
    <col min="15104" max="15104" width="6.140625" style="176"/>
    <col min="15105" max="15106" width="2.85546875" style="176" customWidth="1"/>
    <col min="15107" max="15107" width="46.5703125" style="176" customWidth="1"/>
    <col min="15108" max="15111" width="11.5703125" style="176" customWidth="1"/>
    <col min="15112" max="15359" width="9.140625" style="176" customWidth="1"/>
    <col min="15360" max="15360" width="6.140625" style="176"/>
    <col min="15361" max="15362" width="2.85546875" style="176" customWidth="1"/>
    <col min="15363" max="15363" width="46.5703125" style="176" customWidth="1"/>
    <col min="15364" max="15367" width="11.5703125" style="176" customWidth="1"/>
    <col min="15368" max="15615" width="9.140625" style="176" customWidth="1"/>
    <col min="15616" max="15616" width="6.140625" style="176"/>
    <col min="15617" max="15618" width="2.85546875" style="176" customWidth="1"/>
    <col min="15619" max="15619" width="46.5703125" style="176" customWidth="1"/>
    <col min="15620" max="15623" width="11.5703125" style="176" customWidth="1"/>
    <col min="15624" max="15871" width="9.140625" style="176" customWidth="1"/>
    <col min="15872" max="15872" width="6.140625" style="176"/>
    <col min="15873" max="15874" width="2.85546875" style="176" customWidth="1"/>
    <col min="15875" max="15875" width="46.5703125" style="176" customWidth="1"/>
    <col min="15876" max="15879" width="11.5703125" style="176" customWidth="1"/>
    <col min="15880" max="16127" width="9.140625" style="176" customWidth="1"/>
    <col min="16128" max="16128" width="6.140625" style="176"/>
    <col min="16129" max="16130" width="2.85546875" style="176" customWidth="1"/>
    <col min="16131" max="16131" width="46.5703125" style="176" customWidth="1"/>
    <col min="16132" max="16135" width="11.5703125" style="176" customWidth="1"/>
    <col min="16136" max="16383" width="9.140625" style="176" customWidth="1"/>
    <col min="16384" max="16384" width="6.140625" style="176"/>
  </cols>
  <sheetData>
    <row r="1" spans="1:256" ht="15.75" x14ac:dyDescent="0.2">
      <c r="A1" s="476" t="s">
        <v>390</v>
      </c>
      <c r="B1" s="175"/>
      <c r="C1" s="175"/>
      <c r="D1" s="175"/>
      <c r="E1" s="175"/>
      <c r="F1" s="175"/>
      <c r="G1" s="175"/>
      <c r="H1" s="175"/>
      <c r="I1" s="175"/>
      <c r="J1" s="175"/>
      <c r="K1" s="175"/>
    </row>
    <row r="2" spans="1:256" ht="15.75" x14ac:dyDescent="0.25">
      <c r="A2" s="1975" t="s">
        <v>94</v>
      </c>
      <c r="B2" s="1976"/>
      <c r="C2" s="1977"/>
      <c r="D2" s="177"/>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c r="GT2" s="178"/>
      <c r="GU2" s="178"/>
      <c r="GV2" s="178"/>
      <c r="GW2" s="178"/>
      <c r="GX2" s="178"/>
      <c r="GY2" s="178"/>
      <c r="GZ2" s="178"/>
      <c r="HA2" s="178"/>
      <c r="HB2" s="178"/>
      <c r="HC2" s="178"/>
      <c r="HD2" s="178"/>
      <c r="HE2" s="178"/>
      <c r="HF2" s="178"/>
      <c r="HG2" s="178"/>
      <c r="HH2" s="178"/>
      <c r="HI2" s="178"/>
      <c r="HJ2" s="178"/>
      <c r="HK2" s="178"/>
      <c r="HL2" s="178"/>
      <c r="HM2" s="178"/>
      <c r="HN2" s="178"/>
      <c r="HO2" s="178"/>
      <c r="HP2" s="178"/>
      <c r="HQ2" s="178"/>
      <c r="HR2" s="178"/>
      <c r="HS2" s="178"/>
      <c r="HT2" s="178"/>
      <c r="HU2" s="178"/>
      <c r="HV2" s="178"/>
      <c r="HW2" s="178"/>
      <c r="HX2" s="178"/>
      <c r="HY2" s="178"/>
      <c r="HZ2" s="178"/>
      <c r="IA2" s="178"/>
      <c r="IB2" s="178"/>
      <c r="IC2" s="178"/>
      <c r="ID2" s="178"/>
      <c r="IE2" s="178"/>
      <c r="IF2" s="178"/>
      <c r="IG2" s="178"/>
      <c r="IH2" s="178"/>
      <c r="II2" s="178"/>
      <c r="IJ2" s="178"/>
      <c r="IK2" s="178"/>
      <c r="IL2" s="178"/>
      <c r="IM2" s="178"/>
      <c r="IN2" s="178"/>
      <c r="IO2" s="178"/>
      <c r="IP2" s="178"/>
      <c r="IQ2" s="178"/>
      <c r="IR2" s="178"/>
      <c r="IS2" s="178"/>
      <c r="IT2" s="178"/>
      <c r="IU2" s="178"/>
      <c r="IV2" s="178"/>
    </row>
    <row r="3" spans="1:256" s="474" customFormat="1" x14ac:dyDescent="0.2">
      <c r="A3" s="261" t="s">
        <v>391</v>
      </c>
    </row>
    <row r="4" spans="1:256" s="474" customFormat="1" x14ac:dyDescent="0.2">
      <c r="A4" s="261"/>
    </row>
    <row r="5" spans="1:256" s="474" customFormat="1" x14ac:dyDescent="0.2">
      <c r="A5" s="475" t="s">
        <v>350</v>
      </c>
      <c r="C5" s="475"/>
    </row>
    <row r="6" spans="1:256" x14ac:dyDescent="0.2">
      <c r="A6" s="178"/>
      <c r="B6" s="178"/>
      <c r="C6" s="178"/>
      <c r="D6" s="178"/>
      <c r="E6" s="178"/>
      <c r="F6" s="178"/>
      <c r="G6" s="178"/>
      <c r="H6" s="178"/>
    </row>
    <row r="7" spans="1:256" x14ac:dyDescent="0.2">
      <c r="A7" s="178"/>
      <c r="B7" s="178"/>
      <c r="C7" s="178"/>
      <c r="D7" s="178"/>
      <c r="E7" s="178"/>
      <c r="F7" s="178"/>
      <c r="G7" s="178"/>
      <c r="H7" s="178"/>
    </row>
    <row r="8" spans="1:256" ht="45" x14ac:dyDescent="0.2">
      <c r="A8" s="178"/>
      <c r="B8" s="1981" t="s">
        <v>351</v>
      </c>
      <c r="C8" s="1982"/>
      <c r="D8" s="472" t="s">
        <v>392</v>
      </c>
      <c r="E8" s="472" t="s">
        <v>353</v>
      </c>
      <c r="F8" s="472" t="s">
        <v>354</v>
      </c>
      <c r="G8" s="473" t="s">
        <v>393</v>
      </c>
      <c r="H8" s="453"/>
    </row>
    <row r="9" spans="1:256" x14ac:dyDescent="0.2">
      <c r="A9" s="178"/>
      <c r="B9" s="454"/>
      <c r="C9" s="454"/>
      <c r="D9" s="454"/>
      <c r="E9" s="454" t="s">
        <v>244</v>
      </c>
      <c r="F9" s="454" t="s">
        <v>245</v>
      </c>
      <c r="G9" s="454" t="s">
        <v>356</v>
      </c>
      <c r="H9" s="453"/>
    </row>
    <row r="10" spans="1:256" x14ac:dyDescent="0.2">
      <c r="A10" s="178"/>
      <c r="B10" s="455" t="s">
        <v>357</v>
      </c>
      <c r="C10" s="456" t="s">
        <v>358</v>
      </c>
      <c r="D10" s="457"/>
      <c r="E10" s="457"/>
      <c r="F10" s="457"/>
      <c r="G10" s="458"/>
      <c r="H10" s="453"/>
    </row>
    <row r="11" spans="1:256" x14ac:dyDescent="0.2">
      <c r="A11" s="178"/>
      <c r="B11" s="459"/>
      <c r="C11" s="162" t="s">
        <v>359</v>
      </c>
      <c r="D11" s="460"/>
      <c r="E11" s="460"/>
      <c r="F11" s="460"/>
      <c r="G11" s="460"/>
      <c r="H11" s="453"/>
    </row>
    <row r="12" spans="1:256" x14ac:dyDescent="0.2">
      <c r="A12" s="178"/>
      <c r="B12" s="461"/>
      <c r="C12" s="162" t="s">
        <v>360</v>
      </c>
      <c r="D12" s="460"/>
      <c r="E12" s="460"/>
      <c r="F12" s="460"/>
      <c r="G12" s="460"/>
      <c r="H12" s="453"/>
    </row>
    <row r="13" spans="1:256" x14ac:dyDescent="0.2">
      <c r="A13" s="178"/>
      <c r="B13" s="461"/>
      <c r="C13" s="162" t="s">
        <v>361</v>
      </c>
      <c r="D13" s="460"/>
      <c r="E13" s="460"/>
      <c r="F13" s="460"/>
      <c r="G13" s="460"/>
      <c r="H13" s="453"/>
    </row>
    <row r="14" spans="1:256" x14ac:dyDescent="0.2">
      <c r="A14" s="178"/>
      <c r="B14" s="461"/>
      <c r="C14" s="162" t="s">
        <v>362</v>
      </c>
      <c r="D14" s="460"/>
      <c r="E14" s="460"/>
      <c r="F14" s="460"/>
      <c r="G14" s="460"/>
      <c r="H14" s="453"/>
    </row>
    <row r="15" spans="1:256" x14ac:dyDescent="0.2">
      <c r="A15" s="178"/>
      <c r="B15" s="461"/>
      <c r="C15" s="162" t="s">
        <v>363</v>
      </c>
      <c r="D15" s="460"/>
      <c r="E15" s="460"/>
      <c r="F15" s="460"/>
      <c r="G15" s="460"/>
      <c r="H15" s="453"/>
    </row>
    <row r="16" spans="1:256" x14ac:dyDescent="0.2">
      <c r="A16" s="178"/>
      <c r="B16" s="461"/>
      <c r="C16" s="162" t="s">
        <v>364</v>
      </c>
      <c r="D16" s="460"/>
      <c r="E16" s="460"/>
      <c r="F16" s="460"/>
      <c r="G16" s="460"/>
      <c r="H16" s="453"/>
    </row>
    <row r="17" spans="1:8" x14ac:dyDescent="0.2">
      <c r="A17" s="178"/>
      <c r="B17" s="461"/>
      <c r="C17" s="162" t="s">
        <v>365</v>
      </c>
      <c r="D17" s="460"/>
      <c r="E17" s="460"/>
      <c r="F17" s="460"/>
      <c r="G17" s="460"/>
      <c r="H17" s="453"/>
    </row>
    <row r="18" spans="1:8" x14ac:dyDescent="0.2">
      <c r="A18" s="178"/>
      <c r="B18" s="461"/>
      <c r="C18" s="162" t="s">
        <v>366</v>
      </c>
      <c r="D18" s="460"/>
      <c r="E18" s="460"/>
      <c r="F18" s="460"/>
      <c r="G18" s="460"/>
      <c r="H18" s="453"/>
    </row>
    <row r="19" spans="1:8" x14ac:dyDescent="0.2">
      <c r="A19" s="178"/>
      <c r="B19" s="461"/>
      <c r="C19" s="162" t="s">
        <v>367</v>
      </c>
      <c r="D19" s="460"/>
      <c r="E19" s="460"/>
      <c r="F19" s="460"/>
      <c r="G19" s="460"/>
      <c r="H19" s="453"/>
    </row>
    <row r="20" spans="1:8" x14ac:dyDescent="0.2">
      <c r="A20" s="178"/>
      <c r="B20" s="461"/>
      <c r="C20" s="162" t="s">
        <v>368</v>
      </c>
      <c r="D20" s="460"/>
      <c r="E20" s="460"/>
      <c r="F20" s="460"/>
      <c r="G20" s="460"/>
      <c r="H20" s="453"/>
    </row>
    <row r="21" spans="1:8" x14ac:dyDescent="0.2">
      <c r="A21" s="178"/>
      <c r="B21" s="461"/>
      <c r="C21" s="162" t="s">
        <v>369</v>
      </c>
      <c r="D21" s="460"/>
      <c r="E21" s="460"/>
      <c r="F21" s="460"/>
      <c r="G21" s="460"/>
      <c r="H21" s="453"/>
    </row>
    <row r="22" spans="1:8" x14ac:dyDescent="0.2">
      <c r="A22" s="178"/>
      <c r="B22" s="461"/>
      <c r="C22" s="162" t="s">
        <v>370</v>
      </c>
      <c r="D22" s="460"/>
      <c r="E22" s="460"/>
      <c r="F22" s="460"/>
      <c r="G22" s="460"/>
      <c r="H22" s="453"/>
    </row>
    <row r="23" spans="1:8" x14ac:dyDescent="0.2">
      <c r="A23" s="178"/>
      <c r="B23" s="461"/>
      <c r="C23" s="162" t="s">
        <v>371</v>
      </c>
      <c r="D23" s="460"/>
      <c r="E23" s="460"/>
      <c r="F23" s="460"/>
      <c r="G23" s="460"/>
      <c r="H23" s="453"/>
    </row>
    <row r="24" spans="1:8" x14ac:dyDescent="0.2">
      <c r="A24" s="178"/>
      <c r="B24" s="461"/>
      <c r="C24" s="162" t="s">
        <v>372</v>
      </c>
      <c r="D24" s="460"/>
      <c r="E24" s="460"/>
      <c r="F24" s="460"/>
      <c r="G24" s="460"/>
      <c r="H24" s="453"/>
    </row>
    <row r="25" spans="1:8" x14ac:dyDescent="0.2">
      <c r="A25" s="178"/>
      <c r="B25" s="461"/>
      <c r="C25" s="162" t="s">
        <v>373</v>
      </c>
      <c r="D25" s="460"/>
      <c r="E25" s="460"/>
      <c r="F25" s="460"/>
      <c r="G25" s="460"/>
      <c r="H25" s="453"/>
    </row>
    <row r="26" spans="1:8" x14ac:dyDescent="0.2">
      <c r="A26" s="178"/>
      <c r="B26" s="461"/>
      <c r="C26" s="162" t="s">
        <v>374</v>
      </c>
      <c r="D26" s="460"/>
      <c r="E26" s="460"/>
      <c r="F26" s="460"/>
      <c r="G26" s="460"/>
      <c r="H26" s="453"/>
    </row>
    <row r="27" spans="1:8" x14ac:dyDescent="0.2">
      <c r="A27" s="178"/>
      <c r="B27" s="461"/>
      <c r="C27" s="162" t="s">
        <v>375</v>
      </c>
      <c r="D27" s="460"/>
      <c r="E27" s="460"/>
      <c r="F27" s="460"/>
      <c r="G27" s="460"/>
      <c r="H27" s="453"/>
    </row>
    <row r="28" spans="1:8" x14ac:dyDescent="0.2">
      <c r="A28" s="178"/>
      <c r="B28" s="461"/>
      <c r="C28" s="162" t="s">
        <v>376</v>
      </c>
      <c r="D28" s="460"/>
      <c r="E28" s="460"/>
      <c r="F28" s="460"/>
      <c r="G28" s="460"/>
      <c r="H28" s="453"/>
    </row>
    <row r="29" spans="1:8" x14ac:dyDescent="0.2">
      <c r="A29" s="178"/>
      <c r="B29" s="461"/>
      <c r="C29" s="162" t="s">
        <v>377</v>
      </c>
      <c r="D29" s="460"/>
      <c r="E29" s="460"/>
      <c r="F29" s="460"/>
      <c r="G29" s="460"/>
      <c r="H29" s="453"/>
    </row>
    <row r="30" spans="1:8" x14ac:dyDescent="0.2">
      <c r="A30" s="178"/>
      <c r="B30" s="461"/>
      <c r="C30" s="162" t="s">
        <v>378</v>
      </c>
      <c r="D30" s="460"/>
      <c r="E30" s="460"/>
      <c r="F30" s="460"/>
      <c r="G30" s="460"/>
      <c r="H30" s="453"/>
    </row>
    <row r="31" spans="1:8" x14ac:dyDescent="0.2">
      <c r="A31" s="178"/>
      <c r="B31" s="461"/>
      <c r="C31" s="162" t="s">
        <v>379</v>
      </c>
      <c r="D31" s="460"/>
      <c r="E31" s="460"/>
      <c r="F31" s="460"/>
      <c r="G31" s="460"/>
      <c r="H31" s="453"/>
    </row>
    <row r="32" spans="1:8" x14ac:dyDescent="0.2">
      <c r="A32" s="178"/>
      <c r="B32" s="461"/>
      <c r="C32" s="162" t="s">
        <v>380</v>
      </c>
      <c r="D32" s="460"/>
      <c r="E32" s="460"/>
      <c r="F32" s="460"/>
      <c r="G32" s="460"/>
      <c r="H32" s="453"/>
    </row>
    <row r="33" spans="1:9" x14ac:dyDescent="0.2">
      <c r="A33" s="178"/>
      <c r="B33" s="462"/>
      <c r="C33" s="162" t="s">
        <v>381</v>
      </c>
      <c r="D33" s="460"/>
      <c r="E33" s="460"/>
      <c r="F33" s="460"/>
      <c r="G33" s="460"/>
      <c r="H33" s="453"/>
    </row>
    <row r="34" spans="1:9" x14ac:dyDescent="0.2">
      <c r="A34" s="178"/>
      <c r="B34" s="462"/>
      <c r="C34" s="162" t="s">
        <v>382</v>
      </c>
      <c r="D34" s="460"/>
      <c r="E34" s="460"/>
      <c r="F34" s="460"/>
      <c r="G34" s="460"/>
      <c r="H34" s="453"/>
    </row>
    <row r="35" spans="1:9" x14ac:dyDescent="0.2">
      <c r="A35" s="178"/>
      <c r="B35" s="462"/>
      <c r="C35" s="162" t="s">
        <v>383</v>
      </c>
      <c r="D35" s="460"/>
      <c r="E35" s="460"/>
      <c r="F35" s="460"/>
      <c r="G35" s="460"/>
      <c r="H35" s="453"/>
    </row>
    <row r="36" spans="1:9" x14ac:dyDescent="0.2">
      <c r="A36" s="178"/>
      <c r="B36" s="461"/>
      <c r="C36" s="162" t="s">
        <v>384</v>
      </c>
      <c r="D36" s="460"/>
      <c r="E36" s="460"/>
      <c r="F36" s="460"/>
      <c r="G36" s="460"/>
      <c r="H36" s="453"/>
    </row>
    <row r="37" spans="1:9" x14ac:dyDescent="0.2">
      <c r="A37" s="178"/>
      <c r="B37" s="461"/>
      <c r="C37" s="1904" t="s">
        <v>4588</v>
      </c>
      <c r="D37" s="1905"/>
      <c r="E37" s="1905"/>
      <c r="F37" s="1905"/>
      <c r="G37" s="1905"/>
      <c r="H37" s="453"/>
    </row>
    <row r="38" spans="1:9" x14ac:dyDescent="0.2">
      <c r="A38" s="178"/>
      <c r="B38" s="461"/>
      <c r="C38" s="1904" t="s">
        <v>4589</v>
      </c>
      <c r="D38" s="1905"/>
      <c r="E38" s="1905"/>
      <c r="F38" s="1905"/>
      <c r="G38" s="1905"/>
      <c r="H38" s="453"/>
    </row>
    <row r="39" spans="1:9" x14ac:dyDescent="0.2">
      <c r="A39" s="178"/>
      <c r="B39" s="461"/>
      <c r="C39" s="1904" t="s">
        <v>4590</v>
      </c>
      <c r="D39" s="1905"/>
      <c r="E39" s="1905"/>
      <c r="F39" s="1905"/>
      <c r="G39" s="1905"/>
      <c r="H39" s="453"/>
    </row>
    <row r="40" spans="1:9" x14ac:dyDescent="0.2">
      <c r="A40" s="178"/>
      <c r="B40" s="461"/>
      <c r="C40" s="1904" t="s">
        <v>4591</v>
      </c>
      <c r="D40" s="1905"/>
      <c r="E40" s="1905"/>
      <c r="F40" s="1905"/>
      <c r="G40" s="1905"/>
      <c r="H40" s="453"/>
    </row>
    <row r="41" spans="1:9" x14ac:dyDescent="0.2">
      <c r="A41" s="178"/>
      <c r="B41" s="461"/>
      <c r="C41" s="162" t="s">
        <v>385</v>
      </c>
      <c r="D41" s="1905"/>
      <c r="E41" s="1905"/>
      <c r="F41" s="1905"/>
      <c r="G41" s="1905"/>
      <c r="H41" s="453"/>
    </row>
    <row r="42" spans="1:9" x14ac:dyDescent="0.2">
      <c r="A42" s="178"/>
      <c r="B42" s="463"/>
      <c r="C42" s="162" t="s">
        <v>4592</v>
      </c>
      <c r="D42" s="460"/>
      <c r="E42" s="460"/>
      <c r="F42" s="460"/>
      <c r="G42" s="460"/>
      <c r="H42" s="453"/>
    </row>
    <row r="43" spans="1:9" x14ac:dyDescent="0.2">
      <c r="A43" s="178"/>
      <c r="B43" s="464" t="s">
        <v>386</v>
      </c>
      <c r="C43" s="465" t="s">
        <v>387</v>
      </c>
      <c r="D43" s="466"/>
      <c r="E43" s="467"/>
      <c r="F43" s="467"/>
      <c r="G43" s="468"/>
      <c r="H43" s="453"/>
    </row>
    <row r="44" spans="1:9" x14ac:dyDescent="0.2">
      <c r="A44" s="178"/>
      <c r="B44" s="469" t="s">
        <v>388</v>
      </c>
      <c r="C44" s="469" t="s">
        <v>394</v>
      </c>
      <c r="D44" s="466"/>
      <c r="E44" s="470"/>
      <c r="F44" s="471"/>
      <c r="G44" s="466"/>
      <c r="H44" s="453" t="s">
        <v>74</v>
      </c>
    </row>
    <row r="46" spans="1:9" x14ac:dyDescent="0.2">
      <c r="A46" s="179"/>
      <c r="B46" s="1983"/>
      <c r="C46" s="1983"/>
      <c r="D46" s="1983"/>
      <c r="E46" s="1983"/>
      <c r="F46" s="1983"/>
      <c r="G46" s="1983"/>
    </row>
    <row r="47" spans="1:9" x14ac:dyDescent="0.2">
      <c r="A47" s="180"/>
      <c r="B47" s="181"/>
      <c r="C47" s="181"/>
      <c r="D47" s="181"/>
      <c r="E47" s="181"/>
      <c r="F47" s="181"/>
      <c r="G47" s="181"/>
    </row>
    <row r="48" spans="1:9" ht="15.75" x14ac:dyDescent="0.25">
      <c r="A48" s="182"/>
      <c r="I48" s="183"/>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140625" defaultRowHeight="15" x14ac:dyDescent="0.25"/>
  <cols>
    <col min="1" max="10" width="9.140625" style="1253"/>
    <col min="11" max="11" width="11.85546875" style="1253" customWidth="1"/>
    <col min="12" max="19" width="9.140625" style="1253"/>
    <col min="20" max="24" width="9.140625" style="1350"/>
    <col min="25" max="16384" width="9.140625" style="1253"/>
  </cols>
  <sheetData>
    <row r="1" spans="1:45" ht="15.75" x14ac:dyDescent="0.25">
      <c r="A1" s="1719"/>
      <c r="B1" s="378" t="s">
        <v>3195</v>
      </c>
      <c r="C1" s="33"/>
      <c r="D1" s="33"/>
      <c r="E1" s="1719"/>
      <c r="F1" s="1719"/>
      <c r="G1" s="1719"/>
      <c r="H1" s="1"/>
      <c r="I1" s="1"/>
      <c r="J1" s="1719"/>
      <c r="K1" s="1719"/>
      <c r="L1" s="1719"/>
      <c r="M1" s="1719"/>
      <c r="N1" s="1719"/>
      <c r="O1" s="1719"/>
      <c r="P1" s="33"/>
      <c r="Q1" s="1"/>
      <c r="R1" s="1"/>
      <c r="S1" s="1"/>
      <c r="T1" s="378" t="s">
        <v>3195</v>
      </c>
      <c r="U1" s="131"/>
      <c r="V1" s="1481"/>
      <c r="W1" s="1481"/>
      <c r="X1" s="1481"/>
      <c r="Y1" s="25"/>
      <c r="Z1" s="25"/>
      <c r="AA1" s="25"/>
      <c r="AB1" s="25"/>
      <c r="AC1" s="25"/>
      <c r="AD1" s="1"/>
      <c r="AE1" s="1125"/>
      <c r="AF1" s="25"/>
      <c r="AG1" s="25"/>
      <c r="AH1" s="25"/>
      <c r="AI1" s="25"/>
      <c r="AJ1" s="1"/>
      <c r="AK1" s="1125"/>
      <c r="AL1" s="221"/>
      <c r="AM1" s="25"/>
      <c r="AN1" s="25"/>
      <c r="AO1" s="25"/>
      <c r="AP1" s="25"/>
      <c r="AQ1" s="25"/>
      <c r="AR1" s="25"/>
      <c r="AS1" s="25"/>
    </row>
    <row r="2" spans="1:45" ht="12" customHeight="1" x14ac:dyDescent="0.25">
      <c r="A2" s="35">
        <v>32</v>
      </c>
      <c r="B2" s="2144" t="s">
        <v>94</v>
      </c>
      <c r="C2" s="2145"/>
      <c r="D2" s="2145"/>
      <c r="E2" s="2146"/>
      <c r="F2" s="70"/>
      <c r="G2" s="1719"/>
      <c r="H2" s="1"/>
      <c r="I2" s="1"/>
      <c r="J2" s="1719"/>
      <c r="K2" s="1719"/>
      <c r="L2" s="1719"/>
      <c r="M2" s="1719"/>
      <c r="N2" s="1719"/>
      <c r="O2" s="1719"/>
      <c r="P2" s="1719"/>
      <c r="Q2" s="1719"/>
      <c r="R2" s="1719"/>
      <c r="S2" s="1719"/>
      <c r="T2" s="2222" t="s">
        <v>3005</v>
      </c>
      <c r="U2" s="2222"/>
      <c r="V2" s="2222"/>
      <c r="W2" s="2222"/>
      <c r="X2" s="2222"/>
      <c r="Y2" s="2222"/>
      <c r="Z2" s="2222"/>
      <c r="AA2" s="2222"/>
      <c r="AB2" s="1676"/>
      <c r="AC2" s="1676"/>
      <c r="AD2" s="1"/>
      <c r="AE2" s="1247"/>
      <c r="AF2" s="1247"/>
      <c r="AG2" s="1247"/>
      <c r="AH2" s="1247"/>
      <c r="AI2" s="1247"/>
      <c r="AJ2" s="1676"/>
      <c r="AK2" s="1247"/>
      <c r="AL2" s="1247"/>
      <c r="AM2" s="1247"/>
      <c r="AN2" s="1247"/>
      <c r="AO2" s="1247"/>
      <c r="AP2" s="1247"/>
      <c r="AQ2" s="1247"/>
      <c r="AR2" s="1247"/>
      <c r="AS2" s="1247"/>
    </row>
    <row r="3" spans="1:45" ht="39.75" customHeight="1" x14ac:dyDescent="0.25">
      <c r="A3" s="35"/>
      <c r="B3" s="1018"/>
      <c r="C3" s="320"/>
      <c r="D3" s="320"/>
      <c r="E3" s="320"/>
      <c r="F3" s="70"/>
      <c r="G3" s="1719"/>
      <c r="H3" s="1"/>
      <c r="I3" s="1"/>
      <c r="J3" s="1719"/>
      <c r="K3" s="1719"/>
      <c r="L3" s="1719"/>
      <c r="M3" s="1719"/>
      <c r="N3" s="1719"/>
      <c r="O3" s="1719"/>
      <c r="P3" s="1719"/>
      <c r="Q3" s="1719"/>
      <c r="R3" s="1719"/>
      <c r="S3" s="1719"/>
      <c r="T3" s="2222"/>
      <c r="U3" s="2222"/>
      <c r="V3" s="2222"/>
      <c r="W3" s="2222"/>
      <c r="X3" s="2222"/>
      <c r="Y3" s="2222"/>
      <c r="Z3" s="2222"/>
      <c r="AA3" s="2222"/>
      <c r="AB3" s="1678"/>
      <c r="AC3" s="1678"/>
      <c r="AD3" s="1"/>
      <c r="AE3" s="1247"/>
      <c r="AF3" s="1247"/>
      <c r="AG3" s="1247"/>
      <c r="AH3" s="1247"/>
      <c r="AI3" s="1247"/>
      <c r="AJ3" s="1678"/>
      <c r="AK3" s="1247"/>
      <c r="AL3" s="1247"/>
      <c r="AM3" s="1247"/>
      <c r="AN3" s="1247"/>
      <c r="AO3" s="1247"/>
      <c r="AP3" s="1247"/>
      <c r="AQ3" s="1247"/>
      <c r="AR3" s="1247"/>
      <c r="AS3" s="1247"/>
    </row>
    <row r="4" spans="1:45" ht="42.75" customHeight="1" x14ac:dyDescent="0.25">
      <c r="A4" s="1718"/>
      <c r="B4" s="2094" t="s">
        <v>3196</v>
      </c>
      <c r="C4" s="2312"/>
      <c r="D4" s="2312"/>
      <c r="E4" s="2312"/>
      <c r="F4" s="2312"/>
      <c r="G4" s="2312"/>
      <c r="H4" s="2312"/>
      <c r="I4" s="2312"/>
      <c r="J4" s="2312"/>
      <c r="K4" s="2312"/>
      <c r="L4" s="2312"/>
      <c r="M4" s="2312"/>
      <c r="N4" s="2312"/>
      <c r="O4" s="1718"/>
      <c r="P4" s="1718"/>
      <c r="Q4" s="1718"/>
      <c r="R4" s="1718"/>
      <c r="S4" s="1719"/>
      <c r="T4" s="2222" t="str">
        <f>$B4</f>
        <v>Pour le portefeuille bancaire – Expositions sur l'acquisition et l'aménagement de terrains et la construction de bâtiments, à l'exclusion de l'ICFV (139)</v>
      </c>
      <c r="U4" s="2222"/>
      <c r="V4" s="2222"/>
      <c r="W4" s="2222"/>
      <c r="X4" s="2222"/>
      <c r="Y4" s="2222"/>
      <c r="Z4" s="2222"/>
      <c r="AA4" s="1662"/>
      <c r="AB4" s="1676"/>
      <c r="AC4" s="1676"/>
      <c r="AD4" s="1"/>
      <c r="AE4" s="1247"/>
      <c r="AF4" s="1247"/>
      <c r="AG4" s="1247"/>
      <c r="AH4" s="1247"/>
      <c r="AI4" s="1247"/>
      <c r="AJ4" s="1676"/>
      <c r="AK4" s="1255"/>
      <c r="AL4" s="1255"/>
      <c r="AM4" s="1255"/>
      <c r="AN4" s="1255"/>
      <c r="AO4" s="1255"/>
      <c r="AP4" s="1255"/>
      <c r="AQ4" s="1255"/>
      <c r="AR4" s="1255"/>
      <c r="AS4" s="1255"/>
    </row>
    <row r="5" spans="1:45" ht="15.75" x14ac:dyDescent="0.25">
      <c r="A5" s="1718"/>
      <c r="B5" s="261" t="s">
        <v>2910</v>
      </c>
      <c r="C5" s="661"/>
      <c r="D5" s="1718"/>
      <c r="E5" s="1718"/>
      <c r="F5" s="1718"/>
      <c r="G5" s="1718"/>
      <c r="H5" s="131"/>
      <c r="I5" s="131"/>
      <c r="J5" s="1718"/>
      <c r="K5" s="1718"/>
      <c r="L5" s="1718"/>
      <c r="M5" s="1718"/>
      <c r="N5" s="1718"/>
      <c r="O5" s="1718"/>
      <c r="P5" s="1718"/>
      <c r="Q5" s="1395"/>
      <c r="R5" s="896"/>
      <c r="S5" s="1114"/>
      <c r="T5" s="261" t="str">
        <f>$B5</f>
        <v>Dollars, en milliers, Type d’enregistrement 010</v>
      </c>
      <c r="U5" s="131"/>
      <c r="V5" s="1481"/>
      <c r="W5" s="1481"/>
      <c r="X5" s="1481"/>
      <c r="Y5" s="25"/>
      <c r="Z5" s="25"/>
      <c r="AA5" s="25"/>
      <c r="AB5" s="25"/>
      <c r="AC5" s="25"/>
      <c r="AD5" s="1"/>
      <c r="AE5" s="812"/>
      <c r="AF5" s="25"/>
      <c r="AG5" s="25"/>
      <c r="AH5" s="1187"/>
      <c r="AI5" s="1187"/>
      <c r="AJ5" s="1188"/>
      <c r="AK5" s="812"/>
      <c r="AL5" s="25"/>
      <c r="AM5" s="25"/>
      <c r="AN5" s="1187"/>
      <c r="AO5" s="1187"/>
      <c r="AP5" s="812"/>
      <c r="AQ5" s="25"/>
      <c r="AR5" s="25"/>
      <c r="AS5" s="1187"/>
    </row>
    <row r="6" spans="1:45" ht="34.15" customHeight="1" x14ac:dyDescent="0.25">
      <c r="A6" s="131"/>
      <c r="B6" s="2221" t="s">
        <v>2349</v>
      </c>
      <c r="C6" s="2327"/>
      <c r="D6" s="2318"/>
      <c r="E6" s="897"/>
      <c r="F6" s="2002" t="s">
        <v>2350</v>
      </c>
      <c r="G6" s="2318"/>
      <c r="H6" s="1718"/>
      <c r="I6" s="2081" t="s">
        <v>2800</v>
      </c>
      <c r="J6" s="2313"/>
      <c r="K6" s="2313"/>
      <c r="L6" s="2313"/>
      <c r="M6" s="2282"/>
      <c r="N6" s="897"/>
      <c r="O6" s="897"/>
      <c r="P6" s="897"/>
      <c r="Q6" s="897"/>
      <c r="R6" s="897"/>
      <c r="S6" s="207"/>
      <c r="T6" s="2183" t="s">
        <v>2911</v>
      </c>
      <c r="U6" s="2328"/>
      <c r="V6" s="1026"/>
      <c r="W6" s="1650"/>
      <c r="X6" s="1650"/>
      <c r="Y6" s="1714"/>
      <c r="Z6" s="1714"/>
      <c r="AA6" s="1714"/>
      <c r="AB6" s="1714"/>
      <c r="AC6" s="1714"/>
      <c r="AD6" s="1"/>
      <c r="AE6" s="1714"/>
      <c r="AF6" s="1714"/>
      <c r="AG6" s="1129"/>
      <c r="AH6" s="1198"/>
      <c r="AI6" s="1187"/>
      <c r="AJ6" s="1188"/>
      <c r="AK6" s="1257"/>
      <c r="AL6" s="1257"/>
      <c r="AM6" s="1714"/>
      <c r="AN6" s="1714"/>
      <c r="AO6" s="1714"/>
      <c r="AP6" s="1714"/>
      <c r="AQ6" s="1714"/>
      <c r="AR6" s="1714"/>
      <c r="AS6" s="1714"/>
    </row>
    <row r="7" spans="1:45" ht="23.25" customHeight="1" x14ac:dyDescent="0.25">
      <c r="A7" s="131"/>
      <c r="B7" s="1695"/>
      <c r="C7" s="1731"/>
      <c r="D7" s="1726"/>
      <c r="E7" s="897"/>
      <c r="F7" s="1641"/>
      <c r="G7" s="1726"/>
      <c r="H7" s="1718"/>
      <c r="I7" s="2002" t="s">
        <v>2912</v>
      </c>
      <c r="J7" s="2316"/>
      <c r="K7" s="2002" t="s">
        <v>2913</v>
      </c>
      <c r="L7" s="2316"/>
      <c r="M7" s="2005" t="s">
        <v>2914</v>
      </c>
      <c r="N7" s="897"/>
      <c r="O7" s="897"/>
      <c r="P7" s="897"/>
      <c r="Q7" s="897"/>
      <c r="R7" s="897"/>
      <c r="S7" s="207"/>
      <c r="T7" s="2329"/>
      <c r="U7" s="2329"/>
      <c r="V7" s="1026"/>
      <c r="W7" s="2002" t="s">
        <v>2971</v>
      </c>
      <c r="X7" s="2308"/>
      <c r="Y7" s="1714"/>
      <c r="Z7" s="1714"/>
      <c r="AA7" s="1714"/>
      <c r="AB7" s="1714"/>
      <c r="AC7" s="1714"/>
      <c r="AD7" s="1"/>
      <c r="AE7" s="1714"/>
      <c r="AF7" s="1714"/>
      <c r="AG7" s="1129"/>
      <c r="AH7" s="1260"/>
      <c r="AI7" s="1260"/>
      <c r="AJ7" s="1210"/>
      <c r="AK7" s="1257"/>
      <c r="AL7" s="1257"/>
      <c r="AM7" s="1714"/>
      <c r="AN7" s="1259"/>
      <c r="AO7" s="25"/>
      <c r="AP7" s="1128"/>
      <c r="AQ7" s="1128"/>
      <c r="AR7" s="1128"/>
      <c r="AS7" s="1128"/>
    </row>
    <row r="8" spans="1:45" ht="73.5" customHeight="1" x14ac:dyDescent="0.25">
      <c r="A8" s="1666" t="s">
        <v>2915</v>
      </c>
      <c r="B8" s="1666" t="s">
        <v>2916</v>
      </c>
      <c r="C8" s="1666" t="s">
        <v>2352</v>
      </c>
      <c r="D8" s="1666" t="s">
        <v>3111</v>
      </c>
      <c r="E8" s="188"/>
      <c r="F8" s="1565" t="s">
        <v>3112</v>
      </c>
      <c r="G8" s="1666" t="s">
        <v>2974</v>
      </c>
      <c r="H8" s="1718"/>
      <c r="I8" s="1666" t="s">
        <v>2920</v>
      </c>
      <c r="J8" s="1666" t="s">
        <v>2921</v>
      </c>
      <c r="K8" s="1666" t="s">
        <v>2922</v>
      </c>
      <c r="L8" s="1666" t="s">
        <v>2923</v>
      </c>
      <c r="M8" s="2317"/>
      <c r="N8" s="1718"/>
      <c r="O8" s="2002" t="s">
        <v>2359</v>
      </c>
      <c r="P8" s="2318"/>
      <c r="Q8" s="2002" t="s">
        <v>2925</v>
      </c>
      <c r="R8" s="2318"/>
      <c r="S8" s="1258"/>
      <c r="T8" s="1200" t="str">
        <f>$A8</f>
        <v>Fourchette de probabilité de défaut (PD)</v>
      </c>
      <c r="U8" s="1200" t="str">
        <f>$B8</f>
        <v>PD estimative (%) (M3)</v>
      </c>
      <c r="V8" s="1660" t="s">
        <v>3190</v>
      </c>
      <c r="W8" s="1666" t="s">
        <v>2927</v>
      </c>
      <c r="X8" s="1666" t="s">
        <v>2928</v>
      </c>
      <c r="Y8" s="1714"/>
      <c r="Z8" s="1714"/>
      <c r="AA8" s="1714"/>
      <c r="AB8" s="1714"/>
      <c r="AC8" s="1714"/>
      <c r="AD8" s="1"/>
      <c r="AE8" s="1714"/>
      <c r="AF8" s="1714"/>
      <c r="AG8" s="1260"/>
      <c r="AH8" s="1260"/>
      <c r="AI8" s="1260"/>
      <c r="AJ8" s="1214"/>
      <c r="AK8" s="1257"/>
      <c r="AL8" s="1257"/>
      <c r="AM8" s="1714"/>
      <c r="AN8" s="1260"/>
      <c r="AO8" s="1261"/>
      <c r="AP8" s="1257"/>
      <c r="AQ8" s="1257"/>
      <c r="AR8" s="1257"/>
      <c r="AS8" s="1257"/>
    </row>
    <row r="9" spans="1:45" s="876" customFormat="1" x14ac:dyDescent="0.25">
      <c r="A9" s="1026"/>
      <c r="B9" s="1703" t="s">
        <v>244</v>
      </c>
      <c r="C9" s="1703"/>
      <c r="D9" s="1703" t="s">
        <v>245</v>
      </c>
      <c r="E9" s="1703"/>
      <c r="F9" s="1703" t="s">
        <v>246</v>
      </c>
      <c r="G9" s="1703" t="s">
        <v>2929</v>
      </c>
      <c r="H9" s="1703"/>
      <c r="I9" s="1703" t="s">
        <v>402</v>
      </c>
      <c r="J9" s="1703" t="s">
        <v>249</v>
      </c>
      <c r="K9" s="1718"/>
      <c r="L9" s="1718"/>
      <c r="M9" s="1718"/>
      <c r="N9" s="1703"/>
      <c r="O9" s="1703"/>
      <c r="P9" s="1703"/>
      <c r="Q9" s="1703"/>
      <c r="R9" s="1703"/>
      <c r="S9" s="224"/>
      <c r="T9" s="1398"/>
      <c r="U9" s="1399" t="s">
        <v>2930</v>
      </c>
      <c r="V9" s="1703"/>
      <c r="W9" s="131"/>
      <c r="X9" s="1703"/>
      <c r="Y9" s="1041"/>
      <c r="Z9" s="1041"/>
      <c r="AA9" s="1041"/>
      <c r="AB9" s="1041"/>
      <c r="AC9" s="1041"/>
      <c r="AE9" s="1130"/>
      <c r="AF9" s="1262"/>
      <c r="AG9" s="1201"/>
      <c r="AH9" s="1187"/>
      <c r="AI9" s="1201"/>
      <c r="AJ9" s="1192"/>
      <c r="AK9" s="1202"/>
      <c r="AL9" s="1263"/>
      <c r="AM9" s="1130"/>
      <c r="AN9" s="1041"/>
      <c r="AO9" s="1130"/>
      <c r="AP9" s="1041"/>
      <c r="AQ9" s="1041"/>
      <c r="AR9" s="1041"/>
      <c r="AS9" s="1041"/>
    </row>
    <row r="10" spans="1:45" x14ac:dyDescent="0.25">
      <c r="A10" s="131"/>
      <c r="B10" s="138" t="s">
        <v>1784</v>
      </c>
      <c r="C10" s="131"/>
      <c r="D10" s="669"/>
      <c r="E10" s="669"/>
      <c r="F10" s="669"/>
      <c r="G10" s="669"/>
      <c r="H10" s="669"/>
      <c r="I10" s="2243" t="s">
        <v>3027</v>
      </c>
      <c r="J10" s="2243"/>
      <c r="K10" s="669"/>
      <c r="L10" s="669"/>
      <c r="M10" s="669"/>
      <c r="N10" s="131"/>
      <c r="O10" s="131"/>
      <c r="P10" s="131"/>
      <c r="Q10" s="131"/>
      <c r="R10" s="131"/>
      <c r="S10" s="1"/>
      <c r="T10" s="1400"/>
      <c r="U10" s="1401" t="str">
        <f>$B10</f>
        <v>Engagements utilisés (501)</v>
      </c>
      <c r="V10" s="131"/>
      <c r="W10" s="131"/>
      <c r="X10" s="131"/>
      <c r="Y10" s="25"/>
      <c r="Z10" s="25"/>
      <c r="AA10" s="25"/>
      <c r="AB10" s="25"/>
      <c r="AC10" s="25"/>
      <c r="AD10" s="1"/>
      <c r="AE10" s="25"/>
      <c r="AF10" s="792"/>
      <c r="AG10" s="1187"/>
      <c r="AH10" s="1187"/>
      <c r="AI10" s="1187"/>
      <c r="AJ10" s="1188"/>
      <c r="AK10" s="221"/>
      <c r="AL10" s="1264"/>
      <c r="AM10" s="1265"/>
      <c r="AN10" s="25"/>
      <c r="AO10" s="25"/>
      <c r="AP10" s="25"/>
      <c r="AQ10" s="25"/>
      <c r="AR10" s="25"/>
      <c r="AS10" s="25"/>
    </row>
    <row r="11" spans="1:45" ht="10.15" customHeight="1" x14ac:dyDescent="0.25">
      <c r="A11" s="1700" t="s">
        <v>2932</v>
      </c>
      <c r="B11" s="1065"/>
      <c r="C11" s="1495"/>
      <c r="D11" s="1692"/>
      <c r="E11" s="1700"/>
      <c r="F11" s="1692"/>
      <c r="G11" s="1430"/>
      <c r="H11" s="1431"/>
      <c r="I11" s="1432"/>
      <c r="J11" s="1693"/>
      <c r="K11" s="1432"/>
      <c r="L11" s="1405"/>
      <c r="M11" s="1406"/>
      <c r="N11" s="1700"/>
      <c r="O11" s="2186"/>
      <c r="P11" s="2186"/>
      <c r="Q11" s="2186"/>
      <c r="R11" s="2186"/>
      <c r="S11" s="1244"/>
      <c r="T11" s="1407" t="str">
        <f t="shared" ref="T11:T35" si="0">$A11</f>
        <v>1 (1401)</v>
      </c>
      <c r="U11" s="1408" t="str">
        <f t="shared" ref="U11:U35" si="1">IF($B11="","",$B11)</f>
        <v/>
      </c>
      <c r="V11" s="295"/>
      <c r="W11" s="1409"/>
      <c r="X11" s="1409"/>
      <c r="Y11" s="1144"/>
      <c r="Z11" s="1143"/>
      <c r="AA11" s="1144"/>
      <c r="AB11" s="1143"/>
      <c r="AC11" s="1144"/>
      <c r="AD11" s="1"/>
      <c r="AE11" s="19"/>
      <c r="AF11" s="1266"/>
      <c r="AG11" s="808"/>
      <c r="AH11" s="1267"/>
      <c r="AI11" s="1267"/>
      <c r="AJ11" s="1223"/>
      <c r="AK11" s="1268"/>
      <c r="AL11" s="1269"/>
      <c r="AM11" s="1143"/>
      <c r="AN11" s="1131"/>
      <c r="AO11" s="25"/>
      <c r="AP11" s="1270"/>
      <c r="AQ11" s="1270"/>
      <c r="AR11" s="1270"/>
      <c r="AS11" s="1270"/>
    </row>
    <row r="12" spans="1:45" x14ac:dyDescent="0.25">
      <c r="A12" s="1700" t="s">
        <v>2933</v>
      </c>
      <c r="B12" s="1065"/>
      <c r="C12" s="1495"/>
      <c r="D12" s="1692"/>
      <c r="E12" s="1700"/>
      <c r="F12" s="1692"/>
      <c r="G12" s="1430"/>
      <c r="H12" s="1431"/>
      <c r="I12" s="1432"/>
      <c r="J12" s="1693"/>
      <c r="K12" s="1432"/>
      <c r="L12" s="1405"/>
      <c r="M12" s="1406"/>
      <c r="N12" s="1700"/>
      <c r="O12" s="2186"/>
      <c r="P12" s="2186"/>
      <c r="Q12" s="2186"/>
      <c r="R12" s="2186"/>
      <c r="S12" s="1244"/>
      <c r="T12" s="1407" t="str">
        <f t="shared" si="0"/>
        <v>2 (1402)</v>
      </c>
      <c r="U12" s="1408" t="str">
        <f t="shared" si="1"/>
        <v/>
      </c>
      <c r="V12" s="295"/>
      <c r="W12" s="1409"/>
      <c r="X12" s="1409"/>
      <c r="Y12" s="1144"/>
      <c r="Z12" s="1143"/>
      <c r="AA12" s="1144"/>
      <c r="AB12" s="1143"/>
      <c r="AC12" s="1144"/>
      <c r="AD12" s="1"/>
      <c r="AE12" s="19"/>
      <c r="AF12" s="1266"/>
      <c r="AG12" s="808"/>
      <c r="AH12" s="1267"/>
      <c r="AI12" s="1267"/>
      <c r="AJ12" s="1223"/>
      <c r="AK12" s="1268"/>
      <c r="AL12" s="1269"/>
      <c r="AM12" s="1143"/>
      <c r="AN12" s="1131"/>
      <c r="AO12" s="25"/>
      <c r="AP12" s="1270"/>
      <c r="AQ12" s="1270"/>
      <c r="AR12" s="1270"/>
      <c r="AS12" s="1270"/>
    </row>
    <row r="13" spans="1:45" x14ac:dyDescent="0.25">
      <c r="A13" s="1700" t="s">
        <v>2934</v>
      </c>
      <c r="B13" s="1065"/>
      <c r="C13" s="1495"/>
      <c r="D13" s="1692"/>
      <c r="E13" s="1700"/>
      <c r="F13" s="1692"/>
      <c r="G13" s="1430"/>
      <c r="H13" s="1431"/>
      <c r="I13" s="1432"/>
      <c r="J13" s="1693"/>
      <c r="K13" s="1432"/>
      <c r="L13" s="1405"/>
      <c r="M13" s="1406"/>
      <c r="N13" s="1700"/>
      <c r="O13" s="2186"/>
      <c r="P13" s="2186"/>
      <c r="Q13" s="2186"/>
      <c r="R13" s="2186"/>
      <c r="S13" s="1244"/>
      <c r="T13" s="1407" t="str">
        <f t="shared" si="0"/>
        <v>3 (1403)</v>
      </c>
      <c r="U13" s="1408" t="str">
        <f t="shared" si="1"/>
        <v/>
      </c>
      <c r="V13" s="295"/>
      <c r="W13" s="1409"/>
      <c r="X13" s="1409"/>
      <c r="Y13" s="1144"/>
      <c r="Z13" s="1143"/>
      <c r="AA13" s="1144"/>
      <c r="AB13" s="1143"/>
      <c r="AC13" s="1144"/>
      <c r="AD13" s="1"/>
      <c r="AE13" s="19"/>
      <c r="AF13" s="1266"/>
      <c r="AG13" s="808"/>
      <c r="AH13" s="1267"/>
      <c r="AI13" s="1267"/>
      <c r="AJ13" s="1223"/>
      <c r="AK13" s="1268"/>
      <c r="AL13" s="1269"/>
      <c r="AM13" s="1143"/>
      <c r="AN13" s="1131"/>
      <c r="AO13" s="25"/>
      <c r="AP13" s="1270"/>
      <c r="AQ13" s="1270"/>
      <c r="AR13" s="1270"/>
      <c r="AS13" s="1270"/>
    </row>
    <row r="14" spans="1:45" ht="10.7" hidden="1" customHeight="1" x14ac:dyDescent="0.25">
      <c r="A14" s="1700" t="s">
        <v>2935</v>
      </c>
      <c r="B14" s="1065"/>
      <c r="C14" s="1495"/>
      <c r="D14" s="1692"/>
      <c r="E14" s="1700"/>
      <c r="F14" s="1692"/>
      <c r="G14" s="1430"/>
      <c r="H14" s="1431"/>
      <c r="I14" s="1432"/>
      <c r="J14" s="1693"/>
      <c r="K14" s="1432"/>
      <c r="L14" s="1405"/>
      <c r="M14" s="1406"/>
      <c r="N14" s="1700"/>
      <c r="O14" s="2186"/>
      <c r="P14" s="2186"/>
      <c r="Q14" s="2186"/>
      <c r="R14" s="2186"/>
      <c r="S14" s="1244"/>
      <c r="T14" s="1407" t="str">
        <f t="shared" si="0"/>
        <v>4 (1404)</v>
      </c>
      <c r="U14" s="1408" t="str">
        <f t="shared" si="1"/>
        <v/>
      </c>
      <c r="V14" s="295"/>
      <c r="W14" s="1409"/>
      <c r="X14" s="1409"/>
      <c r="Y14" s="1144"/>
      <c r="Z14" s="1143"/>
      <c r="AA14" s="1144"/>
      <c r="AB14" s="1143"/>
      <c r="AC14" s="1144"/>
      <c r="AD14" s="1"/>
      <c r="AE14" s="19"/>
      <c r="AF14" s="1266"/>
      <c r="AG14" s="808"/>
      <c r="AH14" s="1267"/>
      <c r="AI14" s="1267"/>
      <c r="AJ14" s="1223"/>
      <c r="AK14" s="1268"/>
      <c r="AL14" s="1269"/>
      <c r="AM14" s="1143"/>
      <c r="AN14" s="1131"/>
      <c r="AO14" s="25"/>
      <c r="AP14" s="1270"/>
      <c r="AQ14" s="1270"/>
      <c r="AR14" s="1270"/>
      <c r="AS14" s="1270"/>
    </row>
    <row r="15" spans="1:45" ht="10.7" hidden="1" customHeight="1" x14ac:dyDescent="0.25">
      <c r="A15" s="1700" t="s">
        <v>2936</v>
      </c>
      <c r="B15" s="1065"/>
      <c r="C15" s="1495"/>
      <c r="D15" s="1692"/>
      <c r="E15" s="1700"/>
      <c r="F15" s="1692"/>
      <c r="G15" s="1430"/>
      <c r="H15" s="1431"/>
      <c r="I15" s="1432"/>
      <c r="J15" s="1693"/>
      <c r="K15" s="1432"/>
      <c r="L15" s="1405"/>
      <c r="M15" s="1406"/>
      <c r="N15" s="1700"/>
      <c r="O15" s="2186"/>
      <c r="P15" s="2186"/>
      <c r="Q15" s="2186"/>
      <c r="R15" s="2186"/>
      <c r="S15" s="1244"/>
      <c r="T15" s="1407" t="str">
        <f t="shared" si="0"/>
        <v>5 (1405)</v>
      </c>
      <c r="U15" s="1408" t="str">
        <f t="shared" si="1"/>
        <v/>
      </c>
      <c r="V15" s="295"/>
      <c r="W15" s="1409"/>
      <c r="X15" s="1409"/>
      <c r="Y15" s="1144"/>
      <c r="Z15" s="1143"/>
      <c r="AA15" s="1144"/>
      <c r="AB15" s="1143"/>
      <c r="AC15" s="1144"/>
      <c r="AD15" s="1"/>
      <c r="AE15" s="19"/>
      <c r="AF15" s="1266"/>
      <c r="AG15" s="808"/>
      <c r="AH15" s="1267"/>
      <c r="AI15" s="1267"/>
      <c r="AJ15" s="1223"/>
      <c r="AK15" s="1268"/>
      <c r="AL15" s="1269"/>
      <c r="AM15" s="1143"/>
      <c r="AN15" s="1131"/>
      <c r="AO15" s="25"/>
      <c r="AP15" s="1270"/>
      <c r="AQ15" s="1270"/>
      <c r="AR15" s="1270"/>
      <c r="AS15" s="1270"/>
    </row>
    <row r="16" spans="1:45" ht="10.7" hidden="1" customHeight="1" x14ac:dyDescent="0.25">
      <c r="A16" s="1700" t="s">
        <v>2937</v>
      </c>
      <c r="B16" s="1065"/>
      <c r="C16" s="1495"/>
      <c r="D16" s="1692"/>
      <c r="E16" s="1700"/>
      <c r="F16" s="1692"/>
      <c r="G16" s="1430"/>
      <c r="H16" s="1431"/>
      <c r="I16" s="1432"/>
      <c r="J16" s="1693"/>
      <c r="K16" s="1432"/>
      <c r="L16" s="1405"/>
      <c r="M16" s="1406"/>
      <c r="N16" s="1700"/>
      <c r="O16" s="2186"/>
      <c r="P16" s="2186"/>
      <c r="Q16" s="2186"/>
      <c r="R16" s="2186"/>
      <c r="S16" s="1244"/>
      <c r="T16" s="1407" t="str">
        <f t="shared" si="0"/>
        <v>6 (1406)</v>
      </c>
      <c r="U16" s="1408" t="str">
        <f t="shared" si="1"/>
        <v/>
      </c>
      <c r="V16" s="295"/>
      <c r="W16" s="1409"/>
      <c r="X16" s="1409"/>
      <c r="Y16" s="1144"/>
      <c r="Z16" s="1143"/>
      <c r="AA16" s="1144"/>
      <c r="AB16" s="1143"/>
      <c r="AC16" s="1144"/>
      <c r="AD16" s="1"/>
      <c r="AE16" s="19"/>
      <c r="AF16" s="1266"/>
      <c r="AG16" s="808"/>
      <c r="AH16" s="1267"/>
      <c r="AI16" s="1267"/>
      <c r="AJ16" s="1223"/>
      <c r="AK16" s="1268"/>
      <c r="AL16" s="1269"/>
      <c r="AM16" s="1143"/>
      <c r="AN16" s="1131"/>
      <c r="AO16" s="25"/>
      <c r="AP16" s="1270"/>
      <c r="AQ16" s="1270"/>
      <c r="AR16" s="1270"/>
      <c r="AS16" s="1270"/>
    </row>
    <row r="17" spans="1:45" ht="10.7" hidden="1" customHeight="1" x14ac:dyDescent="0.25">
      <c r="A17" s="1700" t="s">
        <v>2938</v>
      </c>
      <c r="B17" s="1065"/>
      <c r="C17" s="1495"/>
      <c r="D17" s="1692"/>
      <c r="E17" s="1700"/>
      <c r="F17" s="1692"/>
      <c r="G17" s="1430"/>
      <c r="H17" s="1431"/>
      <c r="I17" s="1432"/>
      <c r="J17" s="1693"/>
      <c r="K17" s="1432"/>
      <c r="L17" s="1405"/>
      <c r="M17" s="1406"/>
      <c r="N17" s="1700"/>
      <c r="O17" s="2186"/>
      <c r="P17" s="2186"/>
      <c r="Q17" s="2186"/>
      <c r="R17" s="2186"/>
      <c r="S17" s="1244"/>
      <c r="T17" s="1407" t="str">
        <f t="shared" si="0"/>
        <v>7 (1407)</v>
      </c>
      <c r="U17" s="1408" t="str">
        <f t="shared" si="1"/>
        <v/>
      </c>
      <c r="V17" s="295"/>
      <c r="W17" s="1409"/>
      <c r="X17" s="1409"/>
      <c r="Y17" s="1144"/>
      <c r="Z17" s="1143"/>
      <c r="AA17" s="1144"/>
      <c r="AB17" s="1143"/>
      <c r="AC17" s="1144"/>
      <c r="AD17" s="1"/>
      <c r="AE17" s="19"/>
      <c r="AF17" s="1266"/>
      <c r="AG17" s="808"/>
      <c r="AH17" s="1267"/>
      <c r="AI17" s="1267"/>
      <c r="AJ17" s="1223"/>
      <c r="AK17" s="1268"/>
      <c r="AL17" s="1269"/>
      <c r="AM17" s="1143"/>
      <c r="AN17" s="1131"/>
      <c r="AO17" s="25"/>
      <c r="AP17" s="1270"/>
      <c r="AQ17" s="1270"/>
      <c r="AR17" s="1270"/>
      <c r="AS17" s="1270"/>
    </row>
    <row r="18" spans="1:45" ht="10.7" hidden="1" customHeight="1" x14ac:dyDescent="0.25">
      <c r="A18" s="1700" t="s">
        <v>2939</v>
      </c>
      <c r="B18" s="1065"/>
      <c r="C18" s="1495"/>
      <c r="D18" s="1692"/>
      <c r="E18" s="1700"/>
      <c r="F18" s="1692"/>
      <c r="G18" s="1430"/>
      <c r="H18" s="1431"/>
      <c r="I18" s="1432"/>
      <c r="J18" s="1693"/>
      <c r="K18" s="1432"/>
      <c r="L18" s="1405"/>
      <c r="M18" s="1406"/>
      <c r="N18" s="1700"/>
      <c r="O18" s="2186"/>
      <c r="P18" s="2186"/>
      <c r="Q18" s="2186"/>
      <c r="R18" s="2186"/>
      <c r="S18" s="1244"/>
      <c r="T18" s="1407" t="str">
        <f t="shared" si="0"/>
        <v>8 (1408)</v>
      </c>
      <c r="U18" s="1408" t="str">
        <f t="shared" si="1"/>
        <v/>
      </c>
      <c r="V18" s="295"/>
      <c r="W18" s="1409"/>
      <c r="X18" s="1409"/>
      <c r="Y18" s="1144"/>
      <c r="Z18" s="1143"/>
      <c r="AA18" s="1144"/>
      <c r="AB18" s="1143"/>
      <c r="AC18" s="1144"/>
      <c r="AD18" s="1"/>
      <c r="AE18" s="19"/>
      <c r="AF18" s="1266"/>
      <c r="AG18" s="808"/>
      <c r="AH18" s="1267"/>
      <c r="AI18" s="1267"/>
      <c r="AJ18" s="1223"/>
      <c r="AK18" s="1268"/>
      <c r="AL18" s="1269"/>
      <c r="AM18" s="1143"/>
      <c r="AN18" s="1131"/>
      <c r="AO18" s="25"/>
      <c r="AP18" s="1270"/>
      <c r="AQ18" s="1270"/>
      <c r="AR18" s="1270"/>
      <c r="AS18" s="1270"/>
    </row>
    <row r="19" spans="1:45" ht="10.7" hidden="1" customHeight="1" x14ac:dyDescent="0.25">
      <c r="A19" s="1700" t="s">
        <v>2940</v>
      </c>
      <c r="B19" s="1065"/>
      <c r="C19" s="1495"/>
      <c r="D19" s="1692"/>
      <c r="E19" s="1700"/>
      <c r="F19" s="1692"/>
      <c r="G19" s="1430"/>
      <c r="H19" s="1431"/>
      <c r="I19" s="1432"/>
      <c r="J19" s="1693"/>
      <c r="K19" s="1432"/>
      <c r="L19" s="1405"/>
      <c r="M19" s="1406"/>
      <c r="N19" s="1700"/>
      <c r="O19" s="2186"/>
      <c r="P19" s="2186"/>
      <c r="Q19" s="2186"/>
      <c r="R19" s="2186"/>
      <c r="S19" s="1244"/>
      <c r="T19" s="1407" t="str">
        <f t="shared" si="0"/>
        <v>9 (1409)</v>
      </c>
      <c r="U19" s="1408" t="str">
        <f t="shared" si="1"/>
        <v/>
      </c>
      <c r="V19" s="295"/>
      <c r="W19" s="1409"/>
      <c r="X19" s="1409"/>
      <c r="Y19" s="1144"/>
      <c r="Z19" s="1143"/>
      <c r="AA19" s="1144"/>
      <c r="AB19" s="1143"/>
      <c r="AC19" s="1144"/>
      <c r="AD19" s="1"/>
      <c r="AE19" s="19"/>
      <c r="AF19" s="1266"/>
      <c r="AG19" s="808"/>
      <c r="AH19" s="1267"/>
      <c r="AI19" s="1267"/>
      <c r="AJ19" s="1223"/>
      <c r="AK19" s="1268"/>
      <c r="AL19" s="1269"/>
      <c r="AM19" s="1143"/>
      <c r="AN19" s="1131"/>
      <c r="AO19" s="25"/>
      <c r="AP19" s="1270"/>
      <c r="AQ19" s="1270"/>
      <c r="AR19" s="1270"/>
      <c r="AS19" s="1270"/>
    </row>
    <row r="20" spans="1:45" ht="10.7" hidden="1" customHeight="1" x14ac:dyDescent="0.25">
      <c r="A20" s="1700" t="s">
        <v>2941</v>
      </c>
      <c r="B20" s="1065"/>
      <c r="C20" s="1495"/>
      <c r="D20" s="1692"/>
      <c r="E20" s="1700"/>
      <c r="F20" s="1692"/>
      <c r="G20" s="1430"/>
      <c r="H20" s="1431"/>
      <c r="I20" s="1432"/>
      <c r="J20" s="1693"/>
      <c r="K20" s="1432"/>
      <c r="L20" s="1405"/>
      <c r="M20" s="1406"/>
      <c r="N20" s="1700"/>
      <c r="O20" s="2186"/>
      <c r="P20" s="2186"/>
      <c r="Q20" s="2186"/>
      <c r="R20" s="2186"/>
      <c r="S20" s="1244"/>
      <c r="T20" s="1407" t="str">
        <f t="shared" si="0"/>
        <v>10 (1410)</v>
      </c>
      <c r="U20" s="1408" t="str">
        <f t="shared" si="1"/>
        <v/>
      </c>
      <c r="V20" s="295"/>
      <c r="W20" s="1409"/>
      <c r="X20" s="1409"/>
      <c r="Y20" s="1144"/>
      <c r="Z20" s="1143"/>
      <c r="AA20" s="1144"/>
      <c r="AB20" s="1143"/>
      <c r="AC20" s="1144"/>
      <c r="AD20" s="1"/>
      <c r="AE20" s="19"/>
      <c r="AF20" s="1266"/>
      <c r="AG20" s="808"/>
      <c r="AH20" s="1267"/>
      <c r="AI20" s="1267"/>
      <c r="AJ20" s="1223"/>
      <c r="AK20" s="1268"/>
      <c r="AL20" s="1269"/>
      <c r="AM20" s="1143"/>
      <c r="AN20" s="1131"/>
      <c r="AO20" s="25"/>
      <c r="AP20" s="1270"/>
      <c r="AQ20" s="1270"/>
      <c r="AR20" s="1270"/>
      <c r="AS20" s="1270"/>
    </row>
    <row r="21" spans="1:45" ht="10.7" hidden="1" customHeight="1" x14ac:dyDescent="0.25">
      <c r="A21" s="1700" t="s">
        <v>2942</v>
      </c>
      <c r="B21" s="1065"/>
      <c r="C21" s="1495"/>
      <c r="D21" s="1692"/>
      <c r="E21" s="1700"/>
      <c r="F21" s="1692"/>
      <c r="G21" s="1430"/>
      <c r="H21" s="1431"/>
      <c r="I21" s="1432"/>
      <c r="J21" s="1693"/>
      <c r="K21" s="1432"/>
      <c r="L21" s="1405"/>
      <c r="M21" s="1406"/>
      <c r="N21" s="1700"/>
      <c r="O21" s="2186"/>
      <c r="P21" s="2186"/>
      <c r="Q21" s="2186"/>
      <c r="R21" s="2186"/>
      <c r="S21" s="1244"/>
      <c r="T21" s="1407" t="str">
        <f t="shared" si="0"/>
        <v>11 (1411)</v>
      </c>
      <c r="U21" s="1408" t="str">
        <f t="shared" si="1"/>
        <v/>
      </c>
      <c r="V21" s="295"/>
      <c r="W21" s="1409"/>
      <c r="X21" s="1409"/>
      <c r="Y21" s="1144"/>
      <c r="Z21" s="1143"/>
      <c r="AA21" s="1144"/>
      <c r="AB21" s="1143"/>
      <c r="AC21" s="1144"/>
      <c r="AD21" s="1"/>
      <c r="AE21" s="19"/>
      <c r="AF21" s="1266"/>
      <c r="AG21" s="808"/>
      <c r="AH21" s="1267"/>
      <c r="AI21" s="1267"/>
      <c r="AJ21" s="1223"/>
      <c r="AK21" s="1268"/>
      <c r="AL21" s="1269"/>
      <c r="AM21" s="1143"/>
      <c r="AN21" s="1131"/>
      <c r="AO21" s="25"/>
      <c r="AP21" s="1270"/>
      <c r="AQ21" s="1270"/>
      <c r="AR21" s="1270"/>
      <c r="AS21" s="1270"/>
    </row>
    <row r="22" spans="1:45" ht="10.7" hidden="1" customHeight="1" x14ac:dyDescent="0.25">
      <c r="A22" s="1700" t="s">
        <v>2943</v>
      </c>
      <c r="B22" s="1065"/>
      <c r="C22" s="1495"/>
      <c r="D22" s="1692"/>
      <c r="E22" s="1700"/>
      <c r="F22" s="1692"/>
      <c r="G22" s="1430"/>
      <c r="H22" s="1431"/>
      <c r="I22" s="1432"/>
      <c r="J22" s="1693"/>
      <c r="K22" s="1432"/>
      <c r="L22" s="1405"/>
      <c r="M22" s="1406"/>
      <c r="N22" s="1700"/>
      <c r="O22" s="2186"/>
      <c r="P22" s="2186"/>
      <c r="Q22" s="2186"/>
      <c r="R22" s="2186"/>
      <c r="S22" s="1244"/>
      <c r="T22" s="1407" t="str">
        <f t="shared" si="0"/>
        <v>12 (1412)</v>
      </c>
      <c r="U22" s="1408" t="str">
        <f t="shared" si="1"/>
        <v/>
      </c>
      <c r="V22" s="295"/>
      <c r="W22" s="1409"/>
      <c r="X22" s="1409"/>
      <c r="Y22" s="1144"/>
      <c r="Z22" s="1143"/>
      <c r="AA22" s="1144"/>
      <c r="AB22" s="1143"/>
      <c r="AC22" s="1144"/>
      <c r="AD22" s="1"/>
      <c r="AE22" s="19"/>
      <c r="AF22" s="1266"/>
      <c r="AG22" s="808"/>
      <c r="AH22" s="1267"/>
      <c r="AI22" s="1267"/>
      <c r="AJ22" s="1223"/>
      <c r="AK22" s="1268"/>
      <c r="AL22" s="1269"/>
      <c r="AM22" s="1143"/>
      <c r="AN22" s="1131"/>
      <c r="AO22" s="25"/>
      <c r="AP22" s="1270"/>
      <c r="AQ22" s="1270"/>
      <c r="AR22" s="1270"/>
      <c r="AS22" s="1270"/>
    </row>
    <row r="23" spans="1:45" ht="10.7" hidden="1" customHeight="1" x14ac:dyDescent="0.25">
      <c r="A23" s="1700" t="s">
        <v>2944</v>
      </c>
      <c r="B23" s="1065"/>
      <c r="C23" s="1495"/>
      <c r="D23" s="1692"/>
      <c r="E23" s="1700"/>
      <c r="F23" s="1692"/>
      <c r="G23" s="1430"/>
      <c r="H23" s="1431"/>
      <c r="I23" s="1432"/>
      <c r="J23" s="1693"/>
      <c r="K23" s="1432"/>
      <c r="L23" s="1405"/>
      <c r="M23" s="1406"/>
      <c r="N23" s="1700"/>
      <c r="O23" s="2186"/>
      <c r="P23" s="2186"/>
      <c r="Q23" s="2186"/>
      <c r="R23" s="2186"/>
      <c r="S23" s="1244"/>
      <c r="T23" s="1407" t="str">
        <f t="shared" si="0"/>
        <v>13 (1413)</v>
      </c>
      <c r="U23" s="1408" t="str">
        <f t="shared" si="1"/>
        <v/>
      </c>
      <c r="V23" s="295"/>
      <c r="W23" s="1409"/>
      <c r="X23" s="1409"/>
      <c r="Y23" s="1144"/>
      <c r="Z23" s="1143"/>
      <c r="AA23" s="1144"/>
      <c r="AB23" s="1143"/>
      <c r="AC23" s="1144"/>
      <c r="AD23" s="1"/>
      <c r="AE23" s="19"/>
      <c r="AF23" s="1266"/>
      <c r="AG23" s="808"/>
      <c r="AH23" s="1267"/>
      <c r="AI23" s="1267"/>
      <c r="AJ23" s="1223"/>
      <c r="AK23" s="1268"/>
      <c r="AL23" s="1269"/>
      <c r="AM23" s="1143"/>
      <c r="AN23" s="1131"/>
      <c r="AO23" s="25"/>
      <c r="AP23" s="1270"/>
      <c r="AQ23" s="1270"/>
      <c r="AR23" s="1270"/>
      <c r="AS23" s="1270"/>
    </row>
    <row r="24" spans="1:45" ht="10.7" hidden="1" customHeight="1" x14ac:dyDescent="0.25">
      <c r="A24" s="1700" t="s">
        <v>2945</v>
      </c>
      <c r="B24" s="1065"/>
      <c r="C24" s="1495"/>
      <c r="D24" s="1692"/>
      <c r="E24" s="1700"/>
      <c r="F24" s="1692"/>
      <c r="G24" s="1430"/>
      <c r="H24" s="1431"/>
      <c r="I24" s="1432"/>
      <c r="J24" s="1693"/>
      <c r="K24" s="1432"/>
      <c r="L24" s="1405"/>
      <c r="M24" s="1406"/>
      <c r="N24" s="1700"/>
      <c r="O24" s="2186"/>
      <c r="P24" s="2186"/>
      <c r="Q24" s="2186"/>
      <c r="R24" s="2186"/>
      <c r="S24" s="1244"/>
      <c r="T24" s="1407" t="str">
        <f t="shared" si="0"/>
        <v>14 (1414)</v>
      </c>
      <c r="U24" s="1408" t="str">
        <f t="shared" si="1"/>
        <v/>
      </c>
      <c r="V24" s="295"/>
      <c r="W24" s="1409"/>
      <c r="X24" s="1409"/>
      <c r="Y24" s="1144"/>
      <c r="Z24" s="1143"/>
      <c r="AA24" s="1144"/>
      <c r="AB24" s="1143"/>
      <c r="AC24" s="1144"/>
      <c r="AD24" s="1"/>
      <c r="AE24" s="19"/>
      <c r="AF24" s="1266"/>
      <c r="AG24" s="808"/>
      <c r="AH24" s="1267"/>
      <c r="AI24" s="1267"/>
      <c r="AJ24" s="1223"/>
      <c r="AK24" s="1268"/>
      <c r="AL24" s="1269"/>
      <c r="AM24" s="1143"/>
      <c r="AN24" s="1131"/>
      <c r="AO24" s="25"/>
      <c r="AP24" s="1270"/>
      <c r="AQ24" s="1270"/>
      <c r="AR24" s="1270"/>
      <c r="AS24" s="1270"/>
    </row>
    <row r="25" spans="1:45" ht="10.7" hidden="1" customHeight="1" x14ac:dyDescent="0.25">
      <c r="A25" s="1700" t="s">
        <v>2946</v>
      </c>
      <c r="B25" s="1065"/>
      <c r="C25" s="1495"/>
      <c r="D25" s="1692"/>
      <c r="E25" s="1700"/>
      <c r="F25" s="1692"/>
      <c r="G25" s="1430"/>
      <c r="H25" s="1431"/>
      <c r="I25" s="1432"/>
      <c r="J25" s="1693"/>
      <c r="K25" s="1432"/>
      <c r="L25" s="1405"/>
      <c r="M25" s="1406"/>
      <c r="N25" s="1700"/>
      <c r="O25" s="2186"/>
      <c r="P25" s="2186"/>
      <c r="Q25" s="2186"/>
      <c r="R25" s="2186"/>
      <c r="S25" s="1244"/>
      <c r="T25" s="1407" t="str">
        <f t="shared" si="0"/>
        <v>15 (1415)</v>
      </c>
      <c r="U25" s="1408" t="str">
        <f t="shared" si="1"/>
        <v/>
      </c>
      <c r="V25" s="295"/>
      <c r="W25" s="1409"/>
      <c r="X25" s="1409"/>
      <c r="Y25" s="1144"/>
      <c r="Z25" s="1143"/>
      <c r="AA25" s="1144"/>
      <c r="AB25" s="1143"/>
      <c r="AC25" s="1144"/>
      <c r="AD25" s="1"/>
      <c r="AE25" s="19"/>
      <c r="AF25" s="1266"/>
      <c r="AG25" s="808"/>
      <c r="AH25" s="1267"/>
      <c r="AI25" s="1267"/>
      <c r="AJ25" s="1223"/>
      <c r="AK25" s="1268"/>
      <c r="AL25" s="1269"/>
      <c r="AM25" s="1143"/>
      <c r="AN25" s="1131"/>
      <c r="AO25" s="25"/>
      <c r="AP25" s="1270"/>
      <c r="AQ25" s="1270"/>
      <c r="AR25" s="1270"/>
      <c r="AS25" s="1270"/>
    </row>
    <row r="26" spans="1:45" ht="10.7" hidden="1" customHeight="1" x14ac:dyDescent="0.25">
      <c r="A26" s="1700" t="s">
        <v>2947</v>
      </c>
      <c r="B26" s="1065"/>
      <c r="C26" s="1495"/>
      <c r="D26" s="1692"/>
      <c r="E26" s="1700"/>
      <c r="F26" s="1692"/>
      <c r="G26" s="1430"/>
      <c r="H26" s="1431"/>
      <c r="I26" s="1432"/>
      <c r="J26" s="1693"/>
      <c r="K26" s="1432"/>
      <c r="L26" s="1405"/>
      <c r="M26" s="1406"/>
      <c r="N26" s="1700"/>
      <c r="O26" s="2186"/>
      <c r="P26" s="2186"/>
      <c r="Q26" s="2186"/>
      <c r="R26" s="2186"/>
      <c r="S26" s="1244"/>
      <c r="T26" s="1407" t="str">
        <f t="shared" si="0"/>
        <v>16 (1416)</v>
      </c>
      <c r="U26" s="1408" t="str">
        <f t="shared" si="1"/>
        <v/>
      </c>
      <c r="V26" s="295"/>
      <c r="W26" s="1409"/>
      <c r="X26" s="1409"/>
      <c r="Y26" s="1144"/>
      <c r="Z26" s="1143"/>
      <c r="AA26" s="1144"/>
      <c r="AB26" s="1143"/>
      <c r="AC26" s="1144"/>
      <c r="AD26" s="1"/>
      <c r="AE26" s="19"/>
      <c r="AF26" s="1266"/>
      <c r="AG26" s="808"/>
      <c r="AH26" s="1267"/>
      <c r="AI26" s="1267"/>
      <c r="AJ26" s="1223"/>
      <c r="AK26" s="1268"/>
      <c r="AL26" s="1269"/>
      <c r="AM26" s="1143"/>
      <c r="AN26" s="1131"/>
      <c r="AO26" s="25"/>
      <c r="AP26" s="1270"/>
      <c r="AQ26" s="1270"/>
      <c r="AR26" s="1270"/>
      <c r="AS26" s="1270"/>
    </row>
    <row r="27" spans="1:45" ht="10.7" hidden="1" customHeight="1" x14ac:dyDescent="0.25">
      <c r="A27" s="1700" t="s">
        <v>2948</v>
      </c>
      <c r="B27" s="1065"/>
      <c r="C27" s="1495"/>
      <c r="D27" s="1692"/>
      <c r="E27" s="1700"/>
      <c r="F27" s="1692"/>
      <c r="G27" s="1430"/>
      <c r="H27" s="1431"/>
      <c r="I27" s="1432"/>
      <c r="J27" s="1693"/>
      <c r="K27" s="1432"/>
      <c r="L27" s="1405"/>
      <c r="M27" s="1406"/>
      <c r="N27" s="1700"/>
      <c r="O27" s="2186"/>
      <c r="P27" s="2186"/>
      <c r="Q27" s="2186"/>
      <c r="R27" s="2186"/>
      <c r="S27" s="1244"/>
      <c r="T27" s="1407" t="str">
        <f t="shared" si="0"/>
        <v>17 (1417)</v>
      </c>
      <c r="U27" s="1408" t="str">
        <f t="shared" si="1"/>
        <v/>
      </c>
      <c r="V27" s="295"/>
      <c r="W27" s="1409"/>
      <c r="X27" s="1409"/>
      <c r="Y27" s="1144"/>
      <c r="Z27" s="1143"/>
      <c r="AA27" s="1144"/>
      <c r="AB27" s="1143"/>
      <c r="AC27" s="1144"/>
      <c r="AD27" s="1"/>
      <c r="AE27" s="19"/>
      <c r="AF27" s="1266"/>
      <c r="AG27" s="808"/>
      <c r="AH27" s="1267"/>
      <c r="AI27" s="1267"/>
      <c r="AJ27" s="1223"/>
      <c r="AK27" s="1268"/>
      <c r="AL27" s="1269"/>
      <c r="AM27" s="1143"/>
      <c r="AN27" s="1131"/>
      <c r="AO27" s="25"/>
      <c r="AP27" s="1270"/>
      <c r="AQ27" s="1270"/>
      <c r="AR27" s="1270"/>
      <c r="AS27" s="1270"/>
    </row>
    <row r="28" spans="1:45" ht="10.7" hidden="1" customHeight="1" x14ac:dyDescent="0.25">
      <c r="A28" s="1700" t="s">
        <v>2949</v>
      </c>
      <c r="B28" s="1065"/>
      <c r="C28" s="1495"/>
      <c r="D28" s="1692"/>
      <c r="E28" s="1700"/>
      <c r="F28" s="1692"/>
      <c r="G28" s="1430"/>
      <c r="H28" s="1431"/>
      <c r="I28" s="1432"/>
      <c r="J28" s="1693"/>
      <c r="K28" s="1432"/>
      <c r="L28" s="1405"/>
      <c r="M28" s="1406"/>
      <c r="N28" s="1700"/>
      <c r="O28" s="2186"/>
      <c r="P28" s="2186"/>
      <c r="Q28" s="2186"/>
      <c r="R28" s="2186"/>
      <c r="S28" s="1244"/>
      <c r="T28" s="1407" t="str">
        <f t="shared" si="0"/>
        <v>18 (1418)</v>
      </c>
      <c r="U28" s="1408" t="str">
        <f t="shared" si="1"/>
        <v/>
      </c>
      <c r="V28" s="295"/>
      <c r="W28" s="1409"/>
      <c r="X28" s="1409"/>
      <c r="Y28" s="1144"/>
      <c r="Z28" s="1143"/>
      <c r="AA28" s="1144"/>
      <c r="AB28" s="1143"/>
      <c r="AC28" s="1144"/>
      <c r="AD28" s="1"/>
      <c r="AE28" s="19"/>
      <c r="AF28" s="1266"/>
      <c r="AG28" s="808"/>
      <c r="AH28" s="1267"/>
      <c r="AI28" s="1267"/>
      <c r="AJ28" s="1223"/>
      <c r="AK28" s="1268"/>
      <c r="AL28" s="1269"/>
      <c r="AM28" s="1143"/>
      <c r="AN28" s="1131"/>
      <c r="AO28" s="25"/>
      <c r="AP28" s="1270"/>
      <c r="AQ28" s="1270"/>
      <c r="AR28" s="1270"/>
      <c r="AS28" s="1270"/>
    </row>
    <row r="29" spans="1:45" ht="10.7" hidden="1" customHeight="1" x14ac:dyDescent="0.25">
      <c r="A29" s="1700" t="s">
        <v>2950</v>
      </c>
      <c r="B29" s="1065"/>
      <c r="C29" s="1495"/>
      <c r="D29" s="1692"/>
      <c r="E29" s="1700"/>
      <c r="F29" s="1692"/>
      <c r="G29" s="1430"/>
      <c r="H29" s="1431"/>
      <c r="I29" s="1432"/>
      <c r="J29" s="1693"/>
      <c r="K29" s="1432"/>
      <c r="L29" s="1405"/>
      <c r="M29" s="1406"/>
      <c r="N29" s="1700"/>
      <c r="O29" s="2186"/>
      <c r="P29" s="2186"/>
      <c r="Q29" s="2186"/>
      <c r="R29" s="2186"/>
      <c r="S29" s="1244"/>
      <c r="T29" s="1407" t="str">
        <f t="shared" si="0"/>
        <v>19 (1419)</v>
      </c>
      <c r="U29" s="1408" t="str">
        <f t="shared" si="1"/>
        <v/>
      </c>
      <c r="V29" s="295"/>
      <c r="W29" s="1409"/>
      <c r="X29" s="1409"/>
      <c r="Y29" s="1144"/>
      <c r="Z29" s="1143"/>
      <c r="AA29" s="1144"/>
      <c r="AB29" s="1143"/>
      <c r="AC29" s="1144"/>
      <c r="AD29" s="1"/>
      <c r="AE29" s="19"/>
      <c r="AF29" s="1266"/>
      <c r="AG29" s="808"/>
      <c r="AH29" s="1267"/>
      <c r="AI29" s="1267"/>
      <c r="AJ29" s="1223"/>
      <c r="AK29" s="1268"/>
      <c r="AL29" s="1269"/>
      <c r="AM29" s="1143"/>
      <c r="AN29" s="1131"/>
      <c r="AO29" s="25"/>
      <c r="AP29" s="1270"/>
      <c r="AQ29" s="1270"/>
      <c r="AR29" s="1270"/>
      <c r="AS29" s="1270"/>
    </row>
    <row r="30" spans="1:45" ht="10.7" hidden="1" customHeight="1" x14ac:dyDescent="0.25">
      <c r="A30" s="1700" t="s">
        <v>2951</v>
      </c>
      <c r="B30" s="1065"/>
      <c r="C30" s="1495"/>
      <c r="D30" s="1692"/>
      <c r="E30" s="1700"/>
      <c r="F30" s="1692"/>
      <c r="G30" s="1430"/>
      <c r="H30" s="1431"/>
      <c r="I30" s="1432"/>
      <c r="J30" s="1693"/>
      <c r="K30" s="1432"/>
      <c r="L30" s="1405"/>
      <c r="M30" s="1406"/>
      <c r="N30" s="1700"/>
      <c r="O30" s="2186"/>
      <c r="P30" s="2186"/>
      <c r="Q30" s="2186"/>
      <c r="R30" s="2186"/>
      <c r="S30" s="1244"/>
      <c r="T30" s="1407" t="str">
        <f t="shared" si="0"/>
        <v>20 (1420)</v>
      </c>
      <c r="U30" s="1408" t="str">
        <f t="shared" si="1"/>
        <v/>
      </c>
      <c r="V30" s="295"/>
      <c r="W30" s="1409"/>
      <c r="X30" s="1409"/>
      <c r="Y30" s="1144"/>
      <c r="Z30" s="1143"/>
      <c r="AA30" s="1144"/>
      <c r="AB30" s="1143"/>
      <c r="AC30" s="1144"/>
      <c r="AD30" s="1"/>
      <c r="AE30" s="19"/>
      <c r="AF30" s="1266"/>
      <c r="AG30" s="808"/>
      <c r="AH30" s="1267"/>
      <c r="AI30" s="1267"/>
      <c r="AJ30" s="1223"/>
      <c r="AK30" s="1268"/>
      <c r="AL30" s="1269"/>
      <c r="AM30" s="1143"/>
      <c r="AN30" s="1131"/>
      <c r="AO30" s="25"/>
      <c r="AP30" s="1270"/>
      <c r="AQ30" s="1270"/>
      <c r="AR30" s="1270"/>
      <c r="AS30" s="1270"/>
    </row>
    <row r="31" spans="1:45" ht="10.7" hidden="1" customHeight="1" x14ac:dyDescent="0.25">
      <c r="A31" s="1700" t="s">
        <v>2952</v>
      </c>
      <c r="B31" s="1065"/>
      <c r="C31" s="1495"/>
      <c r="D31" s="1692"/>
      <c r="E31" s="1700"/>
      <c r="F31" s="1692"/>
      <c r="G31" s="1430"/>
      <c r="H31" s="1431"/>
      <c r="I31" s="1432"/>
      <c r="J31" s="1693"/>
      <c r="K31" s="1432"/>
      <c r="L31" s="1405"/>
      <c r="M31" s="1406"/>
      <c r="N31" s="1700"/>
      <c r="O31" s="2186"/>
      <c r="P31" s="2186"/>
      <c r="Q31" s="2186"/>
      <c r="R31" s="2186"/>
      <c r="S31" s="1244"/>
      <c r="T31" s="1407" t="str">
        <f t="shared" si="0"/>
        <v>21 (1421)</v>
      </c>
      <c r="U31" s="1408" t="str">
        <f t="shared" si="1"/>
        <v/>
      </c>
      <c r="V31" s="295"/>
      <c r="W31" s="1409"/>
      <c r="X31" s="1409"/>
      <c r="Y31" s="1144"/>
      <c r="Z31" s="1143"/>
      <c r="AA31" s="1144"/>
      <c r="AB31" s="1143"/>
      <c r="AC31" s="1144"/>
      <c r="AD31" s="1"/>
      <c r="AE31" s="19"/>
      <c r="AF31" s="1266"/>
      <c r="AG31" s="808"/>
      <c r="AH31" s="1267"/>
      <c r="AI31" s="1267"/>
      <c r="AJ31" s="1223"/>
      <c r="AK31" s="1268"/>
      <c r="AL31" s="1269"/>
      <c r="AM31" s="1143"/>
      <c r="AN31" s="1131"/>
      <c r="AO31" s="25"/>
      <c r="AP31" s="1270"/>
      <c r="AQ31" s="1270"/>
      <c r="AR31" s="1270"/>
      <c r="AS31" s="1270"/>
    </row>
    <row r="32" spans="1:45" ht="10.7" hidden="1" customHeight="1" x14ac:dyDescent="0.25">
      <c r="A32" s="1700" t="s">
        <v>2953</v>
      </c>
      <c r="B32" s="1065"/>
      <c r="C32" s="1495"/>
      <c r="D32" s="1692"/>
      <c r="E32" s="1700"/>
      <c r="F32" s="1692"/>
      <c r="G32" s="1430"/>
      <c r="H32" s="1431"/>
      <c r="I32" s="1432"/>
      <c r="J32" s="1693"/>
      <c r="K32" s="1432"/>
      <c r="L32" s="1405"/>
      <c r="M32" s="1406"/>
      <c r="N32" s="1700"/>
      <c r="O32" s="2186"/>
      <c r="P32" s="2186"/>
      <c r="Q32" s="2186"/>
      <c r="R32" s="2186"/>
      <c r="S32" s="1244"/>
      <c r="T32" s="1407" t="str">
        <f t="shared" si="0"/>
        <v>22 (1422)</v>
      </c>
      <c r="U32" s="1408" t="str">
        <f t="shared" si="1"/>
        <v/>
      </c>
      <c r="V32" s="295"/>
      <c r="W32" s="1409"/>
      <c r="X32" s="1409"/>
      <c r="Y32" s="1144"/>
      <c r="Z32" s="1143"/>
      <c r="AA32" s="1144"/>
      <c r="AB32" s="1143"/>
      <c r="AC32" s="1144"/>
      <c r="AD32" s="1"/>
      <c r="AE32" s="19"/>
      <c r="AF32" s="1266"/>
      <c r="AG32" s="808"/>
      <c r="AH32" s="1267"/>
      <c r="AI32" s="1267"/>
      <c r="AJ32" s="1223"/>
      <c r="AK32" s="1268"/>
      <c r="AL32" s="1269"/>
      <c r="AM32" s="1143"/>
      <c r="AN32" s="1131"/>
      <c r="AO32" s="25"/>
      <c r="AP32" s="1270"/>
      <c r="AQ32" s="1270"/>
      <c r="AR32" s="1270"/>
      <c r="AS32" s="1270"/>
    </row>
    <row r="33" spans="1:45" ht="10.7" hidden="1" customHeight="1" x14ac:dyDescent="0.25">
      <c r="A33" s="1700" t="s">
        <v>2954</v>
      </c>
      <c r="B33" s="1065"/>
      <c r="C33" s="1495"/>
      <c r="D33" s="1692"/>
      <c r="E33" s="1700"/>
      <c r="F33" s="1692"/>
      <c r="G33" s="1430"/>
      <c r="H33" s="1431"/>
      <c r="I33" s="1432"/>
      <c r="J33" s="1693"/>
      <c r="K33" s="1432"/>
      <c r="L33" s="1405"/>
      <c r="M33" s="1406"/>
      <c r="N33" s="1700"/>
      <c r="O33" s="2186"/>
      <c r="P33" s="2186"/>
      <c r="Q33" s="2186"/>
      <c r="R33" s="2186"/>
      <c r="S33" s="1244"/>
      <c r="T33" s="1407" t="str">
        <f t="shared" si="0"/>
        <v>23 (1423)</v>
      </c>
      <c r="U33" s="1408" t="str">
        <f t="shared" si="1"/>
        <v/>
      </c>
      <c r="V33" s="295"/>
      <c r="W33" s="1409"/>
      <c r="X33" s="1409"/>
      <c r="Y33" s="1144"/>
      <c r="Z33" s="1143"/>
      <c r="AA33" s="1144"/>
      <c r="AB33" s="1143"/>
      <c r="AC33" s="1144"/>
      <c r="AD33" s="1"/>
      <c r="AE33" s="19"/>
      <c r="AF33" s="1266"/>
      <c r="AG33" s="808"/>
      <c r="AH33" s="1267"/>
      <c r="AI33" s="1267"/>
      <c r="AJ33" s="1223"/>
      <c r="AK33" s="1268"/>
      <c r="AL33" s="1269"/>
      <c r="AM33" s="1143"/>
      <c r="AN33" s="1131"/>
      <c r="AO33" s="25"/>
      <c r="AP33" s="1270"/>
      <c r="AQ33" s="1270"/>
      <c r="AR33" s="1270"/>
      <c r="AS33" s="1270"/>
    </row>
    <row r="34" spans="1:45" ht="10.7" hidden="1" customHeight="1" x14ac:dyDescent="0.25">
      <c r="A34" s="1700" t="s">
        <v>2955</v>
      </c>
      <c r="B34" s="1065"/>
      <c r="C34" s="1495"/>
      <c r="D34" s="1692"/>
      <c r="E34" s="1700"/>
      <c r="F34" s="1692"/>
      <c r="G34" s="1430"/>
      <c r="H34" s="1431"/>
      <c r="I34" s="1432"/>
      <c r="J34" s="1693"/>
      <c r="K34" s="1432"/>
      <c r="L34" s="1405"/>
      <c r="M34" s="1406"/>
      <c r="N34" s="1700"/>
      <c r="O34" s="2186"/>
      <c r="P34" s="2186"/>
      <c r="Q34" s="2186"/>
      <c r="R34" s="2186"/>
      <c r="S34" s="1244"/>
      <c r="T34" s="1407" t="str">
        <f t="shared" si="0"/>
        <v>24 (1424)</v>
      </c>
      <c r="U34" s="1408" t="str">
        <f t="shared" si="1"/>
        <v/>
      </c>
      <c r="V34" s="295"/>
      <c r="W34" s="1409"/>
      <c r="X34" s="1409"/>
      <c r="Y34" s="1144"/>
      <c r="Z34" s="1143"/>
      <c r="AA34" s="1144"/>
      <c r="AB34" s="1143"/>
      <c r="AC34" s="1144"/>
      <c r="AD34" s="1"/>
      <c r="AE34" s="19"/>
      <c r="AF34" s="1266"/>
      <c r="AG34" s="808"/>
      <c r="AH34" s="1267"/>
      <c r="AI34" s="1267"/>
      <c r="AJ34" s="1223"/>
      <c r="AK34" s="1268"/>
      <c r="AL34" s="1269"/>
      <c r="AM34" s="1143"/>
      <c r="AN34" s="1131"/>
      <c r="AO34" s="25"/>
      <c r="AP34" s="1270"/>
      <c r="AQ34" s="1270"/>
      <c r="AR34" s="1270"/>
      <c r="AS34" s="1270"/>
    </row>
    <row r="35" spans="1:45" x14ac:dyDescent="0.25">
      <c r="A35" s="1700" t="s">
        <v>2956</v>
      </c>
      <c r="B35" s="1065"/>
      <c r="C35" s="1495"/>
      <c r="D35" s="1692"/>
      <c r="E35" s="1700"/>
      <c r="F35" s="1692"/>
      <c r="G35" s="1430"/>
      <c r="H35" s="1431"/>
      <c r="I35" s="1432"/>
      <c r="J35" s="1693"/>
      <c r="K35" s="1432"/>
      <c r="L35" s="1405"/>
      <c r="M35" s="1406"/>
      <c r="N35" s="1700"/>
      <c r="O35" s="2186"/>
      <c r="P35" s="2186"/>
      <c r="Q35" s="2186"/>
      <c r="R35" s="2186"/>
      <c r="S35" s="1244"/>
      <c r="T35" s="1407" t="str">
        <f t="shared" si="0"/>
        <v>25 (1425)</v>
      </c>
      <c r="U35" s="1408" t="str">
        <f t="shared" si="1"/>
        <v/>
      </c>
      <c r="V35" s="295"/>
      <c r="W35" s="1409"/>
      <c r="X35" s="1409"/>
      <c r="Y35" s="1144"/>
      <c r="Z35" s="1143"/>
      <c r="AA35" s="1144"/>
      <c r="AB35" s="1143"/>
      <c r="AC35" s="1144"/>
      <c r="AD35" s="1"/>
      <c r="AE35" s="19"/>
      <c r="AF35" s="1266"/>
      <c r="AG35" s="808"/>
      <c r="AH35" s="1267"/>
      <c r="AI35" s="1267"/>
      <c r="AJ35" s="1223"/>
      <c r="AK35" s="1268"/>
      <c r="AL35" s="1269"/>
      <c r="AM35" s="1143"/>
      <c r="AN35" s="1131"/>
      <c r="AO35" s="25"/>
      <c r="AP35" s="1270"/>
      <c r="AQ35" s="1270"/>
      <c r="AR35" s="1270"/>
      <c r="AS35" s="1270"/>
    </row>
    <row r="36" spans="1:45" x14ac:dyDescent="0.25">
      <c r="A36" s="425" t="s">
        <v>2957</v>
      </c>
      <c r="B36" s="1066">
        <v>100</v>
      </c>
      <c r="C36" s="1410"/>
      <c r="D36" s="1692"/>
      <c r="E36" s="1700"/>
      <c r="F36" s="1692"/>
      <c r="G36" s="1360"/>
      <c r="H36" s="1496"/>
      <c r="I36" s="1432"/>
      <c r="J36" s="1693"/>
      <c r="K36" s="1432"/>
      <c r="L36" s="1405"/>
      <c r="M36" s="1497"/>
      <c r="N36" s="1700"/>
      <c r="O36" s="2188"/>
      <c r="P36" s="2188"/>
      <c r="Q36" s="2188"/>
      <c r="R36" s="2188"/>
      <c r="S36" s="1271"/>
      <c r="T36" s="1480" t="str">
        <f>$A$36</f>
        <v>(1426)</v>
      </c>
      <c r="U36" s="1413">
        <f>$B36</f>
        <v>100</v>
      </c>
      <c r="V36" s="295"/>
      <c r="W36" s="1409"/>
      <c r="X36" s="1409"/>
      <c r="Y36" s="1144"/>
      <c r="Z36" s="1143"/>
      <c r="AA36" s="1144"/>
      <c r="AB36" s="1143"/>
      <c r="AC36" s="1144"/>
      <c r="AD36" s="1"/>
      <c r="AE36" s="25"/>
      <c r="AF36" s="1272"/>
      <c r="AG36" s="808"/>
      <c r="AH36" s="1267"/>
      <c r="AI36" s="1267"/>
      <c r="AJ36" s="1223"/>
      <c r="AK36" s="221"/>
      <c r="AL36" s="1273"/>
      <c r="AM36" s="1143"/>
      <c r="AN36" s="1131"/>
      <c r="AO36" s="25"/>
      <c r="AP36" s="802"/>
      <c r="AQ36" s="802"/>
      <c r="AR36" s="802"/>
      <c r="AS36" s="802"/>
    </row>
    <row r="37" spans="1:45" x14ac:dyDescent="0.25">
      <c r="A37" s="132" t="s">
        <v>2958</v>
      </c>
      <c r="B37" s="905" t="s">
        <v>2959</v>
      </c>
      <c r="C37" s="906"/>
      <c r="D37" s="1693"/>
      <c r="E37" s="131"/>
      <c r="F37" s="1498"/>
      <c r="G37" s="1499"/>
      <c r="H37" s="1500"/>
      <c r="I37" s="1432"/>
      <c r="J37" s="1693"/>
      <c r="K37" s="1432"/>
      <c r="L37" s="1416"/>
      <c r="M37" s="1417"/>
      <c r="N37" s="131"/>
      <c r="O37" s="2189"/>
      <c r="P37" s="2189"/>
      <c r="Q37" s="2189"/>
      <c r="R37" s="2189"/>
      <c r="S37" s="764"/>
      <c r="T37" s="1480" t="str">
        <f>$A$37</f>
        <v>(1400)</v>
      </c>
      <c r="U37" s="906" t="str">
        <f>$B37</f>
        <v>Global</v>
      </c>
      <c r="V37" s="295"/>
      <c r="W37" s="1418"/>
      <c r="X37" s="1418"/>
      <c r="Y37" s="1146"/>
      <c r="Z37" s="1145"/>
      <c r="AA37" s="1146"/>
      <c r="AB37" s="1145"/>
      <c r="AC37" s="1146"/>
      <c r="AD37" s="1"/>
      <c r="AE37" s="25"/>
      <c r="AF37" s="768"/>
      <c r="AG37" s="808"/>
      <c r="AH37" s="1267"/>
      <c r="AI37" s="1267"/>
      <c r="AJ37" s="1223"/>
      <c r="AK37" s="221"/>
      <c r="AL37" s="1274"/>
      <c r="AM37" s="1145"/>
      <c r="AN37" s="1275"/>
      <c r="AO37" s="25"/>
      <c r="AP37" s="803"/>
      <c r="AQ37" s="803"/>
      <c r="AR37" s="803"/>
      <c r="AS37" s="803"/>
    </row>
    <row r="38" spans="1:45" ht="13.9" customHeight="1" x14ac:dyDescent="0.25">
      <c r="A38" s="131"/>
      <c r="B38" s="131"/>
      <c r="C38" s="131"/>
      <c r="D38" s="131"/>
      <c r="E38" s="131"/>
      <c r="F38" s="1421"/>
      <c r="G38" s="1421"/>
      <c r="H38" s="1421"/>
      <c r="I38" s="1421"/>
      <c r="J38" s="1421"/>
      <c r="K38" s="1421"/>
      <c r="L38" s="1421"/>
      <c r="M38" s="1421"/>
      <c r="N38" s="131"/>
      <c r="O38" s="131"/>
      <c r="P38" s="131"/>
      <c r="Q38" s="131"/>
      <c r="R38" s="131"/>
      <c r="S38" s="1"/>
      <c r="T38" s="1400"/>
      <c r="U38" s="1400"/>
      <c r="V38" s="131"/>
      <c r="W38" s="131"/>
      <c r="X38" s="131"/>
      <c r="Y38" s="25"/>
      <c r="Z38" s="25"/>
      <c r="AA38" s="25"/>
      <c r="AB38" s="25"/>
      <c r="AC38" s="25"/>
      <c r="AD38" s="1"/>
      <c r="AE38" s="25"/>
      <c r="AF38" s="25"/>
      <c r="AG38" s="1187"/>
      <c r="AH38" s="1187"/>
      <c r="AI38" s="1187"/>
      <c r="AJ38" s="1223"/>
      <c r="AK38" s="221"/>
      <c r="AL38" s="221"/>
      <c r="AM38" s="1265"/>
      <c r="AN38" s="25"/>
      <c r="AO38" s="25"/>
      <c r="AP38" s="25"/>
      <c r="AQ38" s="25"/>
      <c r="AR38" s="25"/>
      <c r="AS38" s="25"/>
    </row>
    <row r="39" spans="1:45" x14ac:dyDescent="0.25">
      <c r="A39" s="131"/>
      <c r="B39" s="138" t="s">
        <v>1785</v>
      </c>
      <c r="C39" s="131"/>
      <c r="D39" s="131"/>
      <c r="E39" s="131"/>
      <c r="F39" s="1421"/>
      <c r="G39" s="1421"/>
      <c r="H39" s="1421"/>
      <c r="I39" s="1421"/>
      <c r="J39" s="1421"/>
      <c r="K39" s="1421"/>
      <c r="L39" s="1421"/>
      <c r="M39" s="1421"/>
      <c r="N39" s="131"/>
      <c r="O39" s="131"/>
      <c r="P39" s="131"/>
      <c r="Q39" s="131"/>
      <c r="R39" s="131"/>
      <c r="S39" s="1"/>
      <c r="T39" s="1400"/>
      <c r="U39" s="1401" t="str">
        <f>$B39</f>
        <v>Engagements inutilisés (502)</v>
      </c>
      <c r="V39" s="131"/>
      <c r="W39" s="131"/>
      <c r="X39" s="131"/>
      <c r="Y39" s="25"/>
      <c r="Z39" s="25"/>
      <c r="AA39" s="25"/>
      <c r="AB39" s="25"/>
      <c r="AC39" s="25"/>
      <c r="AD39" s="1"/>
      <c r="AE39" s="25"/>
      <c r="AF39" s="792"/>
      <c r="AG39" s="1187"/>
      <c r="AH39" s="1187"/>
      <c r="AI39" s="1187"/>
      <c r="AJ39" s="1223"/>
      <c r="AK39" s="221"/>
      <c r="AL39" s="1264"/>
      <c r="AM39" s="1265"/>
      <c r="AN39" s="25"/>
      <c r="AO39" s="25"/>
      <c r="AP39" s="25"/>
      <c r="AQ39" s="25"/>
      <c r="AR39" s="25"/>
      <c r="AS39" s="25"/>
    </row>
    <row r="40" spans="1:45" x14ac:dyDescent="0.25">
      <c r="A40" s="1700" t="s">
        <v>2932</v>
      </c>
      <c r="B40" s="1065"/>
      <c r="C40" s="1692"/>
      <c r="D40" s="1692"/>
      <c r="E40" s="1700"/>
      <c r="F40" s="1692"/>
      <c r="G40" s="1430"/>
      <c r="H40" s="1431"/>
      <c r="I40" s="1432"/>
      <c r="J40" s="1693"/>
      <c r="K40" s="1432"/>
      <c r="L40" s="1405"/>
      <c r="M40" s="1406"/>
      <c r="N40" s="1700"/>
      <c r="O40" s="2186"/>
      <c r="P40" s="2186"/>
      <c r="Q40" s="2186"/>
      <c r="R40" s="2186"/>
      <c r="S40" s="1244"/>
      <c r="T40" s="1407" t="str">
        <f t="shared" ref="T40:T64" si="2">$A40</f>
        <v>1 (1401)</v>
      </c>
      <c r="U40" s="1408" t="str">
        <f t="shared" ref="U40:U64" si="3">IF($B40="","",$B40)</f>
        <v/>
      </c>
      <c r="V40" s="295"/>
      <c r="W40" s="1409"/>
      <c r="X40" s="1409"/>
      <c r="Y40" s="1144"/>
      <c r="Z40" s="1143"/>
      <c r="AA40" s="1144"/>
      <c r="AB40" s="1143"/>
      <c r="AC40" s="1144"/>
      <c r="AD40" s="1"/>
      <c r="AE40" s="19"/>
      <c r="AF40" s="1266"/>
      <c r="AG40" s="808"/>
      <c r="AH40" s="1267"/>
      <c r="AI40" s="1267"/>
      <c r="AJ40" s="1223"/>
      <c r="AK40" s="1268"/>
      <c r="AL40" s="1269"/>
      <c r="AM40" s="1143"/>
      <c r="AN40" s="1131"/>
      <c r="AO40" s="25"/>
      <c r="AP40" s="1270"/>
      <c r="AQ40" s="1270"/>
      <c r="AR40" s="1270"/>
      <c r="AS40" s="1270"/>
    </row>
    <row r="41" spans="1:45" x14ac:dyDescent="0.25">
      <c r="A41" s="1700" t="s">
        <v>2933</v>
      </c>
      <c r="B41" s="1065"/>
      <c r="C41" s="1692"/>
      <c r="D41" s="1692"/>
      <c r="E41" s="1700"/>
      <c r="F41" s="1692"/>
      <c r="G41" s="1430"/>
      <c r="H41" s="1431"/>
      <c r="I41" s="1432"/>
      <c r="J41" s="1693"/>
      <c r="K41" s="1432"/>
      <c r="L41" s="1405"/>
      <c r="M41" s="1406"/>
      <c r="N41" s="1700"/>
      <c r="O41" s="2186"/>
      <c r="P41" s="2186"/>
      <c r="Q41" s="2186"/>
      <c r="R41" s="2186"/>
      <c r="S41" s="1244"/>
      <c r="T41" s="1407" t="str">
        <f t="shared" si="2"/>
        <v>2 (1402)</v>
      </c>
      <c r="U41" s="1408" t="str">
        <f t="shared" si="3"/>
        <v/>
      </c>
      <c r="V41" s="295"/>
      <c r="W41" s="1409"/>
      <c r="X41" s="1409"/>
      <c r="Y41" s="1144"/>
      <c r="Z41" s="1143"/>
      <c r="AA41" s="1144"/>
      <c r="AB41" s="1143"/>
      <c r="AC41" s="1144"/>
      <c r="AD41" s="1"/>
      <c r="AE41" s="19"/>
      <c r="AF41" s="1266"/>
      <c r="AG41" s="808"/>
      <c r="AH41" s="1267"/>
      <c r="AI41" s="1267"/>
      <c r="AJ41" s="1223"/>
      <c r="AK41" s="1268"/>
      <c r="AL41" s="1269"/>
      <c r="AM41" s="1143"/>
      <c r="AN41" s="1131"/>
      <c r="AO41" s="25"/>
      <c r="AP41" s="1270"/>
      <c r="AQ41" s="1270"/>
      <c r="AR41" s="1270"/>
      <c r="AS41" s="1270"/>
    </row>
    <row r="42" spans="1:45" x14ac:dyDescent="0.25">
      <c r="A42" s="1700" t="s">
        <v>2934</v>
      </c>
      <c r="B42" s="1065"/>
      <c r="C42" s="1692"/>
      <c r="D42" s="1692"/>
      <c r="E42" s="1700"/>
      <c r="F42" s="1692"/>
      <c r="G42" s="1430"/>
      <c r="H42" s="1431"/>
      <c r="I42" s="1432"/>
      <c r="J42" s="1693"/>
      <c r="K42" s="1432"/>
      <c r="L42" s="1405"/>
      <c r="M42" s="1406"/>
      <c r="N42" s="1700"/>
      <c r="O42" s="2186"/>
      <c r="P42" s="2186"/>
      <c r="Q42" s="2186"/>
      <c r="R42" s="2186"/>
      <c r="S42" s="1244"/>
      <c r="T42" s="1407" t="str">
        <f t="shared" si="2"/>
        <v>3 (1403)</v>
      </c>
      <c r="U42" s="1408" t="str">
        <f t="shared" si="3"/>
        <v/>
      </c>
      <c r="V42" s="295"/>
      <c r="W42" s="1409"/>
      <c r="X42" s="1409"/>
      <c r="Y42" s="1144"/>
      <c r="Z42" s="1143"/>
      <c r="AA42" s="1144"/>
      <c r="AB42" s="1143"/>
      <c r="AC42" s="1144"/>
      <c r="AD42" s="1"/>
      <c r="AE42" s="19"/>
      <c r="AF42" s="1266"/>
      <c r="AG42" s="808"/>
      <c r="AH42" s="1267"/>
      <c r="AI42" s="1267"/>
      <c r="AJ42" s="1223"/>
      <c r="AK42" s="1268"/>
      <c r="AL42" s="1269"/>
      <c r="AM42" s="1143"/>
      <c r="AN42" s="1131"/>
      <c r="AO42" s="25"/>
      <c r="AP42" s="1270"/>
      <c r="AQ42" s="1270"/>
      <c r="AR42" s="1270"/>
      <c r="AS42" s="1270"/>
    </row>
    <row r="43" spans="1:45" ht="10.7" hidden="1" customHeight="1" x14ac:dyDescent="0.25">
      <c r="A43" s="1700" t="s">
        <v>2935</v>
      </c>
      <c r="B43" s="1065"/>
      <c r="C43" s="1692"/>
      <c r="D43" s="1692"/>
      <c r="E43" s="1700"/>
      <c r="F43" s="1692"/>
      <c r="G43" s="1430"/>
      <c r="H43" s="1431"/>
      <c r="I43" s="1432"/>
      <c r="J43" s="1693"/>
      <c r="K43" s="1432"/>
      <c r="L43" s="1405"/>
      <c r="M43" s="1406"/>
      <c r="N43" s="1700"/>
      <c r="O43" s="2186"/>
      <c r="P43" s="2186"/>
      <c r="Q43" s="2186"/>
      <c r="R43" s="2186"/>
      <c r="S43" s="1244"/>
      <c r="T43" s="1407" t="str">
        <f t="shared" si="2"/>
        <v>4 (1404)</v>
      </c>
      <c r="U43" s="1408" t="str">
        <f t="shared" si="3"/>
        <v/>
      </c>
      <c r="V43" s="295"/>
      <c r="W43" s="1409"/>
      <c r="X43" s="1409"/>
      <c r="Y43" s="1144"/>
      <c r="Z43" s="1143"/>
      <c r="AA43" s="1144"/>
      <c r="AB43" s="1143"/>
      <c r="AC43" s="1144"/>
      <c r="AD43" s="1"/>
      <c r="AE43" s="19"/>
      <c r="AF43" s="1266"/>
      <c r="AG43" s="808"/>
      <c r="AH43" s="1267"/>
      <c r="AI43" s="1267"/>
      <c r="AJ43" s="1223"/>
      <c r="AK43" s="1268"/>
      <c r="AL43" s="1269"/>
      <c r="AM43" s="1143"/>
      <c r="AN43" s="1131"/>
      <c r="AO43" s="25"/>
      <c r="AP43" s="1270"/>
      <c r="AQ43" s="1270"/>
      <c r="AR43" s="1270"/>
      <c r="AS43" s="1270"/>
    </row>
    <row r="44" spans="1:45" ht="10.7" hidden="1" customHeight="1" x14ac:dyDescent="0.25">
      <c r="A44" s="1700" t="s">
        <v>2936</v>
      </c>
      <c r="B44" s="1065"/>
      <c r="C44" s="1692"/>
      <c r="D44" s="1692"/>
      <c r="E44" s="1700"/>
      <c r="F44" s="1692"/>
      <c r="G44" s="1430"/>
      <c r="H44" s="1431"/>
      <c r="I44" s="1432"/>
      <c r="J44" s="1693"/>
      <c r="K44" s="1432"/>
      <c r="L44" s="1405"/>
      <c r="M44" s="1406"/>
      <c r="N44" s="1700"/>
      <c r="O44" s="2186"/>
      <c r="P44" s="2186"/>
      <c r="Q44" s="2186"/>
      <c r="R44" s="2186"/>
      <c r="S44" s="1244"/>
      <c r="T44" s="1407" t="str">
        <f t="shared" si="2"/>
        <v>5 (1405)</v>
      </c>
      <c r="U44" s="1408" t="str">
        <f t="shared" si="3"/>
        <v/>
      </c>
      <c r="V44" s="295"/>
      <c r="W44" s="1409"/>
      <c r="X44" s="1409"/>
      <c r="Y44" s="1144"/>
      <c r="Z44" s="1143"/>
      <c r="AA44" s="1144"/>
      <c r="AB44" s="1143"/>
      <c r="AC44" s="1144"/>
      <c r="AD44" s="1"/>
      <c r="AE44" s="19"/>
      <c r="AF44" s="1266"/>
      <c r="AG44" s="808"/>
      <c r="AH44" s="1267"/>
      <c r="AI44" s="1267"/>
      <c r="AJ44" s="1223"/>
      <c r="AK44" s="1268"/>
      <c r="AL44" s="1269"/>
      <c r="AM44" s="1143"/>
      <c r="AN44" s="1131"/>
      <c r="AO44" s="25"/>
      <c r="AP44" s="1270"/>
      <c r="AQ44" s="1270"/>
      <c r="AR44" s="1270"/>
      <c r="AS44" s="1270"/>
    </row>
    <row r="45" spans="1:45" ht="10.7" hidden="1" customHeight="1" x14ac:dyDescent="0.25">
      <c r="A45" s="1700" t="s">
        <v>2937</v>
      </c>
      <c r="B45" s="1065"/>
      <c r="C45" s="1692"/>
      <c r="D45" s="1692"/>
      <c r="E45" s="1700"/>
      <c r="F45" s="1692"/>
      <c r="G45" s="1430"/>
      <c r="H45" s="1431"/>
      <c r="I45" s="1432"/>
      <c r="J45" s="1693"/>
      <c r="K45" s="1432"/>
      <c r="L45" s="1405"/>
      <c r="M45" s="1406"/>
      <c r="N45" s="1700"/>
      <c r="O45" s="2186"/>
      <c r="P45" s="2186"/>
      <c r="Q45" s="2186"/>
      <c r="R45" s="2186"/>
      <c r="S45" s="1244"/>
      <c r="T45" s="1407" t="str">
        <f t="shared" si="2"/>
        <v>6 (1406)</v>
      </c>
      <c r="U45" s="1408" t="str">
        <f t="shared" si="3"/>
        <v/>
      </c>
      <c r="V45" s="295"/>
      <c r="W45" s="1409"/>
      <c r="X45" s="1409"/>
      <c r="Y45" s="1144"/>
      <c r="Z45" s="1143"/>
      <c r="AA45" s="1144"/>
      <c r="AB45" s="1143"/>
      <c r="AC45" s="1144"/>
      <c r="AD45" s="1"/>
      <c r="AE45" s="19"/>
      <c r="AF45" s="1266"/>
      <c r="AG45" s="808"/>
      <c r="AH45" s="1267"/>
      <c r="AI45" s="1267"/>
      <c r="AJ45" s="1223"/>
      <c r="AK45" s="1268"/>
      <c r="AL45" s="1269"/>
      <c r="AM45" s="1143"/>
      <c r="AN45" s="1131"/>
      <c r="AO45" s="25"/>
      <c r="AP45" s="1270"/>
      <c r="AQ45" s="1270"/>
      <c r="AR45" s="1270"/>
      <c r="AS45" s="1270"/>
    </row>
    <row r="46" spans="1:45" ht="10.7" hidden="1" customHeight="1" x14ac:dyDescent="0.25">
      <c r="A46" s="1700" t="s">
        <v>2938</v>
      </c>
      <c r="B46" s="1065"/>
      <c r="C46" s="1692"/>
      <c r="D46" s="1692"/>
      <c r="E46" s="1700"/>
      <c r="F46" s="1692"/>
      <c r="G46" s="1430"/>
      <c r="H46" s="1431"/>
      <c r="I46" s="1432"/>
      <c r="J46" s="1693"/>
      <c r="K46" s="1432"/>
      <c r="L46" s="1405"/>
      <c r="M46" s="1406"/>
      <c r="N46" s="1700"/>
      <c r="O46" s="2186"/>
      <c r="P46" s="2186"/>
      <c r="Q46" s="2186"/>
      <c r="R46" s="2186"/>
      <c r="S46" s="1244"/>
      <c r="T46" s="1407" t="str">
        <f t="shared" si="2"/>
        <v>7 (1407)</v>
      </c>
      <c r="U46" s="1408" t="str">
        <f t="shared" si="3"/>
        <v/>
      </c>
      <c r="V46" s="295"/>
      <c r="W46" s="1409"/>
      <c r="X46" s="1409"/>
      <c r="Y46" s="1144"/>
      <c r="Z46" s="1143"/>
      <c r="AA46" s="1144"/>
      <c r="AB46" s="1143"/>
      <c r="AC46" s="1144"/>
      <c r="AD46" s="1"/>
      <c r="AE46" s="19"/>
      <c r="AF46" s="1266"/>
      <c r="AG46" s="808"/>
      <c r="AH46" s="1267"/>
      <c r="AI46" s="1267"/>
      <c r="AJ46" s="1223"/>
      <c r="AK46" s="1268"/>
      <c r="AL46" s="1269"/>
      <c r="AM46" s="1143"/>
      <c r="AN46" s="1131"/>
      <c r="AO46" s="25"/>
      <c r="AP46" s="1270"/>
      <c r="AQ46" s="1270"/>
      <c r="AR46" s="1270"/>
      <c r="AS46" s="1270"/>
    </row>
    <row r="47" spans="1:45" ht="10.7" hidden="1" customHeight="1" x14ac:dyDescent="0.25">
      <c r="A47" s="1700" t="s">
        <v>2939</v>
      </c>
      <c r="B47" s="1065"/>
      <c r="C47" s="1692" t="s">
        <v>3191</v>
      </c>
      <c r="D47" s="1692"/>
      <c r="E47" s="1700"/>
      <c r="F47" s="1692"/>
      <c r="G47" s="1430"/>
      <c r="H47" s="1431"/>
      <c r="I47" s="1432"/>
      <c r="J47" s="1693"/>
      <c r="K47" s="1432"/>
      <c r="L47" s="1405"/>
      <c r="M47" s="1406"/>
      <c r="N47" s="1700"/>
      <c r="O47" s="2186"/>
      <c r="P47" s="2186"/>
      <c r="Q47" s="2186"/>
      <c r="R47" s="2186"/>
      <c r="S47" s="1244"/>
      <c r="T47" s="1407" t="str">
        <f t="shared" si="2"/>
        <v>8 (1408)</v>
      </c>
      <c r="U47" s="1408" t="str">
        <f t="shared" si="3"/>
        <v/>
      </c>
      <c r="V47" s="295"/>
      <c r="W47" s="1409"/>
      <c r="X47" s="1409"/>
      <c r="Y47" s="1144"/>
      <c r="Z47" s="1143"/>
      <c r="AA47" s="1144"/>
      <c r="AB47" s="1143"/>
      <c r="AC47" s="1144"/>
      <c r="AD47" s="1"/>
      <c r="AE47" s="19"/>
      <c r="AF47" s="1266"/>
      <c r="AG47" s="808"/>
      <c r="AH47" s="1267"/>
      <c r="AI47" s="1267"/>
      <c r="AJ47" s="1223"/>
      <c r="AK47" s="1268"/>
      <c r="AL47" s="1269"/>
      <c r="AM47" s="1143"/>
      <c r="AN47" s="1131"/>
      <c r="AO47" s="25"/>
      <c r="AP47" s="1270"/>
      <c r="AQ47" s="1270"/>
      <c r="AR47" s="1270"/>
      <c r="AS47" s="1270"/>
    </row>
    <row r="48" spans="1:45" ht="10.7" hidden="1" customHeight="1" x14ac:dyDescent="0.25">
      <c r="A48" s="1700" t="s">
        <v>2940</v>
      </c>
      <c r="B48" s="1065"/>
      <c r="C48" s="1692" t="s">
        <v>3192</v>
      </c>
      <c r="D48" s="1692"/>
      <c r="E48" s="1700"/>
      <c r="F48" s="1692"/>
      <c r="G48" s="1430"/>
      <c r="H48" s="1431"/>
      <c r="I48" s="1432"/>
      <c r="J48" s="1693"/>
      <c r="K48" s="1432"/>
      <c r="L48" s="1405"/>
      <c r="M48" s="1406"/>
      <c r="N48" s="1700"/>
      <c r="O48" s="2186"/>
      <c r="P48" s="2186"/>
      <c r="Q48" s="2186"/>
      <c r="R48" s="2186"/>
      <c r="S48" s="1244"/>
      <c r="T48" s="1407" t="str">
        <f t="shared" si="2"/>
        <v>9 (1409)</v>
      </c>
      <c r="U48" s="1408" t="str">
        <f t="shared" si="3"/>
        <v/>
      </c>
      <c r="V48" s="295"/>
      <c r="W48" s="1409"/>
      <c r="X48" s="1409"/>
      <c r="Y48" s="1144"/>
      <c r="Z48" s="1143"/>
      <c r="AA48" s="1144"/>
      <c r="AB48" s="1143"/>
      <c r="AC48" s="1144"/>
      <c r="AD48" s="1"/>
      <c r="AE48" s="19"/>
      <c r="AF48" s="1266"/>
      <c r="AG48" s="808"/>
      <c r="AH48" s="1267"/>
      <c r="AI48" s="1267"/>
      <c r="AJ48" s="1223"/>
      <c r="AK48" s="1268"/>
      <c r="AL48" s="1269"/>
      <c r="AM48" s="1143"/>
      <c r="AN48" s="1131"/>
      <c r="AO48" s="25"/>
      <c r="AP48" s="1270"/>
      <c r="AQ48" s="1270"/>
      <c r="AR48" s="1270"/>
      <c r="AS48" s="1270"/>
    </row>
    <row r="49" spans="1:45" ht="10.7" hidden="1" customHeight="1" x14ac:dyDescent="0.25">
      <c r="A49" s="1700" t="s">
        <v>2941</v>
      </c>
      <c r="B49" s="1065"/>
      <c r="C49" s="1692"/>
      <c r="D49" s="1692"/>
      <c r="E49" s="1700"/>
      <c r="F49" s="1692"/>
      <c r="G49" s="1430"/>
      <c r="H49" s="1431"/>
      <c r="I49" s="1432"/>
      <c r="J49" s="1693"/>
      <c r="K49" s="1432"/>
      <c r="L49" s="1405"/>
      <c r="M49" s="1406"/>
      <c r="N49" s="1700"/>
      <c r="O49" s="2186"/>
      <c r="P49" s="2186"/>
      <c r="Q49" s="2186"/>
      <c r="R49" s="2186"/>
      <c r="S49" s="1244"/>
      <c r="T49" s="1407" t="str">
        <f t="shared" si="2"/>
        <v>10 (1410)</v>
      </c>
      <c r="U49" s="1408" t="str">
        <f t="shared" si="3"/>
        <v/>
      </c>
      <c r="V49" s="295"/>
      <c r="W49" s="1409"/>
      <c r="X49" s="1409"/>
      <c r="Y49" s="1144"/>
      <c r="Z49" s="1143"/>
      <c r="AA49" s="1144"/>
      <c r="AB49" s="1143"/>
      <c r="AC49" s="1144"/>
      <c r="AD49" s="1"/>
      <c r="AE49" s="19"/>
      <c r="AF49" s="1266"/>
      <c r="AG49" s="808"/>
      <c r="AH49" s="1267"/>
      <c r="AI49" s="1267"/>
      <c r="AJ49" s="1223"/>
      <c r="AK49" s="1268"/>
      <c r="AL49" s="1269"/>
      <c r="AM49" s="1143"/>
      <c r="AN49" s="1131"/>
      <c r="AO49" s="25"/>
      <c r="AP49" s="1270"/>
      <c r="AQ49" s="1270"/>
      <c r="AR49" s="1270"/>
      <c r="AS49" s="1270"/>
    </row>
    <row r="50" spans="1:45" ht="10.7" hidden="1" customHeight="1" x14ac:dyDescent="0.25">
      <c r="A50" s="1700" t="s">
        <v>2942</v>
      </c>
      <c r="B50" s="1065"/>
      <c r="C50" s="1692"/>
      <c r="D50" s="1692"/>
      <c r="E50" s="1700"/>
      <c r="F50" s="1692"/>
      <c r="G50" s="1430"/>
      <c r="H50" s="1431"/>
      <c r="I50" s="1432"/>
      <c r="J50" s="1693"/>
      <c r="K50" s="1432"/>
      <c r="L50" s="1405"/>
      <c r="M50" s="1406"/>
      <c r="N50" s="1700"/>
      <c r="O50" s="2186"/>
      <c r="P50" s="2186"/>
      <c r="Q50" s="2186"/>
      <c r="R50" s="2186"/>
      <c r="S50" s="1244"/>
      <c r="T50" s="1407" t="str">
        <f t="shared" si="2"/>
        <v>11 (1411)</v>
      </c>
      <c r="U50" s="1408" t="str">
        <f t="shared" si="3"/>
        <v/>
      </c>
      <c r="V50" s="295"/>
      <c r="W50" s="1409"/>
      <c r="X50" s="1409"/>
      <c r="Y50" s="1144"/>
      <c r="Z50" s="1143"/>
      <c r="AA50" s="1144"/>
      <c r="AB50" s="1143"/>
      <c r="AC50" s="1144"/>
      <c r="AD50" s="1"/>
      <c r="AE50" s="19"/>
      <c r="AF50" s="1266"/>
      <c r="AG50" s="808"/>
      <c r="AH50" s="1267"/>
      <c r="AI50" s="1267"/>
      <c r="AJ50" s="1223"/>
      <c r="AK50" s="1268"/>
      <c r="AL50" s="1269"/>
      <c r="AM50" s="1143"/>
      <c r="AN50" s="1131"/>
      <c r="AO50" s="25"/>
      <c r="AP50" s="1270"/>
      <c r="AQ50" s="1270"/>
      <c r="AR50" s="1270"/>
      <c r="AS50" s="1270"/>
    </row>
    <row r="51" spans="1:45" ht="10.7" hidden="1" customHeight="1" x14ac:dyDescent="0.25">
      <c r="A51" s="1700" t="s">
        <v>2943</v>
      </c>
      <c r="B51" s="1065"/>
      <c r="C51" s="1692"/>
      <c r="D51" s="1692"/>
      <c r="E51" s="1700"/>
      <c r="F51" s="1692"/>
      <c r="G51" s="1430"/>
      <c r="H51" s="1431"/>
      <c r="I51" s="1432"/>
      <c r="J51" s="1693"/>
      <c r="K51" s="1432"/>
      <c r="L51" s="1405"/>
      <c r="M51" s="1406"/>
      <c r="N51" s="1700"/>
      <c r="O51" s="2186"/>
      <c r="P51" s="2186"/>
      <c r="Q51" s="2186"/>
      <c r="R51" s="2186"/>
      <c r="S51" s="1244"/>
      <c r="T51" s="1407" t="str">
        <f t="shared" si="2"/>
        <v>12 (1412)</v>
      </c>
      <c r="U51" s="1408" t="str">
        <f t="shared" si="3"/>
        <v/>
      </c>
      <c r="V51" s="295"/>
      <c r="W51" s="1409"/>
      <c r="X51" s="1409"/>
      <c r="Y51" s="1144"/>
      <c r="Z51" s="1143"/>
      <c r="AA51" s="1144"/>
      <c r="AB51" s="1143"/>
      <c r="AC51" s="1144"/>
      <c r="AD51" s="1"/>
      <c r="AE51" s="19"/>
      <c r="AF51" s="1266"/>
      <c r="AG51" s="808"/>
      <c r="AH51" s="1267"/>
      <c r="AI51" s="1267"/>
      <c r="AJ51" s="1223"/>
      <c r="AK51" s="1268"/>
      <c r="AL51" s="1269"/>
      <c r="AM51" s="1143"/>
      <c r="AN51" s="1131"/>
      <c r="AO51" s="25"/>
      <c r="AP51" s="1270"/>
      <c r="AQ51" s="1270"/>
      <c r="AR51" s="1270"/>
      <c r="AS51" s="1270"/>
    </row>
    <row r="52" spans="1:45" ht="10.7" hidden="1" customHeight="1" x14ac:dyDescent="0.25">
      <c r="A52" s="1700" t="s">
        <v>2944</v>
      </c>
      <c r="B52" s="1065"/>
      <c r="C52" s="1692"/>
      <c r="D52" s="1692"/>
      <c r="E52" s="1700"/>
      <c r="F52" s="1692"/>
      <c r="G52" s="1430"/>
      <c r="H52" s="1431"/>
      <c r="I52" s="1432"/>
      <c r="J52" s="1693"/>
      <c r="K52" s="1432"/>
      <c r="L52" s="1405"/>
      <c r="M52" s="1406"/>
      <c r="N52" s="1700"/>
      <c r="O52" s="2186"/>
      <c r="P52" s="2186"/>
      <c r="Q52" s="2186"/>
      <c r="R52" s="2186"/>
      <c r="S52" s="1244"/>
      <c r="T52" s="1407" t="str">
        <f t="shared" si="2"/>
        <v>13 (1413)</v>
      </c>
      <c r="U52" s="1408" t="str">
        <f t="shared" si="3"/>
        <v/>
      </c>
      <c r="V52" s="295"/>
      <c r="W52" s="1409"/>
      <c r="X52" s="1409"/>
      <c r="Y52" s="1144"/>
      <c r="Z52" s="1143"/>
      <c r="AA52" s="1144"/>
      <c r="AB52" s="1143"/>
      <c r="AC52" s="1144"/>
      <c r="AD52" s="1"/>
      <c r="AE52" s="19"/>
      <c r="AF52" s="1266"/>
      <c r="AG52" s="808"/>
      <c r="AH52" s="1267"/>
      <c r="AI52" s="1267"/>
      <c r="AJ52" s="1223"/>
      <c r="AK52" s="1268"/>
      <c r="AL52" s="1269"/>
      <c r="AM52" s="1143"/>
      <c r="AN52" s="1131"/>
      <c r="AO52" s="25"/>
      <c r="AP52" s="1270"/>
      <c r="AQ52" s="1270"/>
      <c r="AR52" s="1270"/>
      <c r="AS52" s="1270"/>
    </row>
    <row r="53" spans="1:45" ht="10.7" hidden="1" customHeight="1" x14ac:dyDescent="0.25">
      <c r="A53" s="1700" t="s">
        <v>2945</v>
      </c>
      <c r="B53" s="1065"/>
      <c r="C53" s="1692"/>
      <c r="D53" s="1692"/>
      <c r="E53" s="1700"/>
      <c r="F53" s="1692"/>
      <c r="G53" s="1430"/>
      <c r="H53" s="1431"/>
      <c r="I53" s="1432"/>
      <c r="J53" s="1693"/>
      <c r="K53" s="1432"/>
      <c r="L53" s="1405"/>
      <c r="M53" s="1406"/>
      <c r="N53" s="1700"/>
      <c r="O53" s="2186"/>
      <c r="P53" s="2186"/>
      <c r="Q53" s="2186"/>
      <c r="R53" s="2186"/>
      <c r="S53" s="1244"/>
      <c r="T53" s="1407" t="str">
        <f t="shared" si="2"/>
        <v>14 (1414)</v>
      </c>
      <c r="U53" s="1408" t="str">
        <f t="shared" si="3"/>
        <v/>
      </c>
      <c r="V53" s="295"/>
      <c r="W53" s="1409"/>
      <c r="X53" s="1409"/>
      <c r="Y53" s="1144"/>
      <c r="Z53" s="1143"/>
      <c r="AA53" s="1144"/>
      <c r="AB53" s="1143"/>
      <c r="AC53" s="1144"/>
      <c r="AD53" s="1"/>
      <c r="AE53" s="19"/>
      <c r="AF53" s="1266"/>
      <c r="AG53" s="808"/>
      <c r="AH53" s="1267"/>
      <c r="AI53" s="1267"/>
      <c r="AJ53" s="1223"/>
      <c r="AK53" s="1268"/>
      <c r="AL53" s="1269"/>
      <c r="AM53" s="1143"/>
      <c r="AN53" s="1131"/>
      <c r="AO53" s="25"/>
      <c r="AP53" s="1270"/>
      <c r="AQ53" s="1270"/>
      <c r="AR53" s="1270"/>
      <c r="AS53" s="1270"/>
    </row>
    <row r="54" spans="1:45" ht="10.7" hidden="1" customHeight="1" x14ac:dyDescent="0.25">
      <c r="A54" s="1700" t="s">
        <v>2946</v>
      </c>
      <c r="B54" s="1065"/>
      <c r="C54" s="1692"/>
      <c r="D54" s="1692"/>
      <c r="E54" s="1700"/>
      <c r="F54" s="1692"/>
      <c r="G54" s="1430"/>
      <c r="H54" s="1431"/>
      <c r="I54" s="1432"/>
      <c r="J54" s="1693"/>
      <c r="K54" s="1432"/>
      <c r="L54" s="1405"/>
      <c r="M54" s="1406"/>
      <c r="N54" s="1700"/>
      <c r="O54" s="2186"/>
      <c r="P54" s="2186"/>
      <c r="Q54" s="2186"/>
      <c r="R54" s="2186"/>
      <c r="S54" s="1244"/>
      <c r="T54" s="1407" t="str">
        <f t="shared" si="2"/>
        <v>15 (1415)</v>
      </c>
      <c r="U54" s="1408" t="str">
        <f t="shared" si="3"/>
        <v/>
      </c>
      <c r="V54" s="295"/>
      <c r="W54" s="1409"/>
      <c r="X54" s="1409"/>
      <c r="Y54" s="1144"/>
      <c r="Z54" s="1143"/>
      <c r="AA54" s="1144"/>
      <c r="AB54" s="1143"/>
      <c r="AC54" s="1144"/>
      <c r="AD54" s="1"/>
      <c r="AE54" s="19"/>
      <c r="AF54" s="1266"/>
      <c r="AG54" s="808"/>
      <c r="AH54" s="1267"/>
      <c r="AI54" s="1267"/>
      <c r="AJ54" s="1223"/>
      <c r="AK54" s="1268"/>
      <c r="AL54" s="1269"/>
      <c r="AM54" s="1143"/>
      <c r="AN54" s="1131"/>
      <c r="AO54" s="25"/>
      <c r="AP54" s="1270"/>
      <c r="AQ54" s="1270"/>
      <c r="AR54" s="1270"/>
      <c r="AS54" s="1270"/>
    </row>
    <row r="55" spans="1:45" ht="10.7" hidden="1" customHeight="1" x14ac:dyDescent="0.25">
      <c r="A55" s="1700" t="s">
        <v>2947</v>
      </c>
      <c r="B55" s="1065"/>
      <c r="C55" s="1692"/>
      <c r="D55" s="1692"/>
      <c r="E55" s="1700"/>
      <c r="F55" s="1692"/>
      <c r="G55" s="1430"/>
      <c r="H55" s="1431"/>
      <c r="I55" s="1432"/>
      <c r="J55" s="1693"/>
      <c r="K55" s="1432"/>
      <c r="L55" s="1405"/>
      <c r="M55" s="1406"/>
      <c r="N55" s="1700"/>
      <c r="O55" s="2186"/>
      <c r="P55" s="2186"/>
      <c r="Q55" s="2186"/>
      <c r="R55" s="2186"/>
      <c r="S55" s="1244"/>
      <c r="T55" s="1407" t="str">
        <f t="shared" si="2"/>
        <v>16 (1416)</v>
      </c>
      <c r="U55" s="1408" t="str">
        <f t="shared" si="3"/>
        <v/>
      </c>
      <c r="V55" s="295"/>
      <c r="W55" s="1409"/>
      <c r="X55" s="1409"/>
      <c r="Y55" s="1144"/>
      <c r="Z55" s="1143"/>
      <c r="AA55" s="1144"/>
      <c r="AB55" s="1143"/>
      <c r="AC55" s="1144"/>
      <c r="AD55" s="1"/>
      <c r="AE55" s="19"/>
      <c r="AF55" s="1266"/>
      <c r="AG55" s="808"/>
      <c r="AH55" s="1267"/>
      <c r="AI55" s="1267"/>
      <c r="AJ55" s="1223"/>
      <c r="AK55" s="1268"/>
      <c r="AL55" s="1269"/>
      <c r="AM55" s="1143"/>
      <c r="AN55" s="1131"/>
      <c r="AO55" s="25"/>
      <c r="AP55" s="1270"/>
      <c r="AQ55" s="1270"/>
      <c r="AR55" s="1270"/>
      <c r="AS55" s="1270"/>
    </row>
    <row r="56" spans="1:45" ht="10.7" hidden="1" customHeight="1" x14ac:dyDescent="0.25">
      <c r="A56" s="1700" t="s">
        <v>2948</v>
      </c>
      <c r="B56" s="1065"/>
      <c r="C56" s="1692"/>
      <c r="D56" s="1692"/>
      <c r="E56" s="1700"/>
      <c r="F56" s="1692"/>
      <c r="G56" s="1430"/>
      <c r="H56" s="1431"/>
      <c r="I56" s="1432"/>
      <c r="J56" s="1693"/>
      <c r="K56" s="1432"/>
      <c r="L56" s="1405"/>
      <c r="M56" s="1406"/>
      <c r="N56" s="1700"/>
      <c r="O56" s="2186"/>
      <c r="P56" s="2186"/>
      <c r="Q56" s="2186"/>
      <c r="R56" s="2186"/>
      <c r="S56" s="1244"/>
      <c r="T56" s="1407" t="str">
        <f t="shared" si="2"/>
        <v>17 (1417)</v>
      </c>
      <c r="U56" s="1408" t="str">
        <f t="shared" si="3"/>
        <v/>
      </c>
      <c r="V56" s="295"/>
      <c r="W56" s="1409"/>
      <c r="X56" s="1409"/>
      <c r="Y56" s="1144"/>
      <c r="Z56" s="1143"/>
      <c r="AA56" s="1144"/>
      <c r="AB56" s="1143"/>
      <c r="AC56" s="1144"/>
      <c r="AD56" s="1"/>
      <c r="AE56" s="19"/>
      <c r="AF56" s="1266"/>
      <c r="AG56" s="808"/>
      <c r="AH56" s="1267"/>
      <c r="AI56" s="1267"/>
      <c r="AJ56" s="1223"/>
      <c r="AK56" s="1268"/>
      <c r="AL56" s="1269"/>
      <c r="AM56" s="1143"/>
      <c r="AN56" s="1131"/>
      <c r="AO56" s="25"/>
      <c r="AP56" s="1270"/>
      <c r="AQ56" s="1270"/>
      <c r="AR56" s="1270"/>
      <c r="AS56" s="1270"/>
    </row>
    <row r="57" spans="1:45" ht="10.7" hidden="1" customHeight="1" x14ac:dyDescent="0.25">
      <c r="A57" s="1700" t="s">
        <v>2949</v>
      </c>
      <c r="B57" s="1065"/>
      <c r="C57" s="1692"/>
      <c r="D57" s="1692"/>
      <c r="E57" s="1700"/>
      <c r="F57" s="1692"/>
      <c r="G57" s="1430"/>
      <c r="H57" s="1431"/>
      <c r="I57" s="1432"/>
      <c r="J57" s="1693"/>
      <c r="K57" s="1432"/>
      <c r="L57" s="1405"/>
      <c r="M57" s="1406"/>
      <c r="N57" s="1700"/>
      <c r="O57" s="2186"/>
      <c r="P57" s="2186"/>
      <c r="Q57" s="2186"/>
      <c r="R57" s="2186"/>
      <c r="S57" s="1244"/>
      <c r="T57" s="1407" t="str">
        <f t="shared" si="2"/>
        <v>18 (1418)</v>
      </c>
      <c r="U57" s="1408" t="str">
        <f t="shared" si="3"/>
        <v/>
      </c>
      <c r="V57" s="295"/>
      <c r="W57" s="1409"/>
      <c r="X57" s="1409"/>
      <c r="Y57" s="1144"/>
      <c r="Z57" s="1143"/>
      <c r="AA57" s="1144"/>
      <c r="AB57" s="1143"/>
      <c r="AC57" s="1144"/>
      <c r="AD57" s="1"/>
      <c r="AE57" s="19"/>
      <c r="AF57" s="1266"/>
      <c r="AG57" s="808"/>
      <c r="AH57" s="1267"/>
      <c r="AI57" s="1267"/>
      <c r="AJ57" s="1223"/>
      <c r="AK57" s="1268"/>
      <c r="AL57" s="1269"/>
      <c r="AM57" s="1143"/>
      <c r="AN57" s="1131"/>
      <c r="AO57" s="25"/>
      <c r="AP57" s="1270"/>
      <c r="AQ57" s="1270"/>
      <c r="AR57" s="1270"/>
      <c r="AS57" s="1270"/>
    </row>
    <row r="58" spans="1:45" ht="10.7" hidden="1" customHeight="1" x14ac:dyDescent="0.25">
      <c r="A58" s="1700" t="s">
        <v>2950</v>
      </c>
      <c r="B58" s="1065"/>
      <c r="C58" s="1692"/>
      <c r="D58" s="1692"/>
      <c r="E58" s="1700"/>
      <c r="F58" s="1692"/>
      <c r="G58" s="1430"/>
      <c r="H58" s="1431"/>
      <c r="I58" s="1432"/>
      <c r="J58" s="1693"/>
      <c r="K58" s="1432"/>
      <c r="L58" s="1405"/>
      <c r="M58" s="1406"/>
      <c r="N58" s="1700"/>
      <c r="O58" s="2186"/>
      <c r="P58" s="2186"/>
      <c r="Q58" s="2186"/>
      <c r="R58" s="2186"/>
      <c r="S58" s="1244"/>
      <c r="T58" s="1407" t="str">
        <f t="shared" si="2"/>
        <v>19 (1419)</v>
      </c>
      <c r="U58" s="1408" t="str">
        <f t="shared" si="3"/>
        <v/>
      </c>
      <c r="V58" s="295"/>
      <c r="W58" s="1409"/>
      <c r="X58" s="1409"/>
      <c r="Y58" s="1144"/>
      <c r="Z58" s="1143"/>
      <c r="AA58" s="1144"/>
      <c r="AB58" s="1143"/>
      <c r="AC58" s="1144"/>
      <c r="AD58" s="1"/>
      <c r="AE58" s="19"/>
      <c r="AF58" s="1266"/>
      <c r="AG58" s="808"/>
      <c r="AH58" s="1267"/>
      <c r="AI58" s="1267"/>
      <c r="AJ58" s="1223"/>
      <c r="AK58" s="1268"/>
      <c r="AL58" s="1269"/>
      <c r="AM58" s="1143"/>
      <c r="AN58" s="1131"/>
      <c r="AO58" s="25"/>
      <c r="AP58" s="1270"/>
      <c r="AQ58" s="1270"/>
      <c r="AR58" s="1270"/>
      <c r="AS58" s="1270"/>
    </row>
    <row r="59" spans="1:45" ht="10.7" hidden="1" customHeight="1" x14ac:dyDescent="0.25">
      <c r="A59" s="1700" t="s">
        <v>2951</v>
      </c>
      <c r="B59" s="1065"/>
      <c r="C59" s="1692"/>
      <c r="D59" s="1692"/>
      <c r="E59" s="1700"/>
      <c r="F59" s="1692"/>
      <c r="G59" s="1430"/>
      <c r="H59" s="1431"/>
      <c r="I59" s="1432"/>
      <c r="J59" s="1693"/>
      <c r="K59" s="1432"/>
      <c r="L59" s="1405"/>
      <c r="M59" s="1406"/>
      <c r="N59" s="1700"/>
      <c r="O59" s="2186"/>
      <c r="P59" s="2186"/>
      <c r="Q59" s="2186"/>
      <c r="R59" s="2186"/>
      <c r="S59" s="1244"/>
      <c r="T59" s="1407" t="str">
        <f t="shared" si="2"/>
        <v>20 (1420)</v>
      </c>
      <c r="U59" s="1408" t="str">
        <f t="shared" si="3"/>
        <v/>
      </c>
      <c r="V59" s="295"/>
      <c r="W59" s="1409"/>
      <c r="X59" s="1409"/>
      <c r="Y59" s="1144"/>
      <c r="Z59" s="1143"/>
      <c r="AA59" s="1144"/>
      <c r="AB59" s="1143"/>
      <c r="AC59" s="1144"/>
      <c r="AD59" s="1"/>
      <c r="AE59" s="19"/>
      <c r="AF59" s="1266"/>
      <c r="AG59" s="808"/>
      <c r="AH59" s="1267"/>
      <c r="AI59" s="1267"/>
      <c r="AJ59" s="1223"/>
      <c r="AK59" s="1268"/>
      <c r="AL59" s="1269"/>
      <c r="AM59" s="1143"/>
      <c r="AN59" s="1131"/>
      <c r="AO59" s="25"/>
      <c r="AP59" s="1270"/>
      <c r="AQ59" s="1270"/>
      <c r="AR59" s="1270"/>
      <c r="AS59" s="1270"/>
    </row>
    <row r="60" spans="1:45" ht="10.7" hidden="1" customHeight="1" x14ac:dyDescent="0.25">
      <c r="A60" s="1700" t="s">
        <v>2952</v>
      </c>
      <c r="B60" s="1065"/>
      <c r="C60" s="1692"/>
      <c r="D60" s="1692"/>
      <c r="E60" s="1700"/>
      <c r="F60" s="1692"/>
      <c r="G60" s="1430"/>
      <c r="H60" s="1431"/>
      <c r="I60" s="1432"/>
      <c r="J60" s="1693"/>
      <c r="K60" s="1432"/>
      <c r="L60" s="1405"/>
      <c r="M60" s="1406"/>
      <c r="N60" s="1700"/>
      <c r="O60" s="2186"/>
      <c r="P60" s="2186"/>
      <c r="Q60" s="2186"/>
      <c r="R60" s="2186"/>
      <c r="S60" s="1244"/>
      <c r="T60" s="1407" t="str">
        <f t="shared" si="2"/>
        <v>21 (1421)</v>
      </c>
      <c r="U60" s="1408" t="str">
        <f t="shared" si="3"/>
        <v/>
      </c>
      <c r="V60" s="295"/>
      <c r="W60" s="1409"/>
      <c r="X60" s="1409"/>
      <c r="Y60" s="1144"/>
      <c r="Z60" s="1143"/>
      <c r="AA60" s="1144"/>
      <c r="AB60" s="1143"/>
      <c r="AC60" s="1144"/>
      <c r="AD60" s="1"/>
      <c r="AE60" s="19"/>
      <c r="AF60" s="1266"/>
      <c r="AG60" s="808"/>
      <c r="AH60" s="1267"/>
      <c r="AI60" s="1267"/>
      <c r="AJ60" s="1223"/>
      <c r="AK60" s="1268"/>
      <c r="AL60" s="1269"/>
      <c r="AM60" s="1143"/>
      <c r="AN60" s="1131"/>
      <c r="AO60" s="25"/>
      <c r="AP60" s="1270"/>
      <c r="AQ60" s="1270"/>
      <c r="AR60" s="1270"/>
      <c r="AS60" s="1270"/>
    </row>
    <row r="61" spans="1:45" ht="10.7" hidden="1" customHeight="1" x14ac:dyDescent="0.25">
      <c r="A61" s="1700" t="s">
        <v>2953</v>
      </c>
      <c r="B61" s="1065"/>
      <c r="C61" s="1692"/>
      <c r="D61" s="1692"/>
      <c r="E61" s="1700"/>
      <c r="F61" s="1692"/>
      <c r="G61" s="1430"/>
      <c r="H61" s="1431"/>
      <c r="I61" s="1432"/>
      <c r="J61" s="1693"/>
      <c r="K61" s="1432"/>
      <c r="L61" s="1405"/>
      <c r="M61" s="1406"/>
      <c r="N61" s="1700"/>
      <c r="O61" s="2186"/>
      <c r="P61" s="2186"/>
      <c r="Q61" s="2186"/>
      <c r="R61" s="2186"/>
      <c r="S61" s="1244"/>
      <c r="T61" s="1407" t="str">
        <f t="shared" si="2"/>
        <v>22 (1422)</v>
      </c>
      <c r="U61" s="1408" t="str">
        <f t="shared" si="3"/>
        <v/>
      </c>
      <c r="V61" s="295"/>
      <c r="W61" s="1409"/>
      <c r="X61" s="1409"/>
      <c r="Y61" s="1144"/>
      <c r="Z61" s="1143"/>
      <c r="AA61" s="1144"/>
      <c r="AB61" s="1143"/>
      <c r="AC61" s="1144"/>
      <c r="AD61" s="1"/>
      <c r="AE61" s="19"/>
      <c r="AF61" s="1266"/>
      <c r="AG61" s="808"/>
      <c r="AH61" s="1267"/>
      <c r="AI61" s="1267"/>
      <c r="AJ61" s="1223"/>
      <c r="AK61" s="1268"/>
      <c r="AL61" s="1269"/>
      <c r="AM61" s="1143"/>
      <c r="AN61" s="1131"/>
      <c r="AO61" s="25"/>
      <c r="AP61" s="1270"/>
      <c r="AQ61" s="1270"/>
      <c r="AR61" s="1270"/>
      <c r="AS61" s="1270"/>
    </row>
    <row r="62" spans="1:45" ht="10.7" hidden="1" customHeight="1" x14ac:dyDescent="0.25">
      <c r="A62" s="1700" t="s">
        <v>2954</v>
      </c>
      <c r="B62" s="1065"/>
      <c r="C62" s="1692"/>
      <c r="D62" s="1692"/>
      <c r="E62" s="1700"/>
      <c r="F62" s="1692"/>
      <c r="G62" s="1430"/>
      <c r="H62" s="1431"/>
      <c r="I62" s="1432"/>
      <c r="J62" s="1693"/>
      <c r="K62" s="1432"/>
      <c r="L62" s="1405"/>
      <c r="M62" s="1406"/>
      <c r="N62" s="1700"/>
      <c r="O62" s="2186"/>
      <c r="P62" s="2186"/>
      <c r="Q62" s="2186"/>
      <c r="R62" s="2186"/>
      <c r="S62" s="1244"/>
      <c r="T62" s="1407" t="str">
        <f t="shared" si="2"/>
        <v>23 (1423)</v>
      </c>
      <c r="U62" s="1408" t="str">
        <f t="shared" si="3"/>
        <v/>
      </c>
      <c r="V62" s="295"/>
      <c r="W62" s="1409"/>
      <c r="X62" s="1409"/>
      <c r="Y62" s="1144"/>
      <c r="Z62" s="1143"/>
      <c r="AA62" s="1144"/>
      <c r="AB62" s="1143"/>
      <c r="AC62" s="1144"/>
      <c r="AD62" s="1"/>
      <c r="AE62" s="19"/>
      <c r="AF62" s="1266"/>
      <c r="AG62" s="808"/>
      <c r="AH62" s="1267"/>
      <c r="AI62" s="1267"/>
      <c r="AJ62" s="1223"/>
      <c r="AK62" s="1268"/>
      <c r="AL62" s="1269"/>
      <c r="AM62" s="1143"/>
      <c r="AN62" s="1131"/>
      <c r="AO62" s="25"/>
      <c r="AP62" s="1270"/>
      <c r="AQ62" s="1270"/>
      <c r="AR62" s="1270"/>
      <c r="AS62" s="1270"/>
    </row>
    <row r="63" spans="1:45" ht="10.7" hidden="1" customHeight="1" x14ac:dyDescent="0.25">
      <c r="A63" s="1700" t="s">
        <v>2955</v>
      </c>
      <c r="B63" s="1065"/>
      <c r="C63" s="1692"/>
      <c r="D63" s="1692"/>
      <c r="E63" s="1700"/>
      <c r="F63" s="1692"/>
      <c r="G63" s="1430"/>
      <c r="H63" s="1431"/>
      <c r="I63" s="1432"/>
      <c r="J63" s="1693"/>
      <c r="K63" s="1432"/>
      <c r="L63" s="1405"/>
      <c r="M63" s="1406"/>
      <c r="N63" s="1700"/>
      <c r="O63" s="2186"/>
      <c r="P63" s="2186"/>
      <c r="Q63" s="2186"/>
      <c r="R63" s="2186"/>
      <c r="S63" s="1244"/>
      <c r="T63" s="1407" t="str">
        <f t="shared" si="2"/>
        <v>24 (1424)</v>
      </c>
      <c r="U63" s="1408" t="str">
        <f t="shared" si="3"/>
        <v/>
      </c>
      <c r="V63" s="295"/>
      <c r="W63" s="1409"/>
      <c r="X63" s="1409"/>
      <c r="Y63" s="1144"/>
      <c r="Z63" s="1143"/>
      <c r="AA63" s="1144"/>
      <c r="AB63" s="1143"/>
      <c r="AC63" s="1144"/>
      <c r="AD63" s="1"/>
      <c r="AE63" s="19"/>
      <c r="AF63" s="1266"/>
      <c r="AG63" s="808"/>
      <c r="AH63" s="1267"/>
      <c r="AI63" s="1267"/>
      <c r="AJ63" s="1223"/>
      <c r="AK63" s="1268"/>
      <c r="AL63" s="1269"/>
      <c r="AM63" s="1143"/>
      <c r="AN63" s="1131"/>
      <c r="AO63" s="25"/>
      <c r="AP63" s="1270"/>
      <c r="AQ63" s="1270"/>
      <c r="AR63" s="1270"/>
      <c r="AS63" s="1270"/>
    </row>
    <row r="64" spans="1:45" x14ac:dyDescent="0.25">
      <c r="A64" s="1700" t="s">
        <v>2956</v>
      </c>
      <c r="B64" s="1065"/>
      <c r="C64" s="1692"/>
      <c r="D64" s="1692"/>
      <c r="E64" s="1700"/>
      <c r="F64" s="1692"/>
      <c r="G64" s="1430"/>
      <c r="H64" s="1431"/>
      <c r="I64" s="1432"/>
      <c r="J64" s="1693"/>
      <c r="K64" s="1432"/>
      <c r="L64" s="1405"/>
      <c r="M64" s="1406"/>
      <c r="N64" s="1700"/>
      <c r="O64" s="2186"/>
      <c r="P64" s="2186"/>
      <c r="Q64" s="2186"/>
      <c r="R64" s="2186"/>
      <c r="S64" s="1244"/>
      <c r="T64" s="1407" t="str">
        <f t="shared" si="2"/>
        <v>25 (1425)</v>
      </c>
      <c r="U64" s="1408" t="str">
        <f t="shared" si="3"/>
        <v/>
      </c>
      <c r="V64" s="295"/>
      <c r="W64" s="1409"/>
      <c r="X64" s="1409"/>
      <c r="Y64" s="1144"/>
      <c r="Z64" s="1143"/>
      <c r="AA64" s="1144"/>
      <c r="AB64" s="1143"/>
      <c r="AC64" s="1144"/>
      <c r="AD64" s="1"/>
      <c r="AE64" s="19"/>
      <c r="AF64" s="1266"/>
      <c r="AG64" s="808"/>
      <c r="AH64" s="1267"/>
      <c r="AI64" s="1267"/>
      <c r="AJ64" s="1223"/>
      <c r="AK64" s="1268"/>
      <c r="AL64" s="1269"/>
      <c r="AM64" s="1143"/>
      <c r="AN64" s="1131"/>
      <c r="AO64" s="25"/>
      <c r="AP64" s="1270"/>
      <c r="AQ64" s="1270"/>
      <c r="AR64" s="1270"/>
      <c r="AS64" s="1270"/>
    </row>
    <row r="65" spans="1:45" x14ac:dyDescent="0.25">
      <c r="A65" s="425" t="s">
        <v>2957</v>
      </c>
      <c r="B65" s="1066">
        <v>100</v>
      </c>
      <c r="C65" s="1692"/>
      <c r="D65" s="1692"/>
      <c r="E65" s="1700"/>
      <c r="F65" s="1692"/>
      <c r="G65" s="1360"/>
      <c r="H65" s="1496"/>
      <c r="I65" s="1432"/>
      <c r="J65" s="1693"/>
      <c r="K65" s="1432"/>
      <c r="L65" s="1405"/>
      <c r="M65" s="1497"/>
      <c r="N65" s="1700"/>
      <c r="O65" s="2188"/>
      <c r="P65" s="2188"/>
      <c r="Q65" s="2188"/>
      <c r="R65" s="2188"/>
      <c r="S65" s="1271"/>
      <c r="T65" s="1480" t="str">
        <f>$A$65</f>
        <v>(1426)</v>
      </c>
      <c r="U65" s="1413">
        <f>$B65</f>
        <v>100</v>
      </c>
      <c r="V65" s="295"/>
      <c r="W65" s="1409"/>
      <c r="X65" s="1409"/>
      <c r="Y65" s="1144"/>
      <c r="Z65" s="1143"/>
      <c r="AA65" s="1144"/>
      <c r="AB65" s="1143"/>
      <c r="AC65" s="1144"/>
      <c r="AD65" s="1"/>
      <c r="AE65" s="25"/>
      <c r="AF65" s="1272"/>
      <c r="AG65" s="808"/>
      <c r="AH65" s="1267"/>
      <c r="AI65" s="1267"/>
      <c r="AJ65" s="1223"/>
      <c r="AK65" s="221"/>
      <c r="AL65" s="1273"/>
      <c r="AM65" s="1143"/>
      <c r="AN65" s="1131"/>
      <c r="AO65" s="25"/>
      <c r="AP65" s="802"/>
      <c r="AQ65" s="802"/>
      <c r="AR65" s="802"/>
      <c r="AS65" s="802"/>
    </row>
    <row r="66" spans="1:45" ht="10.15" customHeight="1" x14ac:dyDescent="0.25">
      <c r="A66" s="132" t="s">
        <v>2958</v>
      </c>
      <c r="B66" s="905" t="s">
        <v>2959</v>
      </c>
      <c r="C66" s="1693"/>
      <c r="D66" s="1693"/>
      <c r="E66" s="131"/>
      <c r="F66" s="1498"/>
      <c r="G66" s="1501"/>
      <c r="H66" s="1500"/>
      <c r="I66" s="1432"/>
      <c r="J66" s="1693"/>
      <c r="K66" s="1432"/>
      <c r="L66" s="1416"/>
      <c r="M66" s="1417"/>
      <c r="N66" s="131"/>
      <c r="O66" s="2189"/>
      <c r="P66" s="2189"/>
      <c r="Q66" s="2189"/>
      <c r="R66" s="2189"/>
      <c r="S66" s="764"/>
      <c r="T66" s="1480" t="str">
        <f>$A$66</f>
        <v>(1400)</v>
      </c>
      <c r="U66" s="906" t="str">
        <f>$B66</f>
        <v>Global</v>
      </c>
      <c r="V66" s="295"/>
      <c r="W66" s="1418"/>
      <c r="X66" s="1418"/>
      <c r="Y66" s="1146"/>
      <c r="Z66" s="1145"/>
      <c r="AA66" s="1146"/>
      <c r="AB66" s="1145"/>
      <c r="AC66" s="1146"/>
      <c r="AD66" s="1"/>
      <c r="AE66" s="25"/>
      <c r="AF66" s="768"/>
      <c r="AG66" s="808"/>
      <c r="AH66" s="1267"/>
      <c r="AI66" s="1267"/>
      <c r="AJ66" s="1223"/>
      <c r="AK66" s="221"/>
      <c r="AL66" s="1274"/>
      <c r="AM66" s="1145"/>
      <c r="AN66" s="1275"/>
      <c r="AO66" s="25"/>
      <c r="AP66" s="803"/>
      <c r="AQ66" s="803"/>
      <c r="AR66" s="803"/>
      <c r="AS66" s="803"/>
    </row>
    <row r="67" spans="1:45" ht="13.9" customHeight="1" x14ac:dyDescent="0.25">
      <c r="A67" s="1718"/>
      <c r="B67" s="1718"/>
      <c r="C67" s="131"/>
      <c r="D67" s="131"/>
      <c r="E67" s="131"/>
      <c r="F67" s="1421"/>
      <c r="G67" s="1421"/>
      <c r="H67" s="1421"/>
      <c r="I67" s="1421"/>
      <c r="J67" s="1421"/>
      <c r="K67" s="1421"/>
      <c r="L67" s="1421"/>
      <c r="M67" s="1421"/>
      <c r="N67" s="131"/>
      <c r="O67" s="131"/>
      <c r="P67" s="131"/>
      <c r="Q67" s="131"/>
      <c r="R67" s="131"/>
      <c r="S67" s="1"/>
      <c r="T67" s="1400"/>
      <c r="U67" s="1400"/>
      <c r="V67" s="131"/>
      <c r="W67" s="131"/>
      <c r="X67" s="131"/>
      <c r="Y67" s="25"/>
      <c r="Z67" s="25"/>
      <c r="AA67" s="25"/>
      <c r="AB67" s="25"/>
      <c r="AC67" s="25"/>
      <c r="AD67" s="1"/>
      <c r="AE67" s="25"/>
      <c r="AF67" s="25"/>
      <c r="AG67" s="1187"/>
      <c r="AH67" s="1187"/>
      <c r="AI67" s="1187"/>
      <c r="AJ67" s="1223"/>
      <c r="AK67" s="221"/>
      <c r="AL67" s="221"/>
      <c r="AM67" s="1265"/>
      <c r="AN67" s="25"/>
      <c r="AO67" s="25"/>
      <c r="AP67" s="25"/>
      <c r="AQ67" s="25"/>
      <c r="AR67" s="25"/>
      <c r="AS67" s="25"/>
    </row>
    <row r="68" spans="1:45" x14ac:dyDescent="0.25">
      <c r="A68" s="131"/>
      <c r="B68" s="138" t="s">
        <v>1786</v>
      </c>
      <c r="C68" s="131"/>
      <c r="D68" s="131"/>
      <c r="E68" s="131"/>
      <c r="F68" s="1421"/>
      <c r="G68" s="1421"/>
      <c r="H68" s="1421"/>
      <c r="I68" s="1421"/>
      <c r="J68" s="1421"/>
      <c r="K68" s="1421"/>
      <c r="L68" s="1421"/>
      <c r="M68" s="1421"/>
      <c r="N68" s="131"/>
      <c r="O68" s="131"/>
      <c r="P68" s="131"/>
      <c r="Q68" s="131"/>
      <c r="R68" s="131"/>
      <c r="S68" s="24"/>
      <c r="T68" s="1400"/>
      <c r="U68" s="1401" t="str">
        <f>$B68</f>
        <v>Transactions assimilables à des pensions (503)</v>
      </c>
      <c r="V68" s="131"/>
      <c r="W68" s="131"/>
      <c r="X68" s="131"/>
      <c r="Y68" s="25"/>
      <c r="Z68" s="25"/>
      <c r="AA68" s="25"/>
      <c r="AB68" s="25"/>
      <c r="AC68" s="25"/>
      <c r="AD68" s="1"/>
      <c r="AE68" s="25"/>
      <c r="AF68" s="792"/>
      <c r="AG68" s="1187"/>
      <c r="AH68" s="1187"/>
      <c r="AI68" s="1187"/>
      <c r="AJ68" s="1223"/>
      <c r="AK68" s="221"/>
      <c r="AL68" s="1264"/>
      <c r="AM68" s="1265"/>
      <c r="AN68" s="25"/>
      <c r="AO68" s="25"/>
      <c r="AP68" s="25"/>
      <c r="AQ68" s="25"/>
      <c r="AR68" s="25"/>
      <c r="AS68" s="25"/>
    </row>
    <row r="69" spans="1:45" x14ac:dyDescent="0.25">
      <c r="A69" s="1700" t="s">
        <v>2932</v>
      </c>
      <c r="B69" s="1065"/>
      <c r="C69" s="1495"/>
      <c r="D69" s="1692"/>
      <c r="E69" s="1700"/>
      <c r="F69" s="1692"/>
      <c r="G69" s="1692"/>
      <c r="H69" s="1502"/>
      <c r="I69" s="1692"/>
      <c r="J69" s="1692"/>
      <c r="K69" s="1405"/>
      <c r="L69" s="1405"/>
      <c r="M69" s="1406"/>
      <c r="N69" s="1700"/>
      <c r="O69" s="2186"/>
      <c r="P69" s="2186"/>
      <c r="Q69" s="2186"/>
      <c r="R69" s="2186"/>
      <c r="S69" s="24"/>
      <c r="T69" s="1407" t="str">
        <f t="shared" ref="T69:T93" si="4">$A69</f>
        <v>1 (1401)</v>
      </c>
      <c r="U69" s="1408" t="str">
        <f t="shared" ref="U69:U93" si="5">IF($B69="","",$B69)</f>
        <v/>
      </c>
      <c r="V69" s="295"/>
      <c r="W69" s="1409"/>
      <c r="X69" s="1409"/>
      <c r="Y69" s="1144"/>
      <c r="Z69" s="1143"/>
      <c r="AA69" s="1144"/>
      <c r="AB69" s="1143"/>
      <c r="AC69" s="1144"/>
      <c r="AD69" s="1"/>
      <c r="AE69" s="19"/>
      <c r="AF69" s="1266"/>
      <c r="AG69" s="808"/>
      <c r="AH69" s="1267"/>
      <c r="AI69" s="1267"/>
      <c r="AJ69" s="1223"/>
      <c r="AK69" s="1268"/>
      <c r="AL69" s="1269"/>
      <c r="AM69" s="1143"/>
      <c r="AN69" s="1131"/>
      <c r="AO69" s="25"/>
      <c r="AP69" s="1270"/>
      <c r="AQ69" s="1270"/>
      <c r="AR69" s="1270"/>
      <c r="AS69" s="1270"/>
    </row>
    <row r="70" spans="1:45" x14ac:dyDescent="0.25">
      <c r="A70" s="1700" t="s">
        <v>2933</v>
      </c>
      <c r="B70" s="1065"/>
      <c r="C70" s="1495"/>
      <c r="D70" s="1692"/>
      <c r="E70" s="1700"/>
      <c r="F70" s="1692"/>
      <c r="G70" s="1692"/>
      <c r="H70" s="1502"/>
      <c r="I70" s="1692"/>
      <c r="J70" s="1692"/>
      <c r="K70" s="1405"/>
      <c r="L70" s="1405"/>
      <c r="M70" s="1406"/>
      <c r="N70" s="1700"/>
      <c r="O70" s="2186"/>
      <c r="P70" s="2186"/>
      <c r="Q70" s="2186"/>
      <c r="R70" s="2186"/>
      <c r="S70" s="24"/>
      <c r="T70" s="1407" t="str">
        <f t="shared" si="4"/>
        <v>2 (1402)</v>
      </c>
      <c r="U70" s="1408" t="str">
        <f t="shared" si="5"/>
        <v/>
      </c>
      <c r="V70" s="295"/>
      <c r="W70" s="1409"/>
      <c r="X70" s="1409"/>
      <c r="Y70" s="1144"/>
      <c r="Z70" s="1143"/>
      <c r="AA70" s="1144"/>
      <c r="AB70" s="1143"/>
      <c r="AC70" s="1144"/>
      <c r="AD70" s="1"/>
      <c r="AE70" s="19"/>
      <c r="AF70" s="1266"/>
      <c r="AG70" s="808"/>
      <c r="AH70" s="1267"/>
      <c r="AI70" s="1267"/>
      <c r="AJ70" s="1223"/>
      <c r="AK70" s="1268"/>
      <c r="AL70" s="1269"/>
      <c r="AM70" s="1143"/>
      <c r="AN70" s="1131"/>
      <c r="AO70" s="25"/>
      <c r="AP70" s="1270"/>
      <c r="AQ70" s="1270"/>
      <c r="AR70" s="1270"/>
      <c r="AS70" s="1270"/>
    </row>
    <row r="71" spans="1:45" x14ac:dyDescent="0.25">
      <c r="A71" s="1700" t="s">
        <v>2934</v>
      </c>
      <c r="B71" s="1065"/>
      <c r="C71" s="1495"/>
      <c r="D71" s="1692"/>
      <c r="E71" s="1700"/>
      <c r="F71" s="1692"/>
      <c r="G71" s="1692"/>
      <c r="H71" s="1502"/>
      <c r="I71" s="1692"/>
      <c r="J71" s="1692"/>
      <c r="K71" s="1405"/>
      <c r="L71" s="1405"/>
      <c r="M71" s="1406"/>
      <c r="N71" s="1700"/>
      <c r="O71" s="2186"/>
      <c r="P71" s="2186"/>
      <c r="Q71" s="2186"/>
      <c r="R71" s="2186"/>
      <c r="S71" s="24"/>
      <c r="T71" s="1407" t="str">
        <f t="shared" si="4"/>
        <v>3 (1403)</v>
      </c>
      <c r="U71" s="1408" t="str">
        <f t="shared" si="5"/>
        <v/>
      </c>
      <c r="V71" s="295"/>
      <c r="W71" s="1409"/>
      <c r="X71" s="1409"/>
      <c r="Y71" s="1144"/>
      <c r="Z71" s="1143"/>
      <c r="AA71" s="1144"/>
      <c r="AB71" s="1143"/>
      <c r="AC71" s="1144"/>
      <c r="AD71" s="1"/>
      <c r="AE71" s="19"/>
      <c r="AF71" s="1266"/>
      <c r="AG71" s="808"/>
      <c r="AH71" s="1267"/>
      <c r="AI71" s="1267"/>
      <c r="AJ71" s="1223"/>
      <c r="AK71" s="1268"/>
      <c r="AL71" s="1269"/>
      <c r="AM71" s="1143"/>
      <c r="AN71" s="1131"/>
      <c r="AO71" s="25"/>
      <c r="AP71" s="1270"/>
      <c r="AQ71" s="1270"/>
      <c r="AR71" s="1270"/>
      <c r="AS71" s="1270"/>
    </row>
    <row r="72" spans="1:45" ht="10.7" hidden="1" customHeight="1" x14ac:dyDescent="0.25">
      <c r="A72" s="1700" t="s">
        <v>2935</v>
      </c>
      <c r="B72" s="1065"/>
      <c r="C72" s="1495"/>
      <c r="D72" s="1692"/>
      <c r="E72" s="1700"/>
      <c r="F72" s="1692"/>
      <c r="G72" s="1692"/>
      <c r="H72" s="1502"/>
      <c r="I72" s="1692"/>
      <c r="J72" s="1692"/>
      <c r="K72" s="1405"/>
      <c r="L72" s="1405"/>
      <c r="M72" s="1406"/>
      <c r="N72" s="1700"/>
      <c r="O72" s="2186"/>
      <c r="P72" s="2186"/>
      <c r="Q72" s="2186"/>
      <c r="R72" s="2186"/>
      <c r="S72" s="24"/>
      <c r="T72" s="1407" t="str">
        <f t="shared" si="4"/>
        <v>4 (1404)</v>
      </c>
      <c r="U72" s="1408" t="str">
        <f t="shared" si="5"/>
        <v/>
      </c>
      <c r="V72" s="295"/>
      <c r="W72" s="1409"/>
      <c r="X72" s="1409"/>
      <c r="Y72" s="1144"/>
      <c r="Z72" s="1143"/>
      <c r="AA72" s="1144"/>
      <c r="AB72" s="1143"/>
      <c r="AC72" s="1144"/>
      <c r="AD72" s="1"/>
      <c r="AE72" s="19"/>
      <c r="AF72" s="1266"/>
      <c r="AG72" s="808"/>
      <c r="AH72" s="1267"/>
      <c r="AI72" s="1267"/>
      <c r="AJ72" s="1223"/>
      <c r="AK72" s="1268"/>
      <c r="AL72" s="1269"/>
      <c r="AM72" s="1143"/>
      <c r="AN72" s="1131"/>
      <c r="AO72" s="25"/>
      <c r="AP72" s="1270"/>
      <c r="AQ72" s="1270"/>
      <c r="AR72" s="1270"/>
      <c r="AS72" s="1270"/>
    </row>
    <row r="73" spans="1:45" ht="10.7" hidden="1" customHeight="1" x14ac:dyDescent="0.25">
      <c r="A73" s="1700" t="s">
        <v>2936</v>
      </c>
      <c r="B73" s="1065"/>
      <c r="C73" s="1495"/>
      <c r="D73" s="1692"/>
      <c r="E73" s="1700"/>
      <c r="F73" s="1692"/>
      <c r="G73" s="1692"/>
      <c r="H73" s="1502"/>
      <c r="I73" s="1692"/>
      <c r="J73" s="1692"/>
      <c r="K73" s="1405"/>
      <c r="L73" s="1405"/>
      <c r="M73" s="1406"/>
      <c r="N73" s="1700"/>
      <c r="O73" s="2186"/>
      <c r="P73" s="2186"/>
      <c r="Q73" s="2186"/>
      <c r="R73" s="2186"/>
      <c r="S73" s="24"/>
      <c r="T73" s="1407" t="str">
        <f t="shared" si="4"/>
        <v>5 (1405)</v>
      </c>
      <c r="U73" s="1408" t="str">
        <f t="shared" si="5"/>
        <v/>
      </c>
      <c r="V73" s="295"/>
      <c r="W73" s="1409"/>
      <c r="X73" s="1409"/>
      <c r="Y73" s="1144"/>
      <c r="Z73" s="1143"/>
      <c r="AA73" s="1144"/>
      <c r="AB73" s="1143"/>
      <c r="AC73" s="1144"/>
      <c r="AD73" s="1"/>
      <c r="AE73" s="19"/>
      <c r="AF73" s="1266"/>
      <c r="AG73" s="808"/>
      <c r="AH73" s="1267"/>
      <c r="AI73" s="1267"/>
      <c r="AJ73" s="1223"/>
      <c r="AK73" s="1268"/>
      <c r="AL73" s="1269"/>
      <c r="AM73" s="1143"/>
      <c r="AN73" s="1131"/>
      <c r="AO73" s="25"/>
      <c r="AP73" s="1270"/>
      <c r="AQ73" s="1270"/>
      <c r="AR73" s="1270"/>
      <c r="AS73" s="1270"/>
    </row>
    <row r="74" spans="1:45" ht="10.7" hidden="1" customHeight="1" x14ac:dyDescent="0.25">
      <c r="A74" s="1700" t="s">
        <v>2937</v>
      </c>
      <c r="B74" s="1065"/>
      <c r="C74" s="1495"/>
      <c r="D74" s="1692"/>
      <c r="E74" s="1700"/>
      <c r="F74" s="1692"/>
      <c r="G74" s="1692"/>
      <c r="H74" s="1502"/>
      <c r="I74" s="1692"/>
      <c r="J74" s="1692"/>
      <c r="K74" s="1405"/>
      <c r="L74" s="1405"/>
      <c r="M74" s="1406"/>
      <c r="N74" s="1700"/>
      <c r="O74" s="2186"/>
      <c r="P74" s="2186"/>
      <c r="Q74" s="2186"/>
      <c r="R74" s="2186"/>
      <c r="S74" s="24"/>
      <c r="T74" s="1407" t="str">
        <f t="shared" si="4"/>
        <v>6 (1406)</v>
      </c>
      <c r="U74" s="1408" t="str">
        <f t="shared" si="5"/>
        <v/>
      </c>
      <c r="V74" s="295"/>
      <c r="W74" s="1409"/>
      <c r="X74" s="1409"/>
      <c r="Y74" s="1144"/>
      <c r="Z74" s="1143"/>
      <c r="AA74" s="1144"/>
      <c r="AB74" s="1143"/>
      <c r="AC74" s="1144"/>
      <c r="AD74" s="1"/>
      <c r="AE74" s="19"/>
      <c r="AF74" s="1266"/>
      <c r="AG74" s="808"/>
      <c r="AH74" s="1267"/>
      <c r="AI74" s="1267"/>
      <c r="AJ74" s="1223"/>
      <c r="AK74" s="1268"/>
      <c r="AL74" s="1269"/>
      <c r="AM74" s="1143"/>
      <c r="AN74" s="1131"/>
      <c r="AO74" s="25"/>
      <c r="AP74" s="1270"/>
      <c r="AQ74" s="1270"/>
      <c r="AR74" s="1270"/>
      <c r="AS74" s="1270"/>
    </row>
    <row r="75" spans="1:45" ht="10.7" hidden="1" customHeight="1" x14ac:dyDescent="0.25">
      <c r="A75" s="1700" t="s">
        <v>2938</v>
      </c>
      <c r="B75" s="1065"/>
      <c r="C75" s="1495"/>
      <c r="D75" s="1692"/>
      <c r="E75" s="1700"/>
      <c r="F75" s="1692"/>
      <c r="G75" s="1692"/>
      <c r="H75" s="1502"/>
      <c r="I75" s="1692"/>
      <c r="J75" s="1692"/>
      <c r="K75" s="1405"/>
      <c r="L75" s="1405"/>
      <c r="M75" s="1406"/>
      <c r="N75" s="1700"/>
      <c r="O75" s="2186"/>
      <c r="P75" s="2186"/>
      <c r="Q75" s="2186"/>
      <c r="R75" s="2186"/>
      <c r="S75" s="24"/>
      <c r="T75" s="1407" t="str">
        <f t="shared" si="4"/>
        <v>7 (1407)</v>
      </c>
      <c r="U75" s="1408" t="str">
        <f t="shared" si="5"/>
        <v/>
      </c>
      <c r="V75" s="295"/>
      <c r="W75" s="1409"/>
      <c r="X75" s="1409"/>
      <c r="Y75" s="1144"/>
      <c r="Z75" s="1143"/>
      <c r="AA75" s="1144"/>
      <c r="AB75" s="1143"/>
      <c r="AC75" s="1144"/>
      <c r="AD75" s="1"/>
      <c r="AE75" s="19"/>
      <c r="AF75" s="1266"/>
      <c r="AG75" s="808"/>
      <c r="AH75" s="1267"/>
      <c r="AI75" s="1267"/>
      <c r="AJ75" s="1223"/>
      <c r="AK75" s="1268"/>
      <c r="AL75" s="1269"/>
      <c r="AM75" s="1143"/>
      <c r="AN75" s="1131"/>
      <c r="AO75" s="25"/>
      <c r="AP75" s="1270"/>
      <c r="AQ75" s="1270"/>
      <c r="AR75" s="1270"/>
      <c r="AS75" s="1270"/>
    </row>
    <row r="76" spans="1:45" ht="10.7" hidden="1" customHeight="1" x14ac:dyDescent="0.25">
      <c r="A76" s="1700" t="s">
        <v>2939</v>
      </c>
      <c r="B76" s="1065"/>
      <c r="C76" s="1495"/>
      <c r="D76" s="1692"/>
      <c r="E76" s="1700"/>
      <c r="F76" s="1692"/>
      <c r="G76" s="1692"/>
      <c r="H76" s="1502"/>
      <c r="I76" s="1692"/>
      <c r="J76" s="1692"/>
      <c r="K76" s="1405"/>
      <c r="L76" s="1405"/>
      <c r="M76" s="1406"/>
      <c r="N76" s="1700"/>
      <c r="O76" s="2186"/>
      <c r="P76" s="2186"/>
      <c r="Q76" s="2186"/>
      <c r="R76" s="2186"/>
      <c r="S76" s="24"/>
      <c r="T76" s="1407" t="str">
        <f t="shared" si="4"/>
        <v>8 (1408)</v>
      </c>
      <c r="U76" s="1408" t="str">
        <f t="shared" si="5"/>
        <v/>
      </c>
      <c r="V76" s="295"/>
      <c r="W76" s="1409"/>
      <c r="X76" s="1409"/>
      <c r="Y76" s="1144"/>
      <c r="Z76" s="1143"/>
      <c r="AA76" s="1144"/>
      <c r="AB76" s="1143"/>
      <c r="AC76" s="1144"/>
      <c r="AD76" s="1"/>
      <c r="AE76" s="19"/>
      <c r="AF76" s="1266"/>
      <c r="AG76" s="808"/>
      <c r="AH76" s="1267"/>
      <c r="AI76" s="1267"/>
      <c r="AJ76" s="1223"/>
      <c r="AK76" s="1268"/>
      <c r="AL76" s="1269"/>
      <c r="AM76" s="1143"/>
      <c r="AN76" s="1131"/>
      <c r="AO76" s="25"/>
      <c r="AP76" s="1270"/>
      <c r="AQ76" s="1270"/>
      <c r="AR76" s="1270"/>
      <c r="AS76" s="1270"/>
    </row>
    <row r="77" spans="1:45" ht="10.7" hidden="1" customHeight="1" x14ac:dyDescent="0.25">
      <c r="A77" s="1700" t="s">
        <v>2940</v>
      </c>
      <c r="B77" s="1065"/>
      <c r="C77" s="1495"/>
      <c r="D77" s="1692"/>
      <c r="E77" s="1700"/>
      <c r="F77" s="1692"/>
      <c r="G77" s="1692"/>
      <c r="H77" s="1502"/>
      <c r="I77" s="1692"/>
      <c r="J77" s="1692"/>
      <c r="K77" s="1405"/>
      <c r="L77" s="1405"/>
      <c r="M77" s="1406"/>
      <c r="N77" s="1700"/>
      <c r="O77" s="2186"/>
      <c r="P77" s="2186"/>
      <c r="Q77" s="2186"/>
      <c r="R77" s="2186"/>
      <c r="S77" s="24"/>
      <c r="T77" s="1407" t="str">
        <f t="shared" si="4"/>
        <v>9 (1409)</v>
      </c>
      <c r="U77" s="1408" t="str">
        <f t="shared" si="5"/>
        <v/>
      </c>
      <c r="V77" s="295"/>
      <c r="W77" s="1409"/>
      <c r="X77" s="1409"/>
      <c r="Y77" s="1144"/>
      <c r="Z77" s="1143"/>
      <c r="AA77" s="1144"/>
      <c r="AB77" s="1143"/>
      <c r="AC77" s="1144"/>
      <c r="AD77" s="1"/>
      <c r="AE77" s="19"/>
      <c r="AF77" s="1266"/>
      <c r="AG77" s="808"/>
      <c r="AH77" s="1267"/>
      <c r="AI77" s="1267"/>
      <c r="AJ77" s="1223"/>
      <c r="AK77" s="1268"/>
      <c r="AL77" s="1269"/>
      <c r="AM77" s="1143"/>
      <c r="AN77" s="1131"/>
      <c r="AO77" s="25"/>
      <c r="AP77" s="1270"/>
      <c r="AQ77" s="1270"/>
      <c r="AR77" s="1270"/>
      <c r="AS77" s="1270"/>
    </row>
    <row r="78" spans="1:45" ht="10.7" hidden="1" customHeight="1" x14ac:dyDescent="0.25">
      <c r="A78" s="1700" t="s">
        <v>2941</v>
      </c>
      <c r="B78" s="1065"/>
      <c r="C78" s="1495"/>
      <c r="D78" s="1692"/>
      <c r="E78" s="1700"/>
      <c r="F78" s="1692"/>
      <c r="G78" s="1692"/>
      <c r="H78" s="1502"/>
      <c r="I78" s="1692"/>
      <c r="J78" s="1692"/>
      <c r="K78" s="1405"/>
      <c r="L78" s="1405"/>
      <c r="M78" s="1406"/>
      <c r="N78" s="1700"/>
      <c r="O78" s="2186"/>
      <c r="P78" s="2186"/>
      <c r="Q78" s="2186"/>
      <c r="R78" s="2186"/>
      <c r="S78" s="24"/>
      <c r="T78" s="1407" t="str">
        <f t="shared" si="4"/>
        <v>10 (1410)</v>
      </c>
      <c r="U78" s="1408" t="str">
        <f t="shared" si="5"/>
        <v/>
      </c>
      <c r="V78" s="295"/>
      <c r="W78" s="1409"/>
      <c r="X78" s="1409"/>
      <c r="Y78" s="1144"/>
      <c r="Z78" s="1143"/>
      <c r="AA78" s="1144"/>
      <c r="AB78" s="1143"/>
      <c r="AC78" s="1144"/>
      <c r="AD78" s="1"/>
      <c r="AE78" s="19"/>
      <c r="AF78" s="1266"/>
      <c r="AG78" s="808"/>
      <c r="AH78" s="1267"/>
      <c r="AI78" s="1267"/>
      <c r="AJ78" s="1223"/>
      <c r="AK78" s="1268"/>
      <c r="AL78" s="1269"/>
      <c r="AM78" s="1143"/>
      <c r="AN78" s="1131"/>
      <c r="AO78" s="25"/>
      <c r="AP78" s="1270"/>
      <c r="AQ78" s="1270"/>
      <c r="AR78" s="1270"/>
      <c r="AS78" s="1270"/>
    </row>
    <row r="79" spans="1:45" ht="10.7" hidden="1" customHeight="1" x14ac:dyDescent="0.25">
      <c r="A79" s="1700" t="s">
        <v>2942</v>
      </c>
      <c r="B79" s="1065"/>
      <c r="C79" s="1495"/>
      <c r="D79" s="1692"/>
      <c r="E79" s="1700"/>
      <c r="F79" s="1692"/>
      <c r="G79" s="1692"/>
      <c r="H79" s="1502"/>
      <c r="I79" s="1692"/>
      <c r="J79" s="1692"/>
      <c r="K79" s="1405"/>
      <c r="L79" s="1405"/>
      <c r="M79" s="1406"/>
      <c r="N79" s="1700"/>
      <c r="O79" s="2186"/>
      <c r="P79" s="2186"/>
      <c r="Q79" s="2186"/>
      <c r="R79" s="2186"/>
      <c r="S79" s="24"/>
      <c r="T79" s="1407" t="str">
        <f t="shared" si="4"/>
        <v>11 (1411)</v>
      </c>
      <c r="U79" s="1408" t="str">
        <f t="shared" si="5"/>
        <v/>
      </c>
      <c r="V79" s="295"/>
      <c r="W79" s="1409"/>
      <c r="X79" s="1409"/>
      <c r="Y79" s="1144"/>
      <c r="Z79" s="1143"/>
      <c r="AA79" s="1144"/>
      <c r="AB79" s="1143"/>
      <c r="AC79" s="1144"/>
      <c r="AD79" s="1"/>
      <c r="AE79" s="19"/>
      <c r="AF79" s="1266"/>
      <c r="AG79" s="808"/>
      <c r="AH79" s="1267"/>
      <c r="AI79" s="1267"/>
      <c r="AJ79" s="1223"/>
      <c r="AK79" s="1268"/>
      <c r="AL79" s="1269"/>
      <c r="AM79" s="1143"/>
      <c r="AN79" s="1131"/>
      <c r="AO79" s="25"/>
      <c r="AP79" s="1270"/>
      <c r="AQ79" s="1270"/>
      <c r="AR79" s="1270"/>
      <c r="AS79" s="1270"/>
    </row>
    <row r="80" spans="1:45" ht="10.7" hidden="1" customHeight="1" x14ac:dyDescent="0.25">
      <c r="A80" s="1700" t="s">
        <v>2943</v>
      </c>
      <c r="B80" s="1065"/>
      <c r="C80" s="1495"/>
      <c r="D80" s="1692"/>
      <c r="E80" s="1700"/>
      <c r="F80" s="1692"/>
      <c r="G80" s="1692"/>
      <c r="H80" s="1502"/>
      <c r="I80" s="1692"/>
      <c r="J80" s="1692"/>
      <c r="K80" s="1405"/>
      <c r="L80" s="1405"/>
      <c r="M80" s="1406"/>
      <c r="N80" s="1700"/>
      <c r="O80" s="2186"/>
      <c r="P80" s="2186"/>
      <c r="Q80" s="2186"/>
      <c r="R80" s="2186"/>
      <c r="S80" s="24"/>
      <c r="T80" s="1407" t="str">
        <f t="shared" si="4"/>
        <v>12 (1412)</v>
      </c>
      <c r="U80" s="1408" t="str">
        <f t="shared" si="5"/>
        <v/>
      </c>
      <c r="V80" s="295"/>
      <c r="W80" s="1409"/>
      <c r="X80" s="1409"/>
      <c r="Y80" s="1144"/>
      <c r="Z80" s="1143"/>
      <c r="AA80" s="1144"/>
      <c r="AB80" s="1143"/>
      <c r="AC80" s="1144"/>
      <c r="AD80" s="1"/>
      <c r="AE80" s="19"/>
      <c r="AF80" s="1266"/>
      <c r="AG80" s="808"/>
      <c r="AH80" s="1267"/>
      <c r="AI80" s="1267"/>
      <c r="AJ80" s="1223"/>
      <c r="AK80" s="1268"/>
      <c r="AL80" s="1269"/>
      <c r="AM80" s="1143"/>
      <c r="AN80" s="1131"/>
      <c r="AO80" s="25"/>
      <c r="AP80" s="1270"/>
      <c r="AQ80" s="1270"/>
      <c r="AR80" s="1270"/>
      <c r="AS80" s="1270"/>
    </row>
    <row r="81" spans="1:45" ht="10.7" hidden="1" customHeight="1" x14ac:dyDescent="0.25">
      <c r="A81" s="1700" t="s">
        <v>2944</v>
      </c>
      <c r="B81" s="1065"/>
      <c r="C81" s="1495"/>
      <c r="D81" s="1692"/>
      <c r="E81" s="1700"/>
      <c r="F81" s="1692"/>
      <c r="G81" s="1692"/>
      <c r="H81" s="1502"/>
      <c r="I81" s="1692"/>
      <c r="J81" s="1692"/>
      <c r="K81" s="1405"/>
      <c r="L81" s="1405"/>
      <c r="M81" s="1406"/>
      <c r="N81" s="1700"/>
      <c r="O81" s="2186"/>
      <c r="P81" s="2186"/>
      <c r="Q81" s="2186"/>
      <c r="R81" s="2186"/>
      <c r="S81" s="24"/>
      <c r="T81" s="1407" t="str">
        <f t="shared" si="4"/>
        <v>13 (1413)</v>
      </c>
      <c r="U81" s="1408" t="str">
        <f t="shared" si="5"/>
        <v/>
      </c>
      <c r="V81" s="295"/>
      <c r="W81" s="1409"/>
      <c r="X81" s="1409"/>
      <c r="Y81" s="1144"/>
      <c r="Z81" s="1143"/>
      <c r="AA81" s="1144"/>
      <c r="AB81" s="1143"/>
      <c r="AC81" s="1144"/>
      <c r="AD81" s="1"/>
      <c r="AE81" s="19"/>
      <c r="AF81" s="1266"/>
      <c r="AG81" s="808"/>
      <c r="AH81" s="1267"/>
      <c r="AI81" s="1267"/>
      <c r="AJ81" s="1223"/>
      <c r="AK81" s="1268"/>
      <c r="AL81" s="1269"/>
      <c r="AM81" s="1143"/>
      <c r="AN81" s="1131"/>
      <c r="AO81" s="25"/>
      <c r="AP81" s="1270"/>
      <c r="AQ81" s="1270"/>
      <c r="AR81" s="1270"/>
      <c r="AS81" s="1270"/>
    </row>
    <row r="82" spans="1:45" ht="10.7" hidden="1" customHeight="1" x14ac:dyDescent="0.25">
      <c r="A82" s="1700" t="s">
        <v>2945</v>
      </c>
      <c r="B82" s="1065"/>
      <c r="C82" s="1495"/>
      <c r="D82" s="1692"/>
      <c r="E82" s="1700"/>
      <c r="F82" s="1692"/>
      <c r="G82" s="1692"/>
      <c r="H82" s="1502"/>
      <c r="I82" s="1692"/>
      <c r="J82" s="1692"/>
      <c r="K82" s="1405"/>
      <c r="L82" s="1405"/>
      <c r="M82" s="1406"/>
      <c r="N82" s="1700"/>
      <c r="O82" s="2186"/>
      <c r="P82" s="2186"/>
      <c r="Q82" s="2186"/>
      <c r="R82" s="2186"/>
      <c r="S82" s="24"/>
      <c r="T82" s="1407" t="str">
        <f t="shared" si="4"/>
        <v>14 (1414)</v>
      </c>
      <c r="U82" s="1408" t="str">
        <f t="shared" si="5"/>
        <v/>
      </c>
      <c r="V82" s="295"/>
      <c r="W82" s="1409"/>
      <c r="X82" s="1409"/>
      <c r="Y82" s="1144"/>
      <c r="Z82" s="1143"/>
      <c r="AA82" s="1144"/>
      <c r="AB82" s="1143"/>
      <c r="AC82" s="1144"/>
      <c r="AD82" s="1"/>
      <c r="AE82" s="19"/>
      <c r="AF82" s="1266"/>
      <c r="AG82" s="808"/>
      <c r="AH82" s="1267"/>
      <c r="AI82" s="1267"/>
      <c r="AJ82" s="1223"/>
      <c r="AK82" s="1268"/>
      <c r="AL82" s="1269"/>
      <c r="AM82" s="1143"/>
      <c r="AN82" s="1131"/>
      <c r="AO82" s="25"/>
      <c r="AP82" s="1270"/>
      <c r="AQ82" s="1270"/>
      <c r="AR82" s="1270"/>
      <c r="AS82" s="1270"/>
    </row>
    <row r="83" spans="1:45" ht="10.7" hidden="1" customHeight="1" x14ac:dyDescent="0.25">
      <c r="A83" s="1700" t="s">
        <v>2946</v>
      </c>
      <c r="B83" s="1065"/>
      <c r="C83" s="1495"/>
      <c r="D83" s="1692"/>
      <c r="E83" s="1700"/>
      <c r="F83" s="1692"/>
      <c r="G83" s="1692"/>
      <c r="H83" s="1502"/>
      <c r="I83" s="1692"/>
      <c r="J83" s="1692"/>
      <c r="K83" s="1405"/>
      <c r="L83" s="1405"/>
      <c r="M83" s="1406"/>
      <c r="N83" s="1700"/>
      <c r="O83" s="2186"/>
      <c r="P83" s="2186"/>
      <c r="Q83" s="2186"/>
      <c r="R83" s="2186"/>
      <c r="S83" s="24"/>
      <c r="T83" s="1407" t="str">
        <f t="shared" si="4"/>
        <v>15 (1415)</v>
      </c>
      <c r="U83" s="1408" t="str">
        <f t="shared" si="5"/>
        <v/>
      </c>
      <c r="V83" s="295"/>
      <c r="W83" s="1409"/>
      <c r="X83" s="1409"/>
      <c r="Y83" s="1144"/>
      <c r="Z83" s="1143"/>
      <c r="AA83" s="1144"/>
      <c r="AB83" s="1143"/>
      <c r="AC83" s="1144"/>
      <c r="AD83" s="1"/>
      <c r="AE83" s="19"/>
      <c r="AF83" s="1266"/>
      <c r="AG83" s="808"/>
      <c r="AH83" s="1267"/>
      <c r="AI83" s="1267"/>
      <c r="AJ83" s="1223"/>
      <c r="AK83" s="1268"/>
      <c r="AL83" s="1269"/>
      <c r="AM83" s="1143"/>
      <c r="AN83" s="1131"/>
      <c r="AO83" s="25"/>
      <c r="AP83" s="1270"/>
      <c r="AQ83" s="1270"/>
      <c r="AR83" s="1270"/>
      <c r="AS83" s="1270"/>
    </row>
    <row r="84" spans="1:45" ht="10.7" hidden="1" customHeight="1" x14ac:dyDescent="0.25">
      <c r="A84" s="1700" t="s">
        <v>2947</v>
      </c>
      <c r="B84" s="1065"/>
      <c r="C84" s="1495"/>
      <c r="D84" s="1692"/>
      <c r="E84" s="1700"/>
      <c r="F84" s="1692"/>
      <c r="G84" s="1692"/>
      <c r="H84" s="1502"/>
      <c r="I84" s="1692"/>
      <c r="J84" s="1692"/>
      <c r="K84" s="1405"/>
      <c r="L84" s="1405"/>
      <c r="M84" s="1406"/>
      <c r="N84" s="1700"/>
      <c r="O84" s="2186"/>
      <c r="P84" s="2186"/>
      <c r="Q84" s="2186"/>
      <c r="R84" s="2186"/>
      <c r="S84" s="24"/>
      <c r="T84" s="1407" t="str">
        <f t="shared" si="4"/>
        <v>16 (1416)</v>
      </c>
      <c r="U84" s="1408" t="str">
        <f t="shared" si="5"/>
        <v/>
      </c>
      <c r="V84" s="295"/>
      <c r="W84" s="1409"/>
      <c r="X84" s="1409"/>
      <c r="Y84" s="1144"/>
      <c r="Z84" s="1143"/>
      <c r="AA84" s="1144"/>
      <c r="AB84" s="1143"/>
      <c r="AC84" s="1144"/>
      <c r="AD84" s="1"/>
      <c r="AE84" s="19"/>
      <c r="AF84" s="1266"/>
      <c r="AG84" s="808"/>
      <c r="AH84" s="1267"/>
      <c r="AI84" s="1267"/>
      <c r="AJ84" s="1223"/>
      <c r="AK84" s="1268"/>
      <c r="AL84" s="1269"/>
      <c r="AM84" s="1143"/>
      <c r="AN84" s="1131"/>
      <c r="AO84" s="25"/>
      <c r="AP84" s="1270"/>
      <c r="AQ84" s="1270"/>
      <c r="AR84" s="1270"/>
      <c r="AS84" s="1270"/>
    </row>
    <row r="85" spans="1:45" ht="10.7" hidden="1" customHeight="1" x14ac:dyDescent="0.25">
      <c r="A85" s="1700" t="s">
        <v>2948</v>
      </c>
      <c r="B85" s="1065"/>
      <c r="C85" s="1495"/>
      <c r="D85" s="1692"/>
      <c r="E85" s="1700"/>
      <c r="F85" s="1692"/>
      <c r="G85" s="1692"/>
      <c r="H85" s="1502"/>
      <c r="I85" s="1692"/>
      <c r="J85" s="1692"/>
      <c r="K85" s="1405"/>
      <c r="L85" s="1405"/>
      <c r="M85" s="1406"/>
      <c r="N85" s="1700"/>
      <c r="O85" s="2186"/>
      <c r="P85" s="2186"/>
      <c r="Q85" s="2186"/>
      <c r="R85" s="2186"/>
      <c r="S85" s="24"/>
      <c r="T85" s="1407" t="str">
        <f t="shared" si="4"/>
        <v>17 (1417)</v>
      </c>
      <c r="U85" s="1408" t="str">
        <f t="shared" si="5"/>
        <v/>
      </c>
      <c r="V85" s="295"/>
      <c r="W85" s="1409"/>
      <c r="X85" s="1409"/>
      <c r="Y85" s="1144"/>
      <c r="Z85" s="1143"/>
      <c r="AA85" s="1144"/>
      <c r="AB85" s="1143"/>
      <c r="AC85" s="1144"/>
      <c r="AD85" s="1"/>
      <c r="AE85" s="19"/>
      <c r="AF85" s="1266"/>
      <c r="AG85" s="808"/>
      <c r="AH85" s="1267"/>
      <c r="AI85" s="1267"/>
      <c r="AJ85" s="1223"/>
      <c r="AK85" s="1268"/>
      <c r="AL85" s="1269"/>
      <c r="AM85" s="1143"/>
      <c r="AN85" s="1131"/>
      <c r="AO85" s="25"/>
      <c r="AP85" s="1270"/>
      <c r="AQ85" s="1270"/>
      <c r="AR85" s="1270"/>
      <c r="AS85" s="1270"/>
    </row>
    <row r="86" spans="1:45" ht="10.7" hidden="1" customHeight="1" x14ac:dyDescent="0.25">
      <c r="A86" s="1700" t="s">
        <v>2949</v>
      </c>
      <c r="B86" s="1065"/>
      <c r="C86" s="1495"/>
      <c r="D86" s="1692"/>
      <c r="E86" s="1700"/>
      <c r="F86" s="1692"/>
      <c r="G86" s="1692"/>
      <c r="H86" s="1502"/>
      <c r="I86" s="1692"/>
      <c r="J86" s="1692"/>
      <c r="K86" s="1405"/>
      <c r="L86" s="1405"/>
      <c r="M86" s="1406"/>
      <c r="N86" s="1700"/>
      <c r="O86" s="2186"/>
      <c r="P86" s="2186"/>
      <c r="Q86" s="2186"/>
      <c r="R86" s="2186"/>
      <c r="S86" s="24"/>
      <c r="T86" s="1407" t="str">
        <f t="shared" si="4"/>
        <v>18 (1418)</v>
      </c>
      <c r="U86" s="1408" t="str">
        <f t="shared" si="5"/>
        <v/>
      </c>
      <c r="V86" s="295"/>
      <c r="W86" s="1409"/>
      <c r="X86" s="1409"/>
      <c r="Y86" s="1144"/>
      <c r="Z86" s="1143"/>
      <c r="AA86" s="1144"/>
      <c r="AB86" s="1143"/>
      <c r="AC86" s="1144"/>
      <c r="AD86" s="1"/>
      <c r="AE86" s="19"/>
      <c r="AF86" s="1266"/>
      <c r="AG86" s="808"/>
      <c r="AH86" s="1267"/>
      <c r="AI86" s="1267"/>
      <c r="AJ86" s="1223"/>
      <c r="AK86" s="1268"/>
      <c r="AL86" s="1269"/>
      <c r="AM86" s="1143"/>
      <c r="AN86" s="1131"/>
      <c r="AO86" s="25"/>
      <c r="AP86" s="1270"/>
      <c r="AQ86" s="1270"/>
      <c r="AR86" s="1270"/>
      <c r="AS86" s="1270"/>
    </row>
    <row r="87" spans="1:45" ht="10.7" hidden="1" customHeight="1" x14ac:dyDescent="0.25">
      <c r="A87" s="1700" t="s">
        <v>2950</v>
      </c>
      <c r="B87" s="1065"/>
      <c r="C87" s="1495"/>
      <c r="D87" s="1692"/>
      <c r="E87" s="1700"/>
      <c r="F87" s="1692"/>
      <c r="G87" s="1692"/>
      <c r="H87" s="1502"/>
      <c r="I87" s="1692"/>
      <c r="J87" s="1692"/>
      <c r="K87" s="1405"/>
      <c r="L87" s="1405"/>
      <c r="M87" s="1406"/>
      <c r="N87" s="1700"/>
      <c r="O87" s="2186"/>
      <c r="P87" s="2186"/>
      <c r="Q87" s="2186"/>
      <c r="R87" s="2186"/>
      <c r="S87" s="24"/>
      <c r="T87" s="1407" t="str">
        <f t="shared" si="4"/>
        <v>19 (1419)</v>
      </c>
      <c r="U87" s="1408" t="str">
        <f t="shared" si="5"/>
        <v/>
      </c>
      <c r="V87" s="295"/>
      <c r="W87" s="1409"/>
      <c r="X87" s="1409"/>
      <c r="Y87" s="1144"/>
      <c r="Z87" s="1143"/>
      <c r="AA87" s="1144"/>
      <c r="AB87" s="1143"/>
      <c r="AC87" s="1144"/>
      <c r="AD87" s="1"/>
      <c r="AE87" s="19"/>
      <c r="AF87" s="1266"/>
      <c r="AG87" s="808"/>
      <c r="AH87" s="1267"/>
      <c r="AI87" s="1267"/>
      <c r="AJ87" s="1223"/>
      <c r="AK87" s="1268"/>
      <c r="AL87" s="1269"/>
      <c r="AM87" s="1143"/>
      <c r="AN87" s="1131"/>
      <c r="AO87" s="25"/>
      <c r="AP87" s="1270"/>
      <c r="AQ87" s="1270"/>
      <c r="AR87" s="1270"/>
      <c r="AS87" s="1270"/>
    </row>
    <row r="88" spans="1:45" ht="10.7" hidden="1" customHeight="1" x14ac:dyDescent="0.25">
      <c r="A88" s="1700" t="s">
        <v>2951</v>
      </c>
      <c r="B88" s="1065"/>
      <c r="C88" s="1495"/>
      <c r="D88" s="1692"/>
      <c r="E88" s="1700"/>
      <c r="F88" s="1692"/>
      <c r="G88" s="1692"/>
      <c r="H88" s="1502"/>
      <c r="I88" s="1692"/>
      <c r="J88" s="1692"/>
      <c r="K88" s="1405"/>
      <c r="L88" s="1405"/>
      <c r="M88" s="1406"/>
      <c r="N88" s="1700"/>
      <c r="O88" s="2186"/>
      <c r="P88" s="2186"/>
      <c r="Q88" s="2186"/>
      <c r="R88" s="2186"/>
      <c r="S88" s="24"/>
      <c r="T88" s="1407" t="str">
        <f t="shared" si="4"/>
        <v>20 (1420)</v>
      </c>
      <c r="U88" s="1408" t="str">
        <f t="shared" si="5"/>
        <v/>
      </c>
      <c r="V88" s="295"/>
      <c r="W88" s="1409"/>
      <c r="X88" s="1409"/>
      <c r="Y88" s="1144"/>
      <c r="Z88" s="1143"/>
      <c r="AA88" s="1144"/>
      <c r="AB88" s="1143"/>
      <c r="AC88" s="1144"/>
      <c r="AD88" s="1"/>
      <c r="AE88" s="19"/>
      <c r="AF88" s="1266"/>
      <c r="AG88" s="808"/>
      <c r="AH88" s="1267"/>
      <c r="AI88" s="1267"/>
      <c r="AJ88" s="1223"/>
      <c r="AK88" s="1268"/>
      <c r="AL88" s="1269"/>
      <c r="AM88" s="1143"/>
      <c r="AN88" s="1131"/>
      <c r="AO88" s="25"/>
      <c r="AP88" s="1270"/>
      <c r="AQ88" s="1270"/>
      <c r="AR88" s="1270"/>
      <c r="AS88" s="1270"/>
    </row>
    <row r="89" spans="1:45" ht="10.7" hidden="1" customHeight="1" x14ac:dyDescent="0.25">
      <c r="A89" s="1700" t="s">
        <v>2952</v>
      </c>
      <c r="B89" s="1065"/>
      <c r="C89" s="1495"/>
      <c r="D89" s="1692"/>
      <c r="E89" s="1700"/>
      <c r="F89" s="1692"/>
      <c r="G89" s="1692"/>
      <c r="H89" s="1502"/>
      <c r="I89" s="1692"/>
      <c r="J89" s="1692"/>
      <c r="K89" s="1405"/>
      <c r="L89" s="1405"/>
      <c r="M89" s="1406"/>
      <c r="N89" s="1700"/>
      <c r="O89" s="2186"/>
      <c r="P89" s="2186"/>
      <c r="Q89" s="2186"/>
      <c r="R89" s="2186"/>
      <c r="S89" s="24"/>
      <c r="T89" s="1407" t="str">
        <f t="shared" si="4"/>
        <v>21 (1421)</v>
      </c>
      <c r="U89" s="1408" t="str">
        <f t="shared" si="5"/>
        <v/>
      </c>
      <c r="V89" s="295"/>
      <c r="W89" s="1409"/>
      <c r="X89" s="1409"/>
      <c r="Y89" s="1144"/>
      <c r="Z89" s="1143"/>
      <c r="AA89" s="1144"/>
      <c r="AB89" s="1143"/>
      <c r="AC89" s="1144"/>
      <c r="AD89" s="1"/>
      <c r="AE89" s="19"/>
      <c r="AF89" s="1266"/>
      <c r="AG89" s="808"/>
      <c r="AH89" s="1267"/>
      <c r="AI89" s="1267"/>
      <c r="AJ89" s="1223"/>
      <c r="AK89" s="1268"/>
      <c r="AL89" s="1269"/>
      <c r="AM89" s="1143"/>
      <c r="AN89" s="1131"/>
      <c r="AO89" s="25"/>
      <c r="AP89" s="1270"/>
      <c r="AQ89" s="1270"/>
      <c r="AR89" s="1270"/>
      <c r="AS89" s="1270"/>
    </row>
    <row r="90" spans="1:45" ht="10.7" hidden="1" customHeight="1" x14ac:dyDescent="0.25">
      <c r="A90" s="1700" t="s">
        <v>2953</v>
      </c>
      <c r="B90" s="1065"/>
      <c r="C90" s="1495"/>
      <c r="D90" s="1692"/>
      <c r="E90" s="1700"/>
      <c r="F90" s="1692"/>
      <c r="G90" s="1692"/>
      <c r="H90" s="1502"/>
      <c r="I90" s="1692"/>
      <c r="J90" s="1692"/>
      <c r="K90" s="1405"/>
      <c r="L90" s="1405"/>
      <c r="M90" s="1406"/>
      <c r="N90" s="1700"/>
      <c r="O90" s="2186"/>
      <c r="P90" s="2186"/>
      <c r="Q90" s="2186"/>
      <c r="R90" s="2186"/>
      <c r="S90" s="24"/>
      <c r="T90" s="1407" t="str">
        <f t="shared" si="4"/>
        <v>22 (1422)</v>
      </c>
      <c r="U90" s="1408" t="str">
        <f t="shared" si="5"/>
        <v/>
      </c>
      <c r="V90" s="295"/>
      <c r="W90" s="1409"/>
      <c r="X90" s="1409"/>
      <c r="Y90" s="1144"/>
      <c r="Z90" s="1143"/>
      <c r="AA90" s="1144"/>
      <c r="AB90" s="1143"/>
      <c r="AC90" s="1144"/>
      <c r="AD90" s="1"/>
      <c r="AE90" s="19"/>
      <c r="AF90" s="1266"/>
      <c r="AG90" s="808"/>
      <c r="AH90" s="1267"/>
      <c r="AI90" s="1267"/>
      <c r="AJ90" s="1223"/>
      <c r="AK90" s="1268"/>
      <c r="AL90" s="1269"/>
      <c r="AM90" s="1143"/>
      <c r="AN90" s="1131"/>
      <c r="AO90" s="25"/>
      <c r="AP90" s="1270"/>
      <c r="AQ90" s="1270"/>
      <c r="AR90" s="1270"/>
      <c r="AS90" s="1270"/>
    </row>
    <row r="91" spans="1:45" ht="10.7" hidden="1" customHeight="1" x14ac:dyDescent="0.25">
      <c r="A91" s="1700" t="s">
        <v>2954</v>
      </c>
      <c r="B91" s="1065"/>
      <c r="C91" s="1495"/>
      <c r="D91" s="1692"/>
      <c r="E91" s="1700"/>
      <c r="F91" s="1692"/>
      <c r="G91" s="1692"/>
      <c r="H91" s="1502"/>
      <c r="I91" s="1692"/>
      <c r="J91" s="1692"/>
      <c r="K91" s="1405"/>
      <c r="L91" s="1405"/>
      <c r="M91" s="1406"/>
      <c r="N91" s="1700"/>
      <c r="O91" s="2186"/>
      <c r="P91" s="2186"/>
      <c r="Q91" s="2186"/>
      <c r="R91" s="2186"/>
      <c r="S91" s="24"/>
      <c r="T91" s="1407" t="str">
        <f t="shared" si="4"/>
        <v>23 (1423)</v>
      </c>
      <c r="U91" s="1408" t="str">
        <f t="shared" si="5"/>
        <v/>
      </c>
      <c r="V91" s="295"/>
      <c r="W91" s="1409"/>
      <c r="X91" s="1409"/>
      <c r="Y91" s="1144"/>
      <c r="Z91" s="1143"/>
      <c r="AA91" s="1144"/>
      <c r="AB91" s="1143"/>
      <c r="AC91" s="1144"/>
      <c r="AD91" s="1"/>
      <c r="AE91" s="19"/>
      <c r="AF91" s="1266"/>
      <c r="AG91" s="808"/>
      <c r="AH91" s="1267"/>
      <c r="AI91" s="1267"/>
      <c r="AJ91" s="1223"/>
      <c r="AK91" s="1268"/>
      <c r="AL91" s="1269"/>
      <c r="AM91" s="1143"/>
      <c r="AN91" s="1131"/>
      <c r="AO91" s="25"/>
      <c r="AP91" s="1270"/>
      <c r="AQ91" s="1270"/>
      <c r="AR91" s="1270"/>
      <c r="AS91" s="1270"/>
    </row>
    <row r="92" spans="1:45" ht="10.7" hidden="1" customHeight="1" x14ac:dyDescent="0.25">
      <c r="A92" s="1700" t="s">
        <v>2955</v>
      </c>
      <c r="B92" s="1065"/>
      <c r="C92" s="1495"/>
      <c r="D92" s="1692"/>
      <c r="E92" s="1700"/>
      <c r="F92" s="1692"/>
      <c r="G92" s="1692"/>
      <c r="H92" s="1502"/>
      <c r="I92" s="1692"/>
      <c r="J92" s="1692"/>
      <c r="K92" s="1405"/>
      <c r="L92" s="1405"/>
      <c r="M92" s="1406"/>
      <c r="N92" s="1700"/>
      <c r="O92" s="2186"/>
      <c r="P92" s="2186"/>
      <c r="Q92" s="2186"/>
      <c r="R92" s="2186"/>
      <c r="S92" s="24"/>
      <c r="T92" s="1407" t="str">
        <f t="shared" si="4"/>
        <v>24 (1424)</v>
      </c>
      <c r="U92" s="1408" t="str">
        <f t="shared" si="5"/>
        <v/>
      </c>
      <c r="V92" s="295"/>
      <c r="W92" s="1409"/>
      <c r="X92" s="1409"/>
      <c r="Y92" s="1144"/>
      <c r="Z92" s="1143"/>
      <c r="AA92" s="1144"/>
      <c r="AB92" s="1143"/>
      <c r="AC92" s="1144"/>
      <c r="AD92" s="1"/>
      <c r="AE92" s="19"/>
      <c r="AF92" s="1266"/>
      <c r="AG92" s="808"/>
      <c r="AH92" s="1267"/>
      <c r="AI92" s="1267"/>
      <c r="AJ92" s="1223"/>
      <c r="AK92" s="1268"/>
      <c r="AL92" s="1269"/>
      <c r="AM92" s="1143"/>
      <c r="AN92" s="1131"/>
      <c r="AO92" s="25"/>
      <c r="AP92" s="1270"/>
      <c r="AQ92" s="1270"/>
      <c r="AR92" s="1270"/>
      <c r="AS92" s="1270"/>
    </row>
    <row r="93" spans="1:45" x14ac:dyDescent="0.25">
      <c r="A93" s="1700" t="s">
        <v>2956</v>
      </c>
      <c r="B93" s="1065"/>
      <c r="C93" s="1495"/>
      <c r="D93" s="1692"/>
      <c r="E93" s="1700"/>
      <c r="F93" s="1692"/>
      <c r="G93" s="1692"/>
      <c r="H93" s="1502"/>
      <c r="I93" s="1692"/>
      <c r="J93" s="1692"/>
      <c r="K93" s="1405"/>
      <c r="L93" s="1405"/>
      <c r="M93" s="1406"/>
      <c r="N93" s="1700"/>
      <c r="O93" s="2186"/>
      <c r="P93" s="2186"/>
      <c r="Q93" s="2186"/>
      <c r="R93" s="2186"/>
      <c r="S93" s="24"/>
      <c r="T93" s="1407" t="str">
        <f t="shared" si="4"/>
        <v>25 (1425)</v>
      </c>
      <c r="U93" s="1408" t="str">
        <f t="shared" si="5"/>
        <v/>
      </c>
      <c r="V93" s="295"/>
      <c r="W93" s="1409"/>
      <c r="X93" s="1409"/>
      <c r="Y93" s="1144"/>
      <c r="Z93" s="1143"/>
      <c r="AA93" s="1144"/>
      <c r="AB93" s="1143"/>
      <c r="AC93" s="1144"/>
      <c r="AD93" s="1"/>
      <c r="AE93" s="19"/>
      <c r="AF93" s="1266"/>
      <c r="AG93" s="808"/>
      <c r="AH93" s="1267"/>
      <c r="AI93" s="1267"/>
      <c r="AJ93" s="1223"/>
      <c r="AK93" s="1268"/>
      <c r="AL93" s="1269"/>
      <c r="AM93" s="1143"/>
      <c r="AN93" s="1131"/>
      <c r="AO93" s="25"/>
      <c r="AP93" s="1270"/>
      <c r="AQ93" s="1270"/>
      <c r="AR93" s="1270"/>
      <c r="AS93" s="1270"/>
    </row>
    <row r="94" spans="1:45" x14ac:dyDescent="0.25">
      <c r="A94" s="425" t="s">
        <v>2957</v>
      </c>
      <c r="B94" s="1066">
        <v>100</v>
      </c>
      <c r="C94" s="1410"/>
      <c r="D94" s="1692"/>
      <c r="E94" s="1700"/>
      <c r="F94" s="1692"/>
      <c r="G94" s="1692"/>
      <c r="H94" s="1502"/>
      <c r="I94" s="1692"/>
      <c r="J94" s="1692"/>
      <c r="K94" s="1405"/>
      <c r="L94" s="1405"/>
      <c r="M94" s="1497"/>
      <c r="N94" s="1700"/>
      <c r="O94" s="2188"/>
      <c r="P94" s="2188"/>
      <c r="Q94" s="2188"/>
      <c r="R94" s="2188"/>
      <c r="S94" s="24"/>
      <c r="T94" s="1480" t="str">
        <f>$A$94</f>
        <v>(1426)</v>
      </c>
      <c r="U94" s="1413">
        <f>$B94</f>
        <v>100</v>
      </c>
      <c r="V94" s="295"/>
      <c r="W94" s="1409"/>
      <c r="X94" s="1409"/>
      <c r="Y94" s="1144"/>
      <c r="Z94" s="1143"/>
      <c r="AA94" s="1144"/>
      <c r="AB94" s="1143"/>
      <c r="AC94" s="1144"/>
      <c r="AD94" s="1"/>
      <c r="AE94" s="25"/>
      <c r="AF94" s="1272"/>
      <c r="AG94" s="808"/>
      <c r="AH94" s="1267"/>
      <c r="AI94" s="1267"/>
      <c r="AJ94" s="1223"/>
      <c r="AK94" s="221"/>
      <c r="AL94" s="1273"/>
      <c r="AM94" s="1143"/>
      <c r="AN94" s="1131"/>
      <c r="AO94" s="25"/>
      <c r="AP94" s="802"/>
      <c r="AQ94" s="802"/>
      <c r="AR94" s="802"/>
      <c r="AS94" s="802"/>
    </row>
    <row r="95" spans="1:45" x14ac:dyDescent="0.25">
      <c r="A95" s="132" t="s">
        <v>2958</v>
      </c>
      <c r="B95" s="905" t="s">
        <v>2959</v>
      </c>
      <c r="C95" s="906"/>
      <c r="D95" s="1693"/>
      <c r="E95" s="131"/>
      <c r="F95" s="1498"/>
      <c r="G95" s="1693"/>
      <c r="H95" s="1503"/>
      <c r="I95" s="1693"/>
      <c r="J95" s="1693"/>
      <c r="K95" s="1416"/>
      <c r="L95" s="1416"/>
      <c r="M95" s="1417"/>
      <c r="N95" s="131"/>
      <c r="O95" s="2189"/>
      <c r="P95" s="2189"/>
      <c r="Q95" s="2189"/>
      <c r="R95" s="2189"/>
      <c r="S95" s="24"/>
      <c r="T95" s="1480" t="str">
        <f>$A$95</f>
        <v>(1400)</v>
      </c>
      <c r="U95" s="906" t="str">
        <f>$B95</f>
        <v>Global</v>
      </c>
      <c r="V95" s="295"/>
      <c r="W95" s="1418"/>
      <c r="X95" s="1418"/>
      <c r="Y95" s="1146"/>
      <c r="Z95" s="1145"/>
      <c r="AA95" s="1146"/>
      <c r="AB95" s="1145"/>
      <c r="AC95" s="1146"/>
      <c r="AD95" s="1"/>
      <c r="AE95" s="25"/>
      <c r="AF95" s="768"/>
      <c r="AG95" s="808"/>
      <c r="AH95" s="1267"/>
      <c r="AI95" s="1267"/>
      <c r="AJ95" s="1223"/>
      <c r="AK95" s="221"/>
      <c r="AL95" s="1274"/>
      <c r="AM95" s="1145"/>
      <c r="AN95" s="1275"/>
      <c r="AO95" s="25"/>
      <c r="AP95" s="803"/>
      <c r="AQ95" s="803"/>
      <c r="AR95" s="803"/>
      <c r="AS95" s="803"/>
    </row>
    <row r="96" spans="1:45" x14ac:dyDescent="0.25">
      <c r="A96" s="131"/>
      <c r="B96" s="131"/>
      <c r="C96" s="131"/>
      <c r="D96" s="131"/>
      <c r="E96" s="131"/>
      <c r="F96" s="1421"/>
      <c r="G96" s="1421"/>
      <c r="H96" s="1421"/>
      <c r="I96" s="1421"/>
      <c r="J96" s="1421"/>
      <c r="K96" s="1421"/>
      <c r="L96" s="1421"/>
      <c r="M96" s="1421"/>
      <c r="N96" s="131"/>
      <c r="O96" s="131"/>
      <c r="P96" s="131"/>
      <c r="Q96" s="131"/>
      <c r="R96" s="131"/>
      <c r="S96" s="24"/>
      <c r="T96" s="1400"/>
      <c r="U96" s="1400"/>
      <c r="V96" s="131"/>
      <c r="W96" s="131"/>
      <c r="X96" s="131"/>
      <c r="Y96" s="1134"/>
      <c r="Z96" s="1134"/>
      <c r="AA96" s="1134"/>
      <c r="AB96" s="1134"/>
      <c r="AC96" s="1134"/>
      <c r="AD96" s="1"/>
      <c r="AE96" s="1134"/>
      <c r="AF96" s="1134"/>
      <c r="AG96" s="1134"/>
      <c r="AH96" s="1134"/>
      <c r="AI96" s="1134"/>
      <c r="AJ96" s="693"/>
      <c r="AK96" s="1134"/>
      <c r="AL96" s="1134"/>
      <c r="AM96" s="769"/>
      <c r="AN96" s="25"/>
      <c r="AO96" s="25"/>
      <c r="AP96" s="25"/>
      <c r="AQ96" s="25"/>
      <c r="AR96" s="25"/>
      <c r="AS96" s="25"/>
    </row>
    <row r="97" spans="1:53" x14ac:dyDescent="0.25">
      <c r="A97" s="131"/>
      <c r="B97" s="138" t="s">
        <v>1787</v>
      </c>
      <c r="C97" s="131"/>
      <c r="D97" s="131"/>
      <c r="E97" s="131"/>
      <c r="F97" s="1421"/>
      <c r="G97" s="1421"/>
      <c r="H97" s="1421"/>
      <c r="I97" s="1421"/>
      <c r="J97" s="131"/>
      <c r="K97" s="1421"/>
      <c r="L97" s="1421"/>
      <c r="M97" s="1421"/>
      <c r="N97" s="131"/>
      <c r="O97" s="131"/>
      <c r="P97" s="131"/>
      <c r="Q97" s="131"/>
      <c r="R97" s="131"/>
      <c r="S97" s="24"/>
      <c r="T97" s="1400"/>
      <c r="U97" s="1401" t="str">
        <f>$B97</f>
        <v>Dérivés hors cote (504)</v>
      </c>
      <c r="V97" s="131"/>
      <c r="W97" s="131"/>
      <c r="X97" s="131"/>
      <c r="Y97" s="1083"/>
      <c r="Z97" s="1083"/>
      <c r="AA97" s="769"/>
      <c r="AB97" s="769"/>
      <c r="AC97" s="769"/>
      <c r="AD97" s="769"/>
      <c r="AE97" s="769"/>
      <c r="AF97" s="769"/>
      <c r="AG97" s="769"/>
      <c r="AH97" s="769"/>
      <c r="AI97" s="1"/>
      <c r="AJ97" s="1118"/>
      <c r="AK97" s="1118"/>
      <c r="AL97" s="1085"/>
      <c r="AM97" s="1085"/>
      <c r="AN97" s="1085"/>
      <c r="AO97" s="1085"/>
      <c r="AP97" s="1086"/>
      <c r="AQ97" s="1085"/>
      <c r="AR97" s="1085"/>
      <c r="AS97" s="1085"/>
      <c r="AT97" s="1085"/>
      <c r="AU97" s="1085"/>
      <c r="AV97" s="1085"/>
      <c r="AW97" s="1084"/>
      <c r="AX97" s="1084"/>
      <c r="AY97" s="1085"/>
      <c r="AZ97" s="1085"/>
      <c r="BA97" s="1085"/>
    </row>
    <row r="98" spans="1:53" x14ac:dyDescent="0.25">
      <c r="A98" s="1700" t="s">
        <v>2932</v>
      </c>
      <c r="B98" s="1065"/>
      <c r="C98" s="1692"/>
      <c r="D98" s="1692"/>
      <c r="E98" s="1700"/>
      <c r="F98" s="1692"/>
      <c r="G98" s="1504"/>
      <c r="H98" s="1431"/>
      <c r="I98" s="1692"/>
      <c r="J98" s="1505"/>
      <c r="K98" s="1405"/>
      <c r="L98" s="1505"/>
      <c r="M98" s="1406"/>
      <c r="N98" s="1700"/>
      <c r="O98" s="2186"/>
      <c r="P98" s="2186"/>
      <c r="Q98" s="2186"/>
      <c r="R98" s="2186"/>
      <c r="S98" s="24"/>
      <c r="T98" s="1407" t="str">
        <f t="shared" ref="T98:T122" si="6">$A98</f>
        <v>1 (1401)</v>
      </c>
      <c r="U98" s="1408" t="str">
        <f t="shared" ref="U98:U122" si="7">IF($B98="","",$B98)</f>
        <v/>
      </c>
      <c r="V98" s="295"/>
      <c r="W98" s="1409"/>
      <c r="X98" s="1409"/>
      <c r="Y98" s="1083"/>
      <c r="Z98" s="1083"/>
      <c r="AA98" s="769"/>
      <c r="AB98" s="769"/>
      <c r="AC98" s="769"/>
      <c r="AD98" s="769"/>
      <c r="AE98" s="769"/>
      <c r="AF98" s="769"/>
      <c r="AG98" s="769"/>
      <c r="AH98" s="769"/>
      <c r="AI98" s="1"/>
      <c r="AJ98" s="1118"/>
      <c r="AK98" s="1118"/>
      <c r="AL98" s="1085"/>
      <c r="AM98" s="1085"/>
      <c r="AN98" s="1085"/>
      <c r="AO98" s="1085"/>
      <c r="AP98" s="1086"/>
      <c r="AQ98" s="1085"/>
      <c r="AR98" s="1085"/>
      <c r="AS98" s="1085"/>
      <c r="AT98" s="1085"/>
      <c r="AU98" s="1085"/>
      <c r="AV98" s="1085"/>
      <c r="AW98" s="1084"/>
      <c r="AX98" s="1084"/>
      <c r="AY98" s="1085"/>
      <c r="AZ98" s="1085"/>
      <c r="BA98" s="1085"/>
    </row>
    <row r="99" spans="1:53" x14ac:dyDescent="0.25">
      <c r="A99" s="1700" t="s">
        <v>2933</v>
      </c>
      <c r="B99" s="1065"/>
      <c r="C99" s="1692"/>
      <c r="D99" s="1692"/>
      <c r="E99" s="1700"/>
      <c r="F99" s="1692"/>
      <c r="G99" s="1504"/>
      <c r="H99" s="1431"/>
      <c r="I99" s="1692"/>
      <c r="J99" s="1505"/>
      <c r="K99" s="1405"/>
      <c r="L99" s="1505"/>
      <c r="M99" s="1406"/>
      <c r="N99" s="1700"/>
      <c r="O99" s="2186"/>
      <c r="P99" s="2186"/>
      <c r="Q99" s="2186"/>
      <c r="R99" s="2186"/>
      <c r="S99" s="24"/>
      <c r="T99" s="1407" t="str">
        <f t="shared" si="6"/>
        <v>2 (1402)</v>
      </c>
      <c r="U99" s="1408" t="str">
        <f t="shared" si="7"/>
        <v/>
      </c>
      <c r="V99" s="295"/>
      <c r="W99" s="1409"/>
      <c r="X99" s="1409"/>
      <c r="Y99" s="25"/>
      <c r="Z99" s="25"/>
      <c r="AA99" s="25"/>
      <c r="AB99" s="25"/>
      <c r="AC99" s="25"/>
      <c r="AD99" s="1"/>
      <c r="AE99" s="1"/>
      <c r="AF99" s="1"/>
      <c r="AG99" s="1"/>
      <c r="AH99" s="1"/>
      <c r="AI99" s="1"/>
      <c r="AJ99" s="1"/>
      <c r="AK99" s="1"/>
      <c r="AL99" s="1"/>
      <c r="AM99" s="1"/>
      <c r="AN99" s="1"/>
      <c r="AO99" s="1"/>
      <c r="AP99" s="1"/>
      <c r="AQ99" s="1"/>
      <c r="AR99" s="1"/>
      <c r="AS99" s="1"/>
      <c r="AT99" s="1719"/>
      <c r="AU99" s="1719"/>
      <c r="AV99" s="1719"/>
      <c r="AW99" s="1719"/>
      <c r="AX99" s="1719"/>
      <c r="AY99" s="1719"/>
      <c r="AZ99" s="1719"/>
      <c r="BA99" s="1719"/>
    </row>
    <row r="100" spans="1:53" x14ac:dyDescent="0.25">
      <c r="A100" s="1700" t="s">
        <v>2934</v>
      </c>
      <c r="B100" s="1065"/>
      <c r="C100" s="1692"/>
      <c r="D100" s="1692"/>
      <c r="E100" s="1700"/>
      <c r="F100" s="1692"/>
      <c r="G100" s="1504"/>
      <c r="H100" s="1431"/>
      <c r="I100" s="1692"/>
      <c r="J100" s="1505"/>
      <c r="K100" s="1405"/>
      <c r="L100" s="1505"/>
      <c r="M100" s="1406"/>
      <c r="N100" s="1700"/>
      <c r="O100" s="2186"/>
      <c r="P100" s="2186"/>
      <c r="Q100" s="2186"/>
      <c r="R100" s="2186"/>
      <c r="S100" s="24"/>
      <c r="T100" s="1407" t="str">
        <f t="shared" si="6"/>
        <v>3 (1403)</v>
      </c>
      <c r="U100" s="1408" t="str">
        <f t="shared" si="7"/>
        <v/>
      </c>
      <c r="V100" s="295"/>
      <c r="W100" s="1409"/>
      <c r="X100" s="1409"/>
      <c r="Y100" s="1121"/>
      <c r="Z100" s="1145"/>
      <c r="AA100" s="1121"/>
      <c r="AB100" s="1145"/>
      <c r="AC100" s="1121"/>
      <c r="AD100" s="1"/>
      <c r="AE100" s="1276"/>
      <c r="AF100" s="792"/>
      <c r="AG100" s="808"/>
      <c r="AH100" s="1187"/>
      <c r="AI100" s="1121"/>
      <c r="AJ100" s="283"/>
      <c r="AK100" s="1276"/>
      <c r="AL100" s="1264"/>
      <c r="AM100" s="1145"/>
      <c r="AN100" s="25"/>
      <c r="AO100" s="25"/>
      <c r="AP100" s="803"/>
      <c r="AQ100" s="803"/>
      <c r="AR100" s="803"/>
      <c r="AS100" s="803"/>
      <c r="AT100" s="1719"/>
      <c r="AU100" s="1719"/>
      <c r="AV100" s="1719"/>
      <c r="AW100" s="1719"/>
      <c r="AX100" s="1719"/>
      <c r="AY100" s="1719"/>
      <c r="AZ100" s="1719"/>
      <c r="BA100" s="1719"/>
    </row>
    <row r="101" spans="1:53" hidden="1" x14ac:dyDescent="0.25">
      <c r="A101" s="1700" t="s">
        <v>2935</v>
      </c>
      <c r="B101" s="1065"/>
      <c r="C101" s="1692"/>
      <c r="D101" s="1692"/>
      <c r="E101" s="1700"/>
      <c r="F101" s="1692"/>
      <c r="G101" s="1504"/>
      <c r="H101" s="1431"/>
      <c r="I101" s="1692"/>
      <c r="J101" s="1505"/>
      <c r="K101" s="1405"/>
      <c r="L101" s="1505"/>
      <c r="M101" s="1406"/>
      <c r="N101" s="1700"/>
      <c r="O101" s="2186"/>
      <c r="P101" s="2186"/>
      <c r="Q101" s="2186"/>
      <c r="R101" s="2186"/>
      <c r="S101" s="24"/>
      <c r="T101" s="1407" t="str">
        <f t="shared" si="6"/>
        <v>4 (1404)</v>
      </c>
      <c r="U101" s="1408" t="str">
        <f t="shared" si="7"/>
        <v/>
      </c>
      <c r="V101" s="295"/>
      <c r="W101" s="1409"/>
      <c r="X101" s="1409"/>
      <c r="Y101" s="25"/>
      <c r="Z101" s="25"/>
      <c r="AA101" s="25"/>
      <c r="AB101" s="25"/>
      <c r="AC101" s="25"/>
      <c r="AD101" s="1"/>
      <c r="AE101" s="1187"/>
      <c r="AF101" s="1187"/>
      <c r="AG101" s="1187"/>
      <c r="AH101" s="1187"/>
      <c r="AI101" s="1187"/>
      <c r="AJ101" s="1188"/>
      <c r="AK101" s="1187"/>
      <c r="AL101" s="1187"/>
      <c r="AM101" s="25"/>
      <c r="AN101" s="25"/>
      <c r="AO101" s="25"/>
      <c r="AP101" s="25"/>
      <c r="AQ101" s="25"/>
      <c r="AR101" s="25"/>
      <c r="AS101" s="25"/>
      <c r="AT101" s="1719"/>
      <c r="AU101" s="1719"/>
      <c r="AV101" s="1719"/>
      <c r="AW101" s="1719"/>
      <c r="AX101" s="1719"/>
      <c r="AY101" s="1719"/>
      <c r="AZ101" s="1719"/>
      <c r="BA101" s="1719"/>
    </row>
    <row r="102" spans="1:53" s="25" customFormat="1" ht="34.700000000000003" hidden="1" customHeight="1" x14ac:dyDescent="0.2">
      <c r="A102" s="1700" t="s">
        <v>2936</v>
      </c>
      <c r="B102" s="1065"/>
      <c r="C102" s="1692"/>
      <c r="D102" s="1692"/>
      <c r="E102" s="1700"/>
      <c r="F102" s="1692"/>
      <c r="G102" s="1504"/>
      <c r="H102" s="1431"/>
      <c r="I102" s="1692"/>
      <c r="J102" s="1505"/>
      <c r="K102" s="1405"/>
      <c r="L102" s="1505"/>
      <c r="M102" s="1406"/>
      <c r="N102" s="1700"/>
      <c r="O102" s="2186"/>
      <c r="P102" s="2186"/>
      <c r="Q102" s="2186"/>
      <c r="R102" s="2186"/>
      <c r="S102" s="24"/>
      <c r="T102" s="1407" t="str">
        <f t="shared" si="6"/>
        <v>5 (1405)</v>
      </c>
      <c r="U102" s="1408" t="str">
        <f t="shared" si="7"/>
        <v/>
      </c>
      <c r="V102" s="295"/>
      <c r="W102" s="1409"/>
      <c r="X102" s="1409"/>
      <c r="AE102" s="1187"/>
      <c r="AF102" s="1187"/>
      <c r="AG102" s="1187"/>
      <c r="AH102" s="1187"/>
      <c r="AI102" s="1187"/>
      <c r="AJ102" s="1187"/>
      <c r="AK102" s="1187"/>
      <c r="AL102" s="1187"/>
    </row>
    <row r="103" spans="1:53" s="25" customFormat="1" ht="33.200000000000003" hidden="1" customHeight="1" x14ac:dyDescent="0.2">
      <c r="A103" s="1700" t="s">
        <v>2937</v>
      </c>
      <c r="B103" s="1065"/>
      <c r="C103" s="1692"/>
      <c r="D103" s="1692"/>
      <c r="E103" s="1700"/>
      <c r="F103" s="1692"/>
      <c r="G103" s="1504"/>
      <c r="H103" s="1431"/>
      <c r="I103" s="1692"/>
      <c r="J103" s="1505"/>
      <c r="K103" s="1405"/>
      <c r="L103" s="1505"/>
      <c r="M103" s="1406"/>
      <c r="N103" s="1700"/>
      <c r="O103" s="2186"/>
      <c r="P103" s="2186"/>
      <c r="Q103" s="2186"/>
      <c r="R103" s="2186"/>
      <c r="S103" s="24"/>
      <c r="T103" s="1407" t="str">
        <f t="shared" si="6"/>
        <v>6 (1406)</v>
      </c>
      <c r="U103" s="1408" t="str">
        <f t="shared" si="7"/>
        <v/>
      </c>
      <c r="V103" s="295"/>
      <c r="W103" s="1409"/>
      <c r="X103" s="1409"/>
      <c r="AE103" s="1187"/>
      <c r="AF103" s="1187"/>
      <c r="AG103" s="1187"/>
      <c r="AH103" s="1187"/>
      <c r="AI103" s="1187"/>
      <c r="AJ103" s="1187"/>
      <c r="AK103" s="1187"/>
      <c r="AL103" s="1187"/>
    </row>
    <row r="104" spans="1:53" s="25" customFormat="1" ht="34.9" hidden="1" customHeight="1" x14ac:dyDescent="0.2">
      <c r="A104" s="1700" t="s">
        <v>2938</v>
      </c>
      <c r="B104" s="1065"/>
      <c r="C104" s="1692"/>
      <c r="D104" s="1692"/>
      <c r="E104" s="1700"/>
      <c r="F104" s="1692"/>
      <c r="G104" s="1504"/>
      <c r="H104" s="1431"/>
      <c r="I104" s="1692"/>
      <c r="J104" s="1505"/>
      <c r="K104" s="1405"/>
      <c r="L104" s="1505"/>
      <c r="M104" s="1406"/>
      <c r="N104" s="1700"/>
      <c r="O104" s="2186"/>
      <c r="P104" s="2186"/>
      <c r="Q104" s="2186"/>
      <c r="R104" s="2186"/>
      <c r="S104" s="24"/>
      <c r="T104" s="1407" t="str">
        <f t="shared" si="6"/>
        <v>7 (1407)</v>
      </c>
      <c r="U104" s="1408" t="str">
        <f t="shared" si="7"/>
        <v/>
      </c>
      <c r="V104" s="295"/>
      <c r="W104" s="1409"/>
      <c r="X104" s="1409"/>
      <c r="AE104" s="1187"/>
      <c r="AF104" s="1187"/>
      <c r="AG104" s="1187"/>
      <c r="AH104" s="1187"/>
      <c r="AI104" s="1187"/>
      <c r="AJ104" s="1187"/>
      <c r="AK104" s="1187"/>
      <c r="AL104" s="1187"/>
    </row>
    <row r="105" spans="1:53" ht="21" hidden="1" customHeight="1" x14ac:dyDescent="0.25">
      <c r="A105" s="1700" t="s">
        <v>2939</v>
      </c>
      <c r="B105" s="1065"/>
      <c r="C105" s="1692"/>
      <c r="D105" s="1692"/>
      <c r="E105" s="1700"/>
      <c r="F105" s="1692"/>
      <c r="G105" s="1504"/>
      <c r="H105" s="1431"/>
      <c r="I105" s="1692"/>
      <c r="J105" s="1505"/>
      <c r="K105" s="1405"/>
      <c r="L105" s="1505"/>
      <c r="M105" s="1406"/>
      <c r="N105" s="1700"/>
      <c r="O105" s="2186"/>
      <c r="P105" s="2186"/>
      <c r="Q105" s="2186"/>
      <c r="R105" s="2186"/>
      <c r="S105" s="24"/>
      <c r="T105" s="1407" t="str">
        <f t="shared" si="6"/>
        <v>8 (1408)</v>
      </c>
      <c r="U105" s="1408" t="str">
        <f t="shared" si="7"/>
        <v/>
      </c>
      <c r="V105" s="295"/>
      <c r="W105" s="1409"/>
      <c r="X105" s="1409"/>
      <c r="Y105" s="25"/>
      <c r="Z105" s="25"/>
      <c r="AA105" s="25"/>
      <c r="AB105" s="25"/>
      <c r="AC105" s="25"/>
      <c r="AD105" s="1"/>
      <c r="AE105" s="1187"/>
      <c r="AF105" s="1187"/>
      <c r="AG105" s="1187"/>
      <c r="AH105" s="1187"/>
      <c r="AI105" s="1187"/>
      <c r="AJ105" s="1188"/>
      <c r="AK105" s="1187"/>
      <c r="AL105" s="1187"/>
      <c r="AM105" s="25"/>
      <c r="AN105" s="25"/>
      <c r="AO105" s="25"/>
      <c r="AP105" s="25"/>
      <c r="AQ105" s="25"/>
      <c r="AR105" s="25"/>
      <c r="AS105" s="25"/>
      <c r="AT105" s="1719"/>
      <c r="AU105" s="1719"/>
      <c r="AV105" s="1719"/>
      <c r="AW105" s="1719"/>
      <c r="AX105" s="1719"/>
      <c r="AY105" s="1719"/>
      <c r="AZ105" s="1719"/>
      <c r="BA105" s="1719"/>
    </row>
    <row r="106" spans="1:53" ht="21" hidden="1" customHeight="1" x14ac:dyDescent="0.25">
      <c r="A106" s="1700" t="s">
        <v>2940</v>
      </c>
      <c r="B106" s="1065"/>
      <c r="C106" s="1692"/>
      <c r="D106" s="1692"/>
      <c r="E106" s="1700"/>
      <c r="F106" s="1692"/>
      <c r="G106" s="1504"/>
      <c r="H106" s="1431"/>
      <c r="I106" s="1692"/>
      <c r="J106" s="1505"/>
      <c r="K106" s="1405"/>
      <c r="L106" s="1505"/>
      <c r="M106" s="1406"/>
      <c r="N106" s="1700"/>
      <c r="O106" s="2186"/>
      <c r="P106" s="2186"/>
      <c r="Q106" s="2186"/>
      <c r="R106" s="2186"/>
      <c r="S106" s="24"/>
      <c r="T106" s="1407" t="str">
        <f t="shared" si="6"/>
        <v>9 (1409)</v>
      </c>
      <c r="U106" s="1408" t="str">
        <f t="shared" si="7"/>
        <v/>
      </c>
      <c r="V106" s="295"/>
      <c r="W106" s="1409"/>
      <c r="X106" s="1409"/>
      <c r="Y106" s="25"/>
      <c r="Z106" s="25"/>
      <c r="AA106" s="25"/>
      <c r="AB106" s="25"/>
      <c r="AC106" s="25"/>
      <c r="AD106" s="1"/>
      <c r="AE106" s="1187"/>
      <c r="AF106" s="1187"/>
      <c r="AG106" s="1187"/>
      <c r="AH106" s="1187"/>
      <c r="AI106" s="1187"/>
      <c r="AJ106" s="1188"/>
      <c r="AK106" s="1187"/>
      <c r="AL106" s="1187"/>
      <c r="AM106" s="25"/>
      <c r="AN106" s="25"/>
      <c r="AO106" s="25"/>
      <c r="AP106" s="25"/>
      <c r="AQ106" s="25"/>
      <c r="AR106" s="25"/>
      <c r="AS106" s="25"/>
      <c r="AT106" s="1719"/>
      <c r="AU106" s="1719"/>
      <c r="AV106" s="1719"/>
      <c r="AW106" s="1719"/>
      <c r="AX106" s="1719"/>
      <c r="AY106" s="1719"/>
      <c r="AZ106" s="1719"/>
      <c r="BA106" s="1719"/>
    </row>
    <row r="107" spans="1:53" ht="18" hidden="1" customHeight="1" x14ac:dyDescent="0.25">
      <c r="A107" s="1700" t="s">
        <v>2941</v>
      </c>
      <c r="B107" s="1065"/>
      <c r="C107" s="1692"/>
      <c r="D107" s="1692"/>
      <c r="E107" s="1700"/>
      <c r="F107" s="1692"/>
      <c r="G107" s="1504"/>
      <c r="H107" s="1431"/>
      <c r="I107" s="1692"/>
      <c r="J107" s="1505"/>
      <c r="K107" s="1405"/>
      <c r="L107" s="1505"/>
      <c r="M107" s="1406"/>
      <c r="N107" s="1700"/>
      <c r="O107" s="2186"/>
      <c r="P107" s="2186"/>
      <c r="Q107" s="2186"/>
      <c r="R107" s="2186"/>
      <c r="S107" s="24"/>
      <c r="T107" s="1407" t="str">
        <f t="shared" si="6"/>
        <v>10 (1410)</v>
      </c>
      <c r="U107" s="1408" t="str">
        <f t="shared" si="7"/>
        <v/>
      </c>
      <c r="V107" s="295"/>
      <c r="W107" s="1409"/>
      <c r="X107" s="1409"/>
      <c r="Y107" s="25"/>
      <c r="Z107" s="25"/>
      <c r="AA107" s="25"/>
      <c r="AB107" s="25"/>
      <c r="AC107" s="25"/>
      <c r="AD107" s="1"/>
      <c r="AE107" s="1187"/>
      <c r="AF107" s="1187"/>
      <c r="AG107" s="1187"/>
      <c r="AH107" s="1187"/>
      <c r="AI107" s="1187"/>
      <c r="AJ107" s="1188"/>
      <c r="AK107" s="1187"/>
      <c r="AL107" s="1187"/>
      <c r="AM107" s="25"/>
      <c r="AN107" s="25"/>
      <c r="AO107" s="25"/>
      <c r="AP107" s="25"/>
      <c r="AQ107" s="25"/>
      <c r="AR107" s="25"/>
      <c r="AS107" s="25"/>
      <c r="AT107" s="1719"/>
      <c r="AU107" s="1719"/>
      <c r="AV107" s="1719"/>
      <c r="AW107" s="1719"/>
      <c r="AX107" s="1719"/>
      <c r="AY107" s="1719"/>
      <c r="AZ107" s="1719"/>
      <c r="BA107" s="1719"/>
    </row>
    <row r="108" spans="1:53" hidden="1" x14ac:dyDescent="0.25">
      <c r="A108" s="1700" t="s">
        <v>2942</v>
      </c>
      <c r="B108" s="1065"/>
      <c r="C108" s="1692"/>
      <c r="D108" s="1692"/>
      <c r="E108" s="1700"/>
      <c r="F108" s="1692"/>
      <c r="G108" s="1504"/>
      <c r="H108" s="1431"/>
      <c r="I108" s="1692"/>
      <c r="J108" s="1505"/>
      <c r="K108" s="1405"/>
      <c r="L108" s="1505"/>
      <c r="M108" s="1406"/>
      <c r="N108" s="1700"/>
      <c r="O108" s="2186"/>
      <c r="P108" s="2186"/>
      <c r="Q108" s="2186"/>
      <c r="R108" s="2186"/>
      <c r="S108" s="24"/>
      <c r="T108" s="1407" t="str">
        <f t="shared" si="6"/>
        <v>11 (1411)</v>
      </c>
      <c r="U108" s="1408" t="str">
        <f t="shared" si="7"/>
        <v/>
      </c>
      <c r="V108" s="295"/>
      <c r="W108" s="1409"/>
      <c r="X108" s="1409"/>
      <c r="Y108" s="25"/>
      <c r="Z108" s="25"/>
      <c r="AA108" s="25"/>
      <c r="AB108" s="25"/>
      <c r="AC108" s="25"/>
      <c r="AD108" s="1"/>
      <c r="AE108" s="1187"/>
      <c r="AF108" s="1187"/>
      <c r="AG108" s="1187"/>
      <c r="AH108" s="1187"/>
      <c r="AI108" s="1187"/>
      <c r="AJ108" s="1188"/>
      <c r="AK108" s="1187"/>
      <c r="AL108" s="1187"/>
      <c r="AM108" s="25"/>
      <c r="AN108" s="25"/>
      <c r="AO108" s="25"/>
      <c r="AP108" s="25"/>
      <c r="AQ108" s="25"/>
      <c r="AR108" s="25"/>
      <c r="AS108" s="25"/>
      <c r="AT108" s="1719"/>
      <c r="AU108" s="1719"/>
      <c r="AV108" s="1719"/>
      <c r="AW108" s="1719"/>
      <c r="AX108" s="1719"/>
      <c r="AY108" s="1719"/>
      <c r="AZ108" s="1719"/>
      <c r="BA108" s="1719"/>
    </row>
    <row r="109" spans="1:53" hidden="1" x14ac:dyDescent="0.25">
      <c r="A109" s="1700" t="s">
        <v>2943</v>
      </c>
      <c r="B109" s="1065"/>
      <c r="C109" s="1692"/>
      <c r="D109" s="1692"/>
      <c r="E109" s="1700"/>
      <c r="F109" s="1692"/>
      <c r="G109" s="1504"/>
      <c r="H109" s="1431"/>
      <c r="I109" s="1692"/>
      <c r="J109" s="1505"/>
      <c r="K109" s="1405"/>
      <c r="L109" s="1505"/>
      <c r="M109" s="1406"/>
      <c r="N109" s="1700"/>
      <c r="O109" s="2186"/>
      <c r="P109" s="2186"/>
      <c r="Q109" s="2186"/>
      <c r="R109" s="2186"/>
      <c r="S109" s="24"/>
      <c r="T109" s="1407" t="str">
        <f t="shared" si="6"/>
        <v>12 (1412)</v>
      </c>
      <c r="U109" s="1408" t="str">
        <f t="shared" si="7"/>
        <v/>
      </c>
      <c r="V109" s="295"/>
      <c r="W109" s="1409"/>
      <c r="X109" s="1409"/>
      <c r="Y109" s="25"/>
      <c r="Z109" s="25"/>
      <c r="AA109" s="25"/>
      <c r="AB109" s="25"/>
      <c r="AC109" s="25"/>
      <c r="AD109" s="1"/>
      <c r="AE109" s="1187"/>
      <c r="AF109" s="1187"/>
      <c r="AG109" s="1187"/>
      <c r="AH109" s="1187"/>
      <c r="AI109" s="1187"/>
      <c r="AJ109" s="1188"/>
      <c r="AK109" s="1187"/>
      <c r="AL109" s="1187"/>
      <c r="AM109" s="25"/>
      <c r="AN109" s="25"/>
      <c r="AO109" s="25"/>
      <c r="AP109" s="25"/>
      <c r="AQ109" s="25"/>
      <c r="AR109" s="25"/>
      <c r="AS109" s="25"/>
      <c r="AT109" s="1719"/>
      <c r="AU109" s="1719"/>
      <c r="AV109" s="1719"/>
      <c r="AW109" s="1719"/>
      <c r="AX109" s="1719"/>
      <c r="AY109" s="1719"/>
      <c r="AZ109" s="1719"/>
      <c r="BA109" s="1719"/>
    </row>
    <row r="110" spans="1:53" hidden="1" x14ac:dyDescent="0.25">
      <c r="A110" s="1700" t="s">
        <v>2944</v>
      </c>
      <c r="B110" s="1065"/>
      <c r="C110" s="1692"/>
      <c r="D110" s="1692"/>
      <c r="E110" s="1700"/>
      <c r="F110" s="1692"/>
      <c r="G110" s="1504"/>
      <c r="H110" s="1431"/>
      <c r="I110" s="1692"/>
      <c r="J110" s="1505"/>
      <c r="K110" s="1405"/>
      <c r="L110" s="1505"/>
      <c r="M110" s="1406"/>
      <c r="N110" s="1700"/>
      <c r="O110" s="2186"/>
      <c r="P110" s="2186"/>
      <c r="Q110" s="2186"/>
      <c r="R110" s="2186"/>
      <c r="S110" s="24"/>
      <c r="T110" s="1407" t="str">
        <f t="shared" si="6"/>
        <v>13 (1413)</v>
      </c>
      <c r="U110" s="1408" t="str">
        <f t="shared" si="7"/>
        <v/>
      </c>
      <c r="V110" s="295"/>
      <c r="W110" s="1409"/>
      <c r="X110" s="1409"/>
      <c r="Y110" s="1719"/>
      <c r="Z110" s="1719"/>
      <c r="AA110" s="1719"/>
      <c r="AB110" s="1719"/>
      <c r="AC110" s="1719"/>
      <c r="AD110" s="1719"/>
      <c r="AE110" s="1719"/>
      <c r="AF110" s="1719"/>
      <c r="AG110" s="1719"/>
      <c r="AH110" s="1719"/>
      <c r="AI110" s="1719"/>
      <c r="AJ110" s="1719"/>
      <c r="AK110" s="1719"/>
      <c r="AL110" s="1719"/>
      <c r="AM110" s="1719"/>
      <c r="AN110" s="1719"/>
      <c r="AO110" s="1719"/>
      <c r="AP110" s="1719"/>
      <c r="AQ110" s="1719"/>
      <c r="AR110" s="1719"/>
      <c r="AS110" s="1719"/>
      <c r="AT110" s="1719"/>
      <c r="AU110" s="1719"/>
      <c r="AV110" s="1719"/>
      <c r="AW110" s="1719"/>
      <c r="AX110" s="1719"/>
      <c r="AY110" s="1719"/>
      <c r="AZ110" s="1719"/>
      <c r="BA110" s="1719"/>
    </row>
    <row r="111" spans="1:53" hidden="1" x14ac:dyDescent="0.25">
      <c r="A111" s="1700" t="s">
        <v>2945</v>
      </c>
      <c r="B111" s="1065"/>
      <c r="C111" s="1692"/>
      <c r="D111" s="1692"/>
      <c r="E111" s="1700"/>
      <c r="F111" s="1692"/>
      <c r="G111" s="1504"/>
      <c r="H111" s="1431"/>
      <c r="I111" s="1692"/>
      <c r="J111" s="1505"/>
      <c r="K111" s="1405"/>
      <c r="L111" s="1505"/>
      <c r="M111" s="1406"/>
      <c r="N111" s="1700"/>
      <c r="O111" s="2186"/>
      <c r="P111" s="2186"/>
      <c r="Q111" s="2186"/>
      <c r="R111" s="2186"/>
      <c r="S111" s="24"/>
      <c r="T111" s="1407" t="str">
        <f t="shared" si="6"/>
        <v>14 (1414)</v>
      </c>
      <c r="U111" s="1408" t="str">
        <f t="shared" si="7"/>
        <v/>
      </c>
      <c r="V111" s="295"/>
      <c r="W111" s="1409"/>
      <c r="X111" s="1409"/>
      <c r="Y111" s="1719"/>
      <c r="Z111" s="1719"/>
      <c r="AA111" s="1719"/>
      <c r="AB111" s="1719"/>
      <c r="AC111" s="1719"/>
      <c r="AD111" s="1719"/>
      <c r="AE111" s="1719"/>
      <c r="AF111" s="1719"/>
      <c r="AG111" s="1719"/>
      <c r="AH111" s="1719"/>
      <c r="AI111" s="1719"/>
      <c r="AJ111" s="1719"/>
      <c r="AK111" s="1719"/>
      <c r="AL111" s="1719"/>
      <c r="AM111" s="1719"/>
      <c r="AN111" s="1719"/>
      <c r="AO111" s="1719"/>
      <c r="AP111" s="1719"/>
      <c r="AQ111" s="1719"/>
      <c r="AR111" s="1719"/>
      <c r="AS111" s="1719"/>
      <c r="AT111" s="1719"/>
      <c r="AU111" s="1719"/>
      <c r="AV111" s="1719"/>
      <c r="AW111" s="1719"/>
      <c r="AX111" s="1719"/>
      <c r="AY111" s="1719"/>
      <c r="AZ111" s="1719"/>
      <c r="BA111" s="1719"/>
    </row>
    <row r="112" spans="1:53" hidden="1" x14ac:dyDescent="0.25">
      <c r="A112" s="1700" t="s">
        <v>2946</v>
      </c>
      <c r="B112" s="1065"/>
      <c r="C112" s="1692"/>
      <c r="D112" s="1692"/>
      <c r="E112" s="1700"/>
      <c r="F112" s="1692"/>
      <c r="G112" s="1504"/>
      <c r="H112" s="1431"/>
      <c r="I112" s="1692"/>
      <c r="J112" s="1505"/>
      <c r="K112" s="1405"/>
      <c r="L112" s="1505"/>
      <c r="M112" s="1406"/>
      <c r="N112" s="1700"/>
      <c r="O112" s="2186"/>
      <c r="P112" s="2186"/>
      <c r="Q112" s="2186"/>
      <c r="R112" s="2186"/>
      <c r="S112" s="24"/>
      <c r="T112" s="1407" t="str">
        <f t="shared" si="6"/>
        <v>15 (1415)</v>
      </c>
      <c r="U112" s="1408" t="str">
        <f t="shared" si="7"/>
        <v/>
      </c>
      <c r="V112" s="295"/>
      <c r="W112" s="1409"/>
      <c r="X112" s="1409"/>
      <c r="Y112" s="1719"/>
      <c r="Z112" s="1719"/>
      <c r="AA112" s="1719"/>
      <c r="AB112" s="1719"/>
      <c r="AC112" s="1719"/>
      <c r="AD112" s="1719"/>
      <c r="AE112" s="1719"/>
      <c r="AF112" s="1719"/>
      <c r="AG112" s="1719"/>
      <c r="AH112" s="1719"/>
      <c r="AI112" s="1719"/>
      <c r="AJ112" s="1719"/>
      <c r="AK112" s="1719"/>
      <c r="AL112" s="1719"/>
      <c r="AM112" s="1719"/>
      <c r="AN112" s="1719"/>
      <c r="AO112" s="1719"/>
      <c r="AP112" s="1719"/>
      <c r="AQ112" s="1719"/>
      <c r="AR112" s="1719"/>
      <c r="AS112" s="1719"/>
      <c r="AT112" s="1719"/>
      <c r="AU112" s="1719"/>
      <c r="AV112" s="1719"/>
      <c r="AW112" s="1719"/>
      <c r="AX112" s="1719"/>
      <c r="AY112" s="1719"/>
      <c r="AZ112" s="1719"/>
      <c r="BA112" s="1719"/>
    </row>
    <row r="113" spans="1:24" hidden="1" x14ac:dyDescent="0.25">
      <c r="A113" s="1700" t="s">
        <v>2947</v>
      </c>
      <c r="B113" s="1065"/>
      <c r="C113" s="1692"/>
      <c r="D113" s="1692"/>
      <c r="E113" s="1700"/>
      <c r="F113" s="1692"/>
      <c r="G113" s="1504"/>
      <c r="H113" s="1431"/>
      <c r="I113" s="1692"/>
      <c r="J113" s="1505"/>
      <c r="K113" s="1405"/>
      <c r="L113" s="1505"/>
      <c r="M113" s="1406"/>
      <c r="N113" s="1700"/>
      <c r="O113" s="2186"/>
      <c r="P113" s="2186"/>
      <c r="Q113" s="2186"/>
      <c r="R113" s="2186"/>
      <c r="S113" s="24"/>
      <c r="T113" s="1407" t="str">
        <f t="shared" si="6"/>
        <v>16 (1416)</v>
      </c>
      <c r="U113" s="1408" t="str">
        <f t="shared" si="7"/>
        <v/>
      </c>
      <c r="V113" s="295"/>
      <c r="W113" s="1409"/>
      <c r="X113" s="1409"/>
    </row>
    <row r="114" spans="1:24" hidden="1" x14ac:dyDescent="0.25">
      <c r="A114" s="1700" t="s">
        <v>2948</v>
      </c>
      <c r="B114" s="1065"/>
      <c r="C114" s="1692"/>
      <c r="D114" s="1692"/>
      <c r="E114" s="1700"/>
      <c r="F114" s="1692"/>
      <c r="G114" s="1504"/>
      <c r="H114" s="1431"/>
      <c r="I114" s="1692"/>
      <c r="J114" s="1505"/>
      <c r="K114" s="1405"/>
      <c r="L114" s="1505"/>
      <c r="M114" s="1406"/>
      <c r="N114" s="1700"/>
      <c r="O114" s="2186"/>
      <c r="P114" s="2186"/>
      <c r="Q114" s="2186"/>
      <c r="R114" s="2186"/>
      <c r="S114" s="24"/>
      <c r="T114" s="1407" t="str">
        <f t="shared" si="6"/>
        <v>17 (1417)</v>
      </c>
      <c r="U114" s="1408" t="str">
        <f t="shared" si="7"/>
        <v/>
      </c>
      <c r="V114" s="295"/>
      <c r="W114" s="1409"/>
      <c r="X114" s="1409"/>
    </row>
    <row r="115" spans="1:24" hidden="1" x14ac:dyDescent="0.25">
      <c r="A115" s="1700" t="s">
        <v>2949</v>
      </c>
      <c r="B115" s="1065"/>
      <c r="C115" s="1692"/>
      <c r="D115" s="1692"/>
      <c r="E115" s="1700"/>
      <c r="F115" s="1692"/>
      <c r="G115" s="1504"/>
      <c r="H115" s="1431"/>
      <c r="I115" s="1692"/>
      <c r="J115" s="1505"/>
      <c r="K115" s="1405"/>
      <c r="L115" s="1505"/>
      <c r="M115" s="1406"/>
      <c r="N115" s="1700"/>
      <c r="O115" s="2186"/>
      <c r="P115" s="2186"/>
      <c r="Q115" s="2186"/>
      <c r="R115" s="2186"/>
      <c r="S115" s="24"/>
      <c r="T115" s="1407" t="str">
        <f t="shared" si="6"/>
        <v>18 (1418)</v>
      </c>
      <c r="U115" s="1408" t="str">
        <f t="shared" si="7"/>
        <v/>
      </c>
      <c r="V115" s="295"/>
      <c r="W115" s="1409"/>
      <c r="X115" s="1409"/>
    </row>
    <row r="116" spans="1:24" hidden="1" x14ac:dyDescent="0.25">
      <c r="A116" s="1700" t="s">
        <v>2950</v>
      </c>
      <c r="B116" s="1065"/>
      <c r="C116" s="1692"/>
      <c r="D116" s="1692"/>
      <c r="E116" s="1700"/>
      <c r="F116" s="1692"/>
      <c r="G116" s="1504"/>
      <c r="H116" s="1431"/>
      <c r="I116" s="1692"/>
      <c r="J116" s="1505"/>
      <c r="K116" s="1405"/>
      <c r="L116" s="1505"/>
      <c r="M116" s="1406"/>
      <c r="N116" s="1700"/>
      <c r="O116" s="2186"/>
      <c r="P116" s="2186"/>
      <c r="Q116" s="2186"/>
      <c r="R116" s="2186"/>
      <c r="S116" s="24"/>
      <c r="T116" s="1407" t="str">
        <f t="shared" si="6"/>
        <v>19 (1419)</v>
      </c>
      <c r="U116" s="1408" t="str">
        <f t="shared" si="7"/>
        <v/>
      </c>
      <c r="V116" s="295"/>
      <c r="W116" s="1409"/>
      <c r="X116" s="1409"/>
    </row>
    <row r="117" spans="1:24" hidden="1" x14ac:dyDescent="0.25">
      <c r="A117" s="1700" t="s">
        <v>2951</v>
      </c>
      <c r="B117" s="1065"/>
      <c r="C117" s="1692"/>
      <c r="D117" s="1692"/>
      <c r="E117" s="1700"/>
      <c r="F117" s="1692"/>
      <c r="G117" s="1504"/>
      <c r="H117" s="1431"/>
      <c r="I117" s="1692"/>
      <c r="J117" s="1505"/>
      <c r="K117" s="1405"/>
      <c r="L117" s="1505"/>
      <c r="M117" s="1406"/>
      <c r="N117" s="1700"/>
      <c r="O117" s="2186"/>
      <c r="P117" s="2186"/>
      <c r="Q117" s="2186"/>
      <c r="R117" s="2186"/>
      <c r="S117" s="24"/>
      <c r="T117" s="1407" t="str">
        <f t="shared" si="6"/>
        <v>20 (1420)</v>
      </c>
      <c r="U117" s="1408" t="str">
        <f t="shared" si="7"/>
        <v/>
      </c>
      <c r="V117" s="295"/>
      <c r="W117" s="1409"/>
      <c r="X117" s="1409"/>
    </row>
    <row r="118" spans="1:24" hidden="1" x14ac:dyDescent="0.25">
      <c r="A118" s="1700" t="s">
        <v>2952</v>
      </c>
      <c r="B118" s="1065"/>
      <c r="C118" s="1692"/>
      <c r="D118" s="1692"/>
      <c r="E118" s="1700"/>
      <c r="F118" s="1692"/>
      <c r="G118" s="1504"/>
      <c r="H118" s="1431"/>
      <c r="I118" s="1692"/>
      <c r="J118" s="1505"/>
      <c r="K118" s="1405"/>
      <c r="L118" s="1505"/>
      <c r="M118" s="1406"/>
      <c r="N118" s="1700"/>
      <c r="O118" s="2186"/>
      <c r="P118" s="2186"/>
      <c r="Q118" s="2186"/>
      <c r="R118" s="2186"/>
      <c r="S118" s="24"/>
      <c r="T118" s="1407" t="str">
        <f t="shared" si="6"/>
        <v>21 (1421)</v>
      </c>
      <c r="U118" s="1408" t="str">
        <f t="shared" si="7"/>
        <v/>
      </c>
      <c r="V118" s="295"/>
      <c r="W118" s="1409"/>
      <c r="X118" s="1409"/>
    </row>
    <row r="119" spans="1:24" hidden="1" x14ac:dyDescent="0.25">
      <c r="A119" s="1700" t="s">
        <v>2953</v>
      </c>
      <c r="B119" s="1065"/>
      <c r="C119" s="1692"/>
      <c r="D119" s="1692"/>
      <c r="E119" s="1700"/>
      <c r="F119" s="1692"/>
      <c r="G119" s="1504"/>
      <c r="H119" s="1431"/>
      <c r="I119" s="1692"/>
      <c r="J119" s="1505"/>
      <c r="K119" s="1405"/>
      <c r="L119" s="1505"/>
      <c r="M119" s="1406"/>
      <c r="N119" s="1700"/>
      <c r="O119" s="2186"/>
      <c r="P119" s="2186"/>
      <c r="Q119" s="2186"/>
      <c r="R119" s="2186"/>
      <c r="S119" s="24"/>
      <c r="T119" s="1407" t="str">
        <f t="shared" si="6"/>
        <v>22 (1422)</v>
      </c>
      <c r="U119" s="1408" t="str">
        <f t="shared" si="7"/>
        <v/>
      </c>
      <c r="V119" s="295"/>
      <c r="W119" s="1409"/>
      <c r="X119" s="1409"/>
    </row>
    <row r="120" spans="1:24" hidden="1" x14ac:dyDescent="0.25">
      <c r="A120" s="1700" t="s">
        <v>2954</v>
      </c>
      <c r="B120" s="1065"/>
      <c r="C120" s="1692"/>
      <c r="D120" s="1692"/>
      <c r="E120" s="1700"/>
      <c r="F120" s="1692"/>
      <c r="G120" s="1504"/>
      <c r="H120" s="1431"/>
      <c r="I120" s="1692"/>
      <c r="J120" s="1505"/>
      <c r="K120" s="1405"/>
      <c r="L120" s="1505"/>
      <c r="M120" s="1406"/>
      <c r="N120" s="1700"/>
      <c r="O120" s="2186"/>
      <c r="P120" s="2186"/>
      <c r="Q120" s="2186"/>
      <c r="R120" s="2186"/>
      <c r="S120" s="24"/>
      <c r="T120" s="1407" t="str">
        <f t="shared" si="6"/>
        <v>23 (1423)</v>
      </c>
      <c r="U120" s="1408" t="str">
        <f t="shared" si="7"/>
        <v/>
      </c>
      <c r="V120" s="295"/>
      <c r="W120" s="1409"/>
      <c r="X120" s="1409"/>
    </row>
    <row r="121" spans="1:24" hidden="1" x14ac:dyDescent="0.25">
      <c r="A121" s="1700" t="s">
        <v>2955</v>
      </c>
      <c r="B121" s="1065"/>
      <c r="C121" s="1692"/>
      <c r="D121" s="1692"/>
      <c r="E121" s="1700"/>
      <c r="F121" s="1692"/>
      <c r="G121" s="1504"/>
      <c r="H121" s="1431"/>
      <c r="I121" s="1692"/>
      <c r="J121" s="1505"/>
      <c r="K121" s="1405"/>
      <c r="L121" s="1505"/>
      <c r="M121" s="1406"/>
      <c r="N121" s="1700"/>
      <c r="O121" s="2186"/>
      <c r="P121" s="2186"/>
      <c r="Q121" s="2186"/>
      <c r="R121" s="2186"/>
      <c r="S121" s="24"/>
      <c r="T121" s="1407" t="str">
        <f t="shared" si="6"/>
        <v>24 (1424)</v>
      </c>
      <c r="U121" s="1408" t="str">
        <f t="shared" si="7"/>
        <v/>
      </c>
      <c r="V121" s="295"/>
      <c r="W121" s="1409"/>
      <c r="X121" s="1409"/>
    </row>
    <row r="122" spans="1:24" x14ac:dyDescent="0.25">
      <c r="A122" s="1700" t="s">
        <v>2956</v>
      </c>
      <c r="B122" s="1065"/>
      <c r="C122" s="1692"/>
      <c r="D122" s="1692"/>
      <c r="E122" s="1700"/>
      <c r="F122" s="1692"/>
      <c r="G122" s="1504"/>
      <c r="H122" s="1431"/>
      <c r="I122" s="1692"/>
      <c r="J122" s="1505"/>
      <c r="K122" s="1405"/>
      <c r="L122" s="1505"/>
      <c r="M122" s="1406"/>
      <c r="N122" s="1700"/>
      <c r="O122" s="2186"/>
      <c r="P122" s="2186"/>
      <c r="Q122" s="2186"/>
      <c r="R122" s="2186"/>
      <c r="S122" s="24"/>
      <c r="T122" s="1407" t="str">
        <f t="shared" si="6"/>
        <v>25 (1425)</v>
      </c>
      <c r="U122" s="1408" t="str">
        <f t="shared" si="7"/>
        <v/>
      </c>
      <c r="V122" s="295"/>
      <c r="W122" s="1409"/>
      <c r="X122" s="1409"/>
    </row>
    <row r="123" spans="1:24" x14ac:dyDescent="0.25">
      <c r="A123" s="425" t="s">
        <v>2957</v>
      </c>
      <c r="B123" s="1066">
        <v>100</v>
      </c>
      <c r="C123" s="1692"/>
      <c r="D123" s="1692"/>
      <c r="E123" s="1700"/>
      <c r="F123" s="1692"/>
      <c r="G123" s="467"/>
      <c r="H123" s="1496"/>
      <c r="I123" s="1692"/>
      <c r="J123" s="1352"/>
      <c r="K123" s="1405"/>
      <c r="L123" s="1352"/>
      <c r="M123" s="1497"/>
      <c r="N123" s="1700"/>
      <c r="O123" s="2188"/>
      <c r="P123" s="2188"/>
      <c r="Q123" s="2188"/>
      <c r="R123" s="2188"/>
      <c r="S123" s="24"/>
      <c r="T123" s="1480" t="str">
        <f>$A$123</f>
        <v>(1426)</v>
      </c>
      <c r="U123" s="1413">
        <f>$B123</f>
        <v>100</v>
      </c>
      <c r="V123" s="295"/>
      <c r="W123" s="1409"/>
      <c r="X123" s="1409"/>
    </row>
    <row r="124" spans="1:24" x14ac:dyDescent="0.25">
      <c r="A124" s="132" t="s">
        <v>2958</v>
      </c>
      <c r="B124" s="905" t="s">
        <v>2959</v>
      </c>
      <c r="C124" s="1693"/>
      <c r="D124" s="1693"/>
      <c r="E124" s="131"/>
      <c r="F124" s="1498"/>
      <c r="G124" s="1414"/>
      <c r="H124" s="1500"/>
      <c r="I124" s="1693"/>
      <c r="J124" s="1483"/>
      <c r="K124" s="1416"/>
      <c r="L124" s="1483"/>
      <c r="M124" s="1417"/>
      <c r="N124" s="131"/>
      <c r="O124" s="2189"/>
      <c r="P124" s="2189"/>
      <c r="Q124" s="2189"/>
      <c r="R124" s="2189"/>
      <c r="S124" s="24"/>
      <c r="T124" s="1480" t="str">
        <f>$A$124</f>
        <v>(1400)</v>
      </c>
      <c r="U124" s="906" t="s">
        <v>2959</v>
      </c>
      <c r="V124" s="295"/>
      <c r="W124" s="1418"/>
      <c r="X124" s="1418"/>
    </row>
    <row r="125" spans="1:24" x14ac:dyDescent="0.25">
      <c r="A125" s="1718"/>
      <c r="B125" s="1718"/>
      <c r="C125" s="131"/>
      <c r="D125" s="131"/>
      <c r="E125" s="131"/>
      <c r="F125" s="1421"/>
      <c r="G125" s="1421"/>
      <c r="H125" s="1421"/>
      <c r="I125" s="1421"/>
      <c r="J125" s="1421"/>
      <c r="K125" s="1421"/>
      <c r="L125" s="1421"/>
      <c r="M125" s="1421"/>
      <c r="N125" s="131"/>
      <c r="O125" s="131"/>
      <c r="P125" s="131"/>
      <c r="Q125" s="131"/>
      <c r="R125" s="131"/>
      <c r="S125" s="1"/>
      <c r="T125" s="1400"/>
      <c r="U125" s="1400"/>
      <c r="V125" s="131"/>
      <c r="W125" s="131"/>
      <c r="X125" s="131"/>
    </row>
    <row r="126" spans="1:24" x14ac:dyDescent="0.25">
      <c r="A126" s="131"/>
      <c r="B126" s="138" t="s">
        <v>1788</v>
      </c>
      <c r="C126" s="131"/>
      <c r="D126" s="131"/>
      <c r="E126" s="131"/>
      <c r="F126" s="1421"/>
      <c r="G126" s="1421"/>
      <c r="H126" s="1421"/>
      <c r="I126" s="1421"/>
      <c r="J126" s="1421"/>
      <c r="K126" s="1421"/>
      <c r="L126" s="1421"/>
      <c r="M126" s="1421"/>
      <c r="N126" s="131"/>
      <c r="O126" s="131"/>
      <c r="P126" s="131"/>
      <c r="Q126" s="131"/>
      <c r="R126" s="131"/>
      <c r="S126" s="24"/>
      <c r="T126" s="1400"/>
      <c r="U126" s="1401" t="str">
        <f>$B126</f>
        <v>Autres éléments hors bilan (505)</v>
      </c>
      <c r="V126" s="131"/>
      <c r="W126" s="131"/>
      <c r="X126" s="131"/>
    </row>
    <row r="127" spans="1:24" x14ac:dyDescent="0.25">
      <c r="A127" s="1700" t="s">
        <v>2932</v>
      </c>
      <c r="B127" s="1065"/>
      <c r="C127" s="1692"/>
      <c r="D127" s="1692"/>
      <c r="E127" s="1700"/>
      <c r="F127" s="1692"/>
      <c r="G127" s="1430"/>
      <c r="H127" s="1431"/>
      <c r="I127" s="1432"/>
      <c r="J127" s="1693"/>
      <c r="K127" s="1432"/>
      <c r="L127" s="1405"/>
      <c r="M127" s="1406"/>
      <c r="N127" s="1700"/>
      <c r="O127" s="2186"/>
      <c r="P127" s="2186"/>
      <c r="Q127" s="2186"/>
      <c r="R127" s="2186"/>
      <c r="S127" s="1244"/>
      <c r="T127" s="1407" t="str">
        <f t="shared" ref="T127:T151" si="8">$A127</f>
        <v>1 (1401)</v>
      </c>
      <c r="U127" s="1408" t="str">
        <f t="shared" ref="U127:U151" si="9">IF($B127="","",$B127)</f>
        <v/>
      </c>
      <c r="V127" s="295"/>
      <c r="W127" s="1409"/>
      <c r="X127" s="1409"/>
    </row>
    <row r="128" spans="1:24" x14ac:dyDescent="0.25">
      <c r="A128" s="1700" t="s">
        <v>2933</v>
      </c>
      <c r="B128" s="1065"/>
      <c r="C128" s="1692"/>
      <c r="D128" s="1692"/>
      <c r="E128" s="1700"/>
      <c r="F128" s="1692"/>
      <c r="G128" s="1430"/>
      <c r="H128" s="1431"/>
      <c r="I128" s="1432"/>
      <c r="J128" s="1693"/>
      <c r="K128" s="1432"/>
      <c r="L128" s="1405"/>
      <c r="M128" s="1406"/>
      <c r="N128" s="1700"/>
      <c r="O128" s="2186"/>
      <c r="P128" s="2186"/>
      <c r="Q128" s="2186"/>
      <c r="R128" s="2186"/>
      <c r="S128" s="1244"/>
      <c r="T128" s="1407" t="str">
        <f t="shared" si="8"/>
        <v>2 (1402)</v>
      </c>
      <c r="U128" s="1408" t="str">
        <f t="shared" si="9"/>
        <v/>
      </c>
      <c r="V128" s="295"/>
      <c r="W128" s="1409"/>
      <c r="X128" s="1409"/>
    </row>
    <row r="129" spans="1:24" x14ac:dyDescent="0.25">
      <c r="A129" s="1700" t="s">
        <v>2934</v>
      </c>
      <c r="B129" s="1065"/>
      <c r="C129" s="1692"/>
      <c r="D129" s="1692"/>
      <c r="E129" s="1700"/>
      <c r="F129" s="1692"/>
      <c r="G129" s="1430"/>
      <c r="H129" s="1431"/>
      <c r="I129" s="1432"/>
      <c r="J129" s="1693"/>
      <c r="K129" s="1432"/>
      <c r="L129" s="1405"/>
      <c r="M129" s="1406"/>
      <c r="N129" s="1700"/>
      <c r="O129" s="2186"/>
      <c r="P129" s="2186"/>
      <c r="Q129" s="2186"/>
      <c r="R129" s="2186"/>
      <c r="S129" s="1244"/>
      <c r="T129" s="1407" t="str">
        <f t="shared" si="8"/>
        <v>3 (1403)</v>
      </c>
      <c r="U129" s="1408" t="str">
        <f t="shared" si="9"/>
        <v/>
      </c>
      <c r="V129" s="295"/>
      <c r="W129" s="1409"/>
      <c r="X129" s="1409"/>
    </row>
    <row r="130" spans="1:24" hidden="1" x14ac:dyDescent="0.25">
      <c r="A130" s="1700" t="s">
        <v>2935</v>
      </c>
      <c r="B130" s="1065"/>
      <c r="C130" s="1692"/>
      <c r="D130" s="1692"/>
      <c r="E130" s="1700"/>
      <c r="F130" s="1692"/>
      <c r="G130" s="1430"/>
      <c r="H130" s="1431"/>
      <c r="I130" s="1432"/>
      <c r="J130" s="1693"/>
      <c r="K130" s="1432"/>
      <c r="L130" s="1405"/>
      <c r="M130" s="1406"/>
      <c r="N130" s="1700"/>
      <c r="O130" s="2186"/>
      <c r="P130" s="2186"/>
      <c r="Q130" s="2186"/>
      <c r="R130" s="2186"/>
      <c r="S130" s="1244"/>
      <c r="T130" s="1407" t="str">
        <f t="shared" si="8"/>
        <v>4 (1404)</v>
      </c>
      <c r="U130" s="1408" t="str">
        <f t="shared" si="9"/>
        <v/>
      </c>
      <c r="V130" s="295"/>
      <c r="W130" s="1409"/>
      <c r="X130" s="1409"/>
    </row>
    <row r="131" spans="1:24" hidden="1" x14ac:dyDescent="0.25">
      <c r="A131" s="1700" t="s">
        <v>2936</v>
      </c>
      <c r="B131" s="1065"/>
      <c r="C131" s="1692"/>
      <c r="D131" s="1692"/>
      <c r="E131" s="1700"/>
      <c r="F131" s="1692"/>
      <c r="G131" s="1430"/>
      <c r="H131" s="1431"/>
      <c r="I131" s="1432"/>
      <c r="J131" s="1693"/>
      <c r="K131" s="1432"/>
      <c r="L131" s="1405"/>
      <c r="M131" s="1406"/>
      <c r="N131" s="1700"/>
      <c r="O131" s="2186"/>
      <c r="P131" s="2186"/>
      <c r="Q131" s="2186"/>
      <c r="R131" s="2186"/>
      <c r="S131" s="1244"/>
      <c r="T131" s="1407" t="str">
        <f t="shared" si="8"/>
        <v>5 (1405)</v>
      </c>
      <c r="U131" s="1408" t="str">
        <f t="shared" si="9"/>
        <v/>
      </c>
      <c r="V131" s="295"/>
      <c r="W131" s="1409"/>
      <c r="X131" s="1409"/>
    </row>
    <row r="132" spans="1:24" hidden="1" x14ac:dyDescent="0.25">
      <c r="A132" s="1700" t="s">
        <v>2937</v>
      </c>
      <c r="B132" s="1065"/>
      <c r="C132" s="1692"/>
      <c r="D132" s="1692"/>
      <c r="E132" s="1700"/>
      <c r="F132" s="1692"/>
      <c r="G132" s="1430"/>
      <c r="H132" s="1431"/>
      <c r="I132" s="1432"/>
      <c r="J132" s="1693"/>
      <c r="K132" s="1432"/>
      <c r="L132" s="1405"/>
      <c r="M132" s="1406"/>
      <c r="N132" s="1700"/>
      <c r="O132" s="2186"/>
      <c r="P132" s="2186"/>
      <c r="Q132" s="2186"/>
      <c r="R132" s="2186"/>
      <c r="S132" s="1244"/>
      <c r="T132" s="1407" t="str">
        <f t="shared" si="8"/>
        <v>6 (1406)</v>
      </c>
      <c r="U132" s="1408" t="str">
        <f t="shared" si="9"/>
        <v/>
      </c>
      <c r="V132" s="295"/>
      <c r="W132" s="1409"/>
      <c r="X132" s="1409"/>
    </row>
    <row r="133" spans="1:24" hidden="1" x14ac:dyDescent="0.25">
      <c r="A133" s="1700" t="s">
        <v>2938</v>
      </c>
      <c r="B133" s="1065"/>
      <c r="C133" s="1692"/>
      <c r="D133" s="1692"/>
      <c r="E133" s="1700"/>
      <c r="F133" s="1692"/>
      <c r="G133" s="1430"/>
      <c r="H133" s="1431"/>
      <c r="I133" s="1432"/>
      <c r="J133" s="1693"/>
      <c r="K133" s="1432"/>
      <c r="L133" s="1405"/>
      <c r="M133" s="1406"/>
      <c r="N133" s="1700"/>
      <c r="O133" s="2186"/>
      <c r="P133" s="2186"/>
      <c r="Q133" s="2186"/>
      <c r="R133" s="2186"/>
      <c r="S133" s="1244"/>
      <c r="T133" s="1407" t="str">
        <f t="shared" si="8"/>
        <v>7 (1407)</v>
      </c>
      <c r="U133" s="1408" t="str">
        <f t="shared" si="9"/>
        <v/>
      </c>
      <c r="V133" s="295"/>
      <c r="W133" s="1409"/>
      <c r="X133" s="1409"/>
    </row>
    <row r="134" spans="1:24" hidden="1" x14ac:dyDescent="0.25">
      <c r="A134" s="1700" t="s">
        <v>2939</v>
      </c>
      <c r="B134" s="1065"/>
      <c r="C134" s="1692"/>
      <c r="D134" s="1692"/>
      <c r="E134" s="1700"/>
      <c r="F134" s="1692"/>
      <c r="G134" s="1430"/>
      <c r="H134" s="1431"/>
      <c r="I134" s="1432"/>
      <c r="J134" s="1693"/>
      <c r="K134" s="1432"/>
      <c r="L134" s="1405"/>
      <c r="M134" s="1406"/>
      <c r="N134" s="1700"/>
      <c r="O134" s="2186"/>
      <c r="P134" s="2186"/>
      <c r="Q134" s="2186"/>
      <c r="R134" s="2186"/>
      <c r="S134" s="1244"/>
      <c r="T134" s="1407" t="str">
        <f t="shared" si="8"/>
        <v>8 (1408)</v>
      </c>
      <c r="U134" s="1408" t="str">
        <f t="shared" si="9"/>
        <v/>
      </c>
      <c r="V134" s="295"/>
      <c r="W134" s="1409"/>
      <c r="X134" s="1409"/>
    </row>
    <row r="135" spans="1:24" hidden="1" x14ac:dyDescent="0.25">
      <c r="A135" s="1700" t="s">
        <v>2940</v>
      </c>
      <c r="B135" s="1065"/>
      <c r="C135" s="1692"/>
      <c r="D135" s="1692"/>
      <c r="E135" s="1700"/>
      <c r="F135" s="1692"/>
      <c r="G135" s="1430"/>
      <c r="H135" s="1431"/>
      <c r="I135" s="1432"/>
      <c r="J135" s="1693"/>
      <c r="K135" s="1432"/>
      <c r="L135" s="1405"/>
      <c r="M135" s="1406"/>
      <c r="N135" s="1700"/>
      <c r="O135" s="2186"/>
      <c r="P135" s="2186"/>
      <c r="Q135" s="2186"/>
      <c r="R135" s="2186"/>
      <c r="S135" s="1244"/>
      <c r="T135" s="1407" t="str">
        <f t="shared" si="8"/>
        <v>9 (1409)</v>
      </c>
      <c r="U135" s="1408" t="str">
        <f t="shared" si="9"/>
        <v/>
      </c>
      <c r="V135" s="295"/>
      <c r="W135" s="1409"/>
      <c r="X135" s="1409"/>
    </row>
    <row r="136" spans="1:24" hidden="1" x14ac:dyDescent="0.25">
      <c r="A136" s="1700" t="s">
        <v>2941</v>
      </c>
      <c r="B136" s="1065"/>
      <c r="C136" s="1692"/>
      <c r="D136" s="1692"/>
      <c r="E136" s="1700"/>
      <c r="F136" s="1692"/>
      <c r="G136" s="1430"/>
      <c r="H136" s="1431"/>
      <c r="I136" s="1432"/>
      <c r="J136" s="1693"/>
      <c r="K136" s="1432"/>
      <c r="L136" s="1405"/>
      <c r="M136" s="1406"/>
      <c r="N136" s="1700"/>
      <c r="O136" s="2186"/>
      <c r="P136" s="2186"/>
      <c r="Q136" s="2186"/>
      <c r="R136" s="2186"/>
      <c r="S136" s="1244"/>
      <c r="T136" s="1407" t="str">
        <f t="shared" si="8"/>
        <v>10 (1410)</v>
      </c>
      <c r="U136" s="1408" t="str">
        <f t="shared" si="9"/>
        <v/>
      </c>
      <c r="V136" s="295"/>
      <c r="W136" s="1409"/>
      <c r="X136" s="1409"/>
    </row>
    <row r="137" spans="1:24" hidden="1" x14ac:dyDescent="0.25">
      <c r="A137" s="1700" t="s">
        <v>2942</v>
      </c>
      <c r="B137" s="1065"/>
      <c r="C137" s="1692"/>
      <c r="D137" s="1692"/>
      <c r="E137" s="1700"/>
      <c r="F137" s="1692"/>
      <c r="G137" s="1430"/>
      <c r="H137" s="1431"/>
      <c r="I137" s="1432"/>
      <c r="J137" s="1693"/>
      <c r="K137" s="1432"/>
      <c r="L137" s="1405"/>
      <c r="M137" s="1406"/>
      <c r="N137" s="1700"/>
      <c r="O137" s="2186"/>
      <c r="P137" s="2186"/>
      <c r="Q137" s="2186"/>
      <c r="R137" s="2186"/>
      <c r="S137" s="1244"/>
      <c r="T137" s="1407" t="str">
        <f t="shared" si="8"/>
        <v>11 (1411)</v>
      </c>
      <c r="U137" s="1408" t="str">
        <f t="shared" si="9"/>
        <v/>
      </c>
      <c r="V137" s="295"/>
      <c r="W137" s="1409"/>
      <c r="X137" s="1409"/>
    </row>
    <row r="138" spans="1:24" hidden="1" x14ac:dyDescent="0.25">
      <c r="A138" s="1700" t="s">
        <v>2943</v>
      </c>
      <c r="B138" s="1065"/>
      <c r="C138" s="1692"/>
      <c r="D138" s="1692"/>
      <c r="E138" s="1700"/>
      <c r="F138" s="1692"/>
      <c r="G138" s="1430"/>
      <c r="H138" s="1431"/>
      <c r="I138" s="1432"/>
      <c r="J138" s="1693"/>
      <c r="K138" s="1432"/>
      <c r="L138" s="1405"/>
      <c r="M138" s="1406"/>
      <c r="N138" s="1700"/>
      <c r="O138" s="2186"/>
      <c r="P138" s="2186"/>
      <c r="Q138" s="2186"/>
      <c r="R138" s="2186"/>
      <c r="S138" s="1244"/>
      <c r="T138" s="1407" t="str">
        <f t="shared" si="8"/>
        <v>12 (1412)</v>
      </c>
      <c r="U138" s="1408" t="str">
        <f t="shared" si="9"/>
        <v/>
      </c>
      <c r="V138" s="295"/>
      <c r="W138" s="1409"/>
      <c r="X138" s="1409"/>
    </row>
    <row r="139" spans="1:24" hidden="1" x14ac:dyDescent="0.25">
      <c r="A139" s="1700" t="s">
        <v>2944</v>
      </c>
      <c r="B139" s="1065"/>
      <c r="C139" s="1692"/>
      <c r="D139" s="1692"/>
      <c r="E139" s="1700"/>
      <c r="F139" s="1692"/>
      <c r="G139" s="1430"/>
      <c r="H139" s="1431"/>
      <c r="I139" s="1432"/>
      <c r="J139" s="1693"/>
      <c r="K139" s="1432"/>
      <c r="L139" s="1405"/>
      <c r="M139" s="1406"/>
      <c r="N139" s="1700"/>
      <c r="O139" s="2186"/>
      <c r="P139" s="2186"/>
      <c r="Q139" s="2186"/>
      <c r="R139" s="2186"/>
      <c r="S139" s="1244"/>
      <c r="T139" s="1407" t="str">
        <f t="shared" si="8"/>
        <v>13 (1413)</v>
      </c>
      <c r="U139" s="1408" t="str">
        <f t="shared" si="9"/>
        <v/>
      </c>
      <c r="V139" s="295"/>
      <c r="W139" s="1409"/>
      <c r="X139" s="1409"/>
    </row>
    <row r="140" spans="1:24" hidden="1" x14ac:dyDescent="0.25">
      <c r="A140" s="1700" t="s">
        <v>2945</v>
      </c>
      <c r="B140" s="1065"/>
      <c r="C140" s="1692"/>
      <c r="D140" s="1692"/>
      <c r="E140" s="1700"/>
      <c r="F140" s="1692"/>
      <c r="G140" s="1430"/>
      <c r="H140" s="1431"/>
      <c r="I140" s="1432"/>
      <c r="J140" s="1693"/>
      <c r="K140" s="1432"/>
      <c r="L140" s="1405"/>
      <c r="M140" s="1406"/>
      <c r="N140" s="1700"/>
      <c r="O140" s="2186"/>
      <c r="P140" s="2186"/>
      <c r="Q140" s="2186"/>
      <c r="R140" s="2186"/>
      <c r="S140" s="1244"/>
      <c r="T140" s="1407" t="str">
        <f t="shared" si="8"/>
        <v>14 (1414)</v>
      </c>
      <c r="U140" s="1408" t="str">
        <f t="shared" si="9"/>
        <v/>
      </c>
      <c r="V140" s="295"/>
      <c r="W140" s="1409"/>
      <c r="X140" s="1409"/>
    </row>
    <row r="141" spans="1:24" hidden="1" x14ac:dyDescent="0.25">
      <c r="A141" s="1700" t="s">
        <v>2946</v>
      </c>
      <c r="B141" s="1065"/>
      <c r="C141" s="1692"/>
      <c r="D141" s="1692"/>
      <c r="E141" s="1700"/>
      <c r="F141" s="1692"/>
      <c r="G141" s="1430"/>
      <c r="H141" s="1431"/>
      <c r="I141" s="1432"/>
      <c r="J141" s="1693"/>
      <c r="K141" s="1432"/>
      <c r="L141" s="1405"/>
      <c r="M141" s="1406"/>
      <c r="N141" s="1700"/>
      <c r="O141" s="2186"/>
      <c r="P141" s="2186"/>
      <c r="Q141" s="2186"/>
      <c r="R141" s="2186"/>
      <c r="S141" s="1244"/>
      <c r="T141" s="1407" t="str">
        <f t="shared" si="8"/>
        <v>15 (1415)</v>
      </c>
      <c r="U141" s="1408" t="str">
        <f t="shared" si="9"/>
        <v/>
      </c>
      <c r="V141" s="295"/>
      <c r="W141" s="1409"/>
      <c r="X141" s="1409"/>
    </row>
    <row r="142" spans="1:24" hidden="1" x14ac:dyDescent="0.25">
      <c r="A142" s="1700" t="s">
        <v>2947</v>
      </c>
      <c r="B142" s="1065"/>
      <c r="C142" s="1692"/>
      <c r="D142" s="1692"/>
      <c r="E142" s="1700"/>
      <c r="F142" s="1692"/>
      <c r="G142" s="1430"/>
      <c r="H142" s="1431"/>
      <c r="I142" s="1432"/>
      <c r="J142" s="1693"/>
      <c r="K142" s="1432"/>
      <c r="L142" s="1405"/>
      <c r="M142" s="1406"/>
      <c r="N142" s="1700"/>
      <c r="O142" s="2186"/>
      <c r="P142" s="2186"/>
      <c r="Q142" s="2186"/>
      <c r="R142" s="2186"/>
      <c r="S142" s="1244"/>
      <c r="T142" s="1407" t="str">
        <f t="shared" si="8"/>
        <v>16 (1416)</v>
      </c>
      <c r="U142" s="1408" t="str">
        <f t="shared" si="9"/>
        <v/>
      </c>
      <c r="V142" s="295"/>
      <c r="W142" s="1409"/>
      <c r="X142" s="1409"/>
    </row>
    <row r="143" spans="1:24" hidden="1" x14ac:dyDescent="0.25">
      <c r="A143" s="1700" t="s">
        <v>2948</v>
      </c>
      <c r="B143" s="1065"/>
      <c r="C143" s="1692"/>
      <c r="D143" s="1692"/>
      <c r="E143" s="1700"/>
      <c r="F143" s="1692"/>
      <c r="G143" s="1430"/>
      <c r="H143" s="1431"/>
      <c r="I143" s="1432"/>
      <c r="J143" s="1693"/>
      <c r="K143" s="1432"/>
      <c r="L143" s="1405"/>
      <c r="M143" s="1406"/>
      <c r="N143" s="1700"/>
      <c r="O143" s="2186"/>
      <c r="P143" s="2186"/>
      <c r="Q143" s="2186"/>
      <c r="R143" s="2186"/>
      <c r="S143" s="1244"/>
      <c r="T143" s="1407" t="str">
        <f t="shared" si="8"/>
        <v>17 (1417)</v>
      </c>
      <c r="U143" s="1408" t="str">
        <f t="shared" si="9"/>
        <v/>
      </c>
      <c r="V143" s="295"/>
      <c r="W143" s="1409"/>
      <c r="X143" s="1409"/>
    </row>
    <row r="144" spans="1:24" hidden="1" x14ac:dyDescent="0.25">
      <c r="A144" s="1700" t="s">
        <v>2949</v>
      </c>
      <c r="B144" s="1065"/>
      <c r="C144" s="1692"/>
      <c r="D144" s="1692"/>
      <c r="E144" s="1700"/>
      <c r="F144" s="1692"/>
      <c r="G144" s="1430"/>
      <c r="H144" s="1431"/>
      <c r="I144" s="1432"/>
      <c r="J144" s="1693"/>
      <c r="K144" s="1432"/>
      <c r="L144" s="1405"/>
      <c r="M144" s="1406"/>
      <c r="N144" s="1700"/>
      <c r="O144" s="2186"/>
      <c r="P144" s="2186"/>
      <c r="Q144" s="2186"/>
      <c r="R144" s="2186"/>
      <c r="S144" s="1244"/>
      <c r="T144" s="1407" t="str">
        <f t="shared" si="8"/>
        <v>18 (1418)</v>
      </c>
      <c r="U144" s="1408" t="str">
        <f t="shared" si="9"/>
        <v/>
      </c>
      <c r="V144" s="295"/>
      <c r="W144" s="1409"/>
      <c r="X144" s="1409"/>
    </row>
    <row r="145" spans="1:24" hidden="1" x14ac:dyDescent="0.25">
      <c r="A145" s="1700" t="s">
        <v>2950</v>
      </c>
      <c r="B145" s="1065"/>
      <c r="C145" s="1692"/>
      <c r="D145" s="1692"/>
      <c r="E145" s="1700"/>
      <c r="F145" s="1692"/>
      <c r="G145" s="1430"/>
      <c r="H145" s="1431"/>
      <c r="I145" s="1432"/>
      <c r="J145" s="1693"/>
      <c r="K145" s="1432"/>
      <c r="L145" s="1405"/>
      <c r="M145" s="1406"/>
      <c r="N145" s="1700"/>
      <c r="O145" s="2186"/>
      <c r="P145" s="2186"/>
      <c r="Q145" s="2186"/>
      <c r="R145" s="2186"/>
      <c r="S145" s="1244"/>
      <c r="T145" s="1407" t="str">
        <f t="shared" si="8"/>
        <v>19 (1419)</v>
      </c>
      <c r="U145" s="1408" t="str">
        <f t="shared" si="9"/>
        <v/>
      </c>
      <c r="V145" s="295"/>
      <c r="W145" s="1409"/>
      <c r="X145" s="1409"/>
    </row>
    <row r="146" spans="1:24" hidden="1" x14ac:dyDescent="0.25">
      <c r="A146" s="1700" t="s">
        <v>2951</v>
      </c>
      <c r="B146" s="1065"/>
      <c r="C146" s="1692"/>
      <c r="D146" s="1692"/>
      <c r="E146" s="1700"/>
      <c r="F146" s="1692"/>
      <c r="G146" s="1430"/>
      <c r="H146" s="1431"/>
      <c r="I146" s="1432"/>
      <c r="J146" s="1693"/>
      <c r="K146" s="1432"/>
      <c r="L146" s="1405"/>
      <c r="M146" s="1406"/>
      <c r="N146" s="1700"/>
      <c r="O146" s="2186"/>
      <c r="P146" s="2186"/>
      <c r="Q146" s="2186"/>
      <c r="R146" s="2186"/>
      <c r="S146" s="1244"/>
      <c r="T146" s="1407" t="str">
        <f t="shared" si="8"/>
        <v>20 (1420)</v>
      </c>
      <c r="U146" s="1408" t="str">
        <f t="shared" si="9"/>
        <v/>
      </c>
      <c r="V146" s="295"/>
      <c r="W146" s="1409"/>
      <c r="X146" s="1409"/>
    </row>
    <row r="147" spans="1:24" hidden="1" x14ac:dyDescent="0.25">
      <c r="A147" s="1700" t="s">
        <v>2952</v>
      </c>
      <c r="B147" s="1065"/>
      <c r="C147" s="1692"/>
      <c r="D147" s="1692"/>
      <c r="E147" s="1700"/>
      <c r="F147" s="1692"/>
      <c r="G147" s="1430"/>
      <c r="H147" s="1431"/>
      <c r="I147" s="1432"/>
      <c r="J147" s="1693"/>
      <c r="K147" s="1432"/>
      <c r="L147" s="1405"/>
      <c r="M147" s="1406"/>
      <c r="N147" s="1700"/>
      <c r="O147" s="2186"/>
      <c r="P147" s="2186"/>
      <c r="Q147" s="2186"/>
      <c r="R147" s="2186"/>
      <c r="S147" s="1244"/>
      <c r="T147" s="1407" t="str">
        <f t="shared" si="8"/>
        <v>21 (1421)</v>
      </c>
      <c r="U147" s="1408" t="str">
        <f t="shared" si="9"/>
        <v/>
      </c>
      <c r="V147" s="295"/>
      <c r="W147" s="1409"/>
      <c r="X147" s="1409"/>
    </row>
    <row r="148" spans="1:24" hidden="1" x14ac:dyDescent="0.25">
      <c r="A148" s="1700" t="s">
        <v>2953</v>
      </c>
      <c r="B148" s="1065"/>
      <c r="C148" s="1692"/>
      <c r="D148" s="1692"/>
      <c r="E148" s="1700"/>
      <c r="F148" s="1692"/>
      <c r="G148" s="1430"/>
      <c r="H148" s="1431"/>
      <c r="I148" s="1432"/>
      <c r="J148" s="1693"/>
      <c r="K148" s="1432"/>
      <c r="L148" s="1405"/>
      <c r="M148" s="1406"/>
      <c r="N148" s="1700"/>
      <c r="O148" s="2186"/>
      <c r="P148" s="2186"/>
      <c r="Q148" s="2186"/>
      <c r="R148" s="2186"/>
      <c r="S148" s="1244"/>
      <c r="T148" s="1407" t="str">
        <f t="shared" si="8"/>
        <v>22 (1422)</v>
      </c>
      <c r="U148" s="1408" t="str">
        <f t="shared" si="9"/>
        <v/>
      </c>
      <c r="V148" s="295"/>
      <c r="W148" s="1409"/>
      <c r="X148" s="1409"/>
    </row>
    <row r="149" spans="1:24" hidden="1" x14ac:dyDescent="0.25">
      <c r="A149" s="1700" t="s">
        <v>2954</v>
      </c>
      <c r="B149" s="1065"/>
      <c r="C149" s="1692"/>
      <c r="D149" s="1692"/>
      <c r="E149" s="1700"/>
      <c r="F149" s="1692"/>
      <c r="G149" s="1430"/>
      <c r="H149" s="1431"/>
      <c r="I149" s="1432"/>
      <c r="J149" s="1693"/>
      <c r="K149" s="1432"/>
      <c r="L149" s="1405"/>
      <c r="M149" s="1406"/>
      <c r="N149" s="1700"/>
      <c r="O149" s="2186"/>
      <c r="P149" s="2186"/>
      <c r="Q149" s="2186"/>
      <c r="R149" s="2186"/>
      <c r="S149" s="1244"/>
      <c r="T149" s="1407" t="str">
        <f t="shared" si="8"/>
        <v>23 (1423)</v>
      </c>
      <c r="U149" s="1408" t="str">
        <f t="shared" si="9"/>
        <v/>
      </c>
      <c r="V149" s="295"/>
      <c r="W149" s="1409"/>
      <c r="X149" s="1409"/>
    </row>
    <row r="150" spans="1:24" hidden="1" x14ac:dyDescent="0.25">
      <c r="A150" s="1700" t="s">
        <v>2955</v>
      </c>
      <c r="B150" s="1065"/>
      <c r="C150" s="1692"/>
      <c r="D150" s="1692"/>
      <c r="E150" s="1700"/>
      <c r="F150" s="1692"/>
      <c r="G150" s="1430"/>
      <c r="H150" s="1431"/>
      <c r="I150" s="1432"/>
      <c r="J150" s="1693"/>
      <c r="K150" s="1432"/>
      <c r="L150" s="1405"/>
      <c r="M150" s="1406"/>
      <c r="N150" s="1700"/>
      <c r="O150" s="2186"/>
      <c r="P150" s="2186"/>
      <c r="Q150" s="2186"/>
      <c r="R150" s="2186"/>
      <c r="S150" s="1244"/>
      <c r="T150" s="1407" t="str">
        <f t="shared" si="8"/>
        <v>24 (1424)</v>
      </c>
      <c r="U150" s="1408" t="str">
        <f t="shared" si="9"/>
        <v/>
      </c>
      <c r="V150" s="295"/>
      <c r="W150" s="1409"/>
      <c r="X150" s="1409"/>
    </row>
    <row r="151" spans="1:24" x14ac:dyDescent="0.25">
      <c r="A151" s="1700" t="s">
        <v>2956</v>
      </c>
      <c r="B151" s="1065"/>
      <c r="C151" s="1692"/>
      <c r="D151" s="1692"/>
      <c r="E151" s="1700"/>
      <c r="F151" s="1692"/>
      <c r="G151" s="1430"/>
      <c r="H151" s="1431"/>
      <c r="I151" s="1432"/>
      <c r="J151" s="1693"/>
      <c r="K151" s="1432"/>
      <c r="L151" s="1405"/>
      <c r="M151" s="1406"/>
      <c r="N151" s="1700"/>
      <c r="O151" s="2186"/>
      <c r="P151" s="2186"/>
      <c r="Q151" s="2186"/>
      <c r="R151" s="2186"/>
      <c r="S151" s="1244"/>
      <c r="T151" s="1407" t="str">
        <f t="shared" si="8"/>
        <v>25 (1425)</v>
      </c>
      <c r="U151" s="1408" t="str">
        <f t="shared" si="9"/>
        <v/>
      </c>
      <c r="V151" s="295"/>
      <c r="W151" s="1409"/>
      <c r="X151" s="1409"/>
    </row>
    <row r="152" spans="1:24" x14ac:dyDescent="0.25">
      <c r="A152" s="425" t="s">
        <v>2957</v>
      </c>
      <c r="B152" s="1066">
        <v>100</v>
      </c>
      <c r="C152" s="1692"/>
      <c r="D152" s="1692"/>
      <c r="E152" s="1700"/>
      <c r="F152" s="1692"/>
      <c r="G152" s="1360"/>
      <c r="H152" s="1496"/>
      <c r="I152" s="1432"/>
      <c r="J152" s="1693"/>
      <c r="K152" s="1432"/>
      <c r="L152" s="1405"/>
      <c r="M152" s="1497"/>
      <c r="N152" s="1700"/>
      <c r="O152" s="2188"/>
      <c r="P152" s="2188"/>
      <c r="Q152" s="2188"/>
      <c r="R152" s="2188"/>
      <c r="S152" s="1271"/>
      <c r="T152" s="1480" t="str">
        <f>$A$152</f>
        <v>(1426)</v>
      </c>
      <c r="U152" s="1413">
        <f>$B152</f>
        <v>100</v>
      </c>
      <c r="V152" s="295"/>
      <c r="W152" s="1409"/>
      <c r="X152" s="1409"/>
    </row>
    <row r="153" spans="1:24" x14ac:dyDescent="0.25">
      <c r="A153" s="132" t="s">
        <v>2958</v>
      </c>
      <c r="B153" s="905" t="s">
        <v>2959</v>
      </c>
      <c r="C153" s="1693"/>
      <c r="D153" s="1693"/>
      <c r="E153" s="131"/>
      <c r="F153" s="1498"/>
      <c r="G153" s="1501"/>
      <c r="H153" s="1500"/>
      <c r="I153" s="1432"/>
      <c r="J153" s="1693"/>
      <c r="K153" s="1432"/>
      <c r="L153" s="1416"/>
      <c r="M153" s="1417"/>
      <c r="N153" s="131"/>
      <c r="O153" s="2189"/>
      <c r="P153" s="2189"/>
      <c r="Q153" s="2189"/>
      <c r="R153" s="2189"/>
      <c r="S153" s="764"/>
      <c r="T153" s="1480" t="str">
        <f>$A$153</f>
        <v>(1400)</v>
      </c>
      <c r="U153" s="906" t="str">
        <f>$B153</f>
        <v>Global</v>
      </c>
      <c r="V153" s="295"/>
      <c r="W153" s="1418"/>
      <c r="X153" s="1418"/>
    </row>
    <row r="154" spans="1:24" x14ac:dyDescent="0.25">
      <c r="A154" s="1718"/>
      <c r="B154" s="1718"/>
      <c r="C154" s="1357"/>
      <c r="D154" s="1357"/>
      <c r="E154" s="131"/>
      <c r="F154" s="979"/>
      <c r="G154" s="1358"/>
      <c r="H154" s="1358"/>
      <c r="I154" s="1357"/>
      <c r="J154" s="1357"/>
      <c r="K154" s="1357"/>
      <c r="L154" s="1357"/>
      <c r="M154" s="1428"/>
      <c r="N154" s="131"/>
      <c r="O154" s="553"/>
      <c r="P154" s="553"/>
      <c r="Q154" s="553"/>
      <c r="R154" s="553"/>
      <c r="S154" s="1"/>
      <c r="T154" s="1427"/>
      <c r="U154" s="1427"/>
      <c r="V154" s="914"/>
      <c r="W154" s="914"/>
      <c r="X154" s="1650"/>
    </row>
    <row r="155" spans="1:24" x14ac:dyDescent="0.25">
      <c r="A155" s="131"/>
      <c r="B155" s="1356" t="s">
        <v>2960</v>
      </c>
      <c r="C155" s="1357"/>
      <c r="D155" s="1357"/>
      <c r="E155" s="131"/>
      <c r="F155" s="979"/>
      <c r="G155" s="1358"/>
      <c r="H155" s="1358"/>
      <c r="I155" s="1357"/>
      <c r="J155" s="1357"/>
      <c r="K155" s="1357"/>
      <c r="L155" s="1357"/>
      <c r="M155" s="1428"/>
      <c r="N155" s="131"/>
      <c r="O155" s="553"/>
      <c r="P155" s="553"/>
      <c r="Q155" s="553"/>
      <c r="R155" s="553"/>
      <c r="S155" s="1083"/>
      <c r="T155" s="1429"/>
      <c r="U155" s="1429"/>
      <c r="V155" s="553"/>
      <c r="W155" s="553"/>
      <c r="X155" s="1650"/>
    </row>
    <row r="156" spans="1:24" x14ac:dyDescent="0.25">
      <c r="A156" s="132" t="s">
        <v>2958</v>
      </c>
      <c r="B156" s="1359" t="s">
        <v>2959</v>
      </c>
      <c r="C156" s="1501"/>
      <c r="D156" s="1501"/>
      <c r="E156" s="1361"/>
      <c r="F156" s="1501"/>
      <c r="G156" s="1501"/>
      <c r="H156" s="1431"/>
      <c r="I156" s="1501"/>
      <c r="J156" s="1501"/>
      <c r="K156" s="1501"/>
      <c r="L156" s="1501"/>
      <c r="M156" s="1501"/>
      <c r="N156" s="1700"/>
      <c r="O156" s="2319"/>
      <c r="P156" s="2320"/>
      <c r="Q156" s="2321"/>
      <c r="R156" s="2322"/>
      <c r="S156" s="1251"/>
      <c r="T156" s="1429"/>
      <c r="U156" s="1429"/>
      <c r="V156" s="553"/>
      <c r="W156" s="553"/>
      <c r="X156" s="1650"/>
    </row>
    <row r="157" spans="1:24" x14ac:dyDescent="0.25">
      <c r="A157" s="1718"/>
      <c r="B157" s="1718"/>
      <c r="C157" s="1718"/>
      <c r="D157" s="1718"/>
      <c r="E157" s="1718"/>
      <c r="F157" s="1718"/>
      <c r="G157" s="131"/>
      <c r="H157" s="1718"/>
      <c r="I157" s="1718"/>
      <c r="J157" s="1718"/>
      <c r="K157" s="1718"/>
      <c r="L157" s="1718"/>
      <c r="M157" s="1718"/>
      <c r="N157" s="1718"/>
      <c r="O157" s="1718"/>
      <c r="P157" s="1718"/>
      <c r="Q157" s="1718"/>
      <c r="R157" s="1718"/>
      <c r="S157" s="1719"/>
      <c r="T157" s="1570"/>
      <c r="U157" s="1571"/>
      <c r="V157" s="1481"/>
      <c r="W157" s="1481"/>
      <c r="X157" s="1650"/>
    </row>
    <row r="158" spans="1:24" x14ac:dyDescent="0.25">
      <c r="A158" s="1718"/>
      <c r="B158" s="918" t="s">
        <v>746</v>
      </c>
      <c r="C158" s="1718"/>
      <c r="D158" s="1693"/>
      <c r="E158" s="1718"/>
      <c r="F158" s="1718"/>
      <c r="G158" s="1718"/>
      <c r="H158" s="131"/>
      <c r="I158" s="131"/>
      <c r="J158" s="1718"/>
      <c r="K158" s="131"/>
      <c r="L158" s="131"/>
      <c r="M158" s="131"/>
      <c r="N158" s="131"/>
      <c r="O158" s="131"/>
      <c r="P158" s="131"/>
      <c r="Q158" s="131"/>
      <c r="R158" s="131"/>
      <c r="S158" s="805"/>
      <c r="T158" s="1436"/>
      <c r="U158" s="1401" t="str">
        <f>$B158</f>
        <v>Total (500)</v>
      </c>
      <c r="V158" s="295"/>
      <c r="W158" s="131"/>
      <c r="X158" s="1650"/>
    </row>
    <row r="159" spans="1:24" x14ac:dyDescent="0.25">
      <c r="A159" s="1718"/>
      <c r="B159" s="1718"/>
      <c r="C159" s="1718"/>
      <c r="D159" s="1718"/>
      <c r="E159" s="1718"/>
      <c r="F159" s="1718"/>
      <c r="G159" s="1718"/>
      <c r="H159" s="131"/>
      <c r="I159" s="131"/>
      <c r="J159" s="1718"/>
      <c r="K159" s="1718"/>
      <c r="L159" s="1718"/>
      <c r="M159" s="1718"/>
      <c r="N159" s="1718"/>
      <c r="O159" s="1718"/>
      <c r="P159" s="1718"/>
      <c r="Q159" s="1718"/>
      <c r="R159" s="1718"/>
      <c r="S159" s="1719"/>
      <c r="T159" s="1650"/>
      <c r="U159" s="1650"/>
      <c r="V159" s="1650"/>
      <c r="W159" s="131"/>
      <c r="X159" s="1650"/>
    </row>
    <row r="160" spans="1:24" ht="34.5" x14ac:dyDescent="0.25">
      <c r="A160" s="1481"/>
      <c r="B160" s="1474" t="s">
        <v>3014</v>
      </c>
      <c r="C160" s="131"/>
      <c r="D160" s="131"/>
      <c r="E160" s="131"/>
      <c r="F160" s="131"/>
      <c r="G160" s="131"/>
      <c r="H160" s="131"/>
      <c r="I160" s="131"/>
      <c r="J160" s="131"/>
      <c r="K160" s="1718"/>
      <c r="L160" s="1718"/>
      <c r="M160" s="1718"/>
      <c r="N160" s="1718"/>
      <c r="O160" s="139" t="s">
        <v>3015</v>
      </c>
      <c r="P160" s="139" t="s">
        <v>3016</v>
      </c>
      <c r="Q160" s="139" t="s">
        <v>3015</v>
      </c>
      <c r="R160" s="139" t="s">
        <v>3016</v>
      </c>
      <c r="S160" s="1249"/>
      <c r="T160" s="1481"/>
      <c r="U160" s="1481"/>
      <c r="V160" s="1481"/>
      <c r="W160" s="1481"/>
      <c r="X160" s="1650"/>
    </row>
    <row r="161" spans="1:23" ht="34.5" x14ac:dyDescent="0.25">
      <c r="A161" s="1481"/>
      <c r="B161" s="1475" t="s">
        <v>1784</v>
      </c>
      <c r="C161" s="660"/>
      <c r="D161" s="1692"/>
      <c r="E161" s="131"/>
      <c r="F161" s="660"/>
      <c r="G161" s="660"/>
      <c r="H161" s="1476"/>
      <c r="I161" s="1508"/>
      <c r="J161" s="1693"/>
      <c r="K161" s="1508"/>
      <c r="L161" s="1405"/>
      <c r="M161" s="1406"/>
      <c r="N161" s="131"/>
      <c r="O161" s="1692"/>
      <c r="P161" s="1692"/>
      <c r="Q161" s="1692"/>
      <c r="R161" s="1692"/>
      <c r="S161" s="1271"/>
      <c r="T161" s="1481"/>
      <c r="U161" s="1481"/>
      <c r="V161" s="1481"/>
      <c r="W161" s="1481"/>
    </row>
    <row r="162" spans="1:23" ht="34.5" x14ac:dyDescent="0.25">
      <c r="A162" s="1481"/>
      <c r="B162" s="1478" t="s">
        <v>1785</v>
      </c>
      <c r="C162" s="1692"/>
      <c r="D162" s="1692"/>
      <c r="E162" s="131"/>
      <c r="F162" s="660"/>
      <c r="G162" s="660"/>
      <c r="H162" s="1476"/>
      <c r="I162" s="1508"/>
      <c r="J162" s="1693"/>
      <c r="K162" s="1508"/>
      <c r="L162" s="1405"/>
      <c r="M162" s="1406"/>
      <c r="N162" s="131"/>
      <c r="O162" s="1692"/>
      <c r="P162" s="1692"/>
      <c r="Q162" s="1692"/>
      <c r="R162" s="1692"/>
      <c r="S162" s="1271"/>
      <c r="T162" s="1481"/>
      <c r="U162" s="1481"/>
      <c r="V162" s="1481"/>
      <c r="W162" s="1481"/>
    </row>
    <row r="163" spans="1:23" x14ac:dyDescent="0.25">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row>
    <row r="164" spans="1:23" ht="30" customHeight="1" x14ac:dyDescent="0.25">
      <c r="A164" s="1178">
        <v>1</v>
      </c>
      <c r="B164" s="2175" t="s">
        <v>2961</v>
      </c>
      <c r="C164" s="2279"/>
      <c r="D164" s="2279"/>
      <c r="E164" s="2279"/>
      <c r="F164" s="2279"/>
      <c r="G164" s="2279"/>
      <c r="H164" s="1640"/>
      <c r="I164" s="1558">
        <v>4</v>
      </c>
      <c r="J164" s="2001" t="s">
        <v>2962</v>
      </c>
      <c r="K164" s="2279"/>
      <c r="L164" s="2279"/>
      <c r="M164" s="2279"/>
      <c r="N164" s="2279"/>
      <c r="O164" s="2279"/>
      <c r="P164" s="2279"/>
      <c r="Q164" s="2279"/>
      <c r="R164" s="1620"/>
      <c r="S164" s="1711"/>
      <c r="T164" s="1701"/>
      <c r="U164" s="1701"/>
      <c r="V164" s="1701"/>
      <c r="W164" s="1701"/>
    </row>
    <row r="165" spans="1:23" ht="39" customHeight="1" x14ac:dyDescent="0.25">
      <c r="A165" s="1178">
        <v>2</v>
      </c>
      <c r="B165" s="2175" t="s">
        <v>2963</v>
      </c>
      <c r="C165" s="2279"/>
      <c r="D165" s="2279"/>
      <c r="E165" s="2279"/>
      <c r="F165" s="2279"/>
      <c r="G165" s="2279"/>
      <c r="H165" s="1718"/>
      <c r="I165" s="1586">
        <v>5</v>
      </c>
      <c r="J165" s="566" t="s">
        <v>2964</v>
      </c>
      <c r="K165" s="1718"/>
      <c r="L165" s="1718"/>
      <c r="M165" s="1718"/>
      <c r="N165" s="1718"/>
      <c r="O165" s="1718"/>
      <c r="P165" s="1718"/>
      <c r="Q165" s="1718"/>
      <c r="R165" s="1718"/>
      <c r="S165" s="1248"/>
      <c r="T165" s="1705"/>
      <c r="U165" s="1705"/>
      <c r="V165" s="131"/>
      <c r="W165" s="131"/>
    </row>
    <row r="166" spans="1:23" ht="31.5" customHeight="1" x14ac:dyDescent="0.25">
      <c r="A166" s="1178">
        <v>3</v>
      </c>
      <c r="B166" s="2175" t="s">
        <v>2965</v>
      </c>
      <c r="C166" s="2279"/>
      <c r="D166" s="2279"/>
      <c r="E166" s="2279"/>
      <c r="F166" s="2279"/>
      <c r="G166" s="2279"/>
      <c r="H166" s="1718"/>
      <c r="I166" s="1560">
        <v>6</v>
      </c>
      <c r="J166" s="2001" t="s">
        <v>2966</v>
      </c>
      <c r="K166" s="2279"/>
      <c r="L166" s="2279"/>
      <c r="M166" s="2279"/>
      <c r="N166" s="2279"/>
      <c r="O166" s="2279"/>
      <c r="P166" s="2279"/>
      <c r="Q166" s="2279"/>
      <c r="R166" s="1658"/>
      <c r="S166" s="1715"/>
      <c r="T166" s="131"/>
      <c r="U166" s="131"/>
      <c r="V166" s="131"/>
      <c r="W166" s="131"/>
    </row>
  </sheetData>
  <mergeCells count="292">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s>
  <hyperlinks>
    <hyperlink ref="B2:E2" location="'Liste tableaux'!A1" display="Retour à la liste des tableaux" xr:uid="{E213F414-308A-495B-99BE-9EEA3B30E6EB}"/>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heetViews>
  <sheetFormatPr defaultColWidth="9.140625" defaultRowHeight="11.25" x14ac:dyDescent="0.2"/>
  <cols>
    <col min="1" max="1" width="9.140625" style="1245"/>
    <col min="2" max="2" width="3.42578125" style="1245" customWidth="1"/>
    <col min="3" max="3" width="17.140625" style="1245" customWidth="1"/>
    <col min="4" max="4" width="21.42578125" style="1245" customWidth="1"/>
    <col min="5" max="5" width="9.140625" style="1245"/>
    <col min="6" max="6" width="15.7109375" style="1245" customWidth="1"/>
    <col min="7" max="7" width="10.42578125" style="1245" customWidth="1"/>
    <col min="8" max="8" width="9.140625" style="1245"/>
    <col min="9" max="9" width="11" style="1245" customWidth="1"/>
    <col min="10" max="10" width="9.140625" style="1245"/>
    <col min="11" max="11" width="2.5703125" style="1245" customWidth="1"/>
    <col min="12" max="257" width="9.140625" style="1245"/>
    <col min="258" max="258" width="3.42578125" style="1245" customWidth="1"/>
    <col min="259" max="259" width="17.140625" style="1245" customWidth="1"/>
    <col min="260" max="260" width="29.140625" style="1245" customWidth="1"/>
    <col min="261" max="262" width="9.140625" style="1245"/>
    <col min="263" max="263" width="10.42578125" style="1245" customWidth="1"/>
    <col min="264" max="264" width="9.140625" style="1245"/>
    <col min="265" max="265" width="11" style="1245" customWidth="1"/>
    <col min="266" max="266" width="9.140625" style="1245"/>
    <col min="267" max="267" width="2.5703125" style="1245" customWidth="1"/>
    <col min="268" max="513" width="9.140625" style="1245"/>
    <col min="514" max="514" width="3.42578125" style="1245" customWidth="1"/>
    <col min="515" max="515" width="17.140625" style="1245" customWidth="1"/>
    <col min="516" max="516" width="29.140625" style="1245" customWidth="1"/>
    <col min="517" max="518" width="9.140625" style="1245"/>
    <col min="519" max="519" width="10.42578125" style="1245" customWidth="1"/>
    <col min="520" max="520" width="9.140625" style="1245"/>
    <col min="521" max="521" width="11" style="1245" customWidth="1"/>
    <col min="522" max="522" width="9.140625" style="1245"/>
    <col min="523" max="523" width="2.5703125" style="1245" customWidth="1"/>
    <col min="524" max="769" width="9.140625" style="1245"/>
    <col min="770" max="770" width="3.42578125" style="1245" customWidth="1"/>
    <col min="771" max="771" width="17.140625" style="1245" customWidth="1"/>
    <col min="772" max="772" width="29.140625" style="1245" customWidth="1"/>
    <col min="773" max="774" width="9.140625" style="1245"/>
    <col min="775" max="775" width="10.42578125" style="1245" customWidth="1"/>
    <col min="776" max="776" width="9.140625" style="1245"/>
    <col min="777" max="777" width="11" style="1245" customWidth="1"/>
    <col min="778" max="778" width="9.140625" style="1245"/>
    <col min="779" max="779" width="2.5703125" style="1245" customWidth="1"/>
    <col min="780" max="1025" width="9.140625" style="1245"/>
    <col min="1026" max="1026" width="3.42578125" style="1245" customWidth="1"/>
    <col min="1027" max="1027" width="17.140625" style="1245" customWidth="1"/>
    <col min="1028" max="1028" width="29.140625" style="1245" customWidth="1"/>
    <col min="1029" max="1030" width="9.140625" style="1245"/>
    <col min="1031" max="1031" width="10.42578125" style="1245" customWidth="1"/>
    <col min="1032" max="1032" width="9.140625" style="1245"/>
    <col min="1033" max="1033" width="11" style="1245" customWidth="1"/>
    <col min="1034" max="1034" width="9.140625" style="1245"/>
    <col min="1035" max="1035" width="2.5703125" style="1245" customWidth="1"/>
    <col min="1036" max="1281" width="9.140625" style="1245"/>
    <col min="1282" max="1282" width="3.42578125" style="1245" customWidth="1"/>
    <col min="1283" max="1283" width="17.140625" style="1245" customWidth="1"/>
    <col min="1284" max="1284" width="29.140625" style="1245" customWidth="1"/>
    <col min="1285" max="1286" width="9.140625" style="1245"/>
    <col min="1287" max="1287" width="10.42578125" style="1245" customWidth="1"/>
    <col min="1288" max="1288" width="9.140625" style="1245"/>
    <col min="1289" max="1289" width="11" style="1245" customWidth="1"/>
    <col min="1290" max="1290" width="9.140625" style="1245"/>
    <col min="1291" max="1291" width="2.5703125" style="1245" customWidth="1"/>
    <col min="1292" max="1537" width="9.140625" style="1245"/>
    <col min="1538" max="1538" width="3.42578125" style="1245" customWidth="1"/>
    <col min="1539" max="1539" width="17.140625" style="1245" customWidth="1"/>
    <col min="1540" max="1540" width="29.140625" style="1245" customWidth="1"/>
    <col min="1541" max="1542" width="9.140625" style="1245"/>
    <col min="1543" max="1543" width="10.42578125" style="1245" customWidth="1"/>
    <col min="1544" max="1544" width="9.140625" style="1245"/>
    <col min="1545" max="1545" width="11" style="1245" customWidth="1"/>
    <col min="1546" max="1546" width="9.140625" style="1245"/>
    <col min="1547" max="1547" width="2.5703125" style="1245" customWidth="1"/>
    <col min="1548" max="1793" width="9.140625" style="1245"/>
    <col min="1794" max="1794" width="3.42578125" style="1245" customWidth="1"/>
    <col min="1795" max="1795" width="17.140625" style="1245" customWidth="1"/>
    <col min="1796" max="1796" width="29.140625" style="1245" customWidth="1"/>
    <col min="1797" max="1798" width="9.140625" style="1245"/>
    <col min="1799" max="1799" width="10.42578125" style="1245" customWidth="1"/>
    <col min="1800" max="1800" width="9.140625" style="1245"/>
    <col min="1801" max="1801" width="11" style="1245" customWidth="1"/>
    <col min="1802" max="1802" width="9.140625" style="1245"/>
    <col min="1803" max="1803" width="2.5703125" style="1245" customWidth="1"/>
    <col min="1804" max="2049" width="9.140625" style="1245"/>
    <col min="2050" max="2050" width="3.42578125" style="1245" customWidth="1"/>
    <col min="2051" max="2051" width="17.140625" style="1245" customWidth="1"/>
    <col min="2052" max="2052" width="29.140625" style="1245" customWidth="1"/>
    <col min="2053" max="2054" width="9.140625" style="1245"/>
    <col min="2055" max="2055" width="10.42578125" style="1245" customWidth="1"/>
    <col min="2056" max="2056" width="9.140625" style="1245"/>
    <col min="2057" max="2057" width="11" style="1245" customWidth="1"/>
    <col min="2058" max="2058" width="9.140625" style="1245"/>
    <col min="2059" max="2059" width="2.5703125" style="1245" customWidth="1"/>
    <col min="2060" max="2305" width="9.140625" style="1245"/>
    <col min="2306" max="2306" width="3.42578125" style="1245" customWidth="1"/>
    <col min="2307" max="2307" width="17.140625" style="1245" customWidth="1"/>
    <col min="2308" max="2308" width="29.140625" style="1245" customWidth="1"/>
    <col min="2309" max="2310" width="9.140625" style="1245"/>
    <col min="2311" max="2311" width="10.42578125" style="1245" customWidth="1"/>
    <col min="2312" max="2312" width="9.140625" style="1245"/>
    <col min="2313" max="2313" width="11" style="1245" customWidth="1"/>
    <col min="2314" max="2314" width="9.140625" style="1245"/>
    <col min="2315" max="2315" width="2.5703125" style="1245" customWidth="1"/>
    <col min="2316" max="2561" width="9.140625" style="1245"/>
    <col min="2562" max="2562" width="3.42578125" style="1245" customWidth="1"/>
    <col min="2563" max="2563" width="17.140625" style="1245" customWidth="1"/>
    <col min="2564" max="2564" width="29.140625" style="1245" customWidth="1"/>
    <col min="2565" max="2566" width="9.140625" style="1245"/>
    <col min="2567" max="2567" width="10.42578125" style="1245" customWidth="1"/>
    <col min="2568" max="2568" width="9.140625" style="1245"/>
    <col min="2569" max="2569" width="11" style="1245" customWidth="1"/>
    <col min="2570" max="2570" width="9.140625" style="1245"/>
    <col min="2571" max="2571" width="2.5703125" style="1245" customWidth="1"/>
    <col min="2572" max="2817" width="9.140625" style="1245"/>
    <col min="2818" max="2818" width="3.42578125" style="1245" customWidth="1"/>
    <col min="2819" max="2819" width="17.140625" style="1245" customWidth="1"/>
    <col min="2820" max="2820" width="29.140625" style="1245" customWidth="1"/>
    <col min="2821" max="2822" width="9.140625" style="1245"/>
    <col min="2823" max="2823" width="10.42578125" style="1245" customWidth="1"/>
    <col min="2824" max="2824" width="9.140625" style="1245"/>
    <col min="2825" max="2825" width="11" style="1245" customWidth="1"/>
    <col min="2826" max="2826" width="9.140625" style="1245"/>
    <col min="2827" max="2827" width="2.5703125" style="1245" customWidth="1"/>
    <col min="2828" max="3073" width="9.140625" style="1245"/>
    <col min="3074" max="3074" width="3.42578125" style="1245" customWidth="1"/>
    <col min="3075" max="3075" width="17.140625" style="1245" customWidth="1"/>
    <col min="3076" max="3076" width="29.140625" style="1245" customWidth="1"/>
    <col min="3077" max="3078" width="9.140625" style="1245"/>
    <col min="3079" max="3079" width="10.42578125" style="1245" customWidth="1"/>
    <col min="3080" max="3080" width="9.140625" style="1245"/>
    <col min="3081" max="3081" width="11" style="1245" customWidth="1"/>
    <col min="3082" max="3082" width="9.140625" style="1245"/>
    <col min="3083" max="3083" width="2.5703125" style="1245" customWidth="1"/>
    <col min="3084" max="3329" width="9.140625" style="1245"/>
    <col min="3330" max="3330" width="3.42578125" style="1245" customWidth="1"/>
    <col min="3331" max="3331" width="17.140625" style="1245" customWidth="1"/>
    <col min="3332" max="3332" width="29.140625" style="1245" customWidth="1"/>
    <col min="3333" max="3334" width="9.140625" style="1245"/>
    <col min="3335" max="3335" width="10.42578125" style="1245" customWidth="1"/>
    <col min="3336" max="3336" width="9.140625" style="1245"/>
    <col min="3337" max="3337" width="11" style="1245" customWidth="1"/>
    <col min="3338" max="3338" width="9.140625" style="1245"/>
    <col min="3339" max="3339" width="2.5703125" style="1245" customWidth="1"/>
    <col min="3340" max="3585" width="9.140625" style="1245"/>
    <col min="3586" max="3586" width="3.42578125" style="1245" customWidth="1"/>
    <col min="3587" max="3587" width="17.140625" style="1245" customWidth="1"/>
    <col min="3588" max="3588" width="29.140625" style="1245" customWidth="1"/>
    <col min="3589" max="3590" width="9.140625" style="1245"/>
    <col min="3591" max="3591" width="10.42578125" style="1245" customWidth="1"/>
    <col min="3592" max="3592" width="9.140625" style="1245"/>
    <col min="3593" max="3593" width="11" style="1245" customWidth="1"/>
    <col min="3594" max="3594" width="9.140625" style="1245"/>
    <col min="3595" max="3595" width="2.5703125" style="1245" customWidth="1"/>
    <col min="3596" max="3841" width="9.140625" style="1245"/>
    <col min="3842" max="3842" width="3.42578125" style="1245" customWidth="1"/>
    <col min="3843" max="3843" width="17.140625" style="1245" customWidth="1"/>
    <col min="3844" max="3844" width="29.140625" style="1245" customWidth="1"/>
    <col min="3845" max="3846" width="9.140625" style="1245"/>
    <col min="3847" max="3847" width="10.42578125" style="1245" customWidth="1"/>
    <col min="3848" max="3848" width="9.140625" style="1245"/>
    <col min="3849" max="3849" width="11" style="1245" customWidth="1"/>
    <col min="3850" max="3850" width="9.140625" style="1245"/>
    <col min="3851" max="3851" width="2.5703125" style="1245" customWidth="1"/>
    <col min="3852" max="4097" width="9.140625" style="1245"/>
    <col min="4098" max="4098" width="3.42578125" style="1245" customWidth="1"/>
    <col min="4099" max="4099" width="17.140625" style="1245" customWidth="1"/>
    <col min="4100" max="4100" width="29.140625" style="1245" customWidth="1"/>
    <col min="4101" max="4102" width="9.140625" style="1245"/>
    <col min="4103" max="4103" width="10.42578125" style="1245" customWidth="1"/>
    <col min="4104" max="4104" width="9.140625" style="1245"/>
    <col min="4105" max="4105" width="11" style="1245" customWidth="1"/>
    <col min="4106" max="4106" width="9.140625" style="1245"/>
    <col min="4107" max="4107" width="2.5703125" style="1245" customWidth="1"/>
    <col min="4108" max="4353" width="9.140625" style="1245"/>
    <col min="4354" max="4354" width="3.42578125" style="1245" customWidth="1"/>
    <col min="4355" max="4355" width="17.140625" style="1245" customWidth="1"/>
    <col min="4356" max="4356" width="29.140625" style="1245" customWidth="1"/>
    <col min="4357" max="4358" width="9.140625" style="1245"/>
    <col min="4359" max="4359" width="10.42578125" style="1245" customWidth="1"/>
    <col min="4360" max="4360" width="9.140625" style="1245"/>
    <col min="4361" max="4361" width="11" style="1245" customWidth="1"/>
    <col min="4362" max="4362" width="9.140625" style="1245"/>
    <col min="4363" max="4363" width="2.5703125" style="1245" customWidth="1"/>
    <col min="4364" max="4609" width="9.140625" style="1245"/>
    <col min="4610" max="4610" width="3.42578125" style="1245" customWidth="1"/>
    <col min="4611" max="4611" width="17.140625" style="1245" customWidth="1"/>
    <col min="4612" max="4612" width="29.140625" style="1245" customWidth="1"/>
    <col min="4613" max="4614" width="9.140625" style="1245"/>
    <col min="4615" max="4615" width="10.42578125" style="1245" customWidth="1"/>
    <col min="4616" max="4616" width="9.140625" style="1245"/>
    <col min="4617" max="4617" width="11" style="1245" customWidth="1"/>
    <col min="4618" max="4618" width="9.140625" style="1245"/>
    <col min="4619" max="4619" width="2.5703125" style="1245" customWidth="1"/>
    <col min="4620" max="4865" width="9.140625" style="1245"/>
    <col min="4866" max="4866" width="3.42578125" style="1245" customWidth="1"/>
    <col min="4867" max="4867" width="17.140625" style="1245" customWidth="1"/>
    <col min="4868" max="4868" width="29.140625" style="1245" customWidth="1"/>
    <col min="4869" max="4870" width="9.140625" style="1245"/>
    <col min="4871" max="4871" width="10.42578125" style="1245" customWidth="1"/>
    <col min="4872" max="4872" width="9.140625" style="1245"/>
    <col min="4873" max="4873" width="11" style="1245" customWidth="1"/>
    <col min="4874" max="4874" width="9.140625" style="1245"/>
    <col min="4875" max="4875" width="2.5703125" style="1245" customWidth="1"/>
    <col min="4876" max="5121" width="9.140625" style="1245"/>
    <col min="5122" max="5122" width="3.42578125" style="1245" customWidth="1"/>
    <col min="5123" max="5123" width="17.140625" style="1245" customWidth="1"/>
    <col min="5124" max="5124" width="29.140625" style="1245" customWidth="1"/>
    <col min="5125" max="5126" width="9.140625" style="1245"/>
    <col min="5127" max="5127" width="10.42578125" style="1245" customWidth="1"/>
    <col min="5128" max="5128" width="9.140625" style="1245"/>
    <col min="5129" max="5129" width="11" style="1245" customWidth="1"/>
    <col min="5130" max="5130" width="9.140625" style="1245"/>
    <col min="5131" max="5131" width="2.5703125" style="1245" customWidth="1"/>
    <col min="5132" max="5377" width="9.140625" style="1245"/>
    <col min="5378" max="5378" width="3.42578125" style="1245" customWidth="1"/>
    <col min="5379" max="5379" width="17.140625" style="1245" customWidth="1"/>
    <col min="5380" max="5380" width="29.140625" style="1245" customWidth="1"/>
    <col min="5381" max="5382" width="9.140625" style="1245"/>
    <col min="5383" max="5383" width="10.42578125" style="1245" customWidth="1"/>
    <col min="5384" max="5384" width="9.140625" style="1245"/>
    <col min="5385" max="5385" width="11" style="1245" customWidth="1"/>
    <col min="5386" max="5386" width="9.140625" style="1245"/>
    <col min="5387" max="5387" width="2.5703125" style="1245" customWidth="1"/>
    <col min="5388" max="5633" width="9.140625" style="1245"/>
    <col min="5634" max="5634" width="3.42578125" style="1245" customWidth="1"/>
    <col min="5635" max="5635" width="17.140625" style="1245" customWidth="1"/>
    <col min="5636" max="5636" width="29.140625" style="1245" customWidth="1"/>
    <col min="5637" max="5638" width="9.140625" style="1245"/>
    <col min="5639" max="5639" width="10.42578125" style="1245" customWidth="1"/>
    <col min="5640" max="5640" width="9.140625" style="1245"/>
    <col min="5641" max="5641" width="11" style="1245" customWidth="1"/>
    <col min="5642" max="5642" width="9.140625" style="1245"/>
    <col min="5643" max="5643" width="2.5703125" style="1245" customWidth="1"/>
    <col min="5644" max="5889" width="9.140625" style="1245"/>
    <col min="5890" max="5890" width="3.42578125" style="1245" customWidth="1"/>
    <col min="5891" max="5891" width="17.140625" style="1245" customWidth="1"/>
    <col min="5892" max="5892" width="29.140625" style="1245" customWidth="1"/>
    <col min="5893" max="5894" width="9.140625" style="1245"/>
    <col min="5895" max="5895" width="10.42578125" style="1245" customWidth="1"/>
    <col min="5896" max="5896" width="9.140625" style="1245"/>
    <col min="5897" max="5897" width="11" style="1245" customWidth="1"/>
    <col min="5898" max="5898" width="9.140625" style="1245"/>
    <col min="5899" max="5899" width="2.5703125" style="1245" customWidth="1"/>
    <col min="5900" max="6145" width="9.140625" style="1245"/>
    <col min="6146" max="6146" width="3.42578125" style="1245" customWidth="1"/>
    <col min="6147" max="6147" width="17.140625" style="1245" customWidth="1"/>
    <col min="6148" max="6148" width="29.140625" style="1245" customWidth="1"/>
    <col min="6149" max="6150" width="9.140625" style="1245"/>
    <col min="6151" max="6151" width="10.42578125" style="1245" customWidth="1"/>
    <col min="6152" max="6152" width="9.140625" style="1245"/>
    <col min="6153" max="6153" width="11" style="1245" customWidth="1"/>
    <col min="6154" max="6154" width="9.140625" style="1245"/>
    <col min="6155" max="6155" width="2.5703125" style="1245" customWidth="1"/>
    <col min="6156" max="6401" width="9.140625" style="1245"/>
    <col min="6402" max="6402" width="3.42578125" style="1245" customWidth="1"/>
    <col min="6403" max="6403" width="17.140625" style="1245" customWidth="1"/>
    <col min="6404" max="6404" width="29.140625" style="1245" customWidth="1"/>
    <col min="6405" max="6406" width="9.140625" style="1245"/>
    <col min="6407" max="6407" width="10.42578125" style="1245" customWidth="1"/>
    <col min="6408" max="6408" width="9.140625" style="1245"/>
    <col min="6409" max="6409" width="11" style="1245" customWidth="1"/>
    <col min="6410" max="6410" width="9.140625" style="1245"/>
    <col min="6411" max="6411" width="2.5703125" style="1245" customWidth="1"/>
    <col min="6412" max="6657" width="9.140625" style="1245"/>
    <col min="6658" max="6658" width="3.42578125" style="1245" customWidth="1"/>
    <col min="6659" max="6659" width="17.140625" style="1245" customWidth="1"/>
    <col min="6660" max="6660" width="29.140625" style="1245" customWidth="1"/>
    <col min="6661" max="6662" width="9.140625" style="1245"/>
    <col min="6663" max="6663" width="10.42578125" style="1245" customWidth="1"/>
    <col min="6664" max="6664" width="9.140625" style="1245"/>
    <col min="6665" max="6665" width="11" style="1245" customWidth="1"/>
    <col min="6666" max="6666" width="9.140625" style="1245"/>
    <col min="6667" max="6667" width="2.5703125" style="1245" customWidth="1"/>
    <col min="6668" max="6913" width="9.140625" style="1245"/>
    <col min="6914" max="6914" width="3.42578125" style="1245" customWidth="1"/>
    <col min="6915" max="6915" width="17.140625" style="1245" customWidth="1"/>
    <col min="6916" max="6916" width="29.140625" style="1245" customWidth="1"/>
    <col min="6917" max="6918" width="9.140625" style="1245"/>
    <col min="6919" max="6919" width="10.42578125" style="1245" customWidth="1"/>
    <col min="6920" max="6920" width="9.140625" style="1245"/>
    <col min="6921" max="6921" width="11" style="1245" customWidth="1"/>
    <col min="6922" max="6922" width="9.140625" style="1245"/>
    <col min="6923" max="6923" width="2.5703125" style="1245" customWidth="1"/>
    <col min="6924" max="7169" width="9.140625" style="1245"/>
    <col min="7170" max="7170" width="3.42578125" style="1245" customWidth="1"/>
    <col min="7171" max="7171" width="17.140625" style="1245" customWidth="1"/>
    <col min="7172" max="7172" width="29.140625" style="1245" customWidth="1"/>
    <col min="7173" max="7174" width="9.140625" style="1245"/>
    <col min="7175" max="7175" width="10.42578125" style="1245" customWidth="1"/>
    <col min="7176" max="7176" width="9.140625" style="1245"/>
    <col min="7177" max="7177" width="11" style="1245" customWidth="1"/>
    <col min="7178" max="7178" width="9.140625" style="1245"/>
    <col min="7179" max="7179" width="2.5703125" style="1245" customWidth="1"/>
    <col min="7180" max="7425" width="9.140625" style="1245"/>
    <col min="7426" max="7426" width="3.42578125" style="1245" customWidth="1"/>
    <col min="7427" max="7427" width="17.140625" style="1245" customWidth="1"/>
    <col min="7428" max="7428" width="29.140625" style="1245" customWidth="1"/>
    <col min="7429" max="7430" width="9.140625" style="1245"/>
    <col min="7431" max="7431" width="10.42578125" style="1245" customWidth="1"/>
    <col min="7432" max="7432" width="9.140625" style="1245"/>
    <col min="7433" max="7433" width="11" style="1245" customWidth="1"/>
    <col min="7434" max="7434" width="9.140625" style="1245"/>
    <col min="7435" max="7435" width="2.5703125" style="1245" customWidth="1"/>
    <col min="7436" max="7681" width="9.140625" style="1245"/>
    <col min="7682" max="7682" width="3.42578125" style="1245" customWidth="1"/>
    <col min="7683" max="7683" width="17.140625" style="1245" customWidth="1"/>
    <col min="7684" max="7684" width="29.140625" style="1245" customWidth="1"/>
    <col min="7685" max="7686" width="9.140625" style="1245"/>
    <col min="7687" max="7687" width="10.42578125" style="1245" customWidth="1"/>
    <col min="7688" max="7688" width="9.140625" style="1245"/>
    <col min="7689" max="7689" width="11" style="1245" customWidth="1"/>
    <col min="7690" max="7690" width="9.140625" style="1245"/>
    <col min="7691" max="7691" width="2.5703125" style="1245" customWidth="1"/>
    <col min="7692" max="7937" width="9.140625" style="1245"/>
    <col min="7938" max="7938" width="3.42578125" style="1245" customWidth="1"/>
    <col min="7939" max="7939" width="17.140625" style="1245" customWidth="1"/>
    <col min="7940" max="7940" width="29.140625" style="1245" customWidth="1"/>
    <col min="7941" max="7942" width="9.140625" style="1245"/>
    <col min="7943" max="7943" width="10.42578125" style="1245" customWidth="1"/>
    <col min="7944" max="7944" width="9.140625" style="1245"/>
    <col min="7945" max="7945" width="11" style="1245" customWidth="1"/>
    <col min="7946" max="7946" width="9.140625" style="1245"/>
    <col min="7947" max="7947" width="2.5703125" style="1245" customWidth="1"/>
    <col min="7948" max="8193" width="9.140625" style="1245"/>
    <col min="8194" max="8194" width="3.42578125" style="1245" customWidth="1"/>
    <col min="8195" max="8195" width="17.140625" style="1245" customWidth="1"/>
    <col min="8196" max="8196" width="29.140625" style="1245" customWidth="1"/>
    <col min="8197" max="8198" width="9.140625" style="1245"/>
    <col min="8199" max="8199" width="10.42578125" style="1245" customWidth="1"/>
    <col min="8200" max="8200" width="9.140625" style="1245"/>
    <col min="8201" max="8201" width="11" style="1245" customWidth="1"/>
    <col min="8202" max="8202" width="9.140625" style="1245"/>
    <col min="8203" max="8203" width="2.5703125" style="1245" customWidth="1"/>
    <col min="8204" max="8449" width="9.140625" style="1245"/>
    <col min="8450" max="8450" width="3.42578125" style="1245" customWidth="1"/>
    <col min="8451" max="8451" width="17.140625" style="1245" customWidth="1"/>
    <col min="8452" max="8452" width="29.140625" style="1245" customWidth="1"/>
    <col min="8453" max="8454" width="9.140625" style="1245"/>
    <col min="8455" max="8455" width="10.42578125" style="1245" customWidth="1"/>
    <col min="8456" max="8456" width="9.140625" style="1245"/>
    <col min="8457" max="8457" width="11" style="1245" customWidth="1"/>
    <col min="8458" max="8458" width="9.140625" style="1245"/>
    <col min="8459" max="8459" width="2.5703125" style="1245" customWidth="1"/>
    <col min="8460" max="8705" width="9.140625" style="1245"/>
    <col min="8706" max="8706" width="3.42578125" style="1245" customWidth="1"/>
    <col min="8707" max="8707" width="17.140625" style="1245" customWidth="1"/>
    <col min="8708" max="8708" width="29.140625" style="1245" customWidth="1"/>
    <col min="8709" max="8710" width="9.140625" style="1245"/>
    <col min="8711" max="8711" width="10.42578125" style="1245" customWidth="1"/>
    <col min="8712" max="8712" width="9.140625" style="1245"/>
    <col min="8713" max="8713" width="11" style="1245" customWidth="1"/>
    <col min="8714" max="8714" width="9.140625" style="1245"/>
    <col min="8715" max="8715" width="2.5703125" style="1245" customWidth="1"/>
    <col min="8716" max="8961" width="9.140625" style="1245"/>
    <col min="8962" max="8962" width="3.42578125" style="1245" customWidth="1"/>
    <col min="8963" max="8963" width="17.140625" style="1245" customWidth="1"/>
    <col min="8964" max="8964" width="29.140625" style="1245" customWidth="1"/>
    <col min="8965" max="8966" width="9.140625" style="1245"/>
    <col min="8967" max="8967" width="10.42578125" style="1245" customWidth="1"/>
    <col min="8968" max="8968" width="9.140625" style="1245"/>
    <col min="8969" max="8969" width="11" style="1245" customWidth="1"/>
    <col min="8970" max="8970" width="9.140625" style="1245"/>
    <col min="8971" max="8971" width="2.5703125" style="1245" customWidth="1"/>
    <col min="8972" max="9217" width="9.140625" style="1245"/>
    <col min="9218" max="9218" width="3.42578125" style="1245" customWidth="1"/>
    <col min="9219" max="9219" width="17.140625" style="1245" customWidth="1"/>
    <col min="9220" max="9220" width="29.140625" style="1245" customWidth="1"/>
    <col min="9221" max="9222" width="9.140625" style="1245"/>
    <col min="9223" max="9223" width="10.42578125" style="1245" customWidth="1"/>
    <col min="9224" max="9224" width="9.140625" style="1245"/>
    <col min="9225" max="9225" width="11" style="1245" customWidth="1"/>
    <col min="9226" max="9226" width="9.140625" style="1245"/>
    <col min="9227" max="9227" width="2.5703125" style="1245" customWidth="1"/>
    <col min="9228" max="9473" width="9.140625" style="1245"/>
    <col min="9474" max="9474" width="3.42578125" style="1245" customWidth="1"/>
    <col min="9475" max="9475" width="17.140625" style="1245" customWidth="1"/>
    <col min="9476" max="9476" width="29.140625" style="1245" customWidth="1"/>
    <col min="9477" max="9478" width="9.140625" style="1245"/>
    <col min="9479" max="9479" width="10.42578125" style="1245" customWidth="1"/>
    <col min="9480" max="9480" width="9.140625" style="1245"/>
    <col min="9481" max="9481" width="11" style="1245" customWidth="1"/>
    <col min="9482" max="9482" width="9.140625" style="1245"/>
    <col min="9483" max="9483" width="2.5703125" style="1245" customWidth="1"/>
    <col min="9484" max="9729" width="9.140625" style="1245"/>
    <col min="9730" max="9730" width="3.42578125" style="1245" customWidth="1"/>
    <col min="9731" max="9731" width="17.140625" style="1245" customWidth="1"/>
    <col min="9732" max="9732" width="29.140625" style="1245" customWidth="1"/>
    <col min="9733" max="9734" width="9.140625" style="1245"/>
    <col min="9735" max="9735" width="10.42578125" style="1245" customWidth="1"/>
    <col min="9736" max="9736" width="9.140625" style="1245"/>
    <col min="9737" max="9737" width="11" style="1245" customWidth="1"/>
    <col min="9738" max="9738" width="9.140625" style="1245"/>
    <col min="9739" max="9739" width="2.5703125" style="1245" customWidth="1"/>
    <col min="9740" max="9985" width="9.140625" style="1245"/>
    <col min="9986" max="9986" width="3.42578125" style="1245" customWidth="1"/>
    <col min="9987" max="9987" width="17.140625" style="1245" customWidth="1"/>
    <col min="9988" max="9988" width="29.140625" style="1245" customWidth="1"/>
    <col min="9989" max="9990" width="9.140625" style="1245"/>
    <col min="9991" max="9991" width="10.42578125" style="1245" customWidth="1"/>
    <col min="9992" max="9992" width="9.140625" style="1245"/>
    <col min="9993" max="9993" width="11" style="1245" customWidth="1"/>
    <col min="9994" max="9994" width="9.140625" style="1245"/>
    <col min="9995" max="9995" width="2.5703125" style="1245" customWidth="1"/>
    <col min="9996" max="10241" width="9.140625" style="1245"/>
    <col min="10242" max="10242" width="3.42578125" style="1245" customWidth="1"/>
    <col min="10243" max="10243" width="17.140625" style="1245" customWidth="1"/>
    <col min="10244" max="10244" width="29.140625" style="1245" customWidth="1"/>
    <col min="10245" max="10246" width="9.140625" style="1245"/>
    <col min="10247" max="10247" width="10.42578125" style="1245" customWidth="1"/>
    <col min="10248" max="10248" width="9.140625" style="1245"/>
    <col min="10249" max="10249" width="11" style="1245" customWidth="1"/>
    <col min="10250" max="10250" width="9.140625" style="1245"/>
    <col min="10251" max="10251" width="2.5703125" style="1245" customWidth="1"/>
    <col min="10252" max="10497" width="9.140625" style="1245"/>
    <col min="10498" max="10498" width="3.42578125" style="1245" customWidth="1"/>
    <col min="10499" max="10499" width="17.140625" style="1245" customWidth="1"/>
    <col min="10500" max="10500" width="29.140625" style="1245" customWidth="1"/>
    <col min="10501" max="10502" width="9.140625" style="1245"/>
    <col min="10503" max="10503" width="10.42578125" style="1245" customWidth="1"/>
    <col min="10504" max="10504" width="9.140625" style="1245"/>
    <col min="10505" max="10505" width="11" style="1245" customWidth="1"/>
    <col min="10506" max="10506" width="9.140625" style="1245"/>
    <col min="10507" max="10507" width="2.5703125" style="1245" customWidth="1"/>
    <col min="10508" max="10753" width="9.140625" style="1245"/>
    <col min="10754" max="10754" width="3.42578125" style="1245" customWidth="1"/>
    <col min="10755" max="10755" width="17.140625" style="1245" customWidth="1"/>
    <col min="10756" max="10756" width="29.140625" style="1245" customWidth="1"/>
    <col min="10757" max="10758" width="9.140625" style="1245"/>
    <col min="10759" max="10759" width="10.42578125" style="1245" customWidth="1"/>
    <col min="10760" max="10760" width="9.140625" style="1245"/>
    <col min="10761" max="10761" width="11" style="1245" customWidth="1"/>
    <col min="10762" max="10762" width="9.140625" style="1245"/>
    <col min="10763" max="10763" width="2.5703125" style="1245" customWidth="1"/>
    <col min="10764" max="11009" width="9.140625" style="1245"/>
    <col min="11010" max="11010" width="3.42578125" style="1245" customWidth="1"/>
    <col min="11011" max="11011" width="17.140625" style="1245" customWidth="1"/>
    <col min="11012" max="11012" width="29.140625" style="1245" customWidth="1"/>
    <col min="11013" max="11014" width="9.140625" style="1245"/>
    <col min="11015" max="11015" width="10.42578125" style="1245" customWidth="1"/>
    <col min="11016" max="11016" width="9.140625" style="1245"/>
    <col min="11017" max="11017" width="11" style="1245" customWidth="1"/>
    <col min="11018" max="11018" width="9.140625" style="1245"/>
    <col min="11019" max="11019" width="2.5703125" style="1245" customWidth="1"/>
    <col min="11020" max="11265" width="9.140625" style="1245"/>
    <col min="11266" max="11266" width="3.42578125" style="1245" customWidth="1"/>
    <col min="11267" max="11267" width="17.140625" style="1245" customWidth="1"/>
    <col min="11268" max="11268" width="29.140625" style="1245" customWidth="1"/>
    <col min="11269" max="11270" width="9.140625" style="1245"/>
    <col min="11271" max="11271" width="10.42578125" style="1245" customWidth="1"/>
    <col min="11272" max="11272" width="9.140625" style="1245"/>
    <col min="11273" max="11273" width="11" style="1245" customWidth="1"/>
    <col min="11274" max="11274" width="9.140625" style="1245"/>
    <col min="11275" max="11275" width="2.5703125" style="1245" customWidth="1"/>
    <col min="11276" max="11521" width="9.140625" style="1245"/>
    <col min="11522" max="11522" width="3.42578125" style="1245" customWidth="1"/>
    <col min="11523" max="11523" width="17.140625" style="1245" customWidth="1"/>
    <col min="11524" max="11524" width="29.140625" style="1245" customWidth="1"/>
    <col min="11525" max="11526" width="9.140625" style="1245"/>
    <col min="11527" max="11527" width="10.42578125" style="1245" customWidth="1"/>
    <col min="11528" max="11528" width="9.140625" style="1245"/>
    <col min="11529" max="11529" width="11" style="1245" customWidth="1"/>
    <col min="11530" max="11530" width="9.140625" style="1245"/>
    <col min="11531" max="11531" width="2.5703125" style="1245" customWidth="1"/>
    <col min="11532" max="11777" width="9.140625" style="1245"/>
    <col min="11778" max="11778" width="3.42578125" style="1245" customWidth="1"/>
    <col min="11779" max="11779" width="17.140625" style="1245" customWidth="1"/>
    <col min="11780" max="11780" width="29.140625" style="1245" customWidth="1"/>
    <col min="11781" max="11782" width="9.140625" style="1245"/>
    <col min="11783" max="11783" width="10.42578125" style="1245" customWidth="1"/>
    <col min="11784" max="11784" width="9.140625" style="1245"/>
    <col min="11785" max="11785" width="11" style="1245" customWidth="1"/>
    <col min="11786" max="11786" width="9.140625" style="1245"/>
    <col min="11787" max="11787" width="2.5703125" style="1245" customWidth="1"/>
    <col min="11788" max="12033" width="9.140625" style="1245"/>
    <col min="12034" max="12034" width="3.42578125" style="1245" customWidth="1"/>
    <col min="12035" max="12035" width="17.140625" style="1245" customWidth="1"/>
    <col min="12036" max="12036" width="29.140625" style="1245" customWidth="1"/>
    <col min="12037" max="12038" width="9.140625" style="1245"/>
    <col min="12039" max="12039" width="10.42578125" style="1245" customWidth="1"/>
    <col min="12040" max="12040" width="9.140625" style="1245"/>
    <col min="12041" max="12041" width="11" style="1245" customWidth="1"/>
    <col min="12042" max="12042" width="9.140625" style="1245"/>
    <col min="12043" max="12043" width="2.5703125" style="1245" customWidth="1"/>
    <col min="12044" max="12289" width="9.140625" style="1245"/>
    <col min="12290" max="12290" width="3.42578125" style="1245" customWidth="1"/>
    <col min="12291" max="12291" width="17.140625" style="1245" customWidth="1"/>
    <col min="12292" max="12292" width="29.140625" style="1245" customWidth="1"/>
    <col min="12293" max="12294" width="9.140625" style="1245"/>
    <col min="12295" max="12295" width="10.42578125" style="1245" customWidth="1"/>
    <col min="12296" max="12296" width="9.140625" style="1245"/>
    <col min="12297" max="12297" width="11" style="1245" customWidth="1"/>
    <col min="12298" max="12298" width="9.140625" style="1245"/>
    <col min="12299" max="12299" width="2.5703125" style="1245" customWidth="1"/>
    <col min="12300" max="12545" width="9.140625" style="1245"/>
    <col min="12546" max="12546" width="3.42578125" style="1245" customWidth="1"/>
    <col min="12547" max="12547" width="17.140625" style="1245" customWidth="1"/>
    <col min="12548" max="12548" width="29.140625" style="1245" customWidth="1"/>
    <col min="12549" max="12550" width="9.140625" style="1245"/>
    <col min="12551" max="12551" width="10.42578125" style="1245" customWidth="1"/>
    <col min="12552" max="12552" width="9.140625" style="1245"/>
    <col min="12553" max="12553" width="11" style="1245" customWidth="1"/>
    <col min="12554" max="12554" width="9.140625" style="1245"/>
    <col min="12555" max="12555" width="2.5703125" style="1245" customWidth="1"/>
    <col min="12556" max="12801" width="9.140625" style="1245"/>
    <col min="12802" max="12802" width="3.42578125" style="1245" customWidth="1"/>
    <col min="12803" max="12803" width="17.140625" style="1245" customWidth="1"/>
    <col min="12804" max="12804" width="29.140625" style="1245" customWidth="1"/>
    <col min="12805" max="12806" width="9.140625" style="1245"/>
    <col min="12807" max="12807" width="10.42578125" style="1245" customWidth="1"/>
    <col min="12808" max="12808" width="9.140625" style="1245"/>
    <col min="12809" max="12809" width="11" style="1245" customWidth="1"/>
    <col min="12810" max="12810" width="9.140625" style="1245"/>
    <col min="12811" max="12811" width="2.5703125" style="1245" customWidth="1"/>
    <col min="12812" max="13057" width="9.140625" style="1245"/>
    <col min="13058" max="13058" width="3.42578125" style="1245" customWidth="1"/>
    <col min="13059" max="13059" width="17.140625" style="1245" customWidth="1"/>
    <col min="13060" max="13060" width="29.140625" style="1245" customWidth="1"/>
    <col min="13061" max="13062" width="9.140625" style="1245"/>
    <col min="13063" max="13063" width="10.42578125" style="1245" customWidth="1"/>
    <col min="13064" max="13064" width="9.140625" style="1245"/>
    <col min="13065" max="13065" width="11" style="1245" customWidth="1"/>
    <col min="13066" max="13066" width="9.140625" style="1245"/>
    <col min="13067" max="13067" width="2.5703125" style="1245" customWidth="1"/>
    <col min="13068" max="13313" width="9.140625" style="1245"/>
    <col min="13314" max="13314" width="3.42578125" style="1245" customWidth="1"/>
    <col min="13315" max="13315" width="17.140625" style="1245" customWidth="1"/>
    <col min="13316" max="13316" width="29.140625" style="1245" customWidth="1"/>
    <col min="13317" max="13318" width="9.140625" style="1245"/>
    <col min="13319" max="13319" width="10.42578125" style="1245" customWidth="1"/>
    <col min="13320" max="13320" width="9.140625" style="1245"/>
    <col min="13321" max="13321" width="11" style="1245" customWidth="1"/>
    <col min="13322" max="13322" width="9.140625" style="1245"/>
    <col min="13323" max="13323" width="2.5703125" style="1245" customWidth="1"/>
    <col min="13324" max="13569" width="9.140625" style="1245"/>
    <col min="13570" max="13570" width="3.42578125" style="1245" customWidth="1"/>
    <col min="13571" max="13571" width="17.140625" style="1245" customWidth="1"/>
    <col min="13572" max="13572" width="29.140625" style="1245" customWidth="1"/>
    <col min="13573" max="13574" width="9.140625" style="1245"/>
    <col min="13575" max="13575" width="10.42578125" style="1245" customWidth="1"/>
    <col min="13576" max="13576" width="9.140625" style="1245"/>
    <col min="13577" max="13577" width="11" style="1245" customWidth="1"/>
    <col min="13578" max="13578" width="9.140625" style="1245"/>
    <col min="13579" max="13579" width="2.5703125" style="1245" customWidth="1"/>
    <col min="13580" max="13825" width="9.140625" style="1245"/>
    <col min="13826" max="13826" width="3.42578125" style="1245" customWidth="1"/>
    <col min="13827" max="13827" width="17.140625" style="1245" customWidth="1"/>
    <col min="13828" max="13828" width="29.140625" style="1245" customWidth="1"/>
    <col min="13829" max="13830" width="9.140625" style="1245"/>
    <col min="13831" max="13831" width="10.42578125" style="1245" customWidth="1"/>
    <col min="13832" max="13832" width="9.140625" style="1245"/>
    <col min="13833" max="13833" width="11" style="1245" customWidth="1"/>
    <col min="13834" max="13834" width="9.140625" style="1245"/>
    <col min="13835" max="13835" width="2.5703125" style="1245" customWidth="1"/>
    <col min="13836" max="14081" width="9.140625" style="1245"/>
    <col min="14082" max="14082" width="3.42578125" style="1245" customWidth="1"/>
    <col min="14083" max="14083" width="17.140625" style="1245" customWidth="1"/>
    <col min="14084" max="14084" width="29.140625" style="1245" customWidth="1"/>
    <col min="14085" max="14086" width="9.140625" style="1245"/>
    <col min="14087" max="14087" width="10.42578125" style="1245" customWidth="1"/>
    <col min="14088" max="14088" width="9.140625" style="1245"/>
    <col min="14089" max="14089" width="11" style="1245" customWidth="1"/>
    <col min="14090" max="14090" width="9.140625" style="1245"/>
    <col min="14091" max="14091" width="2.5703125" style="1245" customWidth="1"/>
    <col min="14092" max="14337" width="9.140625" style="1245"/>
    <col min="14338" max="14338" width="3.42578125" style="1245" customWidth="1"/>
    <col min="14339" max="14339" width="17.140625" style="1245" customWidth="1"/>
    <col min="14340" max="14340" width="29.140625" style="1245" customWidth="1"/>
    <col min="14341" max="14342" width="9.140625" style="1245"/>
    <col min="14343" max="14343" width="10.42578125" style="1245" customWidth="1"/>
    <col min="14344" max="14344" width="9.140625" style="1245"/>
    <col min="14345" max="14345" width="11" style="1245" customWidth="1"/>
    <col min="14346" max="14346" width="9.140625" style="1245"/>
    <col min="14347" max="14347" width="2.5703125" style="1245" customWidth="1"/>
    <col min="14348" max="14593" width="9.140625" style="1245"/>
    <col min="14594" max="14594" width="3.42578125" style="1245" customWidth="1"/>
    <col min="14595" max="14595" width="17.140625" style="1245" customWidth="1"/>
    <col min="14596" max="14596" width="29.140625" style="1245" customWidth="1"/>
    <col min="14597" max="14598" width="9.140625" style="1245"/>
    <col min="14599" max="14599" width="10.42578125" style="1245" customWidth="1"/>
    <col min="14600" max="14600" width="9.140625" style="1245"/>
    <col min="14601" max="14601" width="11" style="1245" customWidth="1"/>
    <col min="14602" max="14602" width="9.140625" style="1245"/>
    <col min="14603" max="14603" width="2.5703125" style="1245" customWidth="1"/>
    <col min="14604" max="14849" width="9.140625" style="1245"/>
    <col min="14850" max="14850" width="3.42578125" style="1245" customWidth="1"/>
    <col min="14851" max="14851" width="17.140625" style="1245" customWidth="1"/>
    <col min="14852" max="14852" width="29.140625" style="1245" customWidth="1"/>
    <col min="14853" max="14854" width="9.140625" style="1245"/>
    <col min="14855" max="14855" width="10.42578125" style="1245" customWidth="1"/>
    <col min="14856" max="14856" width="9.140625" style="1245"/>
    <col min="14857" max="14857" width="11" style="1245" customWidth="1"/>
    <col min="14858" max="14858" width="9.140625" style="1245"/>
    <col min="14859" max="14859" width="2.5703125" style="1245" customWidth="1"/>
    <col min="14860" max="15105" width="9.140625" style="1245"/>
    <col min="15106" max="15106" width="3.42578125" style="1245" customWidth="1"/>
    <col min="15107" max="15107" width="17.140625" style="1245" customWidth="1"/>
    <col min="15108" max="15108" width="29.140625" style="1245" customWidth="1"/>
    <col min="15109" max="15110" width="9.140625" style="1245"/>
    <col min="15111" max="15111" width="10.42578125" style="1245" customWidth="1"/>
    <col min="15112" max="15112" width="9.140625" style="1245"/>
    <col min="15113" max="15113" width="11" style="1245" customWidth="1"/>
    <col min="15114" max="15114" width="9.140625" style="1245"/>
    <col min="15115" max="15115" width="2.5703125" style="1245" customWidth="1"/>
    <col min="15116" max="15361" width="9.140625" style="1245"/>
    <col min="15362" max="15362" width="3.42578125" style="1245" customWidth="1"/>
    <col min="15363" max="15363" width="17.140625" style="1245" customWidth="1"/>
    <col min="15364" max="15364" width="29.140625" style="1245" customWidth="1"/>
    <col min="15365" max="15366" width="9.140625" style="1245"/>
    <col min="15367" max="15367" width="10.42578125" style="1245" customWidth="1"/>
    <col min="15368" max="15368" width="9.140625" style="1245"/>
    <col min="15369" max="15369" width="11" style="1245" customWidth="1"/>
    <col min="15370" max="15370" width="9.140625" style="1245"/>
    <col min="15371" max="15371" width="2.5703125" style="1245" customWidth="1"/>
    <col min="15372" max="15617" width="9.140625" style="1245"/>
    <col min="15618" max="15618" width="3.42578125" style="1245" customWidth="1"/>
    <col min="15619" max="15619" width="17.140625" style="1245" customWidth="1"/>
    <col min="15620" max="15620" width="29.140625" style="1245" customWidth="1"/>
    <col min="15621" max="15622" width="9.140625" style="1245"/>
    <col min="15623" max="15623" width="10.42578125" style="1245" customWidth="1"/>
    <col min="15624" max="15624" width="9.140625" style="1245"/>
    <col min="15625" max="15625" width="11" style="1245" customWidth="1"/>
    <col min="15626" max="15626" width="9.140625" style="1245"/>
    <col min="15627" max="15627" width="2.5703125" style="1245" customWidth="1"/>
    <col min="15628" max="15873" width="9.140625" style="1245"/>
    <col min="15874" max="15874" width="3.42578125" style="1245" customWidth="1"/>
    <col min="15875" max="15875" width="17.140625" style="1245" customWidth="1"/>
    <col min="15876" max="15876" width="29.140625" style="1245" customWidth="1"/>
    <col min="15877" max="15878" width="9.140625" style="1245"/>
    <col min="15879" max="15879" width="10.42578125" style="1245" customWidth="1"/>
    <col min="15880" max="15880" width="9.140625" style="1245"/>
    <col min="15881" max="15881" width="11" style="1245" customWidth="1"/>
    <col min="15882" max="15882" width="9.140625" style="1245"/>
    <col min="15883" max="15883" width="2.5703125" style="1245" customWidth="1"/>
    <col min="15884" max="16129" width="9.140625" style="1245"/>
    <col min="16130" max="16130" width="3.42578125" style="1245" customWidth="1"/>
    <col min="16131" max="16131" width="17.140625" style="1245" customWidth="1"/>
    <col min="16132" max="16132" width="29.140625" style="1245" customWidth="1"/>
    <col min="16133" max="16134" width="9.140625" style="1245"/>
    <col min="16135" max="16135" width="10.42578125" style="1245" customWidth="1"/>
    <col min="16136" max="16136" width="9.140625" style="1245"/>
    <col min="16137" max="16137" width="11" style="1245" customWidth="1"/>
    <col min="16138" max="16138" width="9.140625" style="1245"/>
    <col min="16139" max="16139" width="2.5703125" style="1245" customWidth="1"/>
    <col min="16140" max="16384" width="9.140625" style="1245"/>
  </cols>
  <sheetData>
    <row r="1" spans="1:11" ht="15.75" x14ac:dyDescent="0.25">
      <c r="A1" s="378" t="s">
        <v>3197</v>
      </c>
      <c r="B1" s="1634"/>
      <c r="C1" s="1634"/>
      <c r="D1" s="1634"/>
      <c r="E1" s="1634"/>
      <c r="F1" s="1634"/>
      <c r="G1" s="1634"/>
      <c r="H1" s="1634"/>
      <c r="I1" s="1634"/>
      <c r="J1" s="35"/>
      <c r="K1" s="1634"/>
    </row>
    <row r="2" spans="1:11" ht="15" x14ac:dyDescent="0.25">
      <c r="A2" s="2144" t="s">
        <v>94</v>
      </c>
      <c r="B2" s="2145"/>
      <c r="C2" s="2145"/>
      <c r="D2" s="2146"/>
      <c r="E2" s="1634"/>
      <c r="F2" s="1634"/>
      <c r="G2" s="1634"/>
      <c r="H2" s="1634"/>
      <c r="I2" s="1634"/>
      <c r="J2" s="1634"/>
      <c r="K2" s="1634"/>
    </row>
    <row r="3" spans="1:11" ht="15" x14ac:dyDescent="0.2">
      <c r="A3" s="661" t="s">
        <v>4587</v>
      </c>
      <c r="B3" s="1700"/>
      <c r="C3" s="1700"/>
      <c r="D3" s="1700"/>
      <c r="E3" s="1700"/>
      <c r="F3" s="1700"/>
      <c r="G3" s="1634"/>
      <c r="H3" s="1634"/>
      <c r="I3" s="1634"/>
      <c r="J3" s="1634"/>
      <c r="K3" s="1634"/>
    </row>
    <row r="4" spans="1:11" x14ac:dyDescent="0.2">
      <c r="A4" s="261" t="s">
        <v>3198</v>
      </c>
      <c r="B4" s="1700"/>
      <c r="C4" s="1700"/>
      <c r="D4" s="1700"/>
      <c r="E4" s="1700"/>
      <c r="F4" s="1700"/>
      <c r="G4" s="1634"/>
      <c r="H4" s="1634"/>
      <c r="I4" s="1634"/>
      <c r="J4" s="1634"/>
      <c r="K4" s="1634"/>
    </row>
    <row r="5" spans="1:11" x14ac:dyDescent="0.2">
      <c r="A5" s="2330" t="s">
        <v>3199</v>
      </c>
      <c r="B5" s="2330"/>
      <c r="C5" s="2330"/>
      <c r="D5" s="2330"/>
      <c r="E5" s="2330"/>
      <c r="F5" s="2330"/>
      <c r="G5" s="1634"/>
      <c r="H5" s="1634"/>
      <c r="I5" s="1634"/>
      <c r="J5" s="1634"/>
      <c r="K5" s="1634"/>
    </row>
    <row r="6" spans="1:11" x14ac:dyDescent="0.2">
      <c r="A6" s="963"/>
      <c r="B6" s="1700"/>
      <c r="C6" s="1700"/>
      <c r="D6" s="1700"/>
      <c r="E6" s="1700"/>
      <c r="F6" s="1700"/>
      <c r="G6" s="1634"/>
      <c r="H6" s="1634"/>
      <c r="I6" s="1634"/>
      <c r="J6" s="1634"/>
      <c r="K6" s="1634"/>
    </row>
    <row r="7" spans="1:11" x14ac:dyDescent="0.2">
      <c r="A7" s="963"/>
      <c r="B7" s="1700"/>
      <c r="C7" s="1700"/>
      <c r="D7" s="1700"/>
      <c r="E7" s="1700"/>
      <c r="F7" s="1700"/>
      <c r="G7" s="1634"/>
      <c r="H7" s="1634"/>
      <c r="I7" s="1634"/>
      <c r="J7" s="1634"/>
      <c r="K7" s="1634"/>
    </row>
    <row r="8" spans="1:11" ht="12.75" x14ac:dyDescent="0.2">
      <c r="A8" s="1372" t="s">
        <v>3200</v>
      </c>
      <c r="B8" s="1700"/>
      <c r="C8" s="1700"/>
      <c r="D8" s="1700"/>
      <c r="E8" s="255" t="s">
        <v>2445</v>
      </c>
      <c r="F8" s="139" t="s">
        <v>2605</v>
      </c>
      <c r="G8" s="1634"/>
      <c r="H8" s="1634"/>
      <c r="I8" s="1634"/>
      <c r="J8" s="1634"/>
      <c r="K8" s="1634"/>
    </row>
    <row r="9" spans="1:11" s="52" customFormat="1" x14ac:dyDescent="0.2">
      <c r="A9" s="1373"/>
      <c r="B9" s="292" t="s">
        <v>3201</v>
      </c>
      <c r="C9" s="292"/>
      <c r="D9" s="292"/>
      <c r="E9" s="293"/>
      <c r="F9" s="1374"/>
    </row>
    <row r="10" spans="1:11" s="52" customFormat="1" x14ac:dyDescent="0.2">
      <c r="A10" s="1373"/>
      <c r="B10" s="292"/>
      <c r="C10" s="292" t="s">
        <v>551</v>
      </c>
      <c r="D10" s="292"/>
      <c r="E10" s="1375"/>
      <c r="F10" s="419">
        <v>14300</v>
      </c>
    </row>
    <row r="11" spans="1:11" s="52" customFormat="1" x14ac:dyDescent="0.2">
      <c r="A11" s="1373"/>
      <c r="B11" s="292"/>
      <c r="C11" s="292" t="s">
        <v>2451</v>
      </c>
      <c r="D11" s="292"/>
      <c r="E11" s="419">
        <v>14301</v>
      </c>
      <c r="F11" s="419">
        <v>14302</v>
      </c>
    </row>
    <row r="12" spans="1:11" s="52" customFormat="1" x14ac:dyDescent="0.2">
      <c r="A12" s="1373"/>
      <c r="B12" s="292"/>
      <c r="C12" s="292" t="s">
        <v>242</v>
      </c>
      <c r="D12" s="292"/>
      <c r="E12" s="419">
        <v>14303</v>
      </c>
      <c r="F12" s="419">
        <v>14304</v>
      </c>
    </row>
    <row r="13" spans="1:11" x14ac:dyDescent="0.2">
      <c r="A13" s="964"/>
      <c r="B13" s="1700"/>
      <c r="C13" s="31" t="s">
        <v>3202</v>
      </c>
      <c r="D13" s="1700"/>
      <c r="E13" s="1376"/>
      <c r="F13" s="1700"/>
      <c r="G13" s="1634"/>
      <c r="H13" s="1634"/>
      <c r="I13" s="1634"/>
      <c r="J13" s="1634"/>
      <c r="K13" s="1634"/>
    </row>
    <row r="14" spans="1:11" ht="12.75" x14ac:dyDescent="0.2">
      <c r="A14" s="964"/>
      <c r="B14" s="1700"/>
      <c r="C14" s="2033" t="s">
        <v>3203</v>
      </c>
      <c r="D14" s="2033"/>
      <c r="E14" s="1377"/>
      <c r="F14" s="419">
        <v>14305</v>
      </c>
      <c r="G14" s="1634"/>
      <c r="H14" s="1634"/>
      <c r="I14" s="1634"/>
      <c r="J14" s="1634"/>
      <c r="K14" s="1634"/>
    </row>
    <row r="15" spans="1:11" ht="12.75" x14ac:dyDescent="0.2">
      <c r="A15" s="964"/>
      <c r="B15" s="1700"/>
      <c r="C15" s="1646"/>
      <c r="D15" s="1646"/>
      <c r="E15" s="1670"/>
      <c r="F15" s="563"/>
      <c r="G15" s="1634"/>
      <c r="H15" s="1634"/>
      <c r="I15" s="1634"/>
      <c r="J15" s="1634"/>
      <c r="K15" s="1634"/>
    </row>
    <row r="16" spans="1:11" ht="12.75" x14ac:dyDescent="0.2">
      <c r="A16" s="1372" t="s">
        <v>3204</v>
      </c>
      <c r="B16" s="1372"/>
      <c r="C16" s="1372"/>
      <c r="D16" s="1372"/>
      <c r="E16" s="1372"/>
      <c r="F16" s="1372"/>
      <c r="G16" s="834"/>
      <c r="H16" s="834"/>
      <c r="I16" s="1277"/>
      <c r="J16" s="1277"/>
      <c r="K16" s="1277"/>
    </row>
    <row r="17" spans="1:11" ht="12.75" x14ac:dyDescent="0.2">
      <c r="A17" s="1378"/>
      <c r="B17" s="1379"/>
      <c r="C17" s="1379"/>
      <c r="D17" s="1379"/>
      <c r="E17" s="1379"/>
      <c r="F17" s="1379"/>
      <c r="G17" s="1278"/>
      <c r="H17" s="1277"/>
      <c r="I17" s="1277"/>
      <c r="J17" s="1277"/>
      <c r="K17" s="1277"/>
    </row>
    <row r="18" spans="1:11" x14ac:dyDescent="0.2">
      <c r="A18" s="1380"/>
      <c r="B18" s="1380"/>
      <c r="C18" s="1381" t="s">
        <v>2627</v>
      </c>
      <c r="D18" s="1380"/>
      <c r="E18" s="1380"/>
      <c r="F18" s="1380"/>
      <c r="G18" s="1277"/>
      <c r="H18" s="1277"/>
      <c r="I18" s="1279"/>
      <c r="J18" s="1277"/>
      <c r="K18" s="1277"/>
    </row>
    <row r="19" spans="1:11" ht="33.75" x14ac:dyDescent="0.2">
      <c r="A19" s="1380"/>
      <c r="B19" s="1380"/>
      <c r="C19" s="1382"/>
      <c r="D19" s="1380"/>
      <c r="E19" s="1383" t="s">
        <v>2605</v>
      </c>
      <c r="F19" s="1383" t="s">
        <v>236</v>
      </c>
      <c r="G19" s="1634"/>
      <c r="H19" s="1634"/>
      <c r="I19" s="1277"/>
      <c r="J19" s="1634"/>
      <c r="K19" s="1277"/>
    </row>
    <row r="20" spans="1:11" x14ac:dyDescent="0.2">
      <c r="A20" s="1380"/>
      <c r="B20" s="1380"/>
      <c r="C20" s="1384" t="s">
        <v>2628</v>
      </c>
      <c r="D20" s="1380"/>
      <c r="E20" s="419">
        <v>14306</v>
      </c>
      <c r="F20" s="419">
        <v>14307</v>
      </c>
      <c r="G20" s="1634"/>
      <c r="H20" s="1634"/>
      <c r="I20" s="1277"/>
      <c r="J20" s="1634"/>
      <c r="K20" s="1277"/>
    </row>
    <row r="21" spans="1:11" x14ac:dyDescent="0.2">
      <c r="A21" s="1380"/>
      <c r="B21" s="1380"/>
      <c r="C21" s="1384" t="s">
        <v>2629</v>
      </c>
      <c r="D21" s="1380"/>
      <c r="E21" s="419">
        <v>14308</v>
      </c>
      <c r="F21" s="419">
        <v>14309</v>
      </c>
      <c r="G21" s="1634"/>
      <c r="H21" s="1634"/>
      <c r="I21" s="1277"/>
      <c r="J21" s="1634"/>
      <c r="K21" s="1277"/>
    </row>
    <row r="22" spans="1:11" x14ac:dyDescent="0.2">
      <c r="A22" s="1380"/>
      <c r="B22" s="1380"/>
      <c r="C22" s="1384" t="s">
        <v>2630</v>
      </c>
      <c r="D22" s="1380"/>
      <c r="E22" s="419">
        <v>14310</v>
      </c>
      <c r="F22" s="419">
        <v>14311</v>
      </c>
      <c r="G22" s="1634"/>
      <c r="H22" s="1634"/>
      <c r="I22" s="1277"/>
      <c r="J22" s="1634"/>
      <c r="K22" s="1277"/>
    </row>
    <row r="23" spans="1:11" x14ac:dyDescent="0.2">
      <c r="A23" s="1380"/>
      <c r="B23" s="1380"/>
      <c r="C23" s="1384" t="s">
        <v>2631</v>
      </c>
      <c r="D23" s="1380"/>
      <c r="E23" s="419">
        <v>14312</v>
      </c>
      <c r="F23" s="419">
        <v>14313</v>
      </c>
      <c r="G23" s="1634"/>
      <c r="H23" s="1634"/>
      <c r="I23" s="1277"/>
      <c r="J23" s="1634"/>
      <c r="K23" s="1277"/>
    </row>
    <row r="24" spans="1:11" x14ac:dyDescent="0.2">
      <c r="A24" s="1380"/>
      <c r="B24" s="1380"/>
      <c r="C24" s="1384" t="s">
        <v>2632</v>
      </c>
      <c r="D24" s="1380"/>
      <c r="E24" s="419">
        <v>14314</v>
      </c>
      <c r="F24" s="419">
        <v>14315</v>
      </c>
      <c r="G24" s="1634"/>
      <c r="H24" s="1634"/>
      <c r="I24" s="1277"/>
      <c r="J24" s="1634"/>
      <c r="K24" s="1277"/>
    </row>
    <row r="25" spans="1:11" x14ac:dyDescent="0.2">
      <c r="A25" s="1380"/>
      <c r="B25" s="1380"/>
      <c r="C25" s="1380" t="s">
        <v>242</v>
      </c>
      <c r="D25" s="1380"/>
      <c r="E25" s="419">
        <v>14316</v>
      </c>
      <c r="F25" s="419">
        <v>14317</v>
      </c>
      <c r="G25" s="1634"/>
      <c r="H25" s="1634"/>
      <c r="I25" s="1277"/>
      <c r="J25" s="1634"/>
      <c r="K25" s="1277"/>
    </row>
    <row r="26" spans="1:11" x14ac:dyDescent="0.2">
      <c r="A26" s="1277"/>
      <c r="B26" s="1277"/>
      <c r="C26" s="1277"/>
      <c r="D26" s="1277"/>
      <c r="E26" s="1277"/>
      <c r="F26" s="1277"/>
      <c r="G26" s="1634"/>
      <c r="H26" s="1634"/>
      <c r="I26" s="1277"/>
      <c r="J26" s="1634"/>
      <c r="K26" s="1277"/>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dimension ref="A1:N140"/>
  <sheetViews>
    <sheetView showGridLines="0" workbookViewId="0"/>
  </sheetViews>
  <sheetFormatPr defaultColWidth="9.140625" defaultRowHeight="11.25" x14ac:dyDescent="0.2"/>
  <cols>
    <col min="1" max="1" width="2.42578125" style="1245" customWidth="1"/>
    <col min="2" max="2" width="38.28515625" style="1245" customWidth="1"/>
    <col min="3" max="3" width="22.5703125" style="1245" customWidth="1"/>
    <col min="4" max="4" width="20.28515625" style="1245" customWidth="1"/>
    <col min="5" max="6" width="12.42578125" style="1245" customWidth="1"/>
    <col min="7" max="7" width="11" style="1245" customWidth="1"/>
    <col min="8" max="8" width="15.85546875" style="1245" customWidth="1"/>
    <col min="9" max="9" width="1.28515625" style="1245" customWidth="1"/>
    <col min="10" max="10" width="15.85546875" style="1245" customWidth="1"/>
    <col min="11" max="11" width="1.42578125" style="1245" customWidth="1"/>
    <col min="12" max="12" width="15.85546875" style="1245" customWidth="1"/>
    <col min="13" max="14" width="11" style="1245" customWidth="1"/>
    <col min="15" max="15" width="18.5703125" style="1245" customWidth="1"/>
    <col min="16" max="256" width="9.140625" style="1245"/>
    <col min="257" max="257" width="2.42578125" style="1245" customWidth="1"/>
    <col min="258" max="258" width="27.85546875" style="1245" customWidth="1"/>
    <col min="259" max="259" width="13" style="1245" customWidth="1"/>
    <col min="260" max="260" width="11" style="1245" customWidth="1"/>
    <col min="261" max="262" width="12.42578125" style="1245" customWidth="1"/>
    <col min="263" max="270" width="11" style="1245" customWidth="1"/>
    <col min="271" max="271" width="18.5703125" style="1245" customWidth="1"/>
    <col min="272" max="512" width="9.140625" style="1245"/>
    <col min="513" max="513" width="2.42578125" style="1245" customWidth="1"/>
    <col min="514" max="514" width="27.85546875" style="1245" customWidth="1"/>
    <col min="515" max="515" width="13" style="1245" customWidth="1"/>
    <col min="516" max="516" width="11" style="1245" customWidth="1"/>
    <col min="517" max="518" width="12.42578125" style="1245" customWidth="1"/>
    <col min="519" max="526" width="11" style="1245" customWidth="1"/>
    <col min="527" max="527" width="18.5703125" style="1245" customWidth="1"/>
    <col min="528" max="768" width="9.140625" style="1245"/>
    <col min="769" max="769" width="2.42578125" style="1245" customWidth="1"/>
    <col min="770" max="770" width="27.85546875" style="1245" customWidth="1"/>
    <col min="771" max="771" width="13" style="1245" customWidth="1"/>
    <col min="772" max="772" width="11" style="1245" customWidth="1"/>
    <col min="773" max="774" width="12.42578125" style="1245" customWidth="1"/>
    <col min="775" max="782" width="11" style="1245" customWidth="1"/>
    <col min="783" max="783" width="18.5703125" style="1245" customWidth="1"/>
    <col min="784" max="1024" width="9.140625" style="1245"/>
    <col min="1025" max="1025" width="2.42578125" style="1245" customWidth="1"/>
    <col min="1026" max="1026" width="27.85546875" style="1245" customWidth="1"/>
    <col min="1027" max="1027" width="13" style="1245" customWidth="1"/>
    <col min="1028" max="1028" width="11" style="1245" customWidth="1"/>
    <col min="1029" max="1030" width="12.42578125" style="1245" customWidth="1"/>
    <col min="1031" max="1038" width="11" style="1245" customWidth="1"/>
    <col min="1039" max="1039" width="18.5703125" style="1245" customWidth="1"/>
    <col min="1040" max="1280" width="9.140625" style="1245"/>
    <col min="1281" max="1281" width="2.42578125" style="1245" customWidth="1"/>
    <col min="1282" max="1282" width="27.85546875" style="1245" customWidth="1"/>
    <col min="1283" max="1283" width="13" style="1245" customWidth="1"/>
    <col min="1284" max="1284" width="11" style="1245" customWidth="1"/>
    <col min="1285" max="1286" width="12.42578125" style="1245" customWidth="1"/>
    <col min="1287" max="1294" width="11" style="1245" customWidth="1"/>
    <col min="1295" max="1295" width="18.5703125" style="1245" customWidth="1"/>
    <col min="1296" max="1536" width="9.140625" style="1245"/>
    <col min="1537" max="1537" width="2.42578125" style="1245" customWidth="1"/>
    <col min="1538" max="1538" width="27.85546875" style="1245" customWidth="1"/>
    <col min="1539" max="1539" width="13" style="1245" customWidth="1"/>
    <col min="1540" max="1540" width="11" style="1245" customWidth="1"/>
    <col min="1541" max="1542" width="12.42578125" style="1245" customWidth="1"/>
    <col min="1543" max="1550" width="11" style="1245" customWidth="1"/>
    <col min="1551" max="1551" width="18.5703125" style="1245" customWidth="1"/>
    <col min="1552" max="1792" width="9.140625" style="1245"/>
    <col min="1793" max="1793" width="2.42578125" style="1245" customWidth="1"/>
    <col min="1794" max="1794" width="27.85546875" style="1245" customWidth="1"/>
    <col min="1795" max="1795" width="13" style="1245" customWidth="1"/>
    <col min="1796" max="1796" width="11" style="1245" customWidth="1"/>
    <col min="1797" max="1798" width="12.42578125" style="1245" customWidth="1"/>
    <col min="1799" max="1806" width="11" style="1245" customWidth="1"/>
    <col min="1807" max="1807" width="18.5703125" style="1245" customWidth="1"/>
    <col min="1808" max="2048" width="9.140625" style="1245"/>
    <col min="2049" max="2049" width="2.42578125" style="1245" customWidth="1"/>
    <col min="2050" max="2050" width="27.85546875" style="1245" customWidth="1"/>
    <col min="2051" max="2051" width="13" style="1245" customWidth="1"/>
    <col min="2052" max="2052" width="11" style="1245" customWidth="1"/>
    <col min="2053" max="2054" width="12.42578125" style="1245" customWidth="1"/>
    <col min="2055" max="2062" width="11" style="1245" customWidth="1"/>
    <col min="2063" max="2063" width="18.5703125" style="1245" customWidth="1"/>
    <col min="2064" max="2304" width="9.140625" style="1245"/>
    <col min="2305" max="2305" width="2.42578125" style="1245" customWidth="1"/>
    <col min="2306" max="2306" width="27.85546875" style="1245" customWidth="1"/>
    <col min="2307" max="2307" width="13" style="1245" customWidth="1"/>
    <col min="2308" max="2308" width="11" style="1245" customWidth="1"/>
    <col min="2309" max="2310" width="12.42578125" style="1245" customWidth="1"/>
    <col min="2311" max="2318" width="11" style="1245" customWidth="1"/>
    <col min="2319" max="2319" width="18.5703125" style="1245" customWidth="1"/>
    <col min="2320" max="2560" width="9.140625" style="1245"/>
    <col min="2561" max="2561" width="2.42578125" style="1245" customWidth="1"/>
    <col min="2562" max="2562" width="27.85546875" style="1245" customWidth="1"/>
    <col min="2563" max="2563" width="13" style="1245" customWidth="1"/>
    <col min="2564" max="2564" width="11" style="1245" customWidth="1"/>
    <col min="2565" max="2566" width="12.42578125" style="1245" customWidth="1"/>
    <col min="2567" max="2574" width="11" style="1245" customWidth="1"/>
    <col min="2575" max="2575" width="18.5703125" style="1245" customWidth="1"/>
    <col min="2576" max="2816" width="9.140625" style="1245"/>
    <col min="2817" max="2817" width="2.42578125" style="1245" customWidth="1"/>
    <col min="2818" max="2818" width="27.85546875" style="1245" customWidth="1"/>
    <col min="2819" max="2819" width="13" style="1245" customWidth="1"/>
    <col min="2820" max="2820" width="11" style="1245" customWidth="1"/>
    <col min="2821" max="2822" width="12.42578125" style="1245" customWidth="1"/>
    <col min="2823" max="2830" width="11" style="1245" customWidth="1"/>
    <col min="2831" max="2831" width="18.5703125" style="1245" customWidth="1"/>
    <col min="2832" max="3072" width="9.140625" style="1245"/>
    <col min="3073" max="3073" width="2.42578125" style="1245" customWidth="1"/>
    <col min="3074" max="3074" width="27.85546875" style="1245" customWidth="1"/>
    <col min="3075" max="3075" width="13" style="1245" customWidth="1"/>
    <col min="3076" max="3076" width="11" style="1245" customWidth="1"/>
    <col min="3077" max="3078" width="12.42578125" style="1245" customWidth="1"/>
    <col min="3079" max="3086" width="11" style="1245" customWidth="1"/>
    <col min="3087" max="3087" width="18.5703125" style="1245" customWidth="1"/>
    <col min="3088" max="3328" width="9.140625" style="1245"/>
    <col min="3329" max="3329" width="2.42578125" style="1245" customWidth="1"/>
    <col min="3330" max="3330" width="27.85546875" style="1245" customWidth="1"/>
    <col min="3331" max="3331" width="13" style="1245" customWidth="1"/>
    <col min="3332" max="3332" width="11" style="1245" customWidth="1"/>
    <col min="3333" max="3334" width="12.42578125" style="1245" customWidth="1"/>
    <col min="3335" max="3342" width="11" style="1245" customWidth="1"/>
    <col min="3343" max="3343" width="18.5703125" style="1245" customWidth="1"/>
    <col min="3344" max="3584" width="9.140625" style="1245"/>
    <col min="3585" max="3585" width="2.42578125" style="1245" customWidth="1"/>
    <col min="3586" max="3586" width="27.85546875" style="1245" customWidth="1"/>
    <col min="3587" max="3587" width="13" style="1245" customWidth="1"/>
    <col min="3588" max="3588" width="11" style="1245" customWidth="1"/>
    <col min="3589" max="3590" width="12.42578125" style="1245" customWidth="1"/>
    <col min="3591" max="3598" width="11" style="1245" customWidth="1"/>
    <col min="3599" max="3599" width="18.5703125" style="1245" customWidth="1"/>
    <col min="3600" max="3840" width="9.140625" style="1245"/>
    <col min="3841" max="3841" width="2.42578125" style="1245" customWidth="1"/>
    <col min="3842" max="3842" width="27.85546875" style="1245" customWidth="1"/>
    <col min="3843" max="3843" width="13" style="1245" customWidth="1"/>
    <col min="3844" max="3844" width="11" style="1245" customWidth="1"/>
    <col min="3845" max="3846" width="12.42578125" style="1245" customWidth="1"/>
    <col min="3847" max="3854" width="11" style="1245" customWidth="1"/>
    <col min="3855" max="3855" width="18.5703125" style="1245" customWidth="1"/>
    <col min="3856" max="4096" width="9.140625" style="1245"/>
    <col min="4097" max="4097" width="2.42578125" style="1245" customWidth="1"/>
    <col min="4098" max="4098" width="27.85546875" style="1245" customWidth="1"/>
    <col min="4099" max="4099" width="13" style="1245" customWidth="1"/>
    <col min="4100" max="4100" width="11" style="1245" customWidth="1"/>
    <col min="4101" max="4102" width="12.42578125" style="1245" customWidth="1"/>
    <col min="4103" max="4110" width="11" style="1245" customWidth="1"/>
    <col min="4111" max="4111" width="18.5703125" style="1245" customWidth="1"/>
    <col min="4112" max="4352" width="9.140625" style="1245"/>
    <col min="4353" max="4353" width="2.42578125" style="1245" customWidth="1"/>
    <col min="4354" max="4354" width="27.85546875" style="1245" customWidth="1"/>
    <col min="4355" max="4355" width="13" style="1245" customWidth="1"/>
    <col min="4356" max="4356" width="11" style="1245" customWidth="1"/>
    <col min="4357" max="4358" width="12.42578125" style="1245" customWidth="1"/>
    <col min="4359" max="4366" width="11" style="1245" customWidth="1"/>
    <col min="4367" max="4367" width="18.5703125" style="1245" customWidth="1"/>
    <col min="4368" max="4608" width="9.140625" style="1245"/>
    <col min="4609" max="4609" width="2.42578125" style="1245" customWidth="1"/>
    <col min="4610" max="4610" width="27.85546875" style="1245" customWidth="1"/>
    <col min="4611" max="4611" width="13" style="1245" customWidth="1"/>
    <col min="4612" max="4612" width="11" style="1245" customWidth="1"/>
    <col min="4613" max="4614" width="12.42578125" style="1245" customWidth="1"/>
    <col min="4615" max="4622" width="11" style="1245" customWidth="1"/>
    <col min="4623" max="4623" width="18.5703125" style="1245" customWidth="1"/>
    <col min="4624" max="4864" width="9.140625" style="1245"/>
    <col min="4865" max="4865" width="2.42578125" style="1245" customWidth="1"/>
    <col min="4866" max="4866" width="27.85546875" style="1245" customWidth="1"/>
    <col min="4867" max="4867" width="13" style="1245" customWidth="1"/>
    <col min="4868" max="4868" width="11" style="1245" customWidth="1"/>
    <col min="4869" max="4870" width="12.42578125" style="1245" customWidth="1"/>
    <col min="4871" max="4878" width="11" style="1245" customWidth="1"/>
    <col min="4879" max="4879" width="18.5703125" style="1245" customWidth="1"/>
    <col min="4880" max="5120" width="9.140625" style="1245"/>
    <col min="5121" max="5121" width="2.42578125" style="1245" customWidth="1"/>
    <col min="5122" max="5122" width="27.85546875" style="1245" customWidth="1"/>
    <col min="5123" max="5123" width="13" style="1245" customWidth="1"/>
    <col min="5124" max="5124" width="11" style="1245" customWidth="1"/>
    <col min="5125" max="5126" width="12.42578125" style="1245" customWidth="1"/>
    <col min="5127" max="5134" width="11" style="1245" customWidth="1"/>
    <col min="5135" max="5135" width="18.5703125" style="1245" customWidth="1"/>
    <col min="5136" max="5376" width="9.140625" style="1245"/>
    <col min="5377" max="5377" width="2.42578125" style="1245" customWidth="1"/>
    <col min="5378" max="5378" width="27.85546875" style="1245" customWidth="1"/>
    <col min="5379" max="5379" width="13" style="1245" customWidth="1"/>
    <col min="5380" max="5380" width="11" style="1245" customWidth="1"/>
    <col min="5381" max="5382" width="12.42578125" style="1245" customWidth="1"/>
    <col min="5383" max="5390" width="11" style="1245" customWidth="1"/>
    <col min="5391" max="5391" width="18.5703125" style="1245" customWidth="1"/>
    <col min="5392" max="5632" width="9.140625" style="1245"/>
    <col min="5633" max="5633" width="2.42578125" style="1245" customWidth="1"/>
    <col min="5634" max="5634" width="27.85546875" style="1245" customWidth="1"/>
    <col min="5635" max="5635" width="13" style="1245" customWidth="1"/>
    <col min="5636" max="5636" width="11" style="1245" customWidth="1"/>
    <col min="5637" max="5638" width="12.42578125" style="1245" customWidth="1"/>
    <col min="5639" max="5646" width="11" style="1245" customWidth="1"/>
    <col min="5647" max="5647" width="18.5703125" style="1245" customWidth="1"/>
    <col min="5648" max="5888" width="9.140625" style="1245"/>
    <col min="5889" max="5889" width="2.42578125" style="1245" customWidth="1"/>
    <col min="5890" max="5890" width="27.85546875" style="1245" customWidth="1"/>
    <col min="5891" max="5891" width="13" style="1245" customWidth="1"/>
    <col min="5892" max="5892" width="11" style="1245" customWidth="1"/>
    <col min="5893" max="5894" width="12.42578125" style="1245" customWidth="1"/>
    <col min="5895" max="5902" width="11" style="1245" customWidth="1"/>
    <col min="5903" max="5903" width="18.5703125" style="1245" customWidth="1"/>
    <col min="5904" max="6144" width="9.140625" style="1245"/>
    <col min="6145" max="6145" width="2.42578125" style="1245" customWidth="1"/>
    <col min="6146" max="6146" width="27.85546875" style="1245" customWidth="1"/>
    <col min="6147" max="6147" width="13" style="1245" customWidth="1"/>
    <col min="6148" max="6148" width="11" style="1245" customWidth="1"/>
    <col min="6149" max="6150" width="12.42578125" style="1245" customWidth="1"/>
    <col min="6151" max="6158" width="11" style="1245" customWidth="1"/>
    <col min="6159" max="6159" width="18.5703125" style="1245" customWidth="1"/>
    <col min="6160" max="6400" width="9.140625" style="1245"/>
    <col min="6401" max="6401" width="2.42578125" style="1245" customWidth="1"/>
    <col min="6402" max="6402" width="27.85546875" style="1245" customWidth="1"/>
    <col min="6403" max="6403" width="13" style="1245" customWidth="1"/>
    <col min="6404" max="6404" width="11" style="1245" customWidth="1"/>
    <col min="6405" max="6406" width="12.42578125" style="1245" customWidth="1"/>
    <col min="6407" max="6414" width="11" style="1245" customWidth="1"/>
    <col min="6415" max="6415" width="18.5703125" style="1245" customWidth="1"/>
    <col min="6416" max="6656" width="9.140625" style="1245"/>
    <col min="6657" max="6657" width="2.42578125" style="1245" customWidth="1"/>
    <col min="6658" max="6658" width="27.85546875" style="1245" customWidth="1"/>
    <col min="6659" max="6659" width="13" style="1245" customWidth="1"/>
    <col min="6660" max="6660" width="11" style="1245" customWidth="1"/>
    <col min="6661" max="6662" width="12.42578125" style="1245" customWidth="1"/>
    <col min="6663" max="6670" width="11" style="1245" customWidth="1"/>
    <col min="6671" max="6671" width="18.5703125" style="1245" customWidth="1"/>
    <col min="6672" max="6912" width="9.140625" style="1245"/>
    <col min="6913" max="6913" width="2.42578125" style="1245" customWidth="1"/>
    <col min="6914" max="6914" width="27.85546875" style="1245" customWidth="1"/>
    <col min="6915" max="6915" width="13" style="1245" customWidth="1"/>
    <col min="6916" max="6916" width="11" style="1245" customWidth="1"/>
    <col min="6917" max="6918" width="12.42578125" style="1245" customWidth="1"/>
    <col min="6919" max="6926" width="11" style="1245" customWidth="1"/>
    <col min="6927" max="6927" width="18.5703125" style="1245" customWidth="1"/>
    <col min="6928" max="7168" width="9.140625" style="1245"/>
    <col min="7169" max="7169" width="2.42578125" style="1245" customWidth="1"/>
    <col min="7170" max="7170" width="27.85546875" style="1245" customWidth="1"/>
    <col min="7171" max="7171" width="13" style="1245" customWidth="1"/>
    <col min="7172" max="7172" width="11" style="1245" customWidth="1"/>
    <col min="7173" max="7174" width="12.42578125" style="1245" customWidth="1"/>
    <col min="7175" max="7182" width="11" style="1245" customWidth="1"/>
    <col min="7183" max="7183" width="18.5703125" style="1245" customWidth="1"/>
    <col min="7184" max="7424" width="9.140625" style="1245"/>
    <col min="7425" max="7425" width="2.42578125" style="1245" customWidth="1"/>
    <col min="7426" max="7426" width="27.85546875" style="1245" customWidth="1"/>
    <col min="7427" max="7427" width="13" style="1245" customWidth="1"/>
    <col min="7428" max="7428" width="11" style="1245" customWidth="1"/>
    <col min="7429" max="7430" width="12.42578125" style="1245" customWidth="1"/>
    <col min="7431" max="7438" width="11" style="1245" customWidth="1"/>
    <col min="7439" max="7439" width="18.5703125" style="1245" customWidth="1"/>
    <col min="7440" max="7680" width="9.140625" style="1245"/>
    <col min="7681" max="7681" width="2.42578125" style="1245" customWidth="1"/>
    <col min="7682" max="7682" width="27.85546875" style="1245" customWidth="1"/>
    <col min="7683" max="7683" width="13" style="1245" customWidth="1"/>
    <col min="7684" max="7684" width="11" style="1245" customWidth="1"/>
    <col min="7685" max="7686" width="12.42578125" style="1245" customWidth="1"/>
    <col min="7687" max="7694" width="11" style="1245" customWidth="1"/>
    <col min="7695" max="7695" width="18.5703125" style="1245" customWidth="1"/>
    <col min="7696" max="7936" width="9.140625" style="1245"/>
    <col min="7937" max="7937" width="2.42578125" style="1245" customWidth="1"/>
    <col min="7938" max="7938" width="27.85546875" style="1245" customWidth="1"/>
    <col min="7939" max="7939" width="13" style="1245" customWidth="1"/>
    <col min="7940" max="7940" width="11" style="1245" customWidth="1"/>
    <col min="7941" max="7942" width="12.42578125" style="1245" customWidth="1"/>
    <col min="7943" max="7950" width="11" style="1245" customWidth="1"/>
    <col min="7951" max="7951" width="18.5703125" style="1245" customWidth="1"/>
    <col min="7952" max="8192" width="9.140625" style="1245"/>
    <col min="8193" max="8193" width="2.42578125" style="1245" customWidth="1"/>
    <col min="8194" max="8194" width="27.85546875" style="1245" customWidth="1"/>
    <col min="8195" max="8195" width="13" style="1245" customWidth="1"/>
    <col min="8196" max="8196" width="11" style="1245" customWidth="1"/>
    <col min="8197" max="8198" width="12.42578125" style="1245" customWidth="1"/>
    <col min="8199" max="8206" width="11" style="1245" customWidth="1"/>
    <col min="8207" max="8207" width="18.5703125" style="1245" customWidth="1"/>
    <col min="8208" max="8448" width="9.140625" style="1245"/>
    <col min="8449" max="8449" width="2.42578125" style="1245" customWidth="1"/>
    <col min="8450" max="8450" width="27.85546875" style="1245" customWidth="1"/>
    <col min="8451" max="8451" width="13" style="1245" customWidth="1"/>
    <col min="8452" max="8452" width="11" style="1245" customWidth="1"/>
    <col min="8453" max="8454" width="12.42578125" style="1245" customWidth="1"/>
    <col min="8455" max="8462" width="11" style="1245" customWidth="1"/>
    <col min="8463" max="8463" width="18.5703125" style="1245" customWidth="1"/>
    <col min="8464" max="8704" width="9.140625" style="1245"/>
    <col min="8705" max="8705" width="2.42578125" style="1245" customWidth="1"/>
    <col min="8706" max="8706" width="27.85546875" style="1245" customWidth="1"/>
    <col min="8707" max="8707" width="13" style="1245" customWidth="1"/>
    <col min="8708" max="8708" width="11" style="1245" customWidth="1"/>
    <col min="8709" max="8710" width="12.42578125" style="1245" customWidth="1"/>
    <col min="8711" max="8718" width="11" style="1245" customWidth="1"/>
    <col min="8719" max="8719" width="18.5703125" style="1245" customWidth="1"/>
    <col min="8720" max="8960" width="9.140625" style="1245"/>
    <col min="8961" max="8961" width="2.42578125" style="1245" customWidth="1"/>
    <col min="8962" max="8962" width="27.85546875" style="1245" customWidth="1"/>
    <col min="8963" max="8963" width="13" style="1245" customWidth="1"/>
    <col min="8964" max="8964" width="11" style="1245" customWidth="1"/>
    <col min="8965" max="8966" width="12.42578125" style="1245" customWidth="1"/>
    <col min="8967" max="8974" width="11" style="1245" customWidth="1"/>
    <col min="8975" max="8975" width="18.5703125" style="1245" customWidth="1"/>
    <col min="8976" max="9216" width="9.140625" style="1245"/>
    <col min="9217" max="9217" width="2.42578125" style="1245" customWidth="1"/>
    <col min="9218" max="9218" width="27.85546875" style="1245" customWidth="1"/>
    <col min="9219" max="9219" width="13" style="1245" customWidth="1"/>
    <col min="9220" max="9220" width="11" style="1245" customWidth="1"/>
    <col min="9221" max="9222" width="12.42578125" style="1245" customWidth="1"/>
    <col min="9223" max="9230" width="11" style="1245" customWidth="1"/>
    <col min="9231" max="9231" width="18.5703125" style="1245" customWidth="1"/>
    <col min="9232" max="9472" width="9.140625" style="1245"/>
    <col min="9473" max="9473" width="2.42578125" style="1245" customWidth="1"/>
    <col min="9474" max="9474" width="27.85546875" style="1245" customWidth="1"/>
    <col min="9475" max="9475" width="13" style="1245" customWidth="1"/>
    <col min="9476" max="9476" width="11" style="1245" customWidth="1"/>
    <col min="9477" max="9478" width="12.42578125" style="1245" customWidth="1"/>
    <col min="9479" max="9486" width="11" style="1245" customWidth="1"/>
    <col min="9487" max="9487" width="18.5703125" style="1245" customWidth="1"/>
    <col min="9488" max="9728" width="9.140625" style="1245"/>
    <col min="9729" max="9729" width="2.42578125" style="1245" customWidth="1"/>
    <col min="9730" max="9730" width="27.85546875" style="1245" customWidth="1"/>
    <col min="9731" max="9731" width="13" style="1245" customWidth="1"/>
    <col min="9732" max="9732" width="11" style="1245" customWidth="1"/>
    <col min="9733" max="9734" width="12.42578125" style="1245" customWidth="1"/>
    <col min="9735" max="9742" width="11" style="1245" customWidth="1"/>
    <col min="9743" max="9743" width="18.5703125" style="1245" customWidth="1"/>
    <col min="9744" max="9984" width="9.140625" style="1245"/>
    <col min="9985" max="9985" width="2.42578125" style="1245" customWidth="1"/>
    <col min="9986" max="9986" width="27.85546875" style="1245" customWidth="1"/>
    <col min="9987" max="9987" width="13" style="1245" customWidth="1"/>
    <col min="9988" max="9988" width="11" style="1245" customWidth="1"/>
    <col min="9989" max="9990" width="12.42578125" style="1245" customWidth="1"/>
    <col min="9991" max="9998" width="11" style="1245" customWidth="1"/>
    <col min="9999" max="9999" width="18.5703125" style="1245" customWidth="1"/>
    <col min="10000" max="10240" width="9.140625" style="1245"/>
    <col min="10241" max="10241" width="2.42578125" style="1245" customWidth="1"/>
    <col min="10242" max="10242" width="27.85546875" style="1245" customWidth="1"/>
    <col min="10243" max="10243" width="13" style="1245" customWidth="1"/>
    <col min="10244" max="10244" width="11" style="1245" customWidth="1"/>
    <col min="10245" max="10246" width="12.42578125" style="1245" customWidth="1"/>
    <col min="10247" max="10254" width="11" style="1245" customWidth="1"/>
    <col min="10255" max="10255" width="18.5703125" style="1245" customWidth="1"/>
    <col min="10256" max="10496" width="9.140625" style="1245"/>
    <col min="10497" max="10497" width="2.42578125" style="1245" customWidth="1"/>
    <col min="10498" max="10498" width="27.85546875" style="1245" customWidth="1"/>
    <col min="10499" max="10499" width="13" style="1245" customWidth="1"/>
    <col min="10500" max="10500" width="11" style="1245" customWidth="1"/>
    <col min="10501" max="10502" width="12.42578125" style="1245" customWidth="1"/>
    <col min="10503" max="10510" width="11" style="1245" customWidth="1"/>
    <col min="10511" max="10511" width="18.5703125" style="1245" customWidth="1"/>
    <col min="10512" max="10752" width="9.140625" style="1245"/>
    <col min="10753" max="10753" width="2.42578125" style="1245" customWidth="1"/>
    <col min="10754" max="10754" width="27.85546875" style="1245" customWidth="1"/>
    <col min="10755" max="10755" width="13" style="1245" customWidth="1"/>
    <col min="10756" max="10756" width="11" style="1245" customWidth="1"/>
    <col min="10757" max="10758" width="12.42578125" style="1245" customWidth="1"/>
    <col min="10759" max="10766" width="11" style="1245" customWidth="1"/>
    <col min="10767" max="10767" width="18.5703125" style="1245" customWidth="1"/>
    <col min="10768" max="11008" width="9.140625" style="1245"/>
    <col min="11009" max="11009" width="2.42578125" style="1245" customWidth="1"/>
    <col min="11010" max="11010" width="27.85546875" style="1245" customWidth="1"/>
    <col min="11011" max="11011" width="13" style="1245" customWidth="1"/>
    <col min="11012" max="11012" width="11" style="1245" customWidth="1"/>
    <col min="11013" max="11014" width="12.42578125" style="1245" customWidth="1"/>
    <col min="11015" max="11022" width="11" style="1245" customWidth="1"/>
    <col min="11023" max="11023" width="18.5703125" style="1245" customWidth="1"/>
    <col min="11024" max="11264" width="9.140625" style="1245"/>
    <col min="11265" max="11265" width="2.42578125" style="1245" customWidth="1"/>
    <col min="11266" max="11266" width="27.85546875" style="1245" customWidth="1"/>
    <col min="11267" max="11267" width="13" style="1245" customWidth="1"/>
    <col min="11268" max="11268" width="11" style="1245" customWidth="1"/>
    <col min="11269" max="11270" width="12.42578125" style="1245" customWidth="1"/>
    <col min="11271" max="11278" width="11" style="1245" customWidth="1"/>
    <col min="11279" max="11279" width="18.5703125" style="1245" customWidth="1"/>
    <col min="11280" max="11520" width="9.140625" style="1245"/>
    <col min="11521" max="11521" width="2.42578125" style="1245" customWidth="1"/>
    <col min="11522" max="11522" width="27.85546875" style="1245" customWidth="1"/>
    <col min="11523" max="11523" width="13" style="1245" customWidth="1"/>
    <col min="11524" max="11524" width="11" style="1245" customWidth="1"/>
    <col min="11525" max="11526" width="12.42578125" style="1245" customWidth="1"/>
    <col min="11527" max="11534" width="11" style="1245" customWidth="1"/>
    <col min="11535" max="11535" width="18.5703125" style="1245" customWidth="1"/>
    <col min="11536" max="11776" width="9.140625" style="1245"/>
    <col min="11777" max="11777" width="2.42578125" style="1245" customWidth="1"/>
    <col min="11778" max="11778" width="27.85546875" style="1245" customWidth="1"/>
    <col min="11779" max="11779" width="13" style="1245" customWidth="1"/>
    <col min="11780" max="11780" width="11" style="1245" customWidth="1"/>
    <col min="11781" max="11782" width="12.42578125" style="1245" customWidth="1"/>
    <col min="11783" max="11790" width="11" style="1245" customWidth="1"/>
    <col min="11791" max="11791" width="18.5703125" style="1245" customWidth="1"/>
    <col min="11792" max="12032" width="9.140625" style="1245"/>
    <col min="12033" max="12033" width="2.42578125" style="1245" customWidth="1"/>
    <col min="12034" max="12034" width="27.85546875" style="1245" customWidth="1"/>
    <col min="12035" max="12035" width="13" style="1245" customWidth="1"/>
    <col min="12036" max="12036" width="11" style="1245" customWidth="1"/>
    <col min="12037" max="12038" width="12.42578125" style="1245" customWidth="1"/>
    <col min="12039" max="12046" width="11" style="1245" customWidth="1"/>
    <col min="12047" max="12047" width="18.5703125" style="1245" customWidth="1"/>
    <col min="12048" max="12288" width="9.140625" style="1245"/>
    <col min="12289" max="12289" width="2.42578125" style="1245" customWidth="1"/>
    <col min="12290" max="12290" width="27.85546875" style="1245" customWidth="1"/>
    <col min="12291" max="12291" width="13" style="1245" customWidth="1"/>
    <col min="12292" max="12292" width="11" style="1245" customWidth="1"/>
    <col min="12293" max="12294" width="12.42578125" style="1245" customWidth="1"/>
    <col min="12295" max="12302" width="11" style="1245" customWidth="1"/>
    <col min="12303" max="12303" width="18.5703125" style="1245" customWidth="1"/>
    <col min="12304" max="12544" width="9.140625" style="1245"/>
    <col min="12545" max="12545" width="2.42578125" style="1245" customWidth="1"/>
    <col min="12546" max="12546" width="27.85546875" style="1245" customWidth="1"/>
    <col min="12547" max="12547" width="13" style="1245" customWidth="1"/>
    <col min="12548" max="12548" width="11" style="1245" customWidth="1"/>
    <col min="12549" max="12550" width="12.42578125" style="1245" customWidth="1"/>
    <col min="12551" max="12558" width="11" style="1245" customWidth="1"/>
    <col min="12559" max="12559" width="18.5703125" style="1245" customWidth="1"/>
    <col min="12560" max="12800" width="9.140625" style="1245"/>
    <col min="12801" max="12801" width="2.42578125" style="1245" customWidth="1"/>
    <col min="12802" max="12802" width="27.85546875" style="1245" customWidth="1"/>
    <col min="12803" max="12803" width="13" style="1245" customWidth="1"/>
    <col min="12804" max="12804" width="11" style="1245" customWidth="1"/>
    <col min="12805" max="12806" width="12.42578125" style="1245" customWidth="1"/>
    <col min="12807" max="12814" width="11" style="1245" customWidth="1"/>
    <col min="12815" max="12815" width="18.5703125" style="1245" customWidth="1"/>
    <col min="12816" max="13056" width="9.140625" style="1245"/>
    <col min="13057" max="13057" width="2.42578125" style="1245" customWidth="1"/>
    <col min="13058" max="13058" width="27.85546875" style="1245" customWidth="1"/>
    <col min="13059" max="13059" width="13" style="1245" customWidth="1"/>
    <col min="13060" max="13060" width="11" style="1245" customWidth="1"/>
    <col min="13061" max="13062" width="12.42578125" style="1245" customWidth="1"/>
    <col min="13063" max="13070" width="11" style="1245" customWidth="1"/>
    <col min="13071" max="13071" width="18.5703125" style="1245" customWidth="1"/>
    <col min="13072" max="13312" width="9.140625" style="1245"/>
    <col min="13313" max="13313" width="2.42578125" style="1245" customWidth="1"/>
    <col min="13314" max="13314" width="27.85546875" style="1245" customWidth="1"/>
    <col min="13315" max="13315" width="13" style="1245" customWidth="1"/>
    <col min="13316" max="13316" width="11" style="1245" customWidth="1"/>
    <col min="13317" max="13318" width="12.42578125" style="1245" customWidth="1"/>
    <col min="13319" max="13326" width="11" style="1245" customWidth="1"/>
    <col min="13327" max="13327" width="18.5703125" style="1245" customWidth="1"/>
    <col min="13328" max="13568" width="9.140625" style="1245"/>
    <col min="13569" max="13569" width="2.42578125" style="1245" customWidth="1"/>
    <col min="13570" max="13570" width="27.85546875" style="1245" customWidth="1"/>
    <col min="13571" max="13571" width="13" style="1245" customWidth="1"/>
    <col min="13572" max="13572" width="11" style="1245" customWidth="1"/>
    <col min="13573" max="13574" width="12.42578125" style="1245" customWidth="1"/>
    <col min="13575" max="13582" width="11" style="1245" customWidth="1"/>
    <col min="13583" max="13583" width="18.5703125" style="1245" customWidth="1"/>
    <col min="13584" max="13824" width="9.140625" style="1245"/>
    <col min="13825" max="13825" width="2.42578125" style="1245" customWidth="1"/>
    <col min="13826" max="13826" width="27.85546875" style="1245" customWidth="1"/>
    <col min="13827" max="13827" width="13" style="1245" customWidth="1"/>
    <col min="13828" max="13828" width="11" style="1245" customWidth="1"/>
    <col min="13829" max="13830" width="12.42578125" style="1245" customWidth="1"/>
    <col min="13831" max="13838" width="11" style="1245" customWidth="1"/>
    <col min="13839" max="13839" width="18.5703125" style="1245" customWidth="1"/>
    <col min="13840" max="14080" width="9.140625" style="1245"/>
    <col min="14081" max="14081" width="2.42578125" style="1245" customWidth="1"/>
    <col min="14082" max="14082" width="27.85546875" style="1245" customWidth="1"/>
    <col min="14083" max="14083" width="13" style="1245" customWidth="1"/>
    <col min="14084" max="14084" width="11" style="1245" customWidth="1"/>
    <col min="14085" max="14086" width="12.42578125" style="1245" customWidth="1"/>
    <col min="14087" max="14094" width="11" style="1245" customWidth="1"/>
    <col min="14095" max="14095" width="18.5703125" style="1245" customWidth="1"/>
    <col min="14096" max="14336" width="9.140625" style="1245"/>
    <col min="14337" max="14337" width="2.42578125" style="1245" customWidth="1"/>
    <col min="14338" max="14338" width="27.85546875" style="1245" customWidth="1"/>
    <col min="14339" max="14339" width="13" style="1245" customWidth="1"/>
    <col min="14340" max="14340" width="11" style="1245" customWidth="1"/>
    <col min="14341" max="14342" width="12.42578125" style="1245" customWidth="1"/>
    <col min="14343" max="14350" width="11" style="1245" customWidth="1"/>
    <col min="14351" max="14351" width="18.5703125" style="1245" customWidth="1"/>
    <col min="14352" max="14592" width="9.140625" style="1245"/>
    <col min="14593" max="14593" width="2.42578125" style="1245" customWidth="1"/>
    <col min="14594" max="14594" width="27.85546875" style="1245" customWidth="1"/>
    <col min="14595" max="14595" width="13" style="1245" customWidth="1"/>
    <col min="14596" max="14596" width="11" style="1245" customWidth="1"/>
    <col min="14597" max="14598" width="12.42578125" style="1245" customWidth="1"/>
    <col min="14599" max="14606" width="11" style="1245" customWidth="1"/>
    <col min="14607" max="14607" width="18.5703125" style="1245" customWidth="1"/>
    <col min="14608" max="14848" width="9.140625" style="1245"/>
    <col min="14849" max="14849" width="2.42578125" style="1245" customWidth="1"/>
    <col min="14850" max="14850" width="27.85546875" style="1245" customWidth="1"/>
    <col min="14851" max="14851" width="13" style="1245" customWidth="1"/>
    <col min="14852" max="14852" width="11" style="1245" customWidth="1"/>
    <col min="14853" max="14854" width="12.42578125" style="1245" customWidth="1"/>
    <col min="14855" max="14862" width="11" style="1245" customWidth="1"/>
    <col min="14863" max="14863" width="18.5703125" style="1245" customWidth="1"/>
    <col min="14864" max="15104" width="9.140625" style="1245"/>
    <col min="15105" max="15105" width="2.42578125" style="1245" customWidth="1"/>
    <col min="15106" max="15106" width="27.85546875" style="1245" customWidth="1"/>
    <col min="15107" max="15107" width="13" style="1245" customWidth="1"/>
    <col min="15108" max="15108" width="11" style="1245" customWidth="1"/>
    <col min="15109" max="15110" width="12.42578125" style="1245" customWidth="1"/>
    <col min="15111" max="15118" width="11" style="1245" customWidth="1"/>
    <col min="15119" max="15119" width="18.5703125" style="1245" customWidth="1"/>
    <col min="15120" max="15360" width="9.140625" style="1245"/>
    <col min="15361" max="15361" width="2.42578125" style="1245" customWidth="1"/>
    <col min="15362" max="15362" width="27.85546875" style="1245" customWidth="1"/>
    <col min="15363" max="15363" width="13" style="1245" customWidth="1"/>
    <col min="15364" max="15364" width="11" style="1245" customWidth="1"/>
    <col min="15365" max="15366" width="12.42578125" style="1245" customWidth="1"/>
    <col min="15367" max="15374" width="11" style="1245" customWidth="1"/>
    <col min="15375" max="15375" width="18.5703125" style="1245" customWidth="1"/>
    <col min="15376" max="15616" width="9.140625" style="1245"/>
    <col min="15617" max="15617" width="2.42578125" style="1245" customWidth="1"/>
    <col min="15618" max="15618" width="27.85546875" style="1245" customWidth="1"/>
    <col min="15619" max="15619" width="13" style="1245" customWidth="1"/>
    <col min="15620" max="15620" width="11" style="1245" customWidth="1"/>
    <col min="15621" max="15622" width="12.42578125" style="1245" customWidth="1"/>
    <col min="15623" max="15630" width="11" style="1245" customWidth="1"/>
    <col min="15631" max="15631" width="18.5703125" style="1245" customWidth="1"/>
    <col min="15632" max="15872" width="9.140625" style="1245"/>
    <col min="15873" max="15873" width="2.42578125" style="1245" customWidth="1"/>
    <col min="15874" max="15874" width="27.85546875" style="1245" customWidth="1"/>
    <col min="15875" max="15875" width="13" style="1245" customWidth="1"/>
    <col min="15876" max="15876" width="11" style="1245" customWidth="1"/>
    <col min="15877" max="15878" width="12.42578125" style="1245" customWidth="1"/>
    <col min="15879" max="15886" width="11" style="1245" customWidth="1"/>
    <col min="15887" max="15887" width="18.5703125" style="1245" customWidth="1"/>
    <col min="15888" max="16128" width="9.140625" style="1245"/>
    <col min="16129" max="16129" width="2.42578125" style="1245" customWidth="1"/>
    <col min="16130" max="16130" width="27.85546875" style="1245" customWidth="1"/>
    <col min="16131" max="16131" width="13" style="1245" customWidth="1"/>
    <col min="16132" max="16132" width="11" style="1245" customWidth="1"/>
    <col min="16133" max="16134" width="12.42578125" style="1245" customWidth="1"/>
    <col min="16135" max="16142" width="11" style="1245" customWidth="1"/>
    <col min="16143" max="16143" width="18.5703125" style="1245" customWidth="1"/>
    <col min="16144" max="16384" width="9.140625" style="1245"/>
  </cols>
  <sheetData>
    <row r="1" spans="1:14" ht="15.75" x14ac:dyDescent="0.25">
      <c r="A1" s="378" t="s">
        <v>3205</v>
      </c>
      <c r="B1" s="1634"/>
      <c r="C1" s="76"/>
      <c r="D1" s="129"/>
      <c r="E1" s="129"/>
      <c r="F1" s="129"/>
      <c r="G1" s="129"/>
      <c r="H1" s="129"/>
      <c r="I1" s="129"/>
      <c r="J1" s="129"/>
      <c r="K1" s="129"/>
      <c r="L1" s="129"/>
      <c r="M1" s="1634"/>
      <c r="N1" s="1280"/>
    </row>
    <row r="2" spans="1:14" s="129" customFormat="1" ht="15" x14ac:dyDescent="0.25">
      <c r="A2" s="2144" t="s">
        <v>94</v>
      </c>
      <c r="B2" s="2145"/>
      <c r="C2" s="2145"/>
      <c r="D2" s="2146"/>
      <c r="N2" s="185"/>
    </row>
    <row r="3" spans="1:14" s="129" customFormat="1" ht="12.75" customHeight="1" x14ac:dyDescent="0.2">
      <c r="A3" s="661" t="s">
        <v>3206</v>
      </c>
      <c r="N3" s="185"/>
    </row>
    <row r="4" spans="1:14" s="129" customFormat="1" ht="12.75" customHeight="1" x14ac:dyDescent="0.2">
      <c r="A4" s="36" t="s">
        <v>95</v>
      </c>
      <c r="D4" s="1"/>
      <c r="E4" s="1"/>
      <c r="F4" s="1"/>
      <c r="G4" s="1"/>
      <c r="H4" s="1"/>
      <c r="I4" s="1"/>
      <c r="J4" s="1"/>
      <c r="N4" s="185"/>
    </row>
    <row r="5" spans="1:14" s="129" customFormat="1" ht="15.75" customHeight="1" x14ac:dyDescent="0.2">
      <c r="A5" s="38" t="s">
        <v>3207</v>
      </c>
      <c r="D5" s="132" t="s">
        <v>3208</v>
      </c>
      <c r="E5" s="43" t="s">
        <v>3209</v>
      </c>
      <c r="F5" s="1"/>
      <c r="G5" s="1"/>
      <c r="H5" s="1"/>
      <c r="I5" s="1"/>
      <c r="J5" s="1"/>
      <c r="N5" s="185"/>
    </row>
    <row r="6" spans="1:14" ht="12.75" customHeight="1" x14ac:dyDescent="0.2">
      <c r="A6" s="1634"/>
      <c r="B6" s="1634"/>
      <c r="C6" s="1634"/>
      <c r="D6" s="1634"/>
      <c r="E6" s="1634"/>
      <c r="F6" s="1634"/>
      <c r="G6" s="1634"/>
      <c r="H6" s="1634"/>
      <c r="I6" s="1634"/>
      <c r="J6" s="1634"/>
      <c r="K6" s="1634"/>
      <c r="L6" s="1634"/>
      <c r="M6" s="1634"/>
      <c r="N6" s="1634"/>
    </row>
    <row r="7" spans="1:14" ht="12.75" customHeight="1" x14ac:dyDescent="0.2">
      <c r="A7" s="733" t="s">
        <v>2790</v>
      </c>
      <c r="B7" s="1634"/>
      <c r="C7" s="1634"/>
      <c r="D7" s="1634"/>
      <c r="E7" s="1634"/>
      <c r="F7" s="1634"/>
      <c r="G7" s="1634"/>
      <c r="H7" s="1634"/>
      <c r="I7" s="1634"/>
      <c r="J7" s="1634"/>
      <c r="K7" s="1634"/>
      <c r="L7" s="1634"/>
      <c r="M7" s="1634"/>
      <c r="N7" s="1634"/>
    </row>
    <row r="8" spans="1:14" s="129" customFormat="1" ht="12.75" x14ac:dyDescent="0.2">
      <c r="A8" s="138" t="s">
        <v>3210</v>
      </c>
    </row>
    <row r="9" spans="1:14" ht="12.75" customHeight="1" x14ac:dyDescent="0.2">
      <c r="A9" s="866"/>
      <c r="B9" s="866"/>
      <c r="C9" s="866"/>
      <c r="D9" s="1634"/>
      <c r="E9" s="1634"/>
      <c r="F9" s="1634"/>
      <c r="G9" s="1634"/>
      <c r="H9" s="1634"/>
      <c r="I9" s="1634"/>
      <c r="J9" s="1634"/>
      <c r="K9" s="1634"/>
      <c r="L9" s="1634"/>
      <c r="M9" s="1634"/>
      <c r="N9" s="1634"/>
    </row>
    <row r="10" spans="1:14" ht="46.5" customHeight="1" x14ac:dyDescent="0.2">
      <c r="A10" s="1634"/>
      <c r="B10" s="1700"/>
      <c r="C10" s="1666" t="s">
        <v>2351</v>
      </c>
      <c r="D10" s="1666" t="s">
        <v>2605</v>
      </c>
      <c r="E10" s="1666" t="s">
        <v>236</v>
      </c>
      <c r="F10" s="1666" t="s">
        <v>2793</v>
      </c>
      <c r="G10" s="1634"/>
      <c r="H10" s="1634"/>
      <c r="I10" s="1634"/>
      <c r="J10" s="1634"/>
      <c r="K10" s="1634"/>
      <c r="L10" s="1634"/>
      <c r="M10" s="1634"/>
      <c r="N10" s="1634"/>
    </row>
    <row r="11" spans="1:14" ht="12.75" customHeight="1" x14ac:dyDescent="0.2">
      <c r="A11" s="1634"/>
      <c r="B11" s="1700" t="s">
        <v>2794</v>
      </c>
      <c r="C11" s="420"/>
      <c r="D11" s="91" t="s">
        <v>3211</v>
      </c>
      <c r="E11" s="420"/>
      <c r="F11" s="91" t="s">
        <v>3212</v>
      </c>
      <c r="G11" s="1634"/>
      <c r="H11" s="1634"/>
      <c r="I11" s="1634"/>
      <c r="J11" s="1634"/>
      <c r="K11" s="1634"/>
      <c r="L11" s="1634"/>
      <c r="M11" s="1634"/>
      <c r="N11" s="1634"/>
    </row>
    <row r="12" spans="1:14" ht="36" customHeight="1" x14ac:dyDescent="0.2">
      <c r="A12" s="1634"/>
      <c r="B12" s="1643" t="s">
        <v>2797</v>
      </c>
      <c r="C12" s="541" t="s">
        <v>2863</v>
      </c>
      <c r="D12" s="91" t="s">
        <v>3213</v>
      </c>
      <c r="E12" s="91" t="s">
        <v>3214</v>
      </c>
      <c r="F12" s="420"/>
      <c r="G12" s="1634"/>
      <c r="H12" s="1634"/>
      <c r="I12" s="1634"/>
      <c r="J12" s="1634"/>
      <c r="K12" s="1634"/>
      <c r="L12" s="1634"/>
      <c r="M12" s="1634"/>
      <c r="N12" s="1634"/>
    </row>
    <row r="13" spans="1:14" ht="12.75" customHeight="1" x14ac:dyDescent="0.2">
      <c r="A13" s="1634"/>
      <c r="B13" s="1634"/>
      <c r="C13" s="1634"/>
      <c r="D13" s="1634"/>
      <c r="E13" s="1634"/>
      <c r="F13" s="1634"/>
      <c r="G13" s="1634"/>
      <c r="H13" s="1634"/>
      <c r="I13" s="1634"/>
      <c r="J13" s="1634"/>
      <c r="K13" s="1634"/>
      <c r="L13" s="1634"/>
      <c r="M13" s="1634"/>
      <c r="N13" s="1634"/>
    </row>
    <row r="14" spans="1:14" s="129" customFormat="1" ht="12.75" x14ac:dyDescent="0.2">
      <c r="A14" s="38" t="s">
        <v>3215</v>
      </c>
      <c r="I14" s="1"/>
      <c r="J14" s="1"/>
      <c r="K14" s="1"/>
    </row>
    <row r="15" spans="1:14" s="129" customFormat="1" ht="12.75" x14ac:dyDescent="0.2">
      <c r="A15" s="38"/>
      <c r="I15" s="1"/>
      <c r="J15" s="1"/>
      <c r="K15" s="1"/>
    </row>
    <row r="16" spans="1:14" ht="21.75" customHeight="1" x14ac:dyDescent="0.2">
      <c r="A16" s="1634"/>
      <c r="B16" s="1634"/>
      <c r="C16" s="897"/>
      <c r="D16" s="2081" t="s">
        <v>2349</v>
      </c>
      <c r="E16" s="2004"/>
      <c r="F16" s="2002" t="s">
        <v>2350</v>
      </c>
      <c r="G16" s="2333"/>
      <c r="H16" s="2149"/>
      <c r="I16" s="1634"/>
      <c r="J16" s="2288" t="s">
        <v>2800</v>
      </c>
      <c r="K16" s="2101"/>
      <c r="L16" s="2101"/>
      <c r="M16" s="2102"/>
      <c r="N16" s="1634"/>
    </row>
    <row r="17" spans="1:13" ht="45.75" x14ac:dyDescent="0.2">
      <c r="A17" s="2334" t="s">
        <v>3216</v>
      </c>
      <c r="B17" s="2335"/>
      <c r="C17" s="1666" t="s">
        <v>2351</v>
      </c>
      <c r="D17" s="1666" t="s">
        <v>2802</v>
      </c>
      <c r="E17" s="1641" t="s">
        <v>2447</v>
      </c>
      <c r="F17" s="666" t="s">
        <v>3217</v>
      </c>
      <c r="G17" s="1698" t="s">
        <v>3218</v>
      </c>
      <c r="H17" s="1698" t="s">
        <v>3219</v>
      </c>
      <c r="I17" s="1634"/>
      <c r="J17" s="667" t="s">
        <v>2806</v>
      </c>
      <c r="K17" s="1634"/>
      <c r="L17" s="667" t="s">
        <v>2807</v>
      </c>
      <c r="M17" s="1734" t="s">
        <v>3220</v>
      </c>
    </row>
    <row r="18" spans="1:13" ht="12.75" customHeight="1" x14ac:dyDescent="0.2">
      <c r="A18" s="2125"/>
      <c r="B18" s="2125"/>
      <c r="C18" s="2138" t="s">
        <v>2808</v>
      </c>
      <c r="D18" s="2138"/>
      <c r="E18" s="2138"/>
      <c r="F18" s="2138"/>
      <c r="G18" s="224"/>
      <c r="H18" s="224"/>
      <c r="I18" s="1634"/>
      <c r="J18" s="224"/>
      <c r="K18" s="1634"/>
      <c r="L18" s="1634"/>
      <c r="M18" s="224"/>
    </row>
    <row r="19" spans="1:13" ht="22.5" customHeight="1" x14ac:dyDescent="0.2">
      <c r="A19" s="2125"/>
      <c r="B19" s="2125"/>
      <c r="C19" s="224" t="s">
        <v>244</v>
      </c>
      <c r="D19" s="224"/>
      <c r="E19" s="224" t="s">
        <v>245</v>
      </c>
      <c r="F19" s="224" t="s">
        <v>246</v>
      </c>
      <c r="G19" s="224" t="s">
        <v>401</v>
      </c>
      <c r="H19" s="224" t="s">
        <v>402</v>
      </c>
      <c r="I19" s="1634"/>
      <c r="J19" s="224" t="s">
        <v>2360</v>
      </c>
      <c r="K19" s="1634"/>
      <c r="L19" s="1634"/>
      <c r="M19" s="224"/>
    </row>
    <row r="20" spans="1:13" ht="22.5" customHeight="1" x14ac:dyDescent="0.2">
      <c r="A20" s="1715"/>
      <c r="B20" s="1281" t="s">
        <v>2809</v>
      </c>
      <c r="C20" s="224"/>
      <c r="D20" s="224"/>
      <c r="E20" s="224"/>
      <c r="F20" s="224"/>
      <c r="G20" s="224"/>
      <c r="H20" s="224"/>
      <c r="I20" s="1634"/>
      <c r="J20" s="224"/>
      <c r="K20" s="1634"/>
      <c r="L20" s="1634"/>
      <c r="M20" s="224"/>
    </row>
    <row r="21" spans="1:13" x14ac:dyDescent="0.2">
      <c r="A21" s="1634"/>
      <c r="B21" s="1634"/>
      <c r="C21" s="1282" t="s">
        <v>2855</v>
      </c>
      <c r="D21" s="133">
        <v>3381</v>
      </c>
      <c r="E21" s="133">
        <v>3394</v>
      </c>
      <c r="F21" s="133">
        <v>3404</v>
      </c>
      <c r="G21" s="133">
        <v>3413</v>
      </c>
      <c r="H21" s="133">
        <v>3422</v>
      </c>
      <c r="I21" s="1634"/>
      <c r="J21" s="133">
        <v>3435</v>
      </c>
      <c r="K21" s="30"/>
      <c r="L21" s="133">
        <v>3448</v>
      </c>
      <c r="M21" s="133">
        <v>3458</v>
      </c>
    </row>
    <row r="22" spans="1:13" x14ac:dyDescent="0.2">
      <c r="A22" s="1634"/>
      <c r="B22" s="1634"/>
      <c r="C22" s="343" t="s">
        <v>3221</v>
      </c>
      <c r="D22" s="133">
        <v>3382</v>
      </c>
      <c r="E22" s="133">
        <v>3395</v>
      </c>
      <c r="F22" s="133">
        <v>3405</v>
      </c>
      <c r="G22" s="133">
        <v>3414</v>
      </c>
      <c r="H22" s="133">
        <v>3423</v>
      </c>
      <c r="I22" s="1634"/>
      <c r="J22" s="133">
        <v>3436</v>
      </c>
      <c r="K22" s="30"/>
      <c r="L22" s="133">
        <v>3449</v>
      </c>
      <c r="M22" s="133">
        <v>3459</v>
      </c>
    </row>
    <row r="23" spans="1:13" x14ac:dyDescent="0.2">
      <c r="A23" s="1634"/>
      <c r="B23" s="1634"/>
      <c r="C23" s="343" t="s">
        <v>3222</v>
      </c>
      <c r="D23" s="133">
        <v>3383</v>
      </c>
      <c r="E23" s="133">
        <v>3396</v>
      </c>
      <c r="F23" s="133">
        <v>3406</v>
      </c>
      <c r="G23" s="133">
        <v>3415</v>
      </c>
      <c r="H23" s="133">
        <v>3424</v>
      </c>
      <c r="I23" s="1634"/>
      <c r="J23" s="133">
        <v>3437</v>
      </c>
      <c r="K23" s="30"/>
      <c r="L23" s="133">
        <v>3450</v>
      </c>
      <c r="M23" s="133">
        <v>3460</v>
      </c>
    </row>
    <row r="24" spans="1:13" x14ac:dyDescent="0.2">
      <c r="A24" s="1634"/>
      <c r="B24" s="1634"/>
      <c r="C24" s="343" t="s">
        <v>3223</v>
      </c>
      <c r="D24" s="133">
        <v>3384</v>
      </c>
      <c r="E24" s="133">
        <v>3397</v>
      </c>
      <c r="F24" s="133">
        <v>3407</v>
      </c>
      <c r="G24" s="133">
        <v>3416</v>
      </c>
      <c r="H24" s="133">
        <v>3428</v>
      </c>
      <c r="I24" s="1634"/>
      <c r="J24" s="133">
        <v>3438</v>
      </c>
      <c r="K24" s="30"/>
      <c r="L24" s="133">
        <v>3451</v>
      </c>
      <c r="M24" s="133">
        <v>3461</v>
      </c>
    </row>
    <row r="25" spans="1:13" x14ac:dyDescent="0.2">
      <c r="A25" s="1634"/>
      <c r="B25" s="1634"/>
      <c r="C25" s="343" t="s">
        <v>3224</v>
      </c>
      <c r="D25" s="133">
        <v>3385</v>
      </c>
      <c r="E25" s="133">
        <v>3398</v>
      </c>
      <c r="F25" s="133">
        <v>3408</v>
      </c>
      <c r="G25" s="133">
        <v>3417</v>
      </c>
      <c r="H25" s="133">
        <v>3429</v>
      </c>
      <c r="I25" s="1634"/>
      <c r="J25" s="133">
        <v>3439</v>
      </c>
      <c r="K25" s="30"/>
      <c r="L25" s="133">
        <v>3452</v>
      </c>
      <c r="M25" s="133">
        <v>3462</v>
      </c>
    </row>
    <row r="26" spans="1:13" x14ac:dyDescent="0.2">
      <c r="A26" s="1634"/>
      <c r="B26" s="1634"/>
      <c r="C26" s="343" t="s">
        <v>3225</v>
      </c>
      <c r="D26" s="133">
        <v>3386</v>
      </c>
      <c r="E26" s="133">
        <v>3399</v>
      </c>
      <c r="F26" s="133">
        <v>3409</v>
      </c>
      <c r="G26" s="133">
        <v>3418</v>
      </c>
      <c r="H26" s="133">
        <v>3430</v>
      </c>
      <c r="I26" s="1634"/>
      <c r="J26" s="133">
        <v>3443</v>
      </c>
      <c r="K26" s="30"/>
      <c r="L26" s="133">
        <v>3453</v>
      </c>
      <c r="M26" s="133">
        <v>3463</v>
      </c>
    </row>
    <row r="27" spans="1:13" ht="12.75" customHeight="1" x14ac:dyDescent="0.2">
      <c r="A27" s="1634"/>
      <c r="B27" s="1634"/>
      <c r="C27" s="343" t="s">
        <v>3226</v>
      </c>
      <c r="D27" s="133">
        <v>3387</v>
      </c>
      <c r="E27" s="133">
        <v>3400</v>
      </c>
      <c r="F27" s="133">
        <v>3410</v>
      </c>
      <c r="G27" s="133">
        <v>3419</v>
      </c>
      <c r="H27" s="133">
        <v>3431</v>
      </c>
      <c r="I27" s="1634"/>
      <c r="J27" s="133">
        <v>3444</v>
      </c>
      <c r="K27" s="30"/>
      <c r="L27" s="133">
        <v>3454</v>
      </c>
      <c r="M27" s="133">
        <v>3464</v>
      </c>
    </row>
    <row r="28" spans="1:13" x14ac:dyDescent="0.2">
      <c r="A28" s="1634"/>
      <c r="B28" s="1634"/>
      <c r="C28" s="343" t="s">
        <v>3227</v>
      </c>
      <c r="D28" s="133">
        <v>3388</v>
      </c>
      <c r="E28" s="133">
        <v>3401</v>
      </c>
      <c r="F28" s="133">
        <v>3411</v>
      </c>
      <c r="G28" s="133">
        <v>3420</v>
      </c>
      <c r="H28" s="133">
        <v>3432</v>
      </c>
      <c r="I28" s="1634"/>
      <c r="J28" s="133">
        <v>3445</v>
      </c>
      <c r="K28" s="30"/>
      <c r="L28" s="133">
        <v>3455</v>
      </c>
      <c r="M28" s="133">
        <v>3465</v>
      </c>
    </row>
    <row r="29" spans="1:13" ht="12.75" customHeight="1" x14ac:dyDescent="0.2">
      <c r="A29" s="1634"/>
      <c r="B29" s="1634"/>
      <c r="C29" s="1282" t="s">
        <v>2863</v>
      </c>
      <c r="D29" s="133">
        <v>3389</v>
      </c>
      <c r="E29" s="133">
        <v>3402</v>
      </c>
      <c r="F29" s="133">
        <v>3412</v>
      </c>
      <c r="G29" s="133">
        <v>3421</v>
      </c>
      <c r="H29" s="133">
        <v>3433</v>
      </c>
      <c r="I29" s="1634"/>
      <c r="J29" s="133">
        <v>3446</v>
      </c>
      <c r="K29" s="30"/>
      <c r="L29" s="133">
        <v>3456</v>
      </c>
      <c r="M29" s="133">
        <v>3466</v>
      </c>
    </row>
    <row r="30" spans="1:13" ht="12.75" customHeight="1" x14ac:dyDescent="0.2">
      <c r="A30" s="1634"/>
      <c r="B30" s="44"/>
      <c r="C30" s="322" t="s">
        <v>2820</v>
      </c>
      <c r="D30" s="133">
        <v>3393</v>
      </c>
      <c r="E30" s="133">
        <v>3403</v>
      </c>
      <c r="F30" s="2336"/>
      <c r="G30" s="2337"/>
      <c r="H30" s="133">
        <v>3434</v>
      </c>
      <c r="I30" s="1634"/>
      <c r="J30" s="133">
        <v>3447</v>
      </c>
      <c r="K30" s="30"/>
      <c r="L30" s="133">
        <v>3457</v>
      </c>
      <c r="M30" s="133">
        <v>3467</v>
      </c>
    </row>
    <row r="31" spans="1:13" ht="12.75" customHeight="1" x14ac:dyDescent="0.2">
      <c r="A31" s="1634"/>
      <c r="B31" s="1634"/>
      <c r="C31" s="1634"/>
      <c r="D31" s="217"/>
      <c r="E31" s="217"/>
      <c r="F31" s="81"/>
      <c r="G31" s="81"/>
      <c r="H31" s="217"/>
      <c r="I31" s="1634"/>
      <c r="J31" s="217"/>
      <c r="K31" s="1634"/>
      <c r="L31" s="1634"/>
      <c r="M31" s="217"/>
    </row>
    <row r="32" spans="1:13" ht="12.75" customHeight="1" x14ac:dyDescent="0.2">
      <c r="A32" s="1715"/>
      <c r="B32" s="1283" t="s">
        <v>2821</v>
      </c>
      <c r="C32" s="1634"/>
      <c r="D32" s="224"/>
      <c r="E32" s="224"/>
      <c r="F32" s="224"/>
      <c r="G32" s="224"/>
      <c r="H32" s="224"/>
      <c r="I32" s="1634"/>
      <c r="J32" s="224"/>
      <c r="K32" s="1634"/>
      <c r="L32" s="1634"/>
      <c r="M32" s="224"/>
    </row>
    <row r="33" spans="1:13" x14ac:dyDescent="0.2">
      <c r="A33" s="1634"/>
      <c r="B33" s="1634"/>
      <c r="C33" s="1282" t="s">
        <v>2855</v>
      </c>
      <c r="D33" s="133">
        <v>3468</v>
      </c>
      <c r="E33" s="133">
        <v>3484</v>
      </c>
      <c r="F33" s="133">
        <v>3494</v>
      </c>
      <c r="G33" s="133">
        <v>3503</v>
      </c>
      <c r="H33" s="133">
        <v>3512</v>
      </c>
      <c r="I33" s="30"/>
      <c r="J33" s="133">
        <v>3522</v>
      </c>
      <c r="K33" s="1634"/>
      <c r="L33" s="133">
        <v>3532</v>
      </c>
      <c r="M33" s="133">
        <v>3547</v>
      </c>
    </row>
    <row r="34" spans="1:13" x14ac:dyDescent="0.2">
      <c r="A34" s="1634"/>
      <c r="B34" s="1634"/>
      <c r="C34" s="343" t="s">
        <v>3221</v>
      </c>
      <c r="D34" s="133">
        <v>3469</v>
      </c>
      <c r="E34" s="133">
        <v>3485</v>
      </c>
      <c r="F34" s="133">
        <v>3495</v>
      </c>
      <c r="G34" s="133">
        <v>3504</v>
      </c>
      <c r="H34" s="133">
        <v>3513</v>
      </c>
      <c r="I34" s="30"/>
      <c r="J34" s="133">
        <v>3523</v>
      </c>
      <c r="K34" s="1634"/>
      <c r="L34" s="133">
        <v>3533</v>
      </c>
      <c r="M34" s="133">
        <v>3548</v>
      </c>
    </row>
    <row r="35" spans="1:13" x14ac:dyDescent="0.2">
      <c r="A35" s="1634"/>
      <c r="B35" s="1634"/>
      <c r="C35" s="343" t="s">
        <v>3222</v>
      </c>
      <c r="D35" s="133">
        <v>3470</v>
      </c>
      <c r="E35" s="133">
        <v>3486</v>
      </c>
      <c r="F35" s="133">
        <v>3496</v>
      </c>
      <c r="G35" s="133">
        <v>3505</v>
      </c>
      <c r="H35" s="133">
        <v>3514</v>
      </c>
      <c r="I35" s="30"/>
      <c r="J35" s="133">
        <v>3524</v>
      </c>
      <c r="K35" s="1634"/>
      <c r="L35" s="133">
        <v>3534</v>
      </c>
      <c r="M35" s="133">
        <v>3549</v>
      </c>
    </row>
    <row r="36" spans="1:13" x14ac:dyDescent="0.2">
      <c r="A36" s="1634"/>
      <c r="B36" s="1634"/>
      <c r="C36" s="343" t="s">
        <v>3223</v>
      </c>
      <c r="D36" s="133">
        <v>3471</v>
      </c>
      <c r="E36" s="133">
        <v>3487</v>
      </c>
      <c r="F36" s="133">
        <v>3497</v>
      </c>
      <c r="G36" s="133">
        <v>3506</v>
      </c>
      <c r="H36" s="133">
        <v>3515</v>
      </c>
      <c r="I36" s="30"/>
      <c r="J36" s="133">
        <v>3525</v>
      </c>
      <c r="K36" s="1634"/>
      <c r="L36" s="133">
        <v>3535</v>
      </c>
      <c r="M36" s="133">
        <v>3550</v>
      </c>
    </row>
    <row r="37" spans="1:13" x14ac:dyDescent="0.2">
      <c r="A37" s="1634"/>
      <c r="B37" s="1634"/>
      <c r="C37" s="343" t="s">
        <v>3224</v>
      </c>
      <c r="D37" s="133">
        <v>3475</v>
      </c>
      <c r="E37" s="133">
        <v>3488</v>
      </c>
      <c r="F37" s="133">
        <v>3498</v>
      </c>
      <c r="G37" s="133">
        <v>3507</v>
      </c>
      <c r="H37" s="133">
        <v>3516</v>
      </c>
      <c r="I37" s="30"/>
      <c r="J37" s="133">
        <v>3526</v>
      </c>
      <c r="K37" s="1634"/>
      <c r="L37" s="133">
        <v>3536</v>
      </c>
      <c r="M37" s="133">
        <v>3553</v>
      </c>
    </row>
    <row r="38" spans="1:13" ht="22.5" customHeight="1" x14ac:dyDescent="0.2">
      <c r="A38" s="1634"/>
      <c r="B38" s="1634"/>
      <c r="C38" s="343" t="s">
        <v>3225</v>
      </c>
      <c r="D38" s="133">
        <v>3476</v>
      </c>
      <c r="E38" s="133">
        <v>3489</v>
      </c>
      <c r="F38" s="133">
        <v>3499</v>
      </c>
      <c r="G38" s="133">
        <v>3508</v>
      </c>
      <c r="H38" s="133">
        <v>3517</v>
      </c>
      <c r="I38" s="30"/>
      <c r="J38" s="133">
        <v>3527</v>
      </c>
      <c r="K38" s="1634"/>
      <c r="L38" s="133">
        <v>3537</v>
      </c>
      <c r="M38" s="133">
        <v>3556</v>
      </c>
    </row>
    <row r="39" spans="1:13" ht="12.75" customHeight="1" x14ac:dyDescent="0.2">
      <c r="A39" s="1634"/>
      <c r="B39" s="1634"/>
      <c r="C39" s="343" t="s">
        <v>3226</v>
      </c>
      <c r="D39" s="133">
        <v>3477</v>
      </c>
      <c r="E39" s="133">
        <v>3490</v>
      </c>
      <c r="F39" s="133">
        <v>3500</v>
      </c>
      <c r="G39" s="133">
        <v>3509</v>
      </c>
      <c r="H39" s="133">
        <v>3518</v>
      </c>
      <c r="I39" s="30"/>
      <c r="J39" s="133">
        <v>3528</v>
      </c>
      <c r="K39" s="1634"/>
      <c r="L39" s="133">
        <v>3541</v>
      </c>
      <c r="M39" s="133">
        <v>3560</v>
      </c>
    </row>
    <row r="40" spans="1:13" ht="12.75" customHeight="1" x14ac:dyDescent="0.2">
      <c r="A40" s="1634"/>
      <c r="B40" s="1634"/>
      <c r="C40" s="343" t="s">
        <v>3227</v>
      </c>
      <c r="D40" s="133">
        <v>3478</v>
      </c>
      <c r="E40" s="133">
        <v>3491</v>
      </c>
      <c r="F40" s="133">
        <v>3501</v>
      </c>
      <c r="G40" s="133">
        <v>3510</v>
      </c>
      <c r="H40" s="133">
        <v>3519</v>
      </c>
      <c r="I40" s="30"/>
      <c r="J40" s="133">
        <v>3529</v>
      </c>
      <c r="K40" s="1634"/>
      <c r="L40" s="133">
        <v>3544</v>
      </c>
      <c r="M40" s="133">
        <v>3561</v>
      </c>
    </row>
    <row r="41" spans="1:13" ht="12.75" customHeight="1" x14ac:dyDescent="0.2">
      <c r="A41" s="1634"/>
      <c r="B41" s="1634"/>
      <c r="C41" s="1282" t="s">
        <v>2863</v>
      </c>
      <c r="D41" s="133">
        <v>3479</v>
      </c>
      <c r="E41" s="133">
        <v>3492</v>
      </c>
      <c r="F41" s="133">
        <v>3502</v>
      </c>
      <c r="G41" s="133">
        <v>3511</v>
      </c>
      <c r="H41" s="133">
        <v>3520</v>
      </c>
      <c r="I41" s="30"/>
      <c r="J41" s="133">
        <v>3530</v>
      </c>
      <c r="K41" s="1634"/>
      <c r="L41" s="133">
        <v>3545</v>
      </c>
      <c r="M41" s="133">
        <v>3562</v>
      </c>
    </row>
    <row r="42" spans="1:13" ht="12.75" customHeight="1" x14ac:dyDescent="0.2">
      <c r="A42" s="1634"/>
      <c r="B42" s="1634"/>
      <c r="C42" s="322" t="s">
        <v>2830</v>
      </c>
      <c r="D42" s="133">
        <v>3483</v>
      </c>
      <c r="E42" s="133">
        <v>3493</v>
      </c>
      <c r="F42" s="2336"/>
      <c r="G42" s="2337"/>
      <c r="H42" s="133">
        <v>3521</v>
      </c>
      <c r="I42" s="30"/>
      <c r="J42" s="133">
        <v>3531</v>
      </c>
      <c r="K42" s="1634"/>
      <c r="L42" s="133">
        <v>3546</v>
      </c>
      <c r="M42" s="133">
        <v>3563</v>
      </c>
    </row>
    <row r="43" spans="1:13" ht="12.75" customHeight="1" x14ac:dyDescent="0.2">
      <c r="A43" s="1634"/>
      <c r="B43" s="1634"/>
      <c r="C43" s="1634"/>
      <c r="D43" s="1634"/>
      <c r="E43" s="1634"/>
      <c r="F43" s="1634"/>
      <c r="G43" s="1634"/>
      <c r="H43" s="1634"/>
      <c r="I43" s="1634"/>
      <c r="J43" s="1634"/>
      <c r="K43" s="1634"/>
      <c r="L43" s="1634"/>
      <c r="M43" s="1634"/>
    </row>
    <row r="44" spans="1:13" ht="22.5" customHeight="1" x14ac:dyDescent="0.2">
      <c r="A44" s="38" t="s">
        <v>3228</v>
      </c>
      <c r="B44" s="1634"/>
      <c r="C44" s="207"/>
      <c r="D44" s="2288" t="s">
        <v>2851</v>
      </c>
      <c r="E44" s="2102"/>
      <c r="F44" s="2002" t="s">
        <v>2350</v>
      </c>
      <c r="G44" s="2333"/>
      <c r="H44" s="2149"/>
      <c r="I44" s="1634"/>
      <c r="J44" s="2288" t="s">
        <v>2800</v>
      </c>
      <c r="K44" s="2101"/>
      <c r="L44" s="2101"/>
      <c r="M44" s="2102"/>
    </row>
    <row r="45" spans="1:13" ht="45.75" x14ac:dyDescent="0.2">
      <c r="A45" s="2331" t="s">
        <v>3216</v>
      </c>
      <c r="B45" s="2332"/>
      <c r="C45" s="1666" t="s">
        <v>2351</v>
      </c>
      <c r="D45" s="1698" t="s">
        <v>2802</v>
      </c>
      <c r="E45" s="1681" t="s">
        <v>2447</v>
      </c>
      <c r="F45" s="666" t="s">
        <v>3217</v>
      </c>
      <c r="G45" s="1698" t="s">
        <v>3218</v>
      </c>
      <c r="H45" s="1698" t="s">
        <v>3219</v>
      </c>
      <c r="I45" s="1634"/>
      <c r="J45" s="667" t="s">
        <v>2806</v>
      </c>
      <c r="K45" s="1634"/>
      <c r="L45" s="667" t="s">
        <v>2807</v>
      </c>
      <c r="M45" s="1734" t="s">
        <v>3220</v>
      </c>
    </row>
    <row r="46" spans="1:13" ht="12.75" customHeight="1" x14ac:dyDescent="0.2">
      <c r="A46" s="2125"/>
      <c r="B46" s="2125"/>
      <c r="C46" s="2138" t="s">
        <v>2808</v>
      </c>
      <c r="D46" s="2138"/>
      <c r="E46" s="2138"/>
      <c r="F46" s="2138"/>
      <c r="G46" s="224"/>
      <c r="H46" s="224"/>
      <c r="I46" s="1634"/>
      <c r="J46" s="224"/>
      <c r="K46" s="1634"/>
      <c r="L46" s="1634"/>
      <c r="M46" s="224"/>
    </row>
    <row r="47" spans="1:13" ht="12.75" customHeight="1" x14ac:dyDescent="0.2">
      <c r="A47" s="2125"/>
      <c r="B47" s="2125"/>
      <c r="C47" s="224" t="s">
        <v>244</v>
      </c>
      <c r="D47" s="224"/>
      <c r="E47" s="224" t="s">
        <v>245</v>
      </c>
      <c r="F47" s="224" t="s">
        <v>246</v>
      </c>
      <c r="G47" s="224" t="s">
        <v>401</v>
      </c>
      <c r="H47" s="224" t="s">
        <v>402</v>
      </c>
      <c r="I47" s="1634"/>
      <c r="J47" s="224" t="s">
        <v>2360</v>
      </c>
      <c r="K47" s="1634"/>
      <c r="L47" s="1634"/>
      <c r="M47" s="224"/>
    </row>
    <row r="48" spans="1:13" ht="22.5" customHeight="1" x14ac:dyDescent="0.2">
      <c r="A48" s="1715"/>
      <c r="B48" s="1283" t="s">
        <v>3229</v>
      </c>
      <c r="C48" s="224"/>
      <c r="D48" s="224"/>
      <c r="E48" s="224"/>
      <c r="F48" s="224"/>
      <c r="G48" s="224"/>
      <c r="H48" s="224"/>
      <c r="I48" s="1634"/>
      <c r="J48" s="224"/>
      <c r="K48" s="1634"/>
      <c r="L48" s="1634"/>
      <c r="M48" s="224"/>
    </row>
    <row r="49" spans="1:13" x14ac:dyDescent="0.2">
      <c r="A49" s="1634"/>
      <c r="B49" s="1634"/>
      <c r="C49" s="1282" t="s">
        <v>2866</v>
      </c>
      <c r="D49" s="133">
        <v>3564</v>
      </c>
      <c r="E49" s="133">
        <v>3583</v>
      </c>
      <c r="F49" s="133">
        <v>3593</v>
      </c>
      <c r="G49" s="133">
        <v>3602</v>
      </c>
      <c r="H49" s="133">
        <v>3614</v>
      </c>
      <c r="I49" s="30"/>
      <c r="J49" s="133">
        <v>3624</v>
      </c>
      <c r="K49" s="30"/>
      <c r="L49" s="133">
        <v>3634</v>
      </c>
      <c r="M49" s="133">
        <v>3644</v>
      </c>
    </row>
    <row r="50" spans="1:13" x14ac:dyDescent="0.2">
      <c r="A50" s="1634"/>
      <c r="B50" s="1634"/>
      <c r="C50" s="343" t="s">
        <v>3230</v>
      </c>
      <c r="D50" s="133">
        <v>3565</v>
      </c>
      <c r="E50" s="133">
        <v>3584</v>
      </c>
      <c r="F50" s="133">
        <v>3594</v>
      </c>
      <c r="G50" s="133">
        <v>3603</v>
      </c>
      <c r="H50" s="133">
        <v>3615</v>
      </c>
      <c r="I50" s="30"/>
      <c r="J50" s="133">
        <v>3625</v>
      </c>
      <c r="K50" s="30"/>
      <c r="L50" s="133">
        <v>3635</v>
      </c>
      <c r="M50" s="133">
        <v>3645</v>
      </c>
    </row>
    <row r="51" spans="1:13" x14ac:dyDescent="0.2">
      <c r="A51" s="1634"/>
      <c r="B51" s="1634"/>
      <c r="C51" s="343" t="s">
        <v>3222</v>
      </c>
      <c r="D51" s="133">
        <v>3569</v>
      </c>
      <c r="E51" s="133">
        <v>3585</v>
      </c>
      <c r="F51" s="133">
        <v>3595</v>
      </c>
      <c r="G51" s="133">
        <v>3607</v>
      </c>
      <c r="H51" s="133">
        <v>3616</v>
      </c>
      <c r="I51" s="30"/>
      <c r="J51" s="133">
        <v>3626</v>
      </c>
      <c r="K51" s="30"/>
      <c r="L51" s="133">
        <v>3636</v>
      </c>
      <c r="M51" s="133">
        <v>3646</v>
      </c>
    </row>
    <row r="52" spans="1:13" x14ac:dyDescent="0.2">
      <c r="A52" s="1634"/>
      <c r="B52" s="1634"/>
      <c r="C52" s="343" t="s">
        <v>3223</v>
      </c>
      <c r="D52" s="133">
        <v>3570</v>
      </c>
      <c r="E52" s="133">
        <v>3586</v>
      </c>
      <c r="F52" s="133">
        <v>3596</v>
      </c>
      <c r="G52" s="133">
        <v>3608</v>
      </c>
      <c r="H52" s="133">
        <v>3617</v>
      </c>
      <c r="I52" s="30"/>
      <c r="J52" s="133">
        <v>3627</v>
      </c>
      <c r="K52" s="30"/>
      <c r="L52" s="133">
        <v>3637</v>
      </c>
      <c r="M52" s="133">
        <v>3647</v>
      </c>
    </row>
    <row r="53" spans="1:13" x14ac:dyDescent="0.2">
      <c r="A53" s="1634"/>
      <c r="B53" s="1634"/>
      <c r="C53" s="343" t="s">
        <v>3224</v>
      </c>
      <c r="D53" s="133">
        <v>3571</v>
      </c>
      <c r="E53" s="133">
        <v>3587</v>
      </c>
      <c r="F53" s="133">
        <v>3597</v>
      </c>
      <c r="G53" s="133">
        <v>3609</v>
      </c>
      <c r="H53" s="133">
        <v>3618</v>
      </c>
      <c r="I53" s="30"/>
      <c r="J53" s="133">
        <v>3628</v>
      </c>
      <c r="K53" s="30"/>
      <c r="L53" s="133">
        <v>3638</v>
      </c>
      <c r="M53" s="133">
        <v>3648</v>
      </c>
    </row>
    <row r="54" spans="1:13" ht="24.6" customHeight="1" x14ac:dyDescent="0.2">
      <c r="A54" s="1634"/>
      <c r="B54" s="1634"/>
      <c r="C54" s="343" t="s">
        <v>3225</v>
      </c>
      <c r="D54" s="133">
        <v>3572</v>
      </c>
      <c r="E54" s="133">
        <v>3588</v>
      </c>
      <c r="F54" s="133">
        <v>3598</v>
      </c>
      <c r="G54" s="133">
        <v>3610</v>
      </c>
      <c r="H54" s="133">
        <v>3619</v>
      </c>
      <c r="I54" s="30"/>
      <c r="J54" s="133">
        <v>3629</v>
      </c>
      <c r="K54" s="30"/>
      <c r="L54" s="133">
        <v>3639</v>
      </c>
      <c r="M54" s="133">
        <v>3649</v>
      </c>
    </row>
    <row r="55" spans="1:13" ht="26.1" customHeight="1" x14ac:dyDescent="0.2">
      <c r="A55" s="1634"/>
      <c r="B55" s="1634"/>
      <c r="C55" s="343" t="s">
        <v>3226</v>
      </c>
      <c r="D55" s="133">
        <v>3575</v>
      </c>
      <c r="E55" s="133">
        <v>3589</v>
      </c>
      <c r="F55" s="133">
        <v>3599</v>
      </c>
      <c r="G55" s="133">
        <v>3611</v>
      </c>
      <c r="H55" s="133">
        <v>3620</v>
      </c>
      <c r="I55" s="30"/>
      <c r="J55" s="133">
        <v>3630</v>
      </c>
      <c r="K55" s="30"/>
      <c r="L55" s="133">
        <v>3640</v>
      </c>
      <c r="M55" s="133">
        <v>3650</v>
      </c>
    </row>
    <row r="56" spans="1:13" ht="12.75" customHeight="1" x14ac:dyDescent="0.2">
      <c r="A56" s="1634"/>
      <c r="B56" s="1634"/>
      <c r="C56" s="343" t="s">
        <v>3227</v>
      </c>
      <c r="D56" s="133">
        <v>3576</v>
      </c>
      <c r="E56" s="133">
        <v>3590</v>
      </c>
      <c r="F56" s="133">
        <v>3600</v>
      </c>
      <c r="G56" s="133">
        <v>3612</v>
      </c>
      <c r="H56" s="133">
        <v>3621</v>
      </c>
      <c r="I56" s="30"/>
      <c r="J56" s="133">
        <v>3631</v>
      </c>
      <c r="K56" s="30"/>
      <c r="L56" s="133">
        <v>3641</v>
      </c>
      <c r="M56" s="133">
        <v>3651</v>
      </c>
    </row>
    <row r="57" spans="1:13" ht="12.75" customHeight="1" x14ac:dyDescent="0.2">
      <c r="A57" s="1634"/>
      <c r="B57" s="1634"/>
      <c r="C57" s="1282" t="s">
        <v>3231</v>
      </c>
      <c r="D57" s="133">
        <v>3577</v>
      </c>
      <c r="E57" s="133">
        <v>3591</v>
      </c>
      <c r="F57" s="133">
        <v>3601</v>
      </c>
      <c r="G57" s="133">
        <v>3613</v>
      </c>
      <c r="H57" s="133">
        <v>3622</v>
      </c>
      <c r="I57" s="30"/>
      <c r="J57" s="133">
        <v>3632</v>
      </c>
      <c r="K57" s="30"/>
      <c r="L57" s="133">
        <v>3642</v>
      </c>
      <c r="M57" s="133">
        <v>3652</v>
      </c>
    </row>
    <row r="58" spans="1:13" ht="12.75" customHeight="1" x14ac:dyDescent="0.2">
      <c r="A58" s="1634"/>
      <c r="B58" s="1700"/>
      <c r="C58" s="543" t="s">
        <v>3232</v>
      </c>
      <c r="D58" s="133">
        <v>3581</v>
      </c>
      <c r="E58" s="133">
        <v>3592</v>
      </c>
      <c r="F58" s="2336"/>
      <c r="G58" s="2337"/>
      <c r="H58" s="133">
        <v>3623</v>
      </c>
      <c r="I58" s="30"/>
      <c r="J58" s="133">
        <v>3633</v>
      </c>
      <c r="K58" s="30"/>
      <c r="L58" s="133">
        <v>3643</v>
      </c>
      <c r="M58" s="133">
        <v>3653</v>
      </c>
    </row>
    <row r="59" spans="1:13" ht="12.75" customHeight="1" x14ac:dyDescent="0.2">
      <c r="A59" s="1715"/>
      <c r="B59" s="1283" t="s">
        <v>3233</v>
      </c>
      <c r="C59" s="224"/>
      <c r="D59" s="224"/>
      <c r="E59" s="224"/>
      <c r="F59" s="224"/>
      <c r="G59" s="224"/>
      <c r="H59" s="224"/>
      <c r="I59" s="1634"/>
      <c r="J59" s="224"/>
      <c r="K59" s="1634"/>
      <c r="L59" s="1634"/>
      <c r="M59" s="224"/>
    </row>
    <row r="60" spans="1:13" x14ac:dyDescent="0.2">
      <c r="A60" s="1634"/>
      <c r="B60" s="1634"/>
      <c r="C60" s="1282" t="s">
        <v>2866</v>
      </c>
      <c r="D60" s="133">
        <v>3654</v>
      </c>
      <c r="E60" s="133">
        <v>3664</v>
      </c>
      <c r="F60" s="133">
        <v>3674</v>
      </c>
      <c r="G60" s="133">
        <v>3683</v>
      </c>
      <c r="H60" s="133">
        <v>3692</v>
      </c>
      <c r="I60" s="30"/>
      <c r="J60" s="133">
        <v>3703</v>
      </c>
      <c r="K60" s="30"/>
      <c r="L60" s="133">
        <v>3715</v>
      </c>
      <c r="M60" s="133">
        <v>3725</v>
      </c>
    </row>
    <row r="61" spans="1:13" x14ac:dyDescent="0.2">
      <c r="A61" s="1634"/>
      <c r="B61" s="1634"/>
      <c r="C61" s="343" t="s">
        <v>3230</v>
      </c>
      <c r="D61" s="133">
        <v>3655</v>
      </c>
      <c r="E61" s="133">
        <v>3665</v>
      </c>
      <c r="F61" s="133">
        <v>3675</v>
      </c>
      <c r="G61" s="133">
        <v>3684</v>
      </c>
      <c r="H61" s="133">
        <v>3693</v>
      </c>
      <c r="I61" s="30"/>
      <c r="J61" s="133">
        <v>3705</v>
      </c>
      <c r="K61" s="30"/>
      <c r="L61" s="133">
        <v>3716</v>
      </c>
      <c r="M61" s="133">
        <v>3726</v>
      </c>
    </row>
    <row r="62" spans="1:13" x14ac:dyDescent="0.2">
      <c r="A62" s="1634"/>
      <c r="B62" s="1634"/>
      <c r="C62" s="343" t="s">
        <v>3222</v>
      </c>
      <c r="D62" s="133">
        <v>3656</v>
      </c>
      <c r="E62" s="133">
        <v>3666</v>
      </c>
      <c r="F62" s="133">
        <v>3676</v>
      </c>
      <c r="G62" s="133">
        <v>3685</v>
      </c>
      <c r="H62" s="133">
        <v>3694</v>
      </c>
      <c r="I62" s="30"/>
      <c r="J62" s="133">
        <v>3707</v>
      </c>
      <c r="K62" s="30"/>
      <c r="L62" s="133">
        <v>3717</v>
      </c>
      <c r="M62" s="133">
        <v>3727</v>
      </c>
    </row>
    <row r="63" spans="1:13" x14ac:dyDescent="0.2">
      <c r="A63" s="1634"/>
      <c r="B63" s="1634"/>
      <c r="C63" s="343" t="s">
        <v>3223</v>
      </c>
      <c r="D63" s="133">
        <v>3657</v>
      </c>
      <c r="E63" s="133">
        <v>3667</v>
      </c>
      <c r="F63" s="133">
        <v>3677</v>
      </c>
      <c r="G63" s="133">
        <v>3686</v>
      </c>
      <c r="H63" s="133">
        <v>3695</v>
      </c>
      <c r="I63" s="30"/>
      <c r="J63" s="133">
        <v>3708</v>
      </c>
      <c r="K63" s="30"/>
      <c r="L63" s="133">
        <v>3718</v>
      </c>
      <c r="M63" s="133">
        <v>3728</v>
      </c>
    </row>
    <row r="64" spans="1:13" x14ac:dyDescent="0.2">
      <c r="A64" s="1634"/>
      <c r="B64" s="1634"/>
      <c r="C64" s="343" t="s">
        <v>3224</v>
      </c>
      <c r="D64" s="133">
        <v>3658</v>
      </c>
      <c r="E64" s="133">
        <v>3668</v>
      </c>
      <c r="F64" s="133">
        <v>3678</v>
      </c>
      <c r="G64" s="133">
        <v>3687</v>
      </c>
      <c r="H64" s="133">
        <v>3696</v>
      </c>
      <c r="I64" s="30"/>
      <c r="J64" s="133">
        <v>3709</v>
      </c>
      <c r="K64" s="30"/>
      <c r="L64" s="133">
        <v>3719</v>
      </c>
      <c r="M64" s="133">
        <v>3729</v>
      </c>
    </row>
    <row r="65" spans="1:13" x14ac:dyDescent="0.2">
      <c r="A65" s="1634"/>
      <c r="B65" s="1634"/>
      <c r="C65" s="343" t="s">
        <v>3225</v>
      </c>
      <c r="D65" s="133">
        <v>3659</v>
      </c>
      <c r="E65" s="133">
        <v>3669</v>
      </c>
      <c r="F65" s="133">
        <v>3679</v>
      </c>
      <c r="G65" s="133">
        <v>3688</v>
      </c>
      <c r="H65" s="133">
        <v>3697</v>
      </c>
      <c r="I65" s="30"/>
      <c r="J65" s="133">
        <v>3710</v>
      </c>
      <c r="K65" s="30"/>
      <c r="L65" s="133">
        <v>3720</v>
      </c>
      <c r="M65" s="133">
        <v>3730</v>
      </c>
    </row>
    <row r="66" spans="1:13" x14ac:dyDescent="0.2">
      <c r="A66" s="1634"/>
      <c r="B66" s="1634"/>
      <c r="C66" s="343" t="s">
        <v>3226</v>
      </c>
      <c r="D66" s="133">
        <v>3660</v>
      </c>
      <c r="E66" s="133">
        <v>3670</v>
      </c>
      <c r="F66" s="133">
        <v>3680</v>
      </c>
      <c r="G66" s="133">
        <v>3689</v>
      </c>
      <c r="H66" s="133">
        <v>3698</v>
      </c>
      <c r="I66" s="30"/>
      <c r="J66" s="133">
        <v>3711</v>
      </c>
      <c r="K66" s="30"/>
      <c r="L66" s="133">
        <v>3721</v>
      </c>
      <c r="M66" s="133">
        <v>3731</v>
      </c>
    </row>
    <row r="67" spans="1:13" x14ac:dyDescent="0.2">
      <c r="A67" s="1634"/>
      <c r="B67" s="1634"/>
      <c r="C67" s="343" t="s">
        <v>3227</v>
      </c>
      <c r="D67" s="133">
        <v>3661</v>
      </c>
      <c r="E67" s="133">
        <v>3671</v>
      </c>
      <c r="F67" s="133">
        <v>3681</v>
      </c>
      <c r="G67" s="133">
        <v>3690</v>
      </c>
      <c r="H67" s="133">
        <v>3699</v>
      </c>
      <c r="I67" s="30"/>
      <c r="J67" s="133">
        <v>3712</v>
      </c>
      <c r="K67" s="30"/>
      <c r="L67" s="133">
        <v>3722</v>
      </c>
      <c r="M67" s="133">
        <v>3732</v>
      </c>
    </row>
    <row r="68" spans="1:13" x14ac:dyDescent="0.2">
      <c r="A68" s="1634"/>
      <c r="B68" s="1634"/>
      <c r="C68" s="1282" t="s">
        <v>2863</v>
      </c>
      <c r="D68" s="133">
        <v>3662</v>
      </c>
      <c r="E68" s="133">
        <v>3672</v>
      </c>
      <c r="F68" s="133">
        <v>3682</v>
      </c>
      <c r="G68" s="133">
        <v>3691</v>
      </c>
      <c r="H68" s="133">
        <v>3700</v>
      </c>
      <c r="I68" s="30"/>
      <c r="J68" s="133">
        <v>3713</v>
      </c>
      <c r="K68" s="30"/>
      <c r="L68" s="133">
        <v>3723</v>
      </c>
      <c r="M68" s="133">
        <v>3733</v>
      </c>
    </row>
    <row r="69" spans="1:13" x14ac:dyDescent="0.2">
      <c r="A69" s="1634"/>
      <c r="B69" s="1634"/>
      <c r="C69" s="322" t="s">
        <v>3234</v>
      </c>
      <c r="D69" s="133">
        <v>3663</v>
      </c>
      <c r="E69" s="133">
        <v>3673</v>
      </c>
      <c r="F69" s="2336"/>
      <c r="G69" s="2337"/>
      <c r="H69" s="133">
        <v>3701</v>
      </c>
      <c r="I69" s="30"/>
      <c r="J69" s="133">
        <v>3714</v>
      </c>
      <c r="K69" s="30"/>
      <c r="L69" s="133">
        <v>3724</v>
      </c>
      <c r="M69" s="133">
        <v>3734</v>
      </c>
    </row>
    <row r="70" spans="1:13" x14ac:dyDescent="0.2">
      <c r="A70" s="1634"/>
      <c r="B70" s="1634"/>
      <c r="C70" s="1634"/>
      <c r="D70" s="137"/>
      <c r="E70" s="137"/>
      <c r="F70" s="81"/>
      <c r="G70" s="81"/>
      <c r="H70" s="137"/>
      <c r="I70" s="1634"/>
      <c r="J70" s="137"/>
      <c r="K70" s="1634"/>
      <c r="L70" s="137"/>
      <c r="M70" s="137"/>
    </row>
    <row r="71" spans="1:13" ht="12.75" customHeight="1" x14ac:dyDescent="0.2">
      <c r="A71" s="1634"/>
      <c r="B71" s="30"/>
      <c r="C71" s="132" t="s">
        <v>3235</v>
      </c>
      <c r="D71" s="137"/>
      <c r="E71" s="137"/>
      <c r="F71" s="7"/>
      <c r="G71" s="7"/>
      <c r="H71" s="137"/>
      <c r="I71" s="30"/>
      <c r="J71" s="137"/>
      <c r="K71" s="30"/>
      <c r="L71" s="137"/>
      <c r="M71" s="450">
        <v>14400</v>
      </c>
    </row>
    <row r="72" spans="1:13" ht="12.75" customHeight="1" x14ac:dyDescent="0.2">
      <c r="A72" s="1634"/>
      <c r="B72" s="1634"/>
      <c r="C72" s="1634"/>
      <c r="D72" s="137"/>
      <c r="E72" s="137"/>
      <c r="F72" s="81"/>
      <c r="G72" s="81"/>
      <c r="H72" s="137"/>
      <c r="I72" s="1634"/>
      <c r="J72" s="137"/>
      <c r="K72" s="1634"/>
      <c r="L72" s="137"/>
      <c r="M72" s="137"/>
    </row>
    <row r="73" spans="1:13" x14ac:dyDescent="0.2">
      <c r="A73" s="1634"/>
      <c r="B73" s="1634"/>
      <c r="C73" s="191" t="s">
        <v>3236</v>
      </c>
      <c r="D73" s="133">
        <v>3735</v>
      </c>
      <c r="E73" s="133">
        <v>3736</v>
      </c>
      <c r="F73" s="1634"/>
      <c r="G73" s="1634"/>
      <c r="H73" s="133">
        <v>3737</v>
      </c>
      <c r="I73" s="1634"/>
      <c r="J73" s="133">
        <v>3738</v>
      </c>
      <c r="K73" s="1634"/>
      <c r="L73" s="133">
        <v>3739</v>
      </c>
      <c r="M73" s="133">
        <v>3740</v>
      </c>
    </row>
    <row r="75" spans="1:13" s="1" customFormat="1" ht="21.75" customHeight="1" x14ac:dyDescent="0.2">
      <c r="A75" s="207"/>
      <c r="B75" s="207"/>
      <c r="C75" s="207"/>
      <c r="D75" s="2288" t="s">
        <v>2851</v>
      </c>
      <c r="E75" s="2102"/>
      <c r="F75" s="2002" t="s">
        <v>2350</v>
      </c>
      <c r="G75" s="2333"/>
      <c r="H75" s="2149"/>
      <c r="I75" s="1634"/>
      <c r="J75" s="2288" t="s">
        <v>2800</v>
      </c>
      <c r="K75" s="2101"/>
      <c r="L75" s="2101"/>
      <c r="M75" s="2102"/>
    </row>
    <row r="76" spans="1:13" ht="45.75" x14ac:dyDescent="0.2">
      <c r="A76" s="2338" t="s">
        <v>3237</v>
      </c>
      <c r="B76" s="2339"/>
      <c r="C76" s="1666" t="s">
        <v>2351</v>
      </c>
      <c r="D76" s="1698" t="s">
        <v>2802</v>
      </c>
      <c r="E76" s="1681" t="s">
        <v>2447</v>
      </c>
      <c r="F76" s="666" t="s">
        <v>3217</v>
      </c>
      <c r="G76" s="1698" t="s">
        <v>3218</v>
      </c>
      <c r="H76" s="1698" t="s">
        <v>3219</v>
      </c>
      <c r="I76" s="1634"/>
      <c r="J76" s="667" t="s">
        <v>2806</v>
      </c>
      <c r="K76" s="1634"/>
      <c r="L76" s="667" t="s">
        <v>2807</v>
      </c>
      <c r="M76" s="1734" t="s">
        <v>3220</v>
      </c>
    </row>
    <row r="77" spans="1:13" ht="12.75" x14ac:dyDescent="0.2">
      <c r="A77" s="1634"/>
      <c r="B77" s="868"/>
      <c r="C77" s="2138" t="s">
        <v>2808</v>
      </c>
      <c r="D77" s="2138"/>
      <c r="E77" s="2138"/>
      <c r="F77" s="2138"/>
      <c r="G77" s="224"/>
      <c r="H77" s="224"/>
      <c r="I77" s="1"/>
      <c r="J77" s="224"/>
      <c r="K77" s="1"/>
      <c r="L77" s="224"/>
      <c r="M77" s="224"/>
    </row>
    <row r="78" spans="1:13" ht="12.75" x14ac:dyDescent="0.2">
      <c r="A78" s="1634"/>
      <c r="B78" s="868"/>
      <c r="C78" s="224" t="s">
        <v>244</v>
      </c>
      <c r="D78" s="224"/>
      <c r="E78" s="224" t="s">
        <v>245</v>
      </c>
      <c r="F78" s="224" t="s">
        <v>246</v>
      </c>
      <c r="G78" s="224" t="s">
        <v>401</v>
      </c>
      <c r="H78" s="224" t="s">
        <v>402</v>
      </c>
      <c r="I78" s="1"/>
      <c r="J78" s="224" t="s">
        <v>2360</v>
      </c>
      <c r="K78" s="1"/>
      <c r="L78" s="224"/>
      <c r="M78" s="224"/>
    </row>
    <row r="79" spans="1:13" ht="12.75" x14ac:dyDescent="0.2">
      <c r="A79" s="872" t="s">
        <v>3238</v>
      </c>
      <c r="B79" s="1634"/>
      <c r="C79" s="1707"/>
      <c r="D79" s="1707"/>
      <c r="E79" s="1707"/>
      <c r="F79" s="1707"/>
      <c r="G79" s="1707"/>
      <c r="H79" s="1707"/>
      <c r="I79" s="1"/>
      <c r="J79" s="1707"/>
      <c r="K79" s="1"/>
      <c r="L79" s="1707"/>
      <c r="M79" s="1707"/>
    </row>
    <row r="80" spans="1:13" ht="12.75" x14ac:dyDescent="0.2">
      <c r="A80" s="1634"/>
      <c r="B80" s="1634" t="s">
        <v>2810</v>
      </c>
      <c r="C80" s="873" t="s">
        <v>2811</v>
      </c>
      <c r="D80" s="133">
        <v>3811</v>
      </c>
      <c r="E80" s="133">
        <v>3817</v>
      </c>
      <c r="F80" s="133">
        <v>3893</v>
      </c>
      <c r="G80" s="133">
        <v>3898</v>
      </c>
      <c r="H80" s="133">
        <v>3973</v>
      </c>
      <c r="I80" s="24"/>
      <c r="J80" s="133">
        <v>3979</v>
      </c>
      <c r="K80" s="24"/>
      <c r="L80" s="133">
        <v>3985</v>
      </c>
      <c r="M80" s="133">
        <v>3991</v>
      </c>
    </row>
    <row r="81" spans="1:13" ht="12.75" x14ac:dyDescent="0.2">
      <c r="A81" s="1634"/>
      <c r="B81" s="1634" t="s">
        <v>2812</v>
      </c>
      <c r="C81" s="873" t="s">
        <v>2813</v>
      </c>
      <c r="D81" s="133">
        <v>3812</v>
      </c>
      <c r="E81" s="133">
        <v>3818</v>
      </c>
      <c r="F81" s="133">
        <v>3894</v>
      </c>
      <c r="G81" s="133">
        <v>3899</v>
      </c>
      <c r="H81" s="133">
        <v>3974</v>
      </c>
      <c r="I81" s="24"/>
      <c r="J81" s="133">
        <v>3980</v>
      </c>
      <c r="K81" s="24"/>
      <c r="L81" s="133">
        <v>3986</v>
      </c>
      <c r="M81" s="133">
        <v>3992</v>
      </c>
    </row>
    <row r="82" spans="1:13" ht="12.75" x14ac:dyDescent="0.2">
      <c r="A82" s="1634"/>
      <c r="B82" s="1634" t="s">
        <v>2814</v>
      </c>
      <c r="C82" s="873" t="s">
        <v>2815</v>
      </c>
      <c r="D82" s="133">
        <v>3813</v>
      </c>
      <c r="E82" s="133">
        <v>3819</v>
      </c>
      <c r="F82" s="133">
        <v>3895</v>
      </c>
      <c r="G82" s="133">
        <v>3900</v>
      </c>
      <c r="H82" s="133">
        <v>3975</v>
      </c>
      <c r="I82" s="24"/>
      <c r="J82" s="133">
        <v>3981</v>
      </c>
      <c r="K82" s="24"/>
      <c r="L82" s="133">
        <v>3987</v>
      </c>
      <c r="M82" s="133">
        <v>3993</v>
      </c>
    </row>
    <row r="83" spans="1:13" ht="12.75" x14ac:dyDescent="0.2">
      <c r="A83" s="1634"/>
      <c r="B83" s="1634" t="s">
        <v>2816</v>
      </c>
      <c r="C83" s="873" t="s">
        <v>2817</v>
      </c>
      <c r="D83" s="133">
        <v>3814</v>
      </c>
      <c r="E83" s="133">
        <v>3820</v>
      </c>
      <c r="F83" s="133">
        <v>3896</v>
      </c>
      <c r="G83" s="133">
        <v>3971</v>
      </c>
      <c r="H83" s="133">
        <v>3976</v>
      </c>
      <c r="I83" s="24"/>
      <c r="J83" s="133">
        <v>3982</v>
      </c>
      <c r="K83" s="24"/>
      <c r="L83" s="133">
        <v>3988</v>
      </c>
      <c r="M83" s="133">
        <v>3994</v>
      </c>
    </row>
    <row r="84" spans="1:13" ht="12.75" x14ac:dyDescent="0.2">
      <c r="A84" s="1634"/>
      <c r="B84" s="1634" t="s">
        <v>2818</v>
      </c>
      <c r="C84" s="873" t="s">
        <v>2819</v>
      </c>
      <c r="D84" s="133">
        <v>3815</v>
      </c>
      <c r="E84" s="133">
        <v>3891</v>
      </c>
      <c r="F84" s="133">
        <v>3897</v>
      </c>
      <c r="G84" s="133">
        <v>3972</v>
      </c>
      <c r="H84" s="133">
        <v>3977</v>
      </c>
      <c r="I84" s="24"/>
      <c r="J84" s="133">
        <v>3983</v>
      </c>
      <c r="K84" s="24"/>
      <c r="L84" s="133">
        <v>3989</v>
      </c>
      <c r="M84" s="133">
        <v>3995</v>
      </c>
    </row>
    <row r="85" spans="1:13" ht="12.75" x14ac:dyDescent="0.2">
      <c r="A85" s="1634"/>
      <c r="B85" s="1634" t="s">
        <v>2820</v>
      </c>
      <c r="C85" s="192"/>
      <c r="D85" s="133">
        <v>3816</v>
      </c>
      <c r="E85" s="133">
        <v>3892</v>
      </c>
      <c r="F85" s="820"/>
      <c r="G85" s="820"/>
      <c r="H85" s="133">
        <v>3978</v>
      </c>
      <c r="I85" s="24"/>
      <c r="J85" s="133">
        <v>3984</v>
      </c>
      <c r="K85" s="24"/>
      <c r="L85" s="133">
        <v>3990</v>
      </c>
      <c r="M85" s="133">
        <v>3996</v>
      </c>
    </row>
    <row r="86" spans="1:13" ht="12.75" x14ac:dyDescent="0.2">
      <c r="A86" s="127" t="s">
        <v>3239</v>
      </c>
      <c r="B86" s="131"/>
      <c r="C86" s="192"/>
      <c r="D86" s="1284"/>
      <c r="E86" s="1284"/>
      <c r="F86" s="1284"/>
      <c r="G86" s="1284"/>
      <c r="H86" s="1284"/>
      <c r="I86" s="24"/>
      <c r="J86" s="1284"/>
      <c r="K86" s="24"/>
      <c r="L86" s="1284"/>
      <c r="M86" s="1284"/>
    </row>
    <row r="87" spans="1:13" ht="12.75" x14ac:dyDescent="0.2">
      <c r="A87" s="1634"/>
      <c r="B87" s="1634" t="s">
        <v>2822</v>
      </c>
      <c r="C87" s="873" t="s">
        <v>2823</v>
      </c>
      <c r="D87" s="133">
        <v>3997</v>
      </c>
      <c r="E87" s="133">
        <v>4045</v>
      </c>
      <c r="F87" s="133">
        <v>4056</v>
      </c>
      <c r="G87" s="133">
        <v>4061</v>
      </c>
      <c r="H87" s="133">
        <v>4066</v>
      </c>
      <c r="I87" s="24"/>
      <c r="J87" s="133">
        <v>4142</v>
      </c>
      <c r="K87" s="24"/>
      <c r="L87" s="133">
        <v>4148</v>
      </c>
      <c r="M87" s="133">
        <v>4224</v>
      </c>
    </row>
    <row r="88" spans="1:13" ht="12.75" x14ac:dyDescent="0.2">
      <c r="A88" s="1634"/>
      <c r="B88" s="1634" t="s">
        <v>2824</v>
      </c>
      <c r="C88" s="873" t="s">
        <v>2825</v>
      </c>
      <c r="D88" s="133">
        <v>3998</v>
      </c>
      <c r="E88" s="133">
        <v>4051</v>
      </c>
      <c r="F88" s="133">
        <v>4057</v>
      </c>
      <c r="G88" s="133">
        <v>4062</v>
      </c>
      <c r="H88" s="133">
        <v>4067</v>
      </c>
      <c r="I88" s="24"/>
      <c r="J88" s="133">
        <v>4143</v>
      </c>
      <c r="K88" s="24"/>
      <c r="L88" s="133">
        <v>4149</v>
      </c>
      <c r="M88" s="133">
        <v>4225</v>
      </c>
    </row>
    <row r="89" spans="1:13" ht="12.75" x14ac:dyDescent="0.2">
      <c r="A89" s="1634"/>
      <c r="B89" s="1634" t="s">
        <v>2826</v>
      </c>
      <c r="C89" s="873" t="s">
        <v>2827</v>
      </c>
      <c r="D89" s="133">
        <v>3999</v>
      </c>
      <c r="E89" s="133">
        <v>4052</v>
      </c>
      <c r="F89" s="133">
        <v>4058</v>
      </c>
      <c r="G89" s="133">
        <v>4063</v>
      </c>
      <c r="H89" s="133">
        <v>4068</v>
      </c>
      <c r="I89" s="24"/>
      <c r="J89" s="133">
        <v>4144</v>
      </c>
      <c r="K89" s="24"/>
      <c r="L89" s="133">
        <v>4150</v>
      </c>
      <c r="M89" s="133">
        <v>4226</v>
      </c>
    </row>
    <row r="90" spans="1:13" ht="12.75" x14ac:dyDescent="0.2">
      <c r="A90" s="1634"/>
      <c r="B90" s="1634" t="s">
        <v>2816</v>
      </c>
      <c r="C90" s="873" t="s">
        <v>2828</v>
      </c>
      <c r="D90" s="133">
        <v>4000</v>
      </c>
      <c r="E90" s="133">
        <v>4053</v>
      </c>
      <c r="F90" s="133">
        <v>4059</v>
      </c>
      <c r="G90" s="133">
        <v>4064</v>
      </c>
      <c r="H90" s="133">
        <v>4069</v>
      </c>
      <c r="I90" s="24"/>
      <c r="J90" s="133">
        <v>4145</v>
      </c>
      <c r="K90" s="24"/>
      <c r="L90" s="133">
        <v>4221</v>
      </c>
      <c r="M90" s="133">
        <v>4227</v>
      </c>
    </row>
    <row r="91" spans="1:13" ht="12.75" x14ac:dyDescent="0.2">
      <c r="A91" s="1634"/>
      <c r="B91" s="1634" t="s">
        <v>2818</v>
      </c>
      <c r="C91" s="873" t="s">
        <v>2829</v>
      </c>
      <c r="D91" s="133">
        <v>4020</v>
      </c>
      <c r="E91" s="133">
        <v>4054</v>
      </c>
      <c r="F91" s="133">
        <v>4060</v>
      </c>
      <c r="G91" s="133">
        <v>4065</v>
      </c>
      <c r="H91" s="133">
        <v>4070</v>
      </c>
      <c r="I91" s="24"/>
      <c r="J91" s="133">
        <v>4146</v>
      </c>
      <c r="K91" s="24"/>
      <c r="L91" s="133">
        <v>4222</v>
      </c>
      <c r="M91" s="133">
        <v>4228</v>
      </c>
    </row>
    <row r="92" spans="1:13" ht="12.75" x14ac:dyDescent="0.2">
      <c r="A92" s="1634"/>
      <c r="B92" s="1700" t="s">
        <v>2830</v>
      </c>
      <c r="C92" s="481"/>
      <c r="D92" s="133">
        <v>4035</v>
      </c>
      <c r="E92" s="133">
        <v>4055</v>
      </c>
      <c r="F92" s="820"/>
      <c r="G92" s="820"/>
      <c r="H92" s="133">
        <v>4141</v>
      </c>
      <c r="I92" s="24"/>
      <c r="J92" s="133">
        <v>4147</v>
      </c>
      <c r="K92" s="24"/>
      <c r="L92" s="133">
        <v>4223</v>
      </c>
      <c r="M92" s="133">
        <v>4229</v>
      </c>
    </row>
    <row r="93" spans="1:13" ht="12.75" x14ac:dyDescent="0.2">
      <c r="A93" s="1285" t="s">
        <v>3240</v>
      </c>
      <c r="B93" s="1700"/>
      <c r="C93" s="1688"/>
      <c r="D93" s="1246"/>
      <c r="E93" s="1246"/>
      <c r="F93" s="1246"/>
      <c r="G93" s="1246"/>
      <c r="H93" s="1246"/>
      <c r="I93" s="24"/>
      <c r="J93" s="1246"/>
      <c r="K93" s="24"/>
      <c r="L93" s="1246"/>
      <c r="M93" s="1246"/>
    </row>
    <row r="94" spans="1:13" ht="12.75" x14ac:dyDescent="0.2">
      <c r="A94" s="1634"/>
      <c r="B94" s="1700" t="s">
        <v>2810</v>
      </c>
      <c r="C94" s="1286" t="s">
        <v>2832</v>
      </c>
      <c r="D94" s="133">
        <v>4230</v>
      </c>
      <c r="E94" s="133">
        <v>4236</v>
      </c>
      <c r="F94" s="133">
        <v>4312</v>
      </c>
      <c r="G94" s="133">
        <v>4317</v>
      </c>
      <c r="H94" s="133">
        <v>4355</v>
      </c>
      <c r="I94" s="24"/>
      <c r="J94" s="133">
        <v>4375</v>
      </c>
      <c r="K94" s="24"/>
      <c r="L94" s="133">
        <v>4391</v>
      </c>
      <c r="M94" s="133">
        <v>4397</v>
      </c>
    </row>
    <row r="95" spans="1:13" ht="12.75" x14ac:dyDescent="0.2">
      <c r="A95" s="1634"/>
      <c r="B95" s="1700" t="s">
        <v>2812</v>
      </c>
      <c r="C95" s="1371" t="s">
        <v>2833</v>
      </c>
      <c r="D95" s="133">
        <v>4231</v>
      </c>
      <c r="E95" s="133">
        <v>4237</v>
      </c>
      <c r="F95" s="133">
        <v>4313</v>
      </c>
      <c r="G95" s="133">
        <v>4318</v>
      </c>
      <c r="H95" s="133">
        <v>4365</v>
      </c>
      <c r="I95" s="24"/>
      <c r="J95" s="133">
        <v>4376</v>
      </c>
      <c r="K95" s="24"/>
      <c r="L95" s="133">
        <v>4392</v>
      </c>
      <c r="M95" s="133">
        <v>4398</v>
      </c>
    </row>
    <row r="96" spans="1:13" ht="12.75" x14ac:dyDescent="0.2">
      <c r="A96" s="1634"/>
      <c r="B96" s="1700" t="s">
        <v>2814</v>
      </c>
      <c r="C96" s="1286" t="s">
        <v>2834</v>
      </c>
      <c r="D96" s="133">
        <v>4232</v>
      </c>
      <c r="E96" s="133">
        <v>4238</v>
      </c>
      <c r="F96" s="133">
        <v>4314</v>
      </c>
      <c r="G96" s="133">
        <v>4319</v>
      </c>
      <c r="H96" s="133">
        <v>4371</v>
      </c>
      <c r="I96" s="24"/>
      <c r="J96" s="133">
        <v>4377</v>
      </c>
      <c r="K96" s="24"/>
      <c r="L96" s="133">
        <v>4393</v>
      </c>
      <c r="M96" s="133">
        <v>4399</v>
      </c>
    </row>
    <row r="97" spans="1:13" ht="12.75" x14ac:dyDescent="0.2">
      <c r="A97" s="1634"/>
      <c r="B97" s="1700" t="s">
        <v>2816</v>
      </c>
      <c r="C97" s="1286" t="s">
        <v>2835</v>
      </c>
      <c r="D97" s="133">
        <v>4233</v>
      </c>
      <c r="E97" s="133">
        <v>4239</v>
      </c>
      <c r="F97" s="133">
        <v>4315</v>
      </c>
      <c r="G97" s="133">
        <v>4320</v>
      </c>
      <c r="H97" s="133">
        <v>4372</v>
      </c>
      <c r="I97" s="24"/>
      <c r="J97" s="133">
        <v>4378</v>
      </c>
      <c r="K97" s="24"/>
      <c r="L97" s="133">
        <v>4394</v>
      </c>
      <c r="M97" s="133">
        <v>4400</v>
      </c>
    </row>
    <row r="98" spans="1:13" ht="12.75" x14ac:dyDescent="0.2">
      <c r="A98" s="1634"/>
      <c r="B98" s="1700" t="s">
        <v>2818</v>
      </c>
      <c r="C98" s="1286" t="s">
        <v>2836</v>
      </c>
      <c r="D98" s="133">
        <v>4234</v>
      </c>
      <c r="E98" s="133">
        <v>4240</v>
      </c>
      <c r="F98" s="133">
        <v>4316</v>
      </c>
      <c r="G98" s="133">
        <v>4340</v>
      </c>
      <c r="H98" s="133">
        <v>4373</v>
      </c>
      <c r="I98" s="24"/>
      <c r="J98" s="133">
        <v>4379</v>
      </c>
      <c r="K98" s="24"/>
      <c r="L98" s="133">
        <v>4395</v>
      </c>
      <c r="M98" s="133">
        <v>4762</v>
      </c>
    </row>
    <row r="99" spans="1:13" ht="12.75" x14ac:dyDescent="0.2">
      <c r="A99" s="1634"/>
      <c r="B99" s="1700" t="s">
        <v>3241</v>
      </c>
      <c r="C99" s="481"/>
      <c r="D99" s="133">
        <v>4235</v>
      </c>
      <c r="E99" s="133">
        <v>4311</v>
      </c>
      <c r="F99" s="820"/>
      <c r="G99" s="820"/>
      <c r="H99" s="133">
        <v>4374</v>
      </c>
      <c r="I99" s="24"/>
      <c r="J99" s="133">
        <v>4380</v>
      </c>
      <c r="K99" s="24"/>
      <c r="L99" s="133">
        <v>4396</v>
      </c>
      <c r="M99" s="133">
        <v>4763</v>
      </c>
    </row>
    <row r="100" spans="1:13" ht="12.75" x14ac:dyDescent="0.2">
      <c r="A100" s="1634"/>
      <c r="B100" s="1634"/>
      <c r="C100" s="192"/>
      <c r="D100" s="217"/>
      <c r="E100" s="217"/>
      <c r="F100" s="81"/>
      <c r="G100" s="81"/>
      <c r="H100" s="217"/>
      <c r="I100" s="1"/>
      <c r="J100" s="217"/>
      <c r="K100" s="1"/>
      <c r="L100" s="217"/>
      <c r="M100" s="217"/>
    </row>
    <row r="101" spans="1:13" s="1" customFormat="1" ht="21.75" customHeight="1" x14ac:dyDescent="0.2">
      <c r="A101" s="207"/>
      <c r="B101" s="207"/>
      <c r="C101" s="207"/>
      <c r="D101" s="2288" t="s">
        <v>2851</v>
      </c>
      <c r="E101" s="2102"/>
      <c r="F101" s="2002" t="s">
        <v>2350</v>
      </c>
      <c r="G101" s="2333"/>
      <c r="H101" s="2149"/>
      <c r="I101" s="1634"/>
      <c r="J101" s="2288" t="s">
        <v>2800</v>
      </c>
      <c r="K101" s="2101"/>
      <c r="L101" s="2101"/>
      <c r="M101" s="2102"/>
    </row>
    <row r="102" spans="1:13" ht="45.75" x14ac:dyDescent="0.2">
      <c r="A102" s="2338" t="s">
        <v>3242</v>
      </c>
      <c r="B102" s="2339"/>
      <c r="C102" s="1666" t="s">
        <v>2351</v>
      </c>
      <c r="D102" s="1698" t="s">
        <v>2802</v>
      </c>
      <c r="E102" s="1681" t="s">
        <v>2447</v>
      </c>
      <c r="F102" s="666" t="s">
        <v>3217</v>
      </c>
      <c r="G102" s="1698" t="s">
        <v>3218</v>
      </c>
      <c r="H102" s="1698" t="s">
        <v>3219</v>
      </c>
      <c r="I102" s="1634"/>
      <c r="J102" s="667" t="s">
        <v>2806</v>
      </c>
      <c r="K102" s="1634"/>
      <c r="L102" s="667" t="s">
        <v>2807</v>
      </c>
      <c r="M102" s="1734" t="s">
        <v>3220</v>
      </c>
    </row>
    <row r="103" spans="1:13" ht="12.75" x14ac:dyDescent="0.2">
      <c r="A103" s="1634"/>
      <c r="B103" s="868"/>
      <c r="C103" s="2138" t="s">
        <v>2808</v>
      </c>
      <c r="D103" s="2138"/>
      <c r="E103" s="2138"/>
      <c r="F103" s="2138"/>
      <c r="G103" s="224"/>
      <c r="H103" s="224"/>
      <c r="I103" s="1"/>
      <c r="J103" s="224"/>
      <c r="K103" s="1"/>
      <c r="L103" s="224"/>
      <c r="M103" s="224"/>
    </row>
    <row r="104" spans="1:13" ht="12.75" x14ac:dyDescent="0.2">
      <c r="A104" s="1634"/>
      <c r="B104" s="868"/>
      <c r="C104" s="224" t="s">
        <v>244</v>
      </c>
      <c r="D104" s="224"/>
      <c r="E104" s="224" t="s">
        <v>245</v>
      </c>
      <c r="F104" s="224" t="s">
        <v>246</v>
      </c>
      <c r="G104" s="224" t="s">
        <v>401</v>
      </c>
      <c r="H104" s="224" t="s">
        <v>402</v>
      </c>
      <c r="I104" s="1"/>
      <c r="J104" s="224" t="s">
        <v>2360</v>
      </c>
      <c r="K104" s="1"/>
      <c r="L104" s="224"/>
      <c r="M104" s="224"/>
    </row>
    <row r="105" spans="1:13" ht="12.75" x14ac:dyDescent="0.2">
      <c r="A105" s="127" t="s">
        <v>3243</v>
      </c>
      <c r="B105" s="131"/>
      <c r="C105" s="192"/>
      <c r="D105" s="1287"/>
      <c r="E105" s="1287"/>
      <c r="F105" s="1287"/>
      <c r="G105" s="1287"/>
      <c r="H105" s="1287"/>
      <c r="I105" s="1"/>
      <c r="J105" s="1287"/>
      <c r="K105" s="1"/>
      <c r="L105" s="1287"/>
      <c r="M105" s="1287"/>
    </row>
    <row r="106" spans="1:13" ht="12.75" x14ac:dyDescent="0.2">
      <c r="A106" s="1700"/>
      <c r="B106" s="1700" t="s">
        <v>2822</v>
      </c>
      <c r="C106" s="873" t="s">
        <v>2839</v>
      </c>
      <c r="D106" s="133">
        <v>4764</v>
      </c>
      <c r="E106" s="133">
        <v>4770</v>
      </c>
      <c r="F106" s="133">
        <v>4782</v>
      </c>
      <c r="G106" s="133">
        <v>4792</v>
      </c>
      <c r="H106" s="133">
        <v>4799</v>
      </c>
      <c r="I106" s="24"/>
      <c r="J106" s="133">
        <v>5567</v>
      </c>
      <c r="K106" s="24"/>
      <c r="L106" s="133">
        <v>5573</v>
      </c>
      <c r="M106" s="133">
        <v>5579</v>
      </c>
    </row>
    <row r="107" spans="1:13" ht="12.75" x14ac:dyDescent="0.2">
      <c r="A107" s="1700"/>
      <c r="B107" s="1700" t="s">
        <v>2824</v>
      </c>
      <c r="C107" s="873" t="s">
        <v>2840</v>
      </c>
      <c r="D107" s="133">
        <v>4765</v>
      </c>
      <c r="E107" s="133">
        <v>4771</v>
      </c>
      <c r="F107" s="133">
        <v>4783</v>
      </c>
      <c r="G107" s="133">
        <v>4795</v>
      </c>
      <c r="H107" s="133">
        <v>4800</v>
      </c>
      <c r="I107" s="24"/>
      <c r="J107" s="133">
        <v>5568</v>
      </c>
      <c r="K107" s="24"/>
      <c r="L107" s="133">
        <v>5574</v>
      </c>
      <c r="M107" s="133">
        <v>5580</v>
      </c>
    </row>
    <row r="108" spans="1:13" ht="12.75" x14ac:dyDescent="0.2">
      <c r="A108" s="1700"/>
      <c r="B108" s="1700" t="s">
        <v>2826</v>
      </c>
      <c r="C108" s="873" t="s">
        <v>2841</v>
      </c>
      <c r="D108" s="133">
        <v>4766</v>
      </c>
      <c r="E108" s="133">
        <v>4772</v>
      </c>
      <c r="F108" s="133">
        <v>4784</v>
      </c>
      <c r="G108" s="133">
        <v>4796</v>
      </c>
      <c r="H108" s="133">
        <v>5397</v>
      </c>
      <c r="I108" s="24"/>
      <c r="J108" s="133">
        <v>5569</v>
      </c>
      <c r="K108" s="24"/>
      <c r="L108" s="133">
        <v>5575</v>
      </c>
      <c r="M108" s="133">
        <v>5581</v>
      </c>
    </row>
    <row r="109" spans="1:13" ht="12.75" x14ac:dyDescent="0.2">
      <c r="A109" s="1700"/>
      <c r="B109" s="1700" t="s">
        <v>2816</v>
      </c>
      <c r="C109" s="873" t="s">
        <v>2842</v>
      </c>
      <c r="D109" s="133">
        <v>4767</v>
      </c>
      <c r="E109" s="133">
        <v>4777</v>
      </c>
      <c r="F109" s="133">
        <v>4787</v>
      </c>
      <c r="G109" s="133">
        <v>4797</v>
      </c>
      <c r="H109" s="133">
        <v>5398</v>
      </c>
      <c r="I109" s="24"/>
      <c r="J109" s="133">
        <v>5570</v>
      </c>
      <c r="K109" s="24"/>
      <c r="L109" s="133">
        <v>5576</v>
      </c>
      <c r="M109" s="133">
        <v>5582</v>
      </c>
    </row>
    <row r="110" spans="1:13" ht="12.75" x14ac:dyDescent="0.2">
      <c r="A110" s="1700"/>
      <c r="B110" s="1700" t="s">
        <v>2818</v>
      </c>
      <c r="C110" s="873" t="s">
        <v>2843</v>
      </c>
      <c r="D110" s="133">
        <v>4768</v>
      </c>
      <c r="E110" s="133">
        <v>4780</v>
      </c>
      <c r="F110" s="133">
        <v>4791</v>
      </c>
      <c r="G110" s="133">
        <v>4798</v>
      </c>
      <c r="H110" s="133">
        <v>5399</v>
      </c>
      <c r="I110" s="24"/>
      <c r="J110" s="133">
        <v>5571</v>
      </c>
      <c r="K110" s="24"/>
      <c r="L110" s="133">
        <v>5577</v>
      </c>
      <c r="M110" s="133">
        <v>5583</v>
      </c>
    </row>
    <row r="111" spans="1:13" ht="12.75" x14ac:dyDescent="0.2">
      <c r="A111" s="1700"/>
      <c r="B111" s="1700" t="s">
        <v>3234</v>
      </c>
      <c r="C111" s="192"/>
      <c r="D111" s="133">
        <v>4769</v>
      </c>
      <c r="E111" s="133">
        <v>4781</v>
      </c>
      <c r="F111" s="820"/>
      <c r="G111" s="820"/>
      <c r="H111" s="133">
        <v>5400</v>
      </c>
      <c r="I111" s="24"/>
      <c r="J111" s="133">
        <v>5572</v>
      </c>
      <c r="K111" s="24"/>
      <c r="L111" s="133">
        <v>5578</v>
      </c>
      <c r="M111" s="133">
        <v>5584</v>
      </c>
    </row>
    <row r="112" spans="1:13" ht="12.75" x14ac:dyDescent="0.2">
      <c r="A112" s="1634"/>
      <c r="B112" s="1634"/>
      <c r="C112" s="192"/>
      <c r="D112" s="1288"/>
      <c r="E112" s="1288"/>
      <c r="F112" s="82"/>
      <c r="G112" s="82"/>
      <c r="H112" s="1288"/>
      <c r="I112" s="24"/>
      <c r="J112" s="1288"/>
      <c r="K112" s="24"/>
      <c r="L112" s="1288"/>
      <c r="M112" s="1288"/>
    </row>
    <row r="113" spans="1:13" x14ac:dyDescent="0.2">
      <c r="A113" s="1634"/>
      <c r="B113" s="1634" t="s">
        <v>3244</v>
      </c>
      <c r="C113" s="1634"/>
      <c r="D113" s="133">
        <v>5585</v>
      </c>
      <c r="E113" s="133">
        <v>5586</v>
      </c>
      <c r="F113" s="820"/>
      <c r="G113" s="820"/>
      <c r="H113" s="133">
        <v>5587</v>
      </c>
      <c r="I113" s="30"/>
      <c r="J113" s="133">
        <v>5588</v>
      </c>
      <c r="K113" s="30"/>
      <c r="L113" s="133">
        <v>5589</v>
      </c>
      <c r="M113" s="133">
        <v>5590</v>
      </c>
    </row>
    <row r="114" spans="1:13" s="129" customFormat="1" ht="12.75" x14ac:dyDescent="0.2">
      <c r="A114" s="1289"/>
      <c r="B114" s="1290"/>
      <c r="C114" s="1290"/>
      <c r="D114" s="1290"/>
      <c r="E114" s="1290"/>
      <c r="F114" s="1290"/>
      <c r="G114" s="1290"/>
      <c r="H114" s="1291"/>
      <c r="I114" s="1291"/>
      <c r="J114" s="1291"/>
      <c r="K114" s="1291"/>
      <c r="L114" s="1290"/>
    </row>
    <row r="115" spans="1:13" s="1" customFormat="1" ht="18.75" customHeight="1" x14ac:dyDescent="0.2">
      <c r="A115" s="207"/>
      <c r="B115" s="207"/>
      <c r="C115" s="207"/>
      <c r="D115" s="2288" t="s">
        <v>2851</v>
      </c>
      <c r="E115" s="2102"/>
      <c r="F115" s="2002" t="s">
        <v>2350</v>
      </c>
      <c r="G115" s="2333"/>
      <c r="H115" s="2149"/>
      <c r="J115" s="2288" t="s">
        <v>2800</v>
      </c>
      <c r="K115" s="2101"/>
      <c r="L115" s="2101"/>
      <c r="M115" s="2102"/>
    </row>
    <row r="116" spans="1:13" ht="51.75" customHeight="1" x14ac:dyDescent="0.2">
      <c r="A116" s="2338" t="s">
        <v>3245</v>
      </c>
      <c r="B116" s="2338"/>
      <c r="C116" s="362"/>
      <c r="D116" s="1698" t="s">
        <v>2802</v>
      </c>
      <c r="E116" s="1681" t="s">
        <v>2447</v>
      </c>
      <c r="F116" s="666" t="s">
        <v>3217</v>
      </c>
      <c r="G116" s="1698" t="s">
        <v>3218</v>
      </c>
      <c r="H116" s="1698" t="s">
        <v>3219</v>
      </c>
      <c r="I116" s="1634"/>
      <c r="J116" s="667" t="s">
        <v>2806</v>
      </c>
      <c r="K116" s="1634"/>
      <c r="L116" s="667" t="s">
        <v>2807</v>
      </c>
      <c r="M116" s="1734" t="s">
        <v>3220</v>
      </c>
    </row>
    <row r="117" spans="1:13" ht="12.75" x14ac:dyDescent="0.2">
      <c r="A117" s="1634"/>
      <c r="B117" s="868"/>
      <c r="C117" s="2340" t="s">
        <v>2808</v>
      </c>
      <c r="D117" s="2340"/>
      <c r="E117" s="2340"/>
      <c r="F117" s="224"/>
      <c r="G117" s="224"/>
      <c r="H117" s="224"/>
      <c r="I117" s="1"/>
      <c r="J117" s="224"/>
      <c r="K117" s="1"/>
      <c r="L117" s="81"/>
      <c r="M117" s="224"/>
    </row>
    <row r="118" spans="1:13" ht="12.75" x14ac:dyDescent="0.2">
      <c r="A118" s="1634"/>
      <c r="B118" s="868"/>
      <c r="C118" s="224"/>
      <c r="D118" s="224"/>
      <c r="E118" s="224" t="s">
        <v>245</v>
      </c>
      <c r="F118" s="224"/>
      <c r="G118" s="224"/>
      <c r="H118" s="224"/>
      <c r="I118" s="1"/>
      <c r="J118" s="224" t="s">
        <v>3246</v>
      </c>
      <c r="K118" s="1"/>
      <c r="L118" s="81"/>
      <c r="M118" s="224"/>
    </row>
    <row r="119" spans="1:13" s="55" customFormat="1" ht="26.25" customHeight="1" x14ac:dyDescent="0.2">
      <c r="A119" s="38"/>
      <c r="B119" s="2039" t="s">
        <v>3247</v>
      </c>
      <c r="C119" s="2044"/>
      <c r="D119" s="133">
        <v>5591</v>
      </c>
      <c r="E119" s="133">
        <v>5593</v>
      </c>
      <c r="F119" s="1292"/>
      <c r="G119" s="1292"/>
      <c r="H119" s="1292"/>
      <c r="J119" s="133">
        <v>5595</v>
      </c>
      <c r="K119" s="1292"/>
      <c r="L119" s="1292"/>
      <c r="M119" s="133">
        <v>5597</v>
      </c>
    </row>
    <row r="120" spans="1:13" s="55" customFormat="1" ht="12.75" customHeight="1" x14ac:dyDescent="0.2">
      <c r="A120" s="38"/>
      <c r="B120" s="1634" t="s">
        <v>3248</v>
      </c>
      <c r="C120" s="1634"/>
      <c r="D120" s="133">
        <v>5592</v>
      </c>
      <c r="E120" s="133">
        <v>5594</v>
      </c>
      <c r="F120" s="1292"/>
      <c r="G120" s="1292"/>
      <c r="H120" s="1292"/>
      <c r="J120" s="133">
        <v>5596</v>
      </c>
      <c r="K120" s="1292"/>
      <c r="L120" s="1292"/>
      <c r="M120" s="133">
        <v>5598</v>
      </c>
    </row>
    <row r="121" spans="1:13" x14ac:dyDescent="0.2">
      <c r="A121" s="1634"/>
      <c r="B121" s="1634"/>
      <c r="C121" s="1634"/>
      <c r="D121" s="1293"/>
      <c r="E121" s="1293"/>
      <c r="F121" s="1293"/>
      <c r="G121" s="1293"/>
      <c r="H121" s="1634"/>
      <c r="I121" s="1634"/>
      <c r="J121" s="1634"/>
      <c r="K121" s="1634"/>
      <c r="L121" s="81"/>
      <c r="M121" s="133">
        <v>5599</v>
      </c>
    </row>
    <row r="122" spans="1:13" ht="12.75" customHeight="1" x14ac:dyDescent="0.2">
      <c r="A122" s="138" t="s">
        <v>3249</v>
      </c>
      <c r="B122" s="44"/>
      <c r="C122" s="81"/>
      <c r="D122" s="1634"/>
      <c r="E122" s="1634"/>
      <c r="F122" s="1634"/>
      <c r="G122" s="1634"/>
      <c r="H122" s="1634"/>
      <c r="I122" s="1634"/>
      <c r="J122" s="1634"/>
      <c r="K122" s="81"/>
      <c r="L122" s="1634"/>
      <c r="M122" s="1634"/>
    </row>
    <row r="123" spans="1:13" x14ac:dyDescent="0.2">
      <c r="A123" s="1634"/>
      <c r="B123" s="1634"/>
      <c r="C123" s="1634"/>
      <c r="D123" s="1634"/>
      <c r="E123" s="1634"/>
      <c r="F123" s="1634"/>
      <c r="G123" s="1634"/>
      <c r="H123" s="1634"/>
      <c r="I123" s="1634"/>
      <c r="J123" s="81"/>
      <c r="K123" s="1634"/>
      <c r="L123" s="1634"/>
      <c r="M123" s="1634"/>
    </row>
    <row r="124" spans="1:13" ht="45.75" customHeight="1" x14ac:dyDescent="0.2">
      <c r="A124" s="1634"/>
      <c r="B124" s="1634"/>
      <c r="C124" s="1634"/>
      <c r="D124" s="1663" t="s">
        <v>319</v>
      </c>
      <c r="E124" s="1698" t="s">
        <v>2793</v>
      </c>
      <c r="F124" s="1634"/>
      <c r="G124" s="1634"/>
      <c r="H124" s="1634"/>
      <c r="I124" s="1634"/>
      <c r="J124" s="81"/>
      <c r="K124" s="1634"/>
      <c r="L124" s="1634"/>
      <c r="M124" s="1634"/>
    </row>
    <row r="125" spans="1:13" x14ac:dyDescent="0.2">
      <c r="A125" s="1634"/>
      <c r="B125" s="85" t="s">
        <v>2794</v>
      </c>
      <c r="C125" s="44"/>
      <c r="D125" s="339"/>
      <c r="E125" s="43" t="s">
        <v>3250</v>
      </c>
      <c r="F125" s="44" t="s">
        <v>74</v>
      </c>
      <c r="G125" s="1634"/>
      <c r="H125" s="1634"/>
      <c r="I125" s="1634"/>
      <c r="J125" s="1634"/>
      <c r="K125" s="1634"/>
      <c r="L125" s="1634"/>
      <c r="M125" s="1634"/>
    </row>
    <row r="126" spans="1:13" x14ac:dyDescent="0.2">
      <c r="A126" s="1634"/>
      <c r="B126" s="44" t="s">
        <v>3251</v>
      </c>
      <c r="C126" s="44"/>
      <c r="D126" s="43" t="s">
        <v>3252</v>
      </c>
      <c r="E126" s="339"/>
      <c r="F126" s="1634"/>
      <c r="G126" s="1634"/>
      <c r="H126" s="1634"/>
      <c r="I126" s="1634"/>
      <c r="J126" s="1634"/>
      <c r="K126" s="1634"/>
      <c r="L126" s="1634"/>
      <c r="M126" s="1634"/>
    </row>
    <row r="127" spans="1:13" x14ac:dyDescent="0.2">
      <c r="A127" s="1634"/>
      <c r="B127" s="2039" t="s">
        <v>3253</v>
      </c>
      <c r="C127" s="2044"/>
      <c r="D127" s="43" t="s">
        <v>3254</v>
      </c>
      <c r="E127" s="339"/>
      <c r="F127" s="1634"/>
      <c r="G127" s="1634"/>
      <c r="H127" s="1634"/>
      <c r="I127" s="1634"/>
      <c r="J127" s="81"/>
      <c r="K127" s="1634"/>
      <c r="L127" s="1634"/>
      <c r="M127" s="1634"/>
    </row>
    <row r="128" spans="1:13" x14ac:dyDescent="0.2">
      <c r="A128" s="1634"/>
      <c r="B128" s="2039" t="s">
        <v>3255</v>
      </c>
      <c r="C128" s="2044"/>
      <c r="D128" s="43" t="s">
        <v>3256</v>
      </c>
      <c r="E128" s="339"/>
      <c r="F128" s="1634"/>
      <c r="G128" s="1634"/>
      <c r="H128" s="1634"/>
      <c r="I128" s="1634"/>
      <c r="J128" s="81"/>
      <c r="K128" s="1634"/>
      <c r="L128" s="1634"/>
      <c r="M128" s="1634"/>
    </row>
    <row r="129" spans="1:14" x14ac:dyDescent="0.2">
      <c r="A129" s="1634"/>
      <c r="B129" s="44" t="s">
        <v>3257</v>
      </c>
      <c r="C129" s="44"/>
      <c r="D129" s="133">
        <v>5600</v>
      </c>
      <c r="E129" s="339"/>
      <c r="F129" s="1634"/>
      <c r="G129" s="1634"/>
      <c r="H129" s="1634"/>
      <c r="I129" s="1634"/>
      <c r="J129" s="81"/>
      <c r="K129" s="1634"/>
      <c r="L129" s="1634"/>
      <c r="M129" s="129"/>
      <c r="N129" s="129"/>
    </row>
    <row r="130" spans="1:14" ht="12.75" x14ac:dyDescent="0.2">
      <c r="A130" s="1634"/>
      <c r="B130" s="2039" t="s">
        <v>242</v>
      </c>
      <c r="C130" s="2039"/>
      <c r="D130" s="43" t="s">
        <v>3258</v>
      </c>
      <c r="E130" s="1634"/>
      <c r="F130" s="1"/>
      <c r="G130" s="1634"/>
      <c r="H130" s="1634"/>
      <c r="I130" s="1634"/>
      <c r="J130" s="1634"/>
      <c r="K130" s="1634"/>
      <c r="L130" s="1634"/>
      <c r="M130" s="1634"/>
      <c r="N130" s="1634"/>
    </row>
    <row r="134" spans="1:14" ht="12.75" customHeight="1" x14ac:dyDescent="0.2">
      <c r="A134" s="38" t="s">
        <v>2897</v>
      </c>
      <c r="B134" s="1634"/>
      <c r="C134" s="1634"/>
      <c r="D134" s="1634"/>
      <c r="E134" s="1634"/>
      <c r="F134" s="1634"/>
      <c r="G134" s="1634"/>
      <c r="H134" s="1634"/>
      <c r="I134" s="1634"/>
      <c r="J134" s="1634"/>
      <c r="K134" s="1634"/>
      <c r="L134" s="1634"/>
      <c r="M134" s="1634"/>
      <c r="N134" s="1634"/>
    </row>
    <row r="136" spans="1:14" ht="24" customHeight="1" x14ac:dyDescent="0.2">
      <c r="A136" s="1634"/>
      <c r="B136" s="2015" t="s">
        <v>3259</v>
      </c>
      <c r="C136" s="2016"/>
      <c r="D136" s="43" t="s">
        <v>3260</v>
      </c>
      <c r="E136" s="1634"/>
      <c r="F136" s="1634"/>
      <c r="G136" s="1634"/>
      <c r="H136" s="1634"/>
      <c r="I136" s="1634"/>
      <c r="J136" s="1634"/>
      <c r="K136" s="1634"/>
      <c r="L136" s="1634"/>
      <c r="M136" s="1634"/>
      <c r="N136" s="1634"/>
    </row>
    <row r="137" spans="1:14" ht="12.75" x14ac:dyDescent="0.2">
      <c r="A137" s="1634"/>
      <c r="B137" s="1647"/>
      <c r="C137" s="320"/>
      <c r="D137" s="320"/>
      <c r="E137" s="320"/>
      <c r="F137" s="1634"/>
      <c r="G137" s="1634"/>
      <c r="H137" s="1634"/>
      <c r="I137" s="1634"/>
      <c r="J137" s="1634"/>
      <c r="K137" s="1634"/>
      <c r="L137" s="1634"/>
      <c r="M137" s="1634"/>
      <c r="N137" s="1634"/>
    </row>
    <row r="138" spans="1:14" ht="25.5" customHeight="1" x14ac:dyDescent="0.2">
      <c r="A138" s="1634"/>
      <c r="B138" s="2015" t="s">
        <v>3261</v>
      </c>
      <c r="C138" s="2016"/>
      <c r="D138" s="43" t="s">
        <v>3262</v>
      </c>
      <c r="E138" s="320"/>
      <c r="F138" s="1634"/>
      <c r="G138" s="1634"/>
      <c r="H138" s="1634"/>
      <c r="I138" s="1634"/>
      <c r="J138" s="1634"/>
      <c r="K138" s="1634"/>
      <c r="L138" s="1634"/>
      <c r="M138" s="1634"/>
      <c r="N138" s="1634"/>
    </row>
    <row r="139" spans="1:14" ht="12.75" x14ac:dyDescent="0.2">
      <c r="A139" s="1634"/>
      <c r="B139" s="1647"/>
      <c r="C139" s="320"/>
      <c r="D139" s="320"/>
      <c r="E139" s="320"/>
      <c r="F139" s="1634"/>
      <c r="G139" s="1634"/>
      <c r="H139" s="1634"/>
      <c r="I139" s="1634"/>
      <c r="J139" s="1634"/>
      <c r="K139" s="1634"/>
      <c r="L139" s="1634"/>
      <c r="M139" s="1634"/>
      <c r="N139" s="1634"/>
    </row>
    <row r="140" spans="1:14" ht="12.75" customHeight="1" x14ac:dyDescent="0.2">
      <c r="A140" s="1634"/>
      <c r="B140" s="25"/>
      <c r="C140" s="1634"/>
      <c r="D140" s="1634"/>
      <c r="E140" s="1634"/>
      <c r="F140" s="1634"/>
      <c r="G140" s="1634"/>
      <c r="H140" s="1634"/>
      <c r="I140" s="1634"/>
      <c r="J140" s="1634"/>
      <c r="K140" s="1634"/>
      <c r="L140" s="1634"/>
      <c r="M140" s="1634"/>
      <c r="N140" s="1634"/>
    </row>
  </sheetData>
  <mergeCells count="38">
    <mergeCell ref="B138:C138"/>
    <mergeCell ref="C117:E117"/>
    <mergeCell ref="B119:C119"/>
    <mergeCell ref="B127:C127"/>
    <mergeCell ref="B128:C128"/>
    <mergeCell ref="B130:C130"/>
    <mergeCell ref="B136:C136"/>
    <mergeCell ref="A116:B116"/>
    <mergeCell ref="J75:M75"/>
    <mergeCell ref="A76:B76"/>
    <mergeCell ref="C77:F77"/>
    <mergeCell ref="D101:E101"/>
    <mergeCell ref="F101:H101"/>
    <mergeCell ref="J101:M101"/>
    <mergeCell ref="A102:B102"/>
    <mergeCell ref="C103:F103"/>
    <mergeCell ref="D115:E115"/>
    <mergeCell ref="F115:H115"/>
    <mergeCell ref="J115:M115"/>
    <mergeCell ref="A46:B47"/>
    <mergeCell ref="C46:F46"/>
    <mergeCell ref="F58:G58"/>
    <mergeCell ref="F69:G69"/>
    <mergeCell ref="D75:E75"/>
    <mergeCell ref="F75:H75"/>
    <mergeCell ref="A2:D2"/>
    <mergeCell ref="A45:B45"/>
    <mergeCell ref="D16:E16"/>
    <mergeCell ref="F16:H16"/>
    <mergeCell ref="J16:M16"/>
    <mergeCell ref="A17:B17"/>
    <mergeCell ref="A18:B19"/>
    <mergeCell ref="C18:F18"/>
    <mergeCell ref="F30:G30"/>
    <mergeCell ref="F42:G42"/>
    <mergeCell ref="D44:E44"/>
    <mergeCell ref="F44:H44"/>
    <mergeCell ref="J44:M44"/>
  </mergeCells>
  <hyperlinks>
    <hyperlink ref="A2:D2" location="'Liste tableaux'!A1" display="Retour à la liste des tableaux" xr:uid="{1BE399D8-D239-4589-B42E-15DAFD2EF9AC}"/>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M72"/>
  <sheetViews>
    <sheetView showGridLines="0" workbookViewId="0"/>
  </sheetViews>
  <sheetFormatPr defaultColWidth="9.140625" defaultRowHeight="12.75" x14ac:dyDescent="0.2"/>
  <cols>
    <col min="1" max="2" width="2.5703125" style="1" customWidth="1"/>
    <col min="3" max="3" width="37.140625" style="1" customWidth="1"/>
    <col min="4" max="4" width="9" style="1" customWidth="1"/>
    <col min="5" max="5" width="2.5703125" style="5" customWidth="1"/>
    <col min="6" max="6" width="9.42578125" style="1" customWidth="1"/>
    <col min="7" max="7" width="11.5703125" style="1" customWidth="1"/>
    <col min="8" max="8" width="2.5703125" style="5" customWidth="1"/>
    <col min="9" max="9" width="9.42578125" style="1" customWidth="1"/>
    <col min="10" max="10" width="11.5703125" style="1" customWidth="1"/>
    <col min="11" max="11" width="2.5703125" style="1" customWidth="1"/>
    <col min="12" max="12" width="11.5703125" style="1" customWidth="1"/>
    <col min="13" max="13" width="3.42578125" style="1" customWidth="1"/>
    <col min="14" max="256" width="9.140625" style="1"/>
    <col min="257" max="258" width="2.5703125" style="1" customWidth="1"/>
    <col min="259" max="259" width="37.140625" style="1" customWidth="1"/>
    <col min="260" max="260" width="9" style="1" customWidth="1"/>
    <col min="261" max="261" width="2.5703125" style="1" customWidth="1"/>
    <col min="262" max="262" width="9.42578125" style="1" customWidth="1"/>
    <col min="263" max="263" width="11.5703125" style="1" customWidth="1"/>
    <col min="264" max="264" width="2.5703125" style="1" customWidth="1"/>
    <col min="265" max="265" width="9.42578125" style="1" customWidth="1"/>
    <col min="266" max="266" width="11.5703125" style="1" customWidth="1"/>
    <col min="267" max="267" width="2.5703125" style="1" customWidth="1"/>
    <col min="268" max="268" width="11.5703125" style="1" customWidth="1"/>
    <col min="269" max="269" width="3.42578125" style="1" customWidth="1"/>
    <col min="270" max="512" width="9.140625" style="1"/>
    <col min="513" max="514" width="2.5703125" style="1" customWidth="1"/>
    <col min="515" max="515" width="37.140625" style="1" customWidth="1"/>
    <col min="516" max="516" width="9" style="1" customWidth="1"/>
    <col min="517" max="517" width="2.5703125" style="1" customWidth="1"/>
    <col min="518" max="518" width="9.42578125" style="1" customWidth="1"/>
    <col min="519" max="519" width="11.5703125" style="1" customWidth="1"/>
    <col min="520" max="520" width="2.5703125" style="1" customWidth="1"/>
    <col min="521" max="521" width="9.42578125" style="1" customWidth="1"/>
    <col min="522" max="522" width="11.5703125" style="1" customWidth="1"/>
    <col min="523" max="523" width="2.5703125" style="1" customWidth="1"/>
    <col min="524" max="524" width="11.5703125" style="1" customWidth="1"/>
    <col min="525" max="525" width="3.42578125" style="1" customWidth="1"/>
    <col min="526" max="768" width="9.140625" style="1"/>
    <col min="769" max="770" width="2.5703125" style="1" customWidth="1"/>
    <col min="771" max="771" width="37.140625" style="1" customWidth="1"/>
    <col min="772" max="772" width="9" style="1" customWidth="1"/>
    <col min="773" max="773" width="2.5703125" style="1" customWidth="1"/>
    <col min="774" max="774" width="9.42578125" style="1" customWidth="1"/>
    <col min="775" max="775" width="11.5703125" style="1" customWidth="1"/>
    <col min="776" max="776" width="2.5703125" style="1" customWidth="1"/>
    <col min="777" max="777" width="9.42578125" style="1" customWidth="1"/>
    <col min="778" max="778" width="11.5703125" style="1" customWidth="1"/>
    <col min="779" max="779" width="2.5703125" style="1" customWidth="1"/>
    <col min="780" max="780" width="11.5703125" style="1" customWidth="1"/>
    <col min="781" max="781" width="3.42578125" style="1" customWidth="1"/>
    <col min="782" max="1024" width="9.140625" style="1"/>
    <col min="1025" max="1026" width="2.5703125" style="1" customWidth="1"/>
    <col min="1027" max="1027" width="37.140625" style="1" customWidth="1"/>
    <col min="1028" max="1028" width="9" style="1" customWidth="1"/>
    <col min="1029" max="1029" width="2.5703125" style="1" customWidth="1"/>
    <col min="1030" max="1030" width="9.42578125" style="1" customWidth="1"/>
    <col min="1031" max="1031" width="11.5703125" style="1" customWidth="1"/>
    <col min="1032" max="1032" width="2.5703125" style="1" customWidth="1"/>
    <col min="1033" max="1033" width="9.42578125" style="1" customWidth="1"/>
    <col min="1034" max="1034" width="11.5703125" style="1" customWidth="1"/>
    <col min="1035" max="1035" width="2.5703125" style="1" customWidth="1"/>
    <col min="1036" max="1036" width="11.5703125" style="1" customWidth="1"/>
    <col min="1037" max="1037" width="3.42578125" style="1" customWidth="1"/>
    <col min="1038" max="1280" width="9.140625" style="1"/>
    <col min="1281" max="1282" width="2.5703125" style="1" customWidth="1"/>
    <col min="1283" max="1283" width="37.140625" style="1" customWidth="1"/>
    <col min="1284" max="1284" width="9" style="1" customWidth="1"/>
    <col min="1285" max="1285" width="2.5703125" style="1" customWidth="1"/>
    <col min="1286" max="1286" width="9.42578125" style="1" customWidth="1"/>
    <col min="1287" max="1287" width="11.5703125" style="1" customWidth="1"/>
    <col min="1288" max="1288" width="2.5703125" style="1" customWidth="1"/>
    <col min="1289" max="1289" width="9.42578125" style="1" customWidth="1"/>
    <col min="1290" max="1290" width="11.5703125" style="1" customWidth="1"/>
    <col min="1291" max="1291" width="2.5703125" style="1" customWidth="1"/>
    <col min="1292" max="1292" width="11.5703125" style="1" customWidth="1"/>
    <col min="1293" max="1293" width="3.42578125" style="1" customWidth="1"/>
    <col min="1294" max="1536" width="9.140625" style="1"/>
    <col min="1537" max="1538" width="2.5703125" style="1" customWidth="1"/>
    <col min="1539" max="1539" width="37.140625" style="1" customWidth="1"/>
    <col min="1540" max="1540" width="9" style="1" customWidth="1"/>
    <col min="1541" max="1541" width="2.5703125" style="1" customWidth="1"/>
    <col min="1542" max="1542" width="9.42578125" style="1" customWidth="1"/>
    <col min="1543" max="1543" width="11.5703125" style="1" customWidth="1"/>
    <col min="1544" max="1544" width="2.5703125" style="1" customWidth="1"/>
    <col min="1545" max="1545" width="9.42578125" style="1" customWidth="1"/>
    <col min="1546" max="1546" width="11.5703125" style="1" customWidth="1"/>
    <col min="1547" max="1547" width="2.5703125" style="1" customWidth="1"/>
    <col min="1548" max="1548" width="11.5703125" style="1" customWidth="1"/>
    <col min="1549" max="1549" width="3.42578125" style="1" customWidth="1"/>
    <col min="1550" max="1792" width="9.140625" style="1"/>
    <col min="1793" max="1794" width="2.5703125" style="1" customWidth="1"/>
    <col min="1795" max="1795" width="37.140625" style="1" customWidth="1"/>
    <col min="1796" max="1796" width="9" style="1" customWidth="1"/>
    <col min="1797" max="1797" width="2.5703125" style="1" customWidth="1"/>
    <col min="1798" max="1798" width="9.42578125" style="1" customWidth="1"/>
    <col min="1799" max="1799" width="11.5703125" style="1" customWidth="1"/>
    <col min="1800" max="1800" width="2.5703125" style="1" customWidth="1"/>
    <col min="1801" max="1801" width="9.42578125" style="1" customWidth="1"/>
    <col min="1802" max="1802" width="11.5703125" style="1" customWidth="1"/>
    <col min="1803" max="1803" width="2.5703125" style="1" customWidth="1"/>
    <col min="1804" max="1804" width="11.5703125" style="1" customWidth="1"/>
    <col min="1805" max="1805" width="3.42578125" style="1" customWidth="1"/>
    <col min="1806" max="2048" width="9.140625" style="1"/>
    <col min="2049" max="2050" width="2.5703125" style="1" customWidth="1"/>
    <col min="2051" max="2051" width="37.140625" style="1" customWidth="1"/>
    <col min="2052" max="2052" width="9" style="1" customWidth="1"/>
    <col min="2053" max="2053" width="2.5703125" style="1" customWidth="1"/>
    <col min="2054" max="2054" width="9.42578125" style="1" customWidth="1"/>
    <col min="2055" max="2055" width="11.5703125" style="1" customWidth="1"/>
    <col min="2056" max="2056" width="2.5703125" style="1" customWidth="1"/>
    <col min="2057" max="2057" width="9.42578125" style="1" customWidth="1"/>
    <col min="2058" max="2058" width="11.5703125" style="1" customWidth="1"/>
    <col min="2059" max="2059" width="2.5703125" style="1" customWidth="1"/>
    <col min="2060" max="2060" width="11.5703125" style="1" customWidth="1"/>
    <col min="2061" max="2061" width="3.42578125" style="1" customWidth="1"/>
    <col min="2062" max="2304" width="9.140625" style="1"/>
    <col min="2305" max="2306" width="2.5703125" style="1" customWidth="1"/>
    <col min="2307" max="2307" width="37.140625" style="1" customWidth="1"/>
    <col min="2308" max="2308" width="9" style="1" customWidth="1"/>
    <col min="2309" max="2309" width="2.5703125" style="1" customWidth="1"/>
    <col min="2310" max="2310" width="9.42578125" style="1" customWidth="1"/>
    <col min="2311" max="2311" width="11.5703125" style="1" customWidth="1"/>
    <col min="2312" max="2312" width="2.5703125" style="1" customWidth="1"/>
    <col min="2313" max="2313" width="9.42578125" style="1" customWidth="1"/>
    <col min="2314" max="2314" width="11.5703125" style="1" customWidth="1"/>
    <col min="2315" max="2315" width="2.5703125" style="1" customWidth="1"/>
    <col min="2316" max="2316" width="11.5703125" style="1" customWidth="1"/>
    <col min="2317" max="2317" width="3.42578125" style="1" customWidth="1"/>
    <col min="2318" max="2560" width="9.140625" style="1"/>
    <col min="2561" max="2562" width="2.5703125" style="1" customWidth="1"/>
    <col min="2563" max="2563" width="37.140625" style="1" customWidth="1"/>
    <col min="2564" max="2564" width="9" style="1" customWidth="1"/>
    <col min="2565" max="2565" width="2.5703125" style="1" customWidth="1"/>
    <col min="2566" max="2566" width="9.42578125" style="1" customWidth="1"/>
    <col min="2567" max="2567" width="11.5703125" style="1" customWidth="1"/>
    <col min="2568" max="2568" width="2.5703125" style="1" customWidth="1"/>
    <col min="2569" max="2569" width="9.42578125" style="1" customWidth="1"/>
    <col min="2570" max="2570" width="11.5703125" style="1" customWidth="1"/>
    <col min="2571" max="2571" width="2.5703125" style="1" customWidth="1"/>
    <col min="2572" max="2572" width="11.5703125" style="1" customWidth="1"/>
    <col min="2573" max="2573" width="3.42578125" style="1" customWidth="1"/>
    <col min="2574" max="2816" width="9.140625" style="1"/>
    <col min="2817" max="2818" width="2.5703125" style="1" customWidth="1"/>
    <col min="2819" max="2819" width="37.140625" style="1" customWidth="1"/>
    <col min="2820" max="2820" width="9" style="1" customWidth="1"/>
    <col min="2821" max="2821" width="2.5703125" style="1" customWidth="1"/>
    <col min="2822" max="2822" width="9.42578125" style="1" customWidth="1"/>
    <col min="2823" max="2823" width="11.5703125" style="1" customWidth="1"/>
    <col min="2824" max="2824" width="2.5703125" style="1" customWidth="1"/>
    <col min="2825" max="2825" width="9.42578125" style="1" customWidth="1"/>
    <col min="2826" max="2826" width="11.5703125" style="1" customWidth="1"/>
    <col min="2827" max="2827" width="2.5703125" style="1" customWidth="1"/>
    <col min="2828" max="2828" width="11.5703125" style="1" customWidth="1"/>
    <col min="2829" max="2829" width="3.42578125" style="1" customWidth="1"/>
    <col min="2830" max="3072" width="9.140625" style="1"/>
    <col min="3073" max="3074" width="2.5703125" style="1" customWidth="1"/>
    <col min="3075" max="3075" width="37.140625" style="1" customWidth="1"/>
    <col min="3076" max="3076" width="9" style="1" customWidth="1"/>
    <col min="3077" max="3077" width="2.5703125" style="1" customWidth="1"/>
    <col min="3078" max="3078" width="9.42578125" style="1" customWidth="1"/>
    <col min="3079" max="3079" width="11.5703125" style="1" customWidth="1"/>
    <col min="3080" max="3080" width="2.5703125" style="1" customWidth="1"/>
    <col min="3081" max="3081" width="9.42578125" style="1" customWidth="1"/>
    <col min="3082" max="3082" width="11.5703125" style="1" customWidth="1"/>
    <col min="3083" max="3083" width="2.5703125" style="1" customWidth="1"/>
    <col min="3084" max="3084" width="11.5703125" style="1" customWidth="1"/>
    <col min="3085" max="3085" width="3.42578125" style="1" customWidth="1"/>
    <col min="3086" max="3328" width="9.140625" style="1"/>
    <col min="3329" max="3330" width="2.5703125" style="1" customWidth="1"/>
    <col min="3331" max="3331" width="37.140625" style="1" customWidth="1"/>
    <col min="3332" max="3332" width="9" style="1" customWidth="1"/>
    <col min="3333" max="3333" width="2.5703125" style="1" customWidth="1"/>
    <col min="3334" max="3334" width="9.42578125" style="1" customWidth="1"/>
    <col min="3335" max="3335" width="11.5703125" style="1" customWidth="1"/>
    <col min="3336" max="3336" width="2.5703125" style="1" customWidth="1"/>
    <col min="3337" max="3337" width="9.42578125" style="1" customWidth="1"/>
    <col min="3338" max="3338" width="11.5703125" style="1" customWidth="1"/>
    <col min="3339" max="3339" width="2.5703125" style="1" customWidth="1"/>
    <col min="3340" max="3340" width="11.5703125" style="1" customWidth="1"/>
    <col min="3341" max="3341" width="3.42578125" style="1" customWidth="1"/>
    <col min="3342" max="3584" width="9.140625" style="1"/>
    <col min="3585" max="3586" width="2.5703125" style="1" customWidth="1"/>
    <col min="3587" max="3587" width="37.140625" style="1" customWidth="1"/>
    <col min="3588" max="3588" width="9" style="1" customWidth="1"/>
    <col min="3589" max="3589" width="2.5703125" style="1" customWidth="1"/>
    <col min="3590" max="3590" width="9.42578125" style="1" customWidth="1"/>
    <col min="3591" max="3591" width="11.5703125" style="1" customWidth="1"/>
    <col min="3592" max="3592" width="2.5703125" style="1" customWidth="1"/>
    <col min="3593" max="3593" width="9.42578125" style="1" customWidth="1"/>
    <col min="3594" max="3594" width="11.5703125" style="1" customWidth="1"/>
    <col min="3595" max="3595" width="2.5703125" style="1" customWidth="1"/>
    <col min="3596" max="3596" width="11.5703125" style="1" customWidth="1"/>
    <col min="3597" max="3597" width="3.42578125" style="1" customWidth="1"/>
    <col min="3598" max="3840" width="9.140625" style="1"/>
    <col min="3841" max="3842" width="2.5703125" style="1" customWidth="1"/>
    <col min="3843" max="3843" width="37.140625" style="1" customWidth="1"/>
    <col min="3844" max="3844" width="9" style="1" customWidth="1"/>
    <col min="3845" max="3845" width="2.5703125" style="1" customWidth="1"/>
    <col min="3846" max="3846" width="9.42578125" style="1" customWidth="1"/>
    <col min="3847" max="3847" width="11.5703125" style="1" customWidth="1"/>
    <col min="3848" max="3848" width="2.5703125" style="1" customWidth="1"/>
    <col min="3849" max="3849" width="9.42578125" style="1" customWidth="1"/>
    <col min="3850" max="3850" width="11.5703125" style="1" customWidth="1"/>
    <col min="3851" max="3851" width="2.5703125" style="1" customWidth="1"/>
    <col min="3852" max="3852" width="11.5703125" style="1" customWidth="1"/>
    <col min="3853" max="3853" width="3.42578125" style="1" customWidth="1"/>
    <col min="3854" max="4096" width="9.140625" style="1"/>
    <col min="4097" max="4098" width="2.5703125" style="1" customWidth="1"/>
    <col min="4099" max="4099" width="37.140625" style="1" customWidth="1"/>
    <col min="4100" max="4100" width="9" style="1" customWidth="1"/>
    <col min="4101" max="4101" width="2.5703125" style="1" customWidth="1"/>
    <col min="4102" max="4102" width="9.42578125" style="1" customWidth="1"/>
    <col min="4103" max="4103" width="11.5703125" style="1" customWidth="1"/>
    <col min="4104" max="4104" width="2.5703125" style="1" customWidth="1"/>
    <col min="4105" max="4105" width="9.42578125" style="1" customWidth="1"/>
    <col min="4106" max="4106" width="11.5703125" style="1" customWidth="1"/>
    <col min="4107" max="4107" width="2.5703125" style="1" customWidth="1"/>
    <col min="4108" max="4108" width="11.5703125" style="1" customWidth="1"/>
    <col min="4109" max="4109" width="3.42578125" style="1" customWidth="1"/>
    <col min="4110" max="4352" width="9.140625" style="1"/>
    <col min="4353" max="4354" width="2.5703125" style="1" customWidth="1"/>
    <col min="4355" max="4355" width="37.140625" style="1" customWidth="1"/>
    <col min="4356" max="4356" width="9" style="1" customWidth="1"/>
    <col min="4357" max="4357" width="2.5703125" style="1" customWidth="1"/>
    <col min="4358" max="4358" width="9.42578125" style="1" customWidth="1"/>
    <col min="4359" max="4359" width="11.5703125" style="1" customWidth="1"/>
    <col min="4360" max="4360" width="2.5703125" style="1" customWidth="1"/>
    <col min="4361" max="4361" width="9.42578125" style="1" customWidth="1"/>
    <col min="4362" max="4362" width="11.5703125" style="1" customWidth="1"/>
    <col min="4363" max="4363" width="2.5703125" style="1" customWidth="1"/>
    <col min="4364" max="4364" width="11.5703125" style="1" customWidth="1"/>
    <col min="4365" max="4365" width="3.42578125" style="1" customWidth="1"/>
    <col min="4366" max="4608" width="9.140625" style="1"/>
    <col min="4609" max="4610" width="2.5703125" style="1" customWidth="1"/>
    <col min="4611" max="4611" width="37.140625" style="1" customWidth="1"/>
    <col min="4612" max="4612" width="9" style="1" customWidth="1"/>
    <col min="4613" max="4613" width="2.5703125" style="1" customWidth="1"/>
    <col min="4614" max="4614" width="9.42578125" style="1" customWidth="1"/>
    <col min="4615" max="4615" width="11.5703125" style="1" customWidth="1"/>
    <col min="4616" max="4616" width="2.5703125" style="1" customWidth="1"/>
    <col min="4617" max="4617" width="9.42578125" style="1" customWidth="1"/>
    <col min="4618" max="4618" width="11.5703125" style="1" customWidth="1"/>
    <col min="4619" max="4619" width="2.5703125" style="1" customWidth="1"/>
    <col min="4620" max="4620" width="11.5703125" style="1" customWidth="1"/>
    <col min="4621" max="4621" width="3.42578125" style="1" customWidth="1"/>
    <col min="4622" max="4864" width="9.140625" style="1"/>
    <col min="4865" max="4866" width="2.5703125" style="1" customWidth="1"/>
    <col min="4867" max="4867" width="37.140625" style="1" customWidth="1"/>
    <col min="4868" max="4868" width="9" style="1" customWidth="1"/>
    <col min="4869" max="4869" width="2.5703125" style="1" customWidth="1"/>
    <col min="4870" max="4870" width="9.42578125" style="1" customWidth="1"/>
    <col min="4871" max="4871" width="11.5703125" style="1" customWidth="1"/>
    <col min="4872" max="4872" width="2.5703125" style="1" customWidth="1"/>
    <col min="4873" max="4873" width="9.42578125" style="1" customWidth="1"/>
    <col min="4874" max="4874" width="11.5703125" style="1" customWidth="1"/>
    <col min="4875" max="4875" width="2.5703125" style="1" customWidth="1"/>
    <col min="4876" max="4876" width="11.5703125" style="1" customWidth="1"/>
    <col min="4877" max="4877" width="3.42578125" style="1" customWidth="1"/>
    <col min="4878" max="5120" width="9.140625" style="1"/>
    <col min="5121" max="5122" width="2.5703125" style="1" customWidth="1"/>
    <col min="5123" max="5123" width="37.140625" style="1" customWidth="1"/>
    <col min="5124" max="5124" width="9" style="1" customWidth="1"/>
    <col min="5125" max="5125" width="2.5703125" style="1" customWidth="1"/>
    <col min="5126" max="5126" width="9.42578125" style="1" customWidth="1"/>
    <col min="5127" max="5127" width="11.5703125" style="1" customWidth="1"/>
    <col min="5128" max="5128" width="2.5703125" style="1" customWidth="1"/>
    <col min="5129" max="5129" width="9.42578125" style="1" customWidth="1"/>
    <col min="5130" max="5130" width="11.5703125" style="1" customWidth="1"/>
    <col min="5131" max="5131" width="2.5703125" style="1" customWidth="1"/>
    <col min="5132" max="5132" width="11.5703125" style="1" customWidth="1"/>
    <col min="5133" max="5133" width="3.42578125" style="1" customWidth="1"/>
    <col min="5134" max="5376" width="9.140625" style="1"/>
    <col min="5377" max="5378" width="2.5703125" style="1" customWidth="1"/>
    <col min="5379" max="5379" width="37.140625" style="1" customWidth="1"/>
    <col min="5380" max="5380" width="9" style="1" customWidth="1"/>
    <col min="5381" max="5381" width="2.5703125" style="1" customWidth="1"/>
    <col min="5382" max="5382" width="9.42578125" style="1" customWidth="1"/>
    <col min="5383" max="5383" width="11.5703125" style="1" customWidth="1"/>
    <col min="5384" max="5384" width="2.5703125" style="1" customWidth="1"/>
    <col min="5385" max="5385" width="9.42578125" style="1" customWidth="1"/>
    <col min="5386" max="5386" width="11.5703125" style="1" customWidth="1"/>
    <col min="5387" max="5387" width="2.5703125" style="1" customWidth="1"/>
    <col min="5388" max="5388" width="11.5703125" style="1" customWidth="1"/>
    <col min="5389" max="5389" width="3.42578125" style="1" customWidth="1"/>
    <col min="5390" max="5632" width="9.140625" style="1"/>
    <col min="5633" max="5634" width="2.5703125" style="1" customWidth="1"/>
    <col min="5635" max="5635" width="37.140625" style="1" customWidth="1"/>
    <col min="5636" max="5636" width="9" style="1" customWidth="1"/>
    <col min="5637" max="5637" width="2.5703125" style="1" customWidth="1"/>
    <col min="5638" max="5638" width="9.42578125" style="1" customWidth="1"/>
    <col min="5639" max="5639" width="11.5703125" style="1" customWidth="1"/>
    <col min="5640" max="5640" width="2.5703125" style="1" customWidth="1"/>
    <col min="5641" max="5641" width="9.42578125" style="1" customWidth="1"/>
    <col min="5642" max="5642" width="11.5703125" style="1" customWidth="1"/>
    <col min="5643" max="5643" width="2.5703125" style="1" customWidth="1"/>
    <col min="5644" max="5644" width="11.5703125" style="1" customWidth="1"/>
    <col min="5645" max="5645" width="3.42578125" style="1" customWidth="1"/>
    <col min="5646" max="5888" width="9.140625" style="1"/>
    <col min="5889" max="5890" width="2.5703125" style="1" customWidth="1"/>
    <col min="5891" max="5891" width="37.140625" style="1" customWidth="1"/>
    <col min="5892" max="5892" width="9" style="1" customWidth="1"/>
    <col min="5893" max="5893" width="2.5703125" style="1" customWidth="1"/>
    <col min="5894" max="5894" width="9.42578125" style="1" customWidth="1"/>
    <col min="5895" max="5895" width="11.5703125" style="1" customWidth="1"/>
    <col min="5896" max="5896" width="2.5703125" style="1" customWidth="1"/>
    <col min="5897" max="5897" width="9.42578125" style="1" customWidth="1"/>
    <col min="5898" max="5898" width="11.5703125" style="1" customWidth="1"/>
    <col min="5899" max="5899" width="2.5703125" style="1" customWidth="1"/>
    <col min="5900" max="5900" width="11.5703125" style="1" customWidth="1"/>
    <col min="5901" max="5901" width="3.42578125" style="1" customWidth="1"/>
    <col min="5902" max="6144" width="9.140625" style="1"/>
    <col min="6145" max="6146" width="2.5703125" style="1" customWidth="1"/>
    <col min="6147" max="6147" width="37.140625" style="1" customWidth="1"/>
    <col min="6148" max="6148" width="9" style="1" customWidth="1"/>
    <col min="6149" max="6149" width="2.5703125" style="1" customWidth="1"/>
    <col min="6150" max="6150" width="9.42578125" style="1" customWidth="1"/>
    <col min="6151" max="6151" width="11.5703125" style="1" customWidth="1"/>
    <col min="6152" max="6152" width="2.5703125" style="1" customWidth="1"/>
    <col min="6153" max="6153" width="9.42578125" style="1" customWidth="1"/>
    <col min="6154" max="6154" width="11.5703125" style="1" customWidth="1"/>
    <col min="6155" max="6155" width="2.5703125" style="1" customWidth="1"/>
    <col min="6156" max="6156" width="11.5703125" style="1" customWidth="1"/>
    <col min="6157" max="6157" width="3.42578125" style="1" customWidth="1"/>
    <col min="6158" max="6400" width="9.140625" style="1"/>
    <col min="6401" max="6402" width="2.5703125" style="1" customWidth="1"/>
    <col min="6403" max="6403" width="37.140625" style="1" customWidth="1"/>
    <col min="6404" max="6404" width="9" style="1" customWidth="1"/>
    <col min="6405" max="6405" width="2.5703125" style="1" customWidth="1"/>
    <col min="6406" max="6406" width="9.42578125" style="1" customWidth="1"/>
    <col min="6407" max="6407" width="11.5703125" style="1" customWidth="1"/>
    <col min="6408" max="6408" width="2.5703125" style="1" customWidth="1"/>
    <col min="6409" max="6409" width="9.42578125" style="1" customWidth="1"/>
    <col min="6410" max="6410" width="11.5703125" style="1" customWidth="1"/>
    <col min="6411" max="6411" width="2.5703125" style="1" customWidth="1"/>
    <col min="6412" max="6412" width="11.5703125" style="1" customWidth="1"/>
    <col min="6413" max="6413" width="3.42578125" style="1" customWidth="1"/>
    <col min="6414" max="6656" width="9.140625" style="1"/>
    <col min="6657" max="6658" width="2.5703125" style="1" customWidth="1"/>
    <col min="6659" max="6659" width="37.140625" style="1" customWidth="1"/>
    <col min="6660" max="6660" width="9" style="1" customWidth="1"/>
    <col min="6661" max="6661" width="2.5703125" style="1" customWidth="1"/>
    <col min="6662" max="6662" width="9.42578125" style="1" customWidth="1"/>
    <col min="6663" max="6663" width="11.5703125" style="1" customWidth="1"/>
    <col min="6664" max="6664" width="2.5703125" style="1" customWidth="1"/>
    <col min="6665" max="6665" width="9.42578125" style="1" customWidth="1"/>
    <col min="6666" max="6666" width="11.5703125" style="1" customWidth="1"/>
    <col min="6667" max="6667" width="2.5703125" style="1" customWidth="1"/>
    <col min="6668" max="6668" width="11.5703125" style="1" customWidth="1"/>
    <col min="6669" max="6669" width="3.42578125" style="1" customWidth="1"/>
    <col min="6670" max="6912" width="9.140625" style="1"/>
    <col min="6913" max="6914" width="2.5703125" style="1" customWidth="1"/>
    <col min="6915" max="6915" width="37.140625" style="1" customWidth="1"/>
    <col min="6916" max="6916" width="9" style="1" customWidth="1"/>
    <col min="6917" max="6917" width="2.5703125" style="1" customWidth="1"/>
    <col min="6918" max="6918" width="9.42578125" style="1" customWidth="1"/>
    <col min="6919" max="6919" width="11.5703125" style="1" customWidth="1"/>
    <col min="6920" max="6920" width="2.5703125" style="1" customWidth="1"/>
    <col min="6921" max="6921" width="9.42578125" style="1" customWidth="1"/>
    <col min="6922" max="6922" width="11.5703125" style="1" customWidth="1"/>
    <col min="6923" max="6923" width="2.5703125" style="1" customWidth="1"/>
    <col min="6924" max="6924" width="11.5703125" style="1" customWidth="1"/>
    <col min="6925" max="6925" width="3.42578125" style="1" customWidth="1"/>
    <col min="6926" max="7168" width="9.140625" style="1"/>
    <col min="7169" max="7170" width="2.5703125" style="1" customWidth="1"/>
    <col min="7171" max="7171" width="37.140625" style="1" customWidth="1"/>
    <col min="7172" max="7172" width="9" style="1" customWidth="1"/>
    <col min="7173" max="7173" width="2.5703125" style="1" customWidth="1"/>
    <col min="7174" max="7174" width="9.42578125" style="1" customWidth="1"/>
    <col min="7175" max="7175" width="11.5703125" style="1" customWidth="1"/>
    <col min="7176" max="7176" width="2.5703125" style="1" customWidth="1"/>
    <col min="7177" max="7177" width="9.42578125" style="1" customWidth="1"/>
    <col min="7178" max="7178" width="11.5703125" style="1" customWidth="1"/>
    <col min="7179" max="7179" width="2.5703125" style="1" customWidth="1"/>
    <col min="7180" max="7180" width="11.5703125" style="1" customWidth="1"/>
    <col min="7181" max="7181" width="3.42578125" style="1" customWidth="1"/>
    <col min="7182" max="7424" width="9.140625" style="1"/>
    <col min="7425" max="7426" width="2.5703125" style="1" customWidth="1"/>
    <col min="7427" max="7427" width="37.140625" style="1" customWidth="1"/>
    <col min="7428" max="7428" width="9" style="1" customWidth="1"/>
    <col min="7429" max="7429" width="2.5703125" style="1" customWidth="1"/>
    <col min="7430" max="7430" width="9.42578125" style="1" customWidth="1"/>
    <col min="7431" max="7431" width="11.5703125" style="1" customWidth="1"/>
    <col min="7432" max="7432" width="2.5703125" style="1" customWidth="1"/>
    <col min="7433" max="7433" width="9.42578125" style="1" customWidth="1"/>
    <col min="7434" max="7434" width="11.5703125" style="1" customWidth="1"/>
    <col min="7435" max="7435" width="2.5703125" style="1" customWidth="1"/>
    <col min="7436" max="7436" width="11.5703125" style="1" customWidth="1"/>
    <col min="7437" max="7437" width="3.42578125" style="1" customWidth="1"/>
    <col min="7438" max="7680" width="9.140625" style="1"/>
    <col min="7681" max="7682" width="2.5703125" style="1" customWidth="1"/>
    <col min="7683" max="7683" width="37.140625" style="1" customWidth="1"/>
    <col min="7684" max="7684" width="9" style="1" customWidth="1"/>
    <col min="7685" max="7685" width="2.5703125" style="1" customWidth="1"/>
    <col min="7686" max="7686" width="9.42578125" style="1" customWidth="1"/>
    <col min="7687" max="7687" width="11.5703125" style="1" customWidth="1"/>
    <col min="7688" max="7688" width="2.5703125" style="1" customWidth="1"/>
    <col min="7689" max="7689" width="9.42578125" style="1" customWidth="1"/>
    <col min="7690" max="7690" width="11.5703125" style="1" customWidth="1"/>
    <col min="7691" max="7691" width="2.5703125" style="1" customWidth="1"/>
    <col min="7692" max="7692" width="11.5703125" style="1" customWidth="1"/>
    <col min="7693" max="7693" width="3.42578125" style="1" customWidth="1"/>
    <col min="7694" max="7936" width="9.140625" style="1"/>
    <col min="7937" max="7938" width="2.5703125" style="1" customWidth="1"/>
    <col min="7939" max="7939" width="37.140625" style="1" customWidth="1"/>
    <col min="7940" max="7940" width="9" style="1" customWidth="1"/>
    <col min="7941" max="7941" width="2.5703125" style="1" customWidth="1"/>
    <col min="7942" max="7942" width="9.42578125" style="1" customWidth="1"/>
    <col min="7943" max="7943" width="11.5703125" style="1" customWidth="1"/>
    <col min="7944" max="7944" width="2.5703125" style="1" customWidth="1"/>
    <col min="7945" max="7945" width="9.42578125" style="1" customWidth="1"/>
    <col min="7946" max="7946" width="11.5703125" style="1" customWidth="1"/>
    <col min="7947" max="7947" width="2.5703125" style="1" customWidth="1"/>
    <col min="7948" max="7948" width="11.5703125" style="1" customWidth="1"/>
    <col min="7949" max="7949" width="3.42578125" style="1" customWidth="1"/>
    <col min="7950" max="8192" width="9.140625" style="1"/>
    <col min="8193" max="8194" width="2.5703125" style="1" customWidth="1"/>
    <col min="8195" max="8195" width="37.140625" style="1" customWidth="1"/>
    <col min="8196" max="8196" width="9" style="1" customWidth="1"/>
    <col min="8197" max="8197" width="2.5703125" style="1" customWidth="1"/>
    <col min="8198" max="8198" width="9.42578125" style="1" customWidth="1"/>
    <col min="8199" max="8199" width="11.5703125" style="1" customWidth="1"/>
    <col min="8200" max="8200" width="2.5703125" style="1" customWidth="1"/>
    <col min="8201" max="8201" width="9.42578125" style="1" customWidth="1"/>
    <col min="8202" max="8202" width="11.5703125" style="1" customWidth="1"/>
    <col min="8203" max="8203" width="2.5703125" style="1" customWidth="1"/>
    <col min="8204" max="8204" width="11.5703125" style="1" customWidth="1"/>
    <col min="8205" max="8205" width="3.42578125" style="1" customWidth="1"/>
    <col min="8206" max="8448" width="9.140625" style="1"/>
    <col min="8449" max="8450" width="2.5703125" style="1" customWidth="1"/>
    <col min="8451" max="8451" width="37.140625" style="1" customWidth="1"/>
    <col min="8452" max="8452" width="9" style="1" customWidth="1"/>
    <col min="8453" max="8453" width="2.5703125" style="1" customWidth="1"/>
    <col min="8454" max="8454" width="9.42578125" style="1" customWidth="1"/>
    <col min="8455" max="8455" width="11.5703125" style="1" customWidth="1"/>
    <col min="8456" max="8456" width="2.5703125" style="1" customWidth="1"/>
    <col min="8457" max="8457" width="9.42578125" style="1" customWidth="1"/>
    <col min="8458" max="8458" width="11.5703125" style="1" customWidth="1"/>
    <col min="8459" max="8459" width="2.5703125" style="1" customWidth="1"/>
    <col min="8460" max="8460" width="11.5703125" style="1" customWidth="1"/>
    <col min="8461" max="8461" width="3.42578125" style="1" customWidth="1"/>
    <col min="8462" max="8704" width="9.140625" style="1"/>
    <col min="8705" max="8706" width="2.5703125" style="1" customWidth="1"/>
    <col min="8707" max="8707" width="37.140625" style="1" customWidth="1"/>
    <col min="8708" max="8708" width="9" style="1" customWidth="1"/>
    <col min="8709" max="8709" width="2.5703125" style="1" customWidth="1"/>
    <col min="8710" max="8710" width="9.42578125" style="1" customWidth="1"/>
    <col min="8711" max="8711" width="11.5703125" style="1" customWidth="1"/>
    <col min="8712" max="8712" width="2.5703125" style="1" customWidth="1"/>
    <col min="8713" max="8713" width="9.42578125" style="1" customWidth="1"/>
    <col min="8714" max="8714" width="11.5703125" style="1" customWidth="1"/>
    <col min="8715" max="8715" width="2.5703125" style="1" customWidth="1"/>
    <col min="8716" max="8716" width="11.5703125" style="1" customWidth="1"/>
    <col min="8717" max="8717" width="3.42578125" style="1" customWidth="1"/>
    <col min="8718" max="8960" width="9.140625" style="1"/>
    <col min="8961" max="8962" width="2.5703125" style="1" customWidth="1"/>
    <col min="8963" max="8963" width="37.140625" style="1" customWidth="1"/>
    <col min="8964" max="8964" width="9" style="1" customWidth="1"/>
    <col min="8965" max="8965" width="2.5703125" style="1" customWidth="1"/>
    <col min="8966" max="8966" width="9.42578125" style="1" customWidth="1"/>
    <col min="8967" max="8967" width="11.5703125" style="1" customWidth="1"/>
    <col min="8968" max="8968" width="2.5703125" style="1" customWidth="1"/>
    <col min="8969" max="8969" width="9.42578125" style="1" customWidth="1"/>
    <col min="8970" max="8970" width="11.5703125" style="1" customWidth="1"/>
    <col min="8971" max="8971" width="2.5703125" style="1" customWidth="1"/>
    <col min="8972" max="8972" width="11.5703125" style="1" customWidth="1"/>
    <col min="8973" max="8973" width="3.42578125" style="1" customWidth="1"/>
    <col min="8974" max="9216" width="9.140625" style="1"/>
    <col min="9217" max="9218" width="2.5703125" style="1" customWidth="1"/>
    <col min="9219" max="9219" width="37.140625" style="1" customWidth="1"/>
    <col min="9220" max="9220" width="9" style="1" customWidth="1"/>
    <col min="9221" max="9221" width="2.5703125" style="1" customWidth="1"/>
    <col min="9222" max="9222" width="9.42578125" style="1" customWidth="1"/>
    <col min="9223" max="9223" width="11.5703125" style="1" customWidth="1"/>
    <col min="9224" max="9224" width="2.5703125" style="1" customWidth="1"/>
    <col min="9225" max="9225" width="9.42578125" style="1" customWidth="1"/>
    <col min="9226" max="9226" width="11.5703125" style="1" customWidth="1"/>
    <col min="9227" max="9227" width="2.5703125" style="1" customWidth="1"/>
    <col min="9228" max="9228" width="11.5703125" style="1" customWidth="1"/>
    <col min="9229" max="9229" width="3.42578125" style="1" customWidth="1"/>
    <col min="9230" max="9472" width="9.140625" style="1"/>
    <col min="9473" max="9474" width="2.5703125" style="1" customWidth="1"/>
    <col min="9475" max="9475" width="37.140625" style="1" customWidth="1"/>
    <col min="9476" max="9476" width="9" style="1" customWidth="1"/>
    <col min="9477" max="9477" width="2.5703125" style="1" customWidth="1"/>
    <col min="9478" max="9478" width="9.42578125" style="1" customWidth="1"/>
    <col min="9479" max="9479" width="11.5703125" style="1" customWidth="1"/>
    <col min="9480" max="9480" width="2.5703125" style="1" customWidth="1"/>
    <col min="9481" max="9481" width="9.42578125" style="1" customWidth="1"/>
    <col min="9482" max="9482" width="11.5703125" style="1" customWidth="1"/>
    <col min="9483" max="9483" width="2.5703125" style="1" customWidth="1"/>
    <col min="9484" max="9484" width="11.5703125" style="1" customWidth="1"/>
    <col min="9485" max="9485" width="3.42578125" style="1" customWidth="1"/>
    <col min="9486" max="9728" width="9.140625" style="1"/>
    <col min="9729" max="9730" width="2.5703125" style="1" customWidth="1"/>
    <col min="9731" max="9731" width="37.140625" style="1" customWidth="1"/>
    <col min="9732" max="9732" width="9" style="1" customWidth="1"/>
    <col min="9733" max="9733" width="2.5703125" style="1" customWidth="1"/>
    <col min="9734" max="9734" width="9.42578125" style="1" customWidth="1"/>
    <col min="9735" max="9735" width="11.5703125" style="1" customWidth="1"/>
    <col min="9736" max="9736" width="2.5703125" style="1" customWidth="1"/>
    <col min="9737" max="9737" width="9.42578125" style="1" customWidth="1"/>
    <col min="9738" max="9738" width="11.5703125" style="1" customWidth="1"/>
    <col min="9739" max="9739" width="2.5703125" style="1" customWidth="1"/>
    <col min="9740" max="9740" width="11.5703125" style="1" customWidth="1"/>
    <col min="9741" max="9741" width="3.42578125" style="1" customWidth="1"/>
    <col min="9742" max="9984" width="9.140625" style="1"/>
    <col min="9985" max="9986" width="2.5703125" style="1" customWidth="1"/>
    <col min="9987" max="9987" width="37.140625" style="1" customWidth="1"/>
    <col min="9988" max="9988" width="9" style="1" customWidth="1"/>
    <col min="9989" max="9989" width="2.5703125" style="1" customWidth="1"/>
    <col min="9990" max="9990" width="9.42578125" style="1" customWidth="1"/>
    <col min="9991" max="9991" width="11.5703125" style="1" customWidth="1"/>
    <col min="9992" max="9992" width="2.5703125" style="1" customWidth="1"/>
    <col min="9993" max="9993" width="9.42578125" style="1" customWidth="1"/>
    <col min="9994" max="9994" width="11.5703125" style="1" customWidth="1"/>
    <col min="9995" max="9995" width="2.5703125" style="1" customWidth="1"/>
    <col min="9996" max="9996" width="11.5703125" style="1" customWidth="1"/>
    <col min="9997" max="9997" width="3.42578125" style="1" customWidth="1"/>
    <col min="9998" max="10240" width="9.140625" style="1"/>
    <col min="10241" max="10242" width="2.5703125" style="1" customWidth="1"/>
    <col min="10243" max="10243" width="37.140625" style="1" customWidth="1"/>
    <col min="10244" max="10244" width="9" style="1" customWidth="1"/>
    <col min="10245" max="10245" width="2.5703125" style="1" customWidth="1"/>
    <col min="10246" max="10246" width="9.42578125" style="1" customWidth="1"/>
    <col min="10247" max="10247" width="11.5703125" style="1" customWidth="1"/>
    <col min="10248" max="10248" width="2.5703125" style="1" customWidth="1"/>
    <col min="10249" max="10249" width="9.42578125" style="1" customWidth="1"/>
    <col min="10250" max="10250" width="11.5703125" style="1" customWidth="1"/>
    <col min="10251" max="10251" width="2.5703125" style="1" customWidth="1"/>
    <col min="10252" max="10252" width="11.5703125" style="1" customWidth="1"/>
    <col min="10253" max="10253" width="3.42578125" style="1" customWidth="1"/>
    <col min="10254" max="10496" width="9.140625" style="1"/>
    <col min="10497" max="10498" width="2.5703125" style="1" customWidth="1"/>
    <col min="10499" max="10499" width="37.140625" style="1" customWidth="1"/>
    <col min="10500" max="10500" width="9" style="1" customWidth="1"/>
    <col min="10501" max="10501" width="2.5703125" style="1" customWidth="1"/>
    <col min="10502" max="10502" width="9.42578125" style="1" customWidth="1"/>
    <col min="10503" max="10503" width="11.5703125" style="1" customWidth="1"/>
    <col min="10504" max="10504" width="2.5703125" style="1" customWidth="1"/>
    <col min="10505" max="10505" width="9.42578125" style="1" customWidth="1"/>
    <col min="10506" max="10506" width="11.5703125" style="1" customWidth="1"/>
    <col min="10507" max="10507" width="2.5703125" style="1" customWidth="1"/>
    <col min="10508" max="10508" width="11.5703125" style="1" customWidth="1"/>
    <col min="10509" max="10509" width="3.42578125" style="1" customWidth="1"/>
    <col min="10510" max="10752" width="9.140625" style="1"/>
    <col min="10753" max="10754" width="2.5703125" style="1" customWidth="1"/>
    <col min="10755" max="10755" width="37.140625" style="1" customWidth="1"/>
    <col min="10756" max="10756" width="9" style="1" customWidth="1"/>
    <col min="10757" max="10757" width="2.5703125" style="1" customWidth="1"/>
    <col min="10758" max="10758" width="9.42578125" style="1" customWidth="1"/>
    <col min="10759" max="10759" width="11.5703125" style="1" customWidth="1"/>
    <col min="10760" max="10760" width="2.5703125" style="1" customWidth="1"/>
    <col min="10761" max="10761" width="9.42578125" style="1" customWidth="1"/>
    <col min="10762" max="10762" width="11.5703125" style="1" customWidth="1"/>
    <col min="10763" max="10763" width="2.5703125" style="1" customWidth="1"/>
    <col min="10764" max="10764" width="11.5703125" style="1" customWidth="1"/>
    <col min="10765" max="10765" width="3.42578125" style="1" customWidth="1"/>
    <col min="10766" max="11008" width="9.140625" style="1"/>
    <col min="11009" max="11010" width="2.5703125" style="1" customWidth="1"/>
    <col min="11011" max="11011" width="37.140625" style="1" customWidth="1"/>
    <col min="11012" max="11012" width="9" style="1" customWidth="1"/>
    <col min="11013" max="11013" width="2.5703125" style="1" customWidth="1"/>
    <col min="11014" max="11014" width="9.42578125" style="1" customWidth="1"/>
    <col min="11015" max="11015" width="11.5703125" style="1" customWidth="1"/>
    <col min="11016" max="11016" width="2.5703125" style="1" customWidth="1"/>
    <col min="11017" max="11017" width="9.42578125" style="1" customWidth="1"/>
    <col min="11018" max="11018" width="11.5703125" style="1" customWidth="1"/>
    <col min="11019" max="11019" width="2.5703125" style="1" customWidth="1"/>
    <col min="11020" max="11020" width="11.5703125" style="1" customWidth="1"/>
    <col min="11021" max="11021" width="3.42578125" style="1" customWidth="1"/>
    <col min="11022" max="11264" width="9.140625" style="1"/>
    <col min="11265" max="11266" width="2.5703125" style="1" customWidth="1"/>
    <col min="11267" max="11267" width="37.140625" style="1" customWidth="1"/>
    <col min="11268" max="11268" width="9" style="1" customWidth="1"/>
    <col min="11269" max="11269" width="2.5703125" style="1" customWidth="1"/>
    <col min="11270" max="11270" width="9.42578125" style="1" customWidth="1"/>
    <col min="11271" max="11271" width="11.5703125" style="1" customWidth="1"/>
    <col min="11272" max="11272" width="2.5703125" style="1" customWidth="1"/>
    <col min="11273" max="11273" width="9.42578125" style="1" customWidth="1"/>
    <col min="11274" max="11274" width="11.5703125" style="1" customWidth="1"/>
    <col min="11275" max="11275" width="2.5703125" style="1" customWidth="1"/>
    <col min="11276" max="11276" width="11.5703125" style="1" customWidth="1"/>
    <col min="11277" max="11277" width="3.42578125" style="1" customWidth="1"/>
    <col min="11278" max="11520" width="9.140625" style="1"/>
    <col min="11521" max="11522" width="2.5703125" style="1" customWidth="1"/>
    <col min="11523" max="11523" width="37.140625" style="1" customWidth="1"/>
    <col min="11524" max="11524" width="9" style="1" customWidth="1"/>
    <col min="11525" max="11525" width="2.5703125" style="1" customWidth="1"/>
    <col min="11526" max="11526" width="9.42578125" style="1" customWidth="1"/>
    <col min="11527" max="11527" width="11.5703125" style="1" customWidth="1"/>
    <col min="11528" max="11528" width="2.5703125" style="1" customWidth="1"/>
    <col min="11529" max="11529" width="9.42578125" style="1" customWidth="1"/>
    <col min="11530" max="11530" width="11.5703125" style="1" customWidth="1"/>
    <col min="11531" max="11531" width="2.5703125" style="1" customWidth="1"/>
    <col min="11532" max="11532" width="11.5703125" style="1" customWidth="1"/>
    <col min="11533" max="11533" width="3.42578125" style="1" customWidth="1"/>
    <col min="11534" max="11776" width="9.140625" style="1"/>
    <col min="11777" max="11778" width="2.5703125" style="1" customWidth="1"/>
    <col min="11779" max="11779" width="37.140625" style="1" customWidth="1"/>
    <col min="11780" max="11780" width="9" style="1" customWidth="1"/>
    <col min="11781" max="11781" width="2.5703125" style="1" customWidth="1"/>
    <col min="11782" max="11782" width="9.42578125" style="1" customWidth="1"/>
    <col min="11783" max="11783" width="11.5703125" style="1" customWidth="1"/>
    <col min="11784" max="11784" width="2.5703125" style="1" customWidth="1"/>
    <col min="11785" max="11785" width="9.42578125" style="1" customWidth="1"/>
    <col min="11786" max="11786" width="11.5703125" style="1" customWidth="1"/>
    <col min="11787" max="11787" width="2.5703125" style="1" customWidth="1"/>
    <col min="11788" max="11788" width="11.5703125" style="1" customWidth="1"/>
    <col min="11789" max="11789" width="3.42578125" style="1" customWidth="1"/>
    <col min="11790" max="12032" width="9.140625" style="1"/>
    <col min="12033" max="12034" width="2.5703125" style="1" customWidth="1"/>
    <col min="12035" max="12035" width="37.140625" style="1" customWidth="1"/>
    <col min="12036" max="12036" width="9" style="1" customWidth="1"/>
    <col min="12037" max="12037" width="2.5703125" style="1" customWidth="1"/>
    <col min="12038" max="12038" width="9.42578125" style="1" customWidth="1"/>
    <col min="12039" max="12039" width="11.5703125" style="1" customWidth="1"/>
    <col min="12040" max="12040" width="2.5703125" style="1" customWidth="1"/>
    <col min="12041" max="12041" width="9.42578125" style="1" customWidth="1"/>
    <col min="12042" max="12042" width="11.5703125" style="1" customWidth="1"/>
    <col min="12043" max="12043" width="2.5703125" style="1" customWidth="1"/>
    <col min="12044" max="12044" width="11.5703125" style="1" customWidth="1"/>
    <col min="12045" max="12045" width="3.42578125" style="1" customWidth="1"/>
    <col min="12046" max="12288" width="9.140625" style="1"/>
    <col min="12289" max="12290" width="2.5703125" style="1" customWidth="1"/>
    <col min="12291" max="12291" width="37.140625" style="1" customWidth="1"/>
    <col min="12292" max="12292" width="9" style="1" customWidth="1"/>
    <col min="12293" max="12293" width="2.5703125" style="1" customWidth="1"/>
    <col min="12294" max="12294" width="9.42578125" style="1" customWidth="1"/>
    <col min="12295" max="12295" width="11.5703125" style="1" customWidth="1"/>
    <col min="12296" max="12296" width="2.5703125" style="1" customWidth="1"/>
    <col min="12297" max="12297" width="9.42578125" style="1" customWidth="1"/>
    <col min="12298" max="12298" width="11.5703125" style="1" customWidth="1"/>
    <col min="12299" max="12299" width="2.5703125" style="1" customWidth="1"/>
    <col min="12300" max="12300" width="11.5703125" style="1" customWidth="1"/>
    <col min="12301" max="12301" width="3.42578125" style="1" customWidth="1"/>
    <col min="12302" max="12544" width="9.140625" style="1"/>
    <col min="12545" max="12546" width="2.5703125" style="1" customWidth="1"/>
    <col min="12547" max="12547" width="37.140625" style="1" customWidth="1"/>
    <col min="12548" max="12548" width="9" style="1" customWidth="1"/>
    <col min="12549" max="12549" width="2.5703125" style="1" customWidth="1"/>
    <col min="12550" max="12550" width="9.42578125" style="1" customWidth="1"/>
    <col min="12551" max="12551" width="11.5703125" style="1" customWidth="1"/>
    <col min="12552" max="12552" width="2.5703125" style="1" customWidth="1"/>
    <col min="12553" max="12553" width="9.42578125" style="1" customWidth="1"/>
    <col min="12554" max="12554" width="11.5703125" style="1" customWidth="1"/>
    <col min="12555" max="12555" width="2.5703125" style="1" customWidth="1"/>
    <col min="12556" max="12556" width="11.5703125" style="1" customWidth="1"/>
    <col min="12557" max="12557" width="3.42578125" style="1" customWidth="1"/>
    <col min="12558" max="12800" width="9.140625" style="1"/>
    <col min="12801" max="12802" width="2.5703125" style="1" customWidth="1"/>
    <col min="12803" max="12803" width="37.140625" style="1" customWidth="1"/>
    <col min="12804" max="12804" width="9" style="1" customWidth="1"/>
    <col min="12805" max="12805" width="2.5703125" style="1" customWidth="1"/>
    <col min="12806" max="12806" width="9.42578125" style="1" customWidth="1"/>
    <col min="12807" max="12807" width="11.5703125" style="1" customWidth="1"/>
    <col min="12808" max="12808" width="2.5703125" style="1" customWidth="1"/>
    <col min="12809" max="12809" width="9.42578125" style="1" customWidth="1"/>
    <col min="12810" max="12810" width="11.5703125" style="1" customWidth="1"/>
    <col min="12811" max="12811" width="2.5703125" style="1" customWidth="1"/>
    <col min="12812" max="12812" width="11.5703125" style="1" customWidth="1"/>
    <col min="12813" max="12813" width="3.42578125" style="1" customWidth="1"/>
    <col min="12814" max="13056" width="9.140625" style="1"/>
    <col min="13057" max="13058" width="2.5703125" style="1" customWidth="1"/>
    <col min="13059" max="13059" width="37.140625" style="1" customWidth="1"/>
    <col min="13060" max="13060" width="9" style="1" customWidth="1"/>
    <col min="13061" max="13061" width="2.5703125" style="1" customWidth="1"/>
    <col min="13062" max="13062" width="9.42578125" style="1" customWidth="1"/>
    <col min="13063" max="13063" width="11.5703125" style="1" customWidth="1"/>
    <col min="13064" max="13064" width="2.5703125" style="1" customWidth="1"/>
    <col min="13065" max="13065" width="9.42578125" style="1" customWidth="1"/>
    <col min="13066" max="13066" width="11.5703125" style="1" customWidth="1"/>
    <col min="13067" max="13067" width="2.5703125" style="1" customWidth="1"/>
    <col min="13068" max="13068" width="11.5703125" style="1" customWidth="1"/>
    <col min="13069" max="13069" width="3.42578125" style="1" customWidth="1"/>
    <col min="13070" max="13312" width="9.140625" style="1"/>
    <col min="13313" max="13314" width="2.5703125" style="1" customWidth="1"/>
    <col min="13315" max="13315" width="37.140625" style="1" customWidth="1"/>
    <col min="13316" max="13316" width="9" style="1" customWidth="1"/>
    <col min="13317" max="13317" width="2.5703125" style="1" customWidth="1"/>
    <col min="13318" max="13318" width="9.42578125" style="1" customWidth="1"/>
    <col min="13319" max="13319" width="11.5703125" style="1" customWidth="1"/>
    <col min="13320" max="13320" width="2.5703125" style="1" customWidth="1"/>
    <col min="13321" max="13321" width="9.42578125" style="1" customWidth="1"/>
    <col min="13322" max="13322" width="11.5703125" style="1" customWidth="1"/>
    <col min="13323" max="13323" width="2.5703125" style="1" customWidth="1"/>
    <col min="13324" max="13324" width="11.5703125" style="1" customWidth="1"/>
    <col min="13325" max="13325" width="3.42578125" style="1" customWidth="1"/>
    <col min="13326" max="13568" width="9.140625" style="1"/>
    <col min="13569" max="13570" width="2.5703125" style="1" customWidth="1"/>
    <col min="13571" max="13571" width="37.140625" style="1" customWidth="1"/>
    <col min="13572" max="13572" width="9" style="1" customWidth="1"/>
    <col min="13573" max="13573" width="2.5703125" style="1" customWidth="1"/>
    <col min="13574" max="13574" width="9.42578125" style="1" customWidth="1"/>
    <col min="13575" max="13575" width="11.5703125" style="1" customWidth="1"/>
    <col min="13576" max="13576" width="2.5703125" style="1" customWidth="1"/>
    <col min="13577" max="13577" width="9.42578125" style="1" customWidth="1"/>
    <col min="13578" max="13578" width="11.5703125" style="1" customWidth="1"/>
    <col min="13579" max="13579" width="2.5703125" style="1" customWidth="1"/>
    <col min="13580" max="13580" width="11.5703125" style="1" customWidth="1"/>
    <col min="13581" max="13581" width="3.42578125" style="1" customWidth="1"/>
    <col min="13582" max="13824" width="9.140625" style="1"/>
    <col min="13825" max="13826" width="2.5703125" style="1" customWidth="1"/>
    <col min="13827" max="13827" width="37.140625" style="1" customWidth="1"/>
    <col min="13828" max="13828" width="9" style="1" customWidth="1"/>
    <col min="13829" max="13829" width="2.5703125" style="1" customWidth="1"/>
    <col min="13830" max="13830" width="9.42578125" style="1" customWidth="1"/>
    <col min="13831" max="13831" width="11.5703125" style="1" customWidth="1"/>
    <col min="13832" max="13832" width="2.5703125" style="1" customWidth="1"/>
    <col min="13833" max="13833" width="9.42578125" style="1" customWidth="1"/>
    <col min="13834" max="13834" width="11.5703125" style="1" customWidth="1"/>
    <col min="13835" max="13835" width="2.5703125" style="1" customWidth="1"/>
    <col min="13836" max="13836" width="11.5703125" style="1" customWidth="1"/>
    <col min="13837" max="13837" width="3.42578125" style="1" customWidth="1"/>
    <col min="13838" max="14080" width="9.140625" style="1"/>
    <col min="14081" max="14082" width="2.5703125" style="1" customWidth="1"/>
    <col min="14083" max="14083" width="37.140625" style="1" customWidth="1"/>
    <col min="14084" max="14084" width="9" style="1" customWidth="1"/>
    <col min="14085" max="14085" width="2.5703125" style="1" customWidth="1"/>
    <col min="14086" max="14086" width="9.42578125" style="1" customWidth="1"/>
    <col min="14087" max="14087" width="11.5703125" style="1" customWidth="1"/>
    <col min="14088" max="14088" width="2.5703125" style="1" customWidth="1"/>
    <col min="14089" max="14089" width="9.42578125" style="1" customWidth="1"/>
    <col min="14090" max="14090" width="11.5703125" style="1" customWidth="1"/>
    <col min="14091" max="14091" width="2.5703125" style="1" customWidth="1"/>
    <col min="14092" max="14092" width="11.5703125" style="1" customWidth="1"/>
    <col min="14093" max="14093" width="3.42578125" style="1" customWidth="1"/>
    <col min="14094" max="14336" width="9.140625" style="1"/>
    <col min="14337" max="14338" width="2.5703125" style="1" customWidth="1"/>
    <col min="14339" max="14339" width="37.140625" style="1" customWidth="1"/>
    <col min="14340" max="14340" width="9" style="1" customWidth="1"/>
    <col min="14341" max="14341" width="2.5703125" style="1" customWidth="1"/>
    <col min="14342" max="14342" width="9.42578125" style="1" customWidth="1"/>
    <col min="14343" max="14343" width="11.5703125" style="1" customWidth="1"/>
    <col min="14344" max="14344" width="2.5703125" style="1" customWidth="1"/>
    <col min="14345" max="14345" width="9.42578125" style="1" customWidth="1"/>
    <col min="14346" max="14346" width="11.5703125" style="1" customWidth="1"/>
    <col min="14347" max="14347" width="2.5703125" style="1" customWidth="1"/>
    <col min="14348" max="14348" width="11.5703125" style="1" customWidth="1"/>
    <col min="14349" max="14349" width="3.42578125" style="1" customWidth="1"/>
    <col min="14350" max="14592" width="9.140625" style="1"/>
    <col min="14593" max="14594" width="2.5703125" style="1" customWidth="1"/>
    <col min="14595" max="14595" width="37.140625" style="1" customWidth="1"/>
    <col min="14596" max="14596" width="9" style="1" customWidth="1"/>
    <col min="14597" max="14597" width="2.5703125" style="1" customWidth="1"/>
    <col min="14598" max="14598" width="9.42578125" style="1" customWidth="1"/>
    <col min="14599" max="14599" width="11.5703125" style="1" customWidth="1"/>
    <col min="14600" max="14600" width="2.5703125" style="1" customWidth="1"/>
    <col min="14601" max="14601" width="9.42578125" style="1" customWidth="1"/>
    <col min="14602" max="14602" width="11.5703125" style="1" customWidth="1"/>
    <col min="14603" max="14603" width="2.5703125" style="1" customWidth="1"/>
    <col min="14604" max="14604" width="11.5703125" style="1" customWidth="1"/>
    <col min="14605" max="14605" width="3.42578125" style="1" customWidth="1"/>
    <col min="14606" max="14848" width="9.140625" style="1"/>
    <col min="14849" max="14850" width="2.5703125" style="1" customWidth="1"/>
    <col min="14851" max="14851" width="37.140625" style="1" customWidth="1"/>
    <col min="14852" max="14852" width="9" style="1" customWidth="1"/>
    <col min="14853" max="14853" width="2.5703125" style="1" customWidth="1"/>
    <col min="14854" max="14854" width="9.42578125" style="1" customWidth="1"/>
    <col min="14855" max="14855" width="11.5703125" style="1" customWidth="1"/>
    <col min="14856" max="14856" width="2.5703125" style="1" customWidth="1"/>
    <col min="14857" max="14857" width="9.42578125" style="1" customWidth="1"/>
    <col min="14858" max="14858" width="11.5703125" style="1" customWidth="1"/>
    <col min="14859" max="14859" width="2.5703125" style="1" customWidth="1"/>
    <col min="14860" max="14860" width="11.5703125" style="1" customWidth="1"/>
    <col min="14861" max="14861" width="3.42578125" style="1" customWidth="1"/>
    <col min="14862" max="15104" width="9.140625" style="1"/>
    <col min="15105" max="15106" width="2.5703125" style="1" customWidth="1"/>
    <col min="15107" max="15107" width="37.140625" style="1" customWidth="1"/>
    <col min="15108" max="15108" width="9" style="1" customWidth="1"/>
    <col min="15109" max="15109" width="2.5703125" style="1" customWidth="1"/>
    <col min="15110" max="15110" width="9.42578125" style="1" customWidth="1"/>
    <col min="15111" max="15111" width="11.5703125" style="1" customWidth="1"/>
    <col min="15112" max="15112" width="2.5703125" style="1" customWidth="1"/>
    <col min="15113" max="15113" width="9.42578125" style="1" customWidth="1"/>
    <col min="15114" max="15114" width="11.5703125" style="1" customWidth="1"/>
    <col min="15115" max="15115" width="2.5703125" style="1" customWidth="1"/>
    <col min="15116" max="15116" width="11.5703125" style="1" customWidth="1"/>
    <col min="15117" max="15117" width="3.42578125" style="1" customWidth="1"/>
    <col min="15118" max="15360" width="9.140625" style="1"/>
    <col min="15361" max="15362" width="2.5703125" style="1" customWidth="1"/>
    <col min="15363" max="15363" width="37.140625" style="1" customWidth="1"/>
    <col min="15364" max="15364" width="9" style="1" customWidth="1"/>
    <col min="15365" max="15365" width="2.5703125" style="1" customWidth="1"/>
    <col min="15366" max="15366" width="9.42578125" style="1" customWidth="1"/>
    <col min="15367" max="15367" width="11.5703125" style="1" customWidth="1"/>
    <col min="15368" max="15368" width="2.5703125" style="1" customWidth="1"/>
    <col min="15369" max="15369" width="9.42578125" style="1" customWidth="1"/>
    <col min="15370" max="15370" width="11.5703125" style="1" customWidth="1"/>
    <col min="15371" max="15371" width="2.5703125" style="1" customWidth="1"/>
    <col min="15372" max="15372" width="11.5703125" style="1" customWidth="1"/>
    <col min="15373" max="15373" width="3.42578125" style="1" customWidth="1"/>
    <col min="15374" max="15616" width="9.140625" style="1"/>
    <col min="15617" max="15618" width="2.5703125" style="1" customWidth="1"/>
    <col min="15619" max="15619" width="37.140625" style="1" customWidth="1"/>
    <col min="15620" max="15620" width="9" style="1" customWidth="1"/>
    <col min="15621" max="15621" width="2.5703125" style="1" customWidth="1"/>
    <col min="15622" max="15622" width="9.42578125" style="1" customWidth="1"/>
    <col min="15623" max="15623" width="11.5703125" style="1" customWidth="1"/>
    <col min="15624" max="15624" width="2.5703125" style="1" customWidth="1"/>
    <col min="15625" max="15625" width="9.42578125" style="1" customWidth="1"/>
    <col min="15626" max="15626" width="11.5703125" style="1" customWidth="1"/>
    <col min="15627" max="15627" width="2.5703125" style="1" customWidth="1"/>
    <col min="15628" max="15628" width="11.5703125" style="1" customWidth="1"/>
    <col min="15629" max="15629" width="3.42578125" style="1" customWidth="1"/>
    <col min="15630" max="15872" width="9.140625" style="1"/>
    <col min="15873" max="15874" width="2.5703125" style="1" customWidth="1"/>
    <col min="15875" max="15875" width="37.140625" style="1" customWidth="1"/>
    <col min="15876" max="15876" width="9" style="1" customWidth="1"/>
    <col min="15877" max="15877" width="2.5703125" style="1" customWidth="1"/>
    <col min="15878" max="15878" width="9.42578125" style="1" customWidth="1"/>
    <col min="15879" max="15879" width="11.5703125" style="1" customWidth="1"/>
    <col min="15880" max="15880" width="2.5703125" style="1" customWidth="1"/>
    <col min="15881" max="15881" width="9.42578125" style="1" customWidth="1"/>
    <col min="15882" max="15882" width="11.5703125" style="1" customWidth="1"/>
    <col min="15883" max="15883" width="2.5703125" style="1" customWidth="1"/>
    <col min="15884" max="15884" width="11.5703125" style="1" customWidth="1"/>
    <col min="15885" max="15885" width="3.42578125" style="1" customWidth="1"/>
    <col min="15886" max="16128" width="9.140625" style="1"/>
    <col min="16129" max="16130" width="2.5703125" style="1" customWidth="1"/>
    <col min="16131" max="16131" width="37.140625" style="1" customWidth="1"/>
    <col min="16132" max="16132" width="9" style="1" customWidth="1"/>
    <col min="16133" max="16133" width="2.5703125" style="1" customWidth="1"/>
    <col min="16134" max="16134" width="9.42578125" style="1" customWidth="1"/>
    <col min="16135" max="16135" width="11.5703125" style="1" customWidth="1"/>
    <col min="16136" max="16136" width="2.5703125" style="1" customWidth="1"/>
    <col min="16137" max="16137" width="9.42578125" style="1" customWidth="1"/>
    <col min="16138" max="16138" width="11.5703125" style="1" customWidth="1"/>
    <col min="16139" max="16139" width="2.5703125" style="1" customWidth="1"/>
    <col min="16140" max="16140" width="11.5703125" style="1" customWidth="1"/>
    <col min="16141" max="16141" width="3.42578125" style="1" customWidth="1"/>
    <col min="16142" max="16384" width="9.140625" style="1"/>
  </cols>
  <sheetData>
    <row r="1" spans="1:13" s="38" customFormat="1" ht="15.75" x14ac:dyDescent="0.25">
      <c r="A1" s="378" t="s">
        <v>3263</v>
      </c>
      <c r="B1" s="326"/>
      <c r="E1" s="1294"/>
      <c r="H1" s="1294"/>
    </row>
    <row r="2" spans="1:13" s="38" customFormat="1" ht="15" x14ac:dyDescent="0.25">
      <c r="A2" s="2144" t="s">
        <v>94</v>
      </c>
      <c r="B2" s="2145"/>
      <c r="C2" s="2145"/>
      <c r="D2" s="2146"/>
      <c r="E2" s="1294"/>
      <c r="H2" s="1294"/>
    </row>
    <row r="3" spans="1:13" ht="12.75" customHeight="1" x14ac:dyDescent="0.2">
      <c r="A3" s="222" t="s">
        <v>95</v>
      </c>
      <c r="B3" s="1733"/>
      <c r="C3" s="1295"/>
      <c r="D3" s="2005" t="s">
        <v>3264</v>
      </c>
      <c r="E3" s="1296"/>
      <c r="F3" s="2105" t="s">
        <v>3265</v>
      </c>
      <c r="G3" s="2105"/>
      <c r="H3" s="1296"/>
      <c r="I3" s="2105" t="s">
        <v>3266</v>
      </c>
      <c r="J3" s="2105"/>
      <c r="K3" s="1191"/>
      <c r="L3" s="1655" t="s">
        <v>242</v>
      </c>
    </row>
    <row r="4" spans="1:13" ht="48" customHeight="1" x14ac:dyDescent="0.2">
      <c r="A4" s="2341"/>
      <c r="B4" s="2342"/>
      <c r="C4" s="2344"/>
      <c r="D4" s="2343"/>
      <c r="E4" s="1296"/>
      <c r="F4" s="1666" t="s">
        <v>198</v>
      </c>
      <c r="G4" s="1666" t="s">
        <v>3267</v>
      </c>
      <c r="H4" s="188"/>
      <c r="I4" s="1666" t="s">
        <v>198</v>
      </c>
      <c r="J4" s="1666" t="s">
        <v>3267</v>
      </c>
      <c r="K4" s="882"/>
      <c r="L4" s="1666" t="s">
        <v>3267</v>
      </c>
    </row>
    <row r="5" spans="1:13" ht="48" customHeight="1" x14ac:dyDescent="0.2">
      <c r="A5" s="2341" t="s">
        <v>3268</v>
      </c>
      <c r="B5" s="2342"/>
      <c r="C5" s="2342"/>
      <c r="D5" s="81" t="s">
        <v>244</v>
      </c>
      <c r="E5" s="39"/>
      <c r="F5" s="81" t="s">
        <v>245</v>
      </c>
      <c r="G5" s="81" t="s">
        <v>246</v>
      </c>
      <c r="H5" s="39"/>
      <c r="I5" s="80" t="s">
        <v>401</v>
      </c>
      <c r="J5" s="81" t="s">
        <v>402</v>
      </c>
      <c r="K5" s="81"/>
      <c r="L5" s="81" t="s">
        <v>3269</v>
      </c>
    </row>
    <row r="6" spans="1:13" ht="12.75" customHeight="1" x14ac:dyDescent="0.2">
      <c r="A6" s="129" t="s">
        <v>3270</v>
      </c>
      <c r="B6" s="129"/>
      <c r="C6" s="1634"/>
      <c r="F6" s="39"/>
      <c r="G6" s="39"/>
      <c r="H6" s="39"/>
      <c r="I6" s="1297"/>
    </row>
    <row r="7" spans="1:13" ht="12.75" customHeight="1" x14ac:dyDescent="0.2">
      <c r="B7" s="44" t="s">
        <v>3271</v>
      </c>
      <c r="F7" s="1298"/>
      <c r="G7" s="43" t="s">
        <v>3272</v>
      </c>
      <c r="H7" s="1299"/>
      <c r="I7" s="1298"/>
      <c r="J7" s="43" t="s">
        <v>3273</v>
      </c>
      <c r="K7" s="1056"/>
      <c r="L7" s="43" t="s">
        <v>3274</v>
      </c>
    </row>
    <row r="8" spans="1:13" ht="12.75" customHeight="1" x14ac:dyDescent="0.2">
      <c r="B8" s="44" t="s">
        <v>3275</v>
      </c>
      <c r="F8" s="1298"/>
      <c r="G8" s="43" t="s">
        <v>3276</v>
      </c>
      <c r="H8" s="1299"/>
      <c r="I8" s="1298"/>
      <c r="J8" s="43" t="s">
        <v>3277</v>
      </c>
      <c r="K8" s="1056"/>
      <c r="L8" s="43" t="s">
        <v>3278</v>
      </c>
    </row>
    <row r="9" spans="1:13" ht="12.75" customHeight="1" x14ac:dyDescent="0.25">
      <c r="A9" s="47"/>
      <c r="B9" s="278" t="s">
        <v>3279</v>
      </c>
      <c r="C9" s="296"/>
      <c r="D9" s="809"/>
      <c r="E9" s="192"/>
      <c r="F9" s="1298"/>
      <c r="G9" s="43" t="s">
        <v>3280</v>
      </c>
      <c r="H9" s="1299"/>
      <c r="I9" s="1298"/>
      <c r="J9" s="43" t="s">
        <v>3281</v>
      </c>
      <c r="K9" s="1056"/>
      <c r="L9" s="43" t="s">
        <v>3282</v>
      </c>
    </row>
    <row r="10" spans="1:13" ht="12.75" customHeight="1" x14ac:dyDescent="0.2">
      <c r="A10" s="52" t="s">
        <v>3283</v>
      </c>
      <c r="B10" s="1254"/>
      <c r="C10" s="1254"/>
      <c r="D10" s="1634"/>
      <c r="E10" s="39"/>
      <c r="F10" s="167"/>
      <c r="G10" s="43" t="s">
        <v>3284</v>
      </c>
      <c r="H10" s="1299"/>
      <c r="I10" s="167"/>
      <c r="J10" s="43" t="s">
        <v>3285</v>
      </c>
      <c r="K10" s="74"/>
      <c r="L10" s="43" t="s">
        <v>3286</v>
      </c>
      <c r="M10" s="1634" t="s">
        <v>74</v>
      </c>
    </row>
    <row r="11" spans="1:13" ht="12.75" customHeight="1" x14ac:dyDescent="0.2">
      <c r="A11" s="1634"/>
      <c r="B11" s="1647"/>
      <c r="C11" s="1647"/>
      <c r="D11" s="1634"/>
      <c r="E11" s="39"/>
      <c r="F11" s="1634"/>
      <c r="G11" s="217"/>
      <c r="H11" s="39"/>
      <c r="I11" s="1634"/>
      <c r="J11" s="217"/>
      <c r="K11" s="81"/>
      <c r="L11" s="217"/>
      <c r="M11" s="1634"/>
    </row>
    <row r="12" spans="1:13" ht="12.75" customHeight="1" x14ac:dyDescent="0.2">
      <c r="A12" s="1634" t="s">
        <v>3287</v>
      </c>
      <c r="B12" s="1647"/>
      <c r="C12" s="1647"/>
      <c r="D12" s="1634"/>
      <c r="E12" s="39"/>
      <c r="F12" s="1634"/>
      <c r="G12" s="232"/>
      <c r="H12" s="39"/>
      <c r="I12" s="1634"/>
      <c r="J12" s="232"/>
      <c r="K12" s="81"/>
      <c r="L12" s="232"/>
      <c r="M12" s="1634"/>
    </row>
    <row r="13" spans="1:13" ht="12.75" customHeight="1" x14ac:dyDescent="0.2">
      <c r="A13" s="1634"/>
      <c r="B13" s="85" t="s">
        <v>3288</v>
      </c>
      <c r="C13" s="131"/>
      <c r="D13" s="1634"/>
      <c r="E13" s="39"/>
      <c r="F13" s="1634"/>
      <c r="G13" s="1300">
        <v>7480</v>
      </c>
      <c r="H13" s="54"/>
      <c r="I13" s="30"/>
      <c r="J13" s="1300">
        <v>7483</v>
      </c>
      <c r="K13" s="54"/>
      <c r="L13" s="1300">
        <v>7486</v>
      </c>
      <c r="M13" s="30"/>
    </row>
    <row r="14" spans="1:13" ht="12.75" customHeight="1" x14ac:dyDescent="0.2">
      <c r="A14" s="1634"/>
      <c r="B14" s="85" t="s">
        <v>3289</v>
      </c>
      <c r="D14" s="1634"/>
      <c r="E14" s="39"/>
      <c r="F14" s="1634"/>
      <c r="G14" s="1300">
        <v>7481</v>
      </c>
      <c r="H14" s="54"/>
      <c r="I14" s="30"/>
      <c r="J14" s="1300">
        <v>7484</v>
      </c>
      <c r="K14" s="54"/>
      <c r="L14" s="1300">
        <v>7487</v>
      </c>
      <c r="M14" s="30"/>
    </row>
    <row r="15" spans="1:13" ht="12.75" customHeight="1" x14ac:dyDescent="0.2">
      <c r="A15" s="1634"/>
      <c r="B15" s="44" t="s">
        <v>3290</v>
      </c>
      <c r="C15" s="1647"/>
      <c r="D15" s="1634"/>
      <c r="E15" s="39"/>
      <c r="F15" s="1634"/>
      <c r="G15" s="1300">
        <v>7482</v>
      </c>
      <c r="H15" s="54"/>
      <c r="I15" s="30"/>
      <c r="J15" s="1300">
        <v>7485</v>
      </c>
      <c r="K15" s="54"/>
      <c r="L15" s="1300">
        <v>7488</v>
      </c>
      <c r="M15" s="30"/>
    </row>
    <row r="16" spans="1:13" ht="12.75" customHeight="1" x14ac:dyDescent="0.2">
      <c r="A16" s="1634"/>
      <c r="B16" s="1647"/>
      <c r="C16" s="1647"/>
      <c r="D16" s="1634"/>
      <c r="E16" s="39"/>
      <c r="F16" s="1634"/>
      <c r="G16" s="1301"/>
      <c r="H16" s="39"/>
      <c r="I16" s="1634"/>
      <c r="J16" s="1301"/>
      <c r="K16" s="81"/>
      <c r="L16" s="1301"/>
      <c r="M16" s="1634"/>
    </row>
    <row r="17" spans="1:13" x14ac:dyDescent="0.2">
      <c r="A17" s="129" t="s">
        <v>3291</v>
      </c>
      <c r="B17" s="129"/>
      <c r="C17" s="1634"/>
      <c r="F17" s="39"/>
      <c r="G17" s="39"/>
      <c r="H17" s="39"/>
      <c r="I17" s="39"/>
      <c r="J17" s="1634"/>
      <c r="K17" s="1634"/>
      <c r="L17" s="1634"/>
    </row>
    <row r="18" spans="1:13" x14ac:dyDescent="0.2">
      <c r="B18" s="44" t="s">
        <v>3271</v>
      </c>
      <c r="F18" s="1297"/>
      <c r="G18" s="81" t="s">
        <v>2469</v>
      </c>
      <c r="H18" s="39"/>
      <c r="I18" s="1297"/>
      <c r="J18" s="81" t="s">
        <v>3292</v>
      </c>
      <c r="K18" s="81"/>
      <c r="L18" s="230"/>
    </row>
    <row r="19" spans="1:13" ht="22.5" customHeight="1" x14ac:dyDescent="0.2">
      <c r="A19" s="1302"/>
      <c r="B19" s="1302"/>
      <c r="C19" s="1647" t="s">
        <v>3293</v>
      </c>
      <c r="D19" s="1367">
        <v>1</v>
      </c>
      <c r="E19" s="192"/>
      <c r="F19" s="43" t="s">
        <v>3294</v>
      </c>
      <c r="G19" s="43" t="s">
        <v>3295</v>
      </c>
      <c r="H19" s="1299"/>
      <c r="I19" s="43" t="s">
        <v>3296</v>
      </c>
      <c r="J19" s="43" t="s">
        <v>3297</v>
      </c>
      <c r="K19" s="74"/>
      <c r="L19" s="43" t="s">
        <v>3298</v>
      </c>
    </row>
    <row r="20" spans="1:13" ht="14.25" customHeight="1" x14ac:dyDescent="0.2">
      <c r="A20" s="1302"/>
      <c r="B20" s="1302"/>
      <c r="C20" s="1643" t="s">
        <v>3299</v>
      </c>
      <c r="D20" s="541">
        <v>0.4</v>
      </c>
      <c r="E20" s="481"/>
      <c r="F20" s="96">
        <v>14500</v>
      </c>
      <c r="G20" s="96">
        <v>14501</v>
      </c>
      <c r="H20" s="113"/>
      <c r="I20" s="96">
        <v>14502</v>
      </c>
      <c r="J20" s="96">
        <v>14503</v>
      </c>
      <c r="K20" s="1363"/>
      <c r="L20" s="96">
        <v>14504</v>
      </c>
    </row>
    <row r="21" spans="1:13" ht="14.25" customHeight="1" x14ac:dyDescent="0.2">
      <c r="A21" s="1302"/>
      <c r="B21" s="1302"/>
      <c r="C21" s="559" t="s">
        <v>3300</v>
      </c>
      <c r="D21" s="545">
        <v>0.4</v>
      </c>
      <c r="E21" s="1364"/>
      <c r="F21" s="432">
        <v>14516</v>
      </c>
      <c r="G21" s="432">
        <v>14517</v>
      </c>
      <c r="H21" s="433"/>
      <c r="I21" s="432">
        <v>14518</v>
      </c>
      <c r="J21" s="432">
        <v>14519</v>
      </c>
      <c r="K21" s="1365"/>
      <c r="L21" s="432">
        <v>14520</v>
      </c>
    </row>
    <row r="22" spans="1:13" ht="22.5" customHeight="1" x14ac:dyDescent="0.2">
      <c r="A22" s="1302"/>
      <c r="B22" s="1302"/>
      <c r="C22" s="1712" t="s">
        <v>3301</v>
      </c>
      <c r="D22" s="865">
        <v>0.1</v>
      </c>
      <c r="E22" s="481"/>
      <c r="F22" s="91" t="s">
        <v>3302</v>
      </c>
      <c r="G22" s="96">
        <v>14505</v>
      </c>
      <c r="H22" s="93"/>
      <c r="I22" s="91" t="s">
        <v>3303</v>
      </c>
      <c r="J22" s="96">
        <v>14506</v>
      </c>
      <c r="K22" s="73"/>
      <c r="L22" s="96">
        <v>14507</v>
      </c>
    </row>
    <row r="23" spans="1:13" x14ac:dyDescent="0.2">
      <c r="A23" s="1302"/>
      <c r="B23" s="1302"/>
      <c r="C23" s="1634" t="s">
        <v>2873</v>
      </c>
      <c r="D23" s="1367">
        <v>1</v>
      </c>
      <c r="E23" s="192"/>
      <c r="F23" s="43" t="s">
        <v>3304</v>
      </c>
      <c r="G23" s="43" t="s">
        <v>3305</v>
      </c>
      <c r="H23" s="1299"/>
      <c r="I23" s="43" t="s">
        <v>3306</v>
      </c>
      <c r="J23" s="43" t="s">
        <v>3307</v>
      </c>
      <c r="K23" s="74"/>
      <c r="L23" s="43" t="s">
        <v>3308</v>
      </c>
    </row>
    <row r="24" spans="1:13" x14ac:dyDescent="0.2">
      <c r="A24" s="1302"/>
      <c r="B24" s="1302"/>
      <c r="C24" s="1634" t="s">
        <v>3309</v>
      </c>
      <c r="D24" s="1366">
        <v>1</v>
      </c>
      <c r="E24" s="192"/>
      <c r="F24" s="43" t="s">
        <v>3310</v>
      </c>
      <c r="G24" s="43" t="s">
        <v>3311</v>
      </c>
      <c r="H24" s="39"/>
      <c r="I24" s="43" t="s">
        <v>3312</v>
      </c>
      <c r="J24" s="43" t="s">
        <v>3313</v>
      </c>
      <c r="K24" s="81"/>
      <c r="L24" s="43" t="s">
        <v>3314</v>
      </c>
    </row>
    <row r="25" spans="1:13" x14ac:dyDescent="0.2">
      <c r="B25" s="44" t="s">
        <v>3275</v>
      </c>
      <c r="C25" s="1634"/>
      <c r="D25" s="1303"/>
      <c r="E25" s="192"/>
      <c r="F25" s="1304"/>
      <c r="G25" s="1304"/>
      <c r="H25" s="39"/>
      <c r="I25" s="1305"/>
      <c r="J25" s="1304"/>
      <c r="K25" s="1634"/>
      <c r="L25" s="347"/>
    </row>
    <row r="26" spans="1:13" x14ac:dyDescent="0.2">
      <c r="A26" s="1302"/>
      <c r="B26" s="1302"/>
      <c r="C26" s="1634" t="s">
        <v>3315</v>
      </c>
      <c r="D26" s="1367">
        <v>1</v>
      </c>
      <c r="E26" s="192"/>
      <c r="F26" s="43" t="s">
        <v>3316</v>
      </c>
      <c r="G26" s="43" t="s">
        <v>3317</v>
      </c>
      <c r="H26" s="1299"/>
      <c r="I26" s="43" t="s">
        <v>3318</v>
      </c>
      <c r="J26" s="43" t="s">
        <v>3319</v>
      </c>
      <c r="K26" s="74"/>
      <c r="L26" s="43" t="s">
        <v>3320</v>
      </c>
    </row>
    <row r="27" spans="1:13" x14ac:dyDescent="0.2">
      <c r="A27" s="1302"/>
      <c r="B27" s="1302"/>
      <c r="C27" s="1634" t="s">
        <v>3321</v>
      </c>
      <c r="D27" s="1367">
        <v>1</v>
      </c>
      <c r="E27" s="192"/>
      <c r="F27" s="43" t="s">
        <v>3322</v>
      </c>
      <c r="G27" s="43" t="s">
        <v>3323</v>
      </c>
      <c r="H27" s="1299"/>
      <c r="I27" s="43" t="s">
        <v>3324</v>
      </c>
      <c r="J27" s="43" t="s">
        <v>3325</v>
      </c>
      <c r="K27" s="74"/>
      <c r="L27" s="43" t="s">
        <v>3326</v>
      </c>
    </row>
    <row r="28" spans="1:13" ht="15" x14ac:dyDescent="0.25">
      <c r="A28" s="47"/>
      <c r="B28" s="278" t="s">
        <v>3279</v>
      </c>
      <c r="C28" s="296"/>
      <c r="D28" s="809"/>
      <c r="E28" s="192"/>
      <c r="F28" s="1298"/>
      <c r="G28" s="43" t="s">
        <v>3327</v>
      </c>
      <c r="H28" s="1299"/>
      <c r="I28" s="1298"/>
      <c r="J28" s="43" t="s">
        <v>3328</v>
      </c>
      <c r="K28" s="1056"/>
      <c r="L28" s="43" t="s">
        <v>3329</v>
      </c>
    </row>
    <row r="29" spans="1:13" ht="12.75" customHeight="1" x14ac:dyDescent="0.2">
      <c r="A29" s="52" t="s">
        <v>3283</v>
      </c>
      <c r="B29" s="1254"/>
      <c r="C29" s="1254"/>
      <c r="D29" s="1634"/>
      <c r="E29" s="39"/>
      <c r="F29" s="167"/>
      <c r="G29" s="43" t="s">
        <v>3330</v>
      </c>
      <c r="H29" s="1299"/>
      <c r="I29" s="167"/>
      <c r="J29" s="43" t="s">
        <v>3331</v>
      </c>
      <c r="K29" s="74"/>
      <c r="L29" s="43" t="s">
        <v>3332</v>
      </c>
      <c r="M29" s="1634" t="s">
        <v>76</v>
      </c>
    </row>
    <row r="30" spans="1:13" x14ac:dyDescent="0.2">
      <c r="F30" s="1634"/>
      <c r="G30" s="1634"/>
      <c r="H30" s="39"/>
      <c r="I30" s="1634"/>
      <c r="J30" s="1634"/>
      <c r="K30" s="1634"/>
      <c r="L30" s="1634"/>
    </row>
    <row r="31" spans="1:13" ht="12.75" customHeight="1" x14ac:dyDescent="0.2">
      <c r="A31" s="1634" t="s">
        <v>3287</v>
      </c>
      <c r="B31" s="1647"/>
      <c r="C31" s="1647"/>
      <c r="D31" s="1634"/>
      <c r="E31" s="39"/>
      <c r="F31" s="1634"/>
      <c r="G31" s="232"/>
      <c r="H31" s="39"/>
      <c r="I31" s="1634"/>
      <c r="J31" s="232"/>
      <c r="K31" s="81"/>
      <c r="L31" s="232"/>
      <c r="M31" s="1634"/>
    </row>
    <row r="32" spans="1:13" ht="12.75" customHeight="1" x14ac:dyDescent="0.2">
      <c r="A32" s="1634"/>
      <c r="B32" s="85" t="s">
        <v>3333</v>
      </c>
      <c r="C32" s="131"/>
      <c r="D32" s="1634"/>
      <c r="E32" s="39"/>
      <c r="F32" s="1634"/>
      <c r="G32" s="1300">
        <v>7520</v>
      </c>
      <c r="H32" s="39"/>
      <c r="I32" s="1634"/>
      <c r="J32" s="1300">
        <v>7523</v>
      </c>
      <c r="K32" s="39"/>
      <c r="L32" s="1300">
        <v>7526</v>
      </c>
      <c r="M32" s="1634"/>
    </row>
    <row r="33" spans="1:13" ht="12.75" customHeight="1" x14ac:dyDescent="0.2">
      <c r="A33" s="1634"/>
      <c r="B33" s="85" t="s">
        <v>3289</v>
      </c>
      <c r="C33" s="131"/>
      <c r="D33" s="1634"/>
      <c r="E33" s="39"/>
      <c r="F33" s="1634"/>
      <c r="G33" s="1300">
        <v>7521</v>
      </c>
      <c r="H33" s="39"/>
      <c r="I33" s="1634"/>
      <c r="J33" s="1300">
        <v>7524</v>
      </c>
      <c r="K33" s="39"/>
      <c r="L33" s="1300">
        <v>7527</v>
      </c>
      <c r="M33" s="1634"/>
    </row>
    <row r="34" spans="1:13" ht="12.75" customHeight="1" x14ac:dyDescent="0.2">
      <c r="A34" s="1634"/>
      <c r="B34" s="44" t="s">
        <v>3290</v>
      </c>
      <c r="C34" s="1647"/>
      <c r="D34" s="1634"/>
      <c r="E34" s="39"/>
      <c r="F34" s="1634"/>
      <c r="G34" s="1300">
        <v>7522</v>
      </c>
      <c r="H34" s="39"/>
      <c r="I34" s="1634"/>
      <c r="J34" s="1300">
        <v>7525</v>
      </c>
      <c r="K34" s="39"/>
      <c r="L34" s="1300">
        <v>7528</v>
      </c>
      <c r="M34" s="1634"/>
    </row>
    <row r="35" spans="1:13" x14ac:dyDescent="0.2">
      <c r="F35" s="1634"/>
      <c r="G35" s="1634"/>
      <c r="H35" s="39"/>
      <c r="I35" s="1634"/>
      <c r="J35" s="1634"/>
      <c r="K35" s="1634"/>
      <c r="L35" s="1634"/>
    </row>
    <row r="36" spans="1:13" ht="51" customHeight="1" x14ac:dyDescent="0.2">
      <c r="A36" s="2222" t="s">
        <v>3334</v>
      </c>
      <c r="B36" s="2345"/>
      <c r="C36" s="2345"/>
      <c r="D36" s="2345"/>
      <c r="E36" s="2345"/>
      <c r="F36" s="2345"/>
      <c r="G36" s="2345"/>
      <c r="H36" s="2345"/>
      <c r="I36" s="2345"/>
      <c r="J36" s="2345"/>
      <c r="K36" s="2345"/>
      <c r="L36" s="2345"/>
      <c r="M36" s="2345"/>
    </row>
    <row r="37" spans="1:13" x14ac:dyDescent="0.2">
      <c r="A37" s="129" t="s">
        <v>3335</v>
      </c>
      <c r="B37" s="129"/>
      <c r="C37" s="1634"/>
      <c r="F37" s="39"/>
      <c r="G37" s="39"/>
      <c r="H37" s="39"/>
      <c r="I37" s="1297"/>
      <c r="J37" s="1634"/>
      <c r="K37" s="1634"/>
      <c r="L37" s="1634"/>
    </row>
    <row r="38" spans="1:13" x14ac:dyDescent="0.2">
      <c r="B38" s="44" t="s">
        <v>3271</v>
      </c>
      <c r="F38" s="1298"/>
      <c r="G38" s="43" t="s">
        <v>3336</v>
      </c>
      <c r="H38" s="1299"/>
      <c r="I38" s="1298"/>
      <c r="J38" s="43" t="s">
        <v>3337</v>
      </c>
      <c r="K38" s="1056"/>
      <c r="L38" s="43" t="s">
        <v>3338</v>
      </c>
    </row>
    <row r="39" spans="1:13" x14ac:dyDescent="0.2">
      <c r="B39" s="44" t="s">
        <v>3275</v>
      </c>
      <c r="F39" s="1298"/>
      <c r="G39" s="43" t="s">
        <v>3339</v>
      </c>
      <c r="H39" s="1299"/>
      <c r="I39" s="1298"/>
      <c r="J39" s="43" t="s">
        <v>3340</v>
      </c>
      <c r="K39" s="1056"/>
      <c r="L39" s="43" t="s">
        <v>3341</v>
      </c>
    </row>
    <row r="40" spans="1:13" ht="22.5" customHeight="1" x14ac:dyDescent="0.2">
      <c r="B40" s="2346" t="s">
        <v>3342</v>
      </c>
      <c r="C40" s="2346"/>
      <c r="D40" s="2346"/>
      <c r="E40" s="192"/>
      <c r="F40" s="1298"/>
      <c r="G40" s="43" t="s">
        <v>3343</v>
      </c>
      <c r="H40" s="1299"/>
      <c r="I40" s="1298"/>
      <c r="J40" s="43" t="s">
        <v>3344</v>
      </c>
      <c r="K40" s="1056"/>
      <c r="L40" s="43" t="s">
        <v>3345</v>
      </c>
    </row>
    <row r="41" spans="1:13" ht="12.75" customHeight="1" x14ac:dyDescent="0.2">
      <c r="A41" s="2015" t="s">
        <v>3346</v>
      </c>
      <c r="B41" s="2015"/>
      <c r="C41" s="2015"/>
      <c r="D41" s="2015"/>
      <c r="E41" s="39"/>
      <c r="F41" s="167"/>
      <c r="G41" s="43" t="s">
        <v>3347</v>
      </c>
      <c r="H41" s="1299"/>
      <c r="I41" s="167"/>
      <c r="J41" s="43" t="s">
        <v>3348</v>
      </c>
      <c r="K41" s="74"/>
      <c r="L41" s="43" t="s">
        <v>3349</v>
      </c>
      <c r="M41" s="1634" t="s">
        <v>114</v>
      </c>
    </row>
    <row r="42" spans="1:13" ht="12.75" customHeight="1" x14ac:dyDescent="0.2">
      <c r="A42" s="1634"/>
      <c r="B42" s="1647"/>
      <c r="C42" s="1647"/>
      <c r="D42" s="1634"/>
      <c r="E42" s="39"/>
      <c r="F42" s="1634"/>
      <c r="G42" s="232"/>
      <c r="H42" s="39"/>
      <c r="I42" s="1634"/>
      <c r="J42" s="232"/>
      <c r="K42" s="81"/>
      <c r="L42" s="232"/>
      <c r="M42" s="1634"/>
    </row>
    <row r="43" spans="1:13" ht="12.75" customHeight="1" x14ac:dyDescent="0.2">
      <c r="A43" s="1700" t="s">
        <v>3287</v>
      </c>
      <c r="B43" s="1643"/>
      <c r="C43" s="1643"/>
      <c r="D43" s="1634"/>
      <c r="E43" s="39"/>
      <c r="F43" s="1634"/>
      <c r="G43" s="232"/>
      <c r="H43" s="39"/>
      <c r="I43" s="1634"/>
      <c r="J43" s="232"/>
      <c r="K43" s="81"/>
      <c r="L43" s="232"/>
      <c r="M43" s="1634"/>
    </row>
    <row r="44" spans="1:13" ht="12.75" customHeight="1" x14ac:dyDescent="0.2">
      <c r="A44" s="1700"/>
      <c r="B44" s="85" t="s">
        <v>3333</v>
      </c>
      <c r="C44" s="131"/>
      <c r="D44" s="1634"/>
      <c r="E44" s="39"/>
      <c r="F44" s="1634"/>
      <c r="G44" s="1300">
        <v>7489</v>
      </c>
      <c r="H44" s="54"/>
      <c r="I44" s="54"/>
      <c r="J44" s="1300">
        <v>7491</v>
      </c>
      <c r="K44" s="54"/>
      <c r="L44" s="1300">
        <v>7493</v>
      </c>
      <c r="M44" s="1634"/>
    </row>
    <row r="45" spans="1:13" ht="12.75" customHeight="1" x14ac:dyDescent="0.2">
      <c r="A45" s="1700"/>
      <c r="B45" s="85" t="s">
        <v>3350</v>
      </c>
      <c r="C45" s="131"/>
      <c r="D45" s="1634"/>
      <c r="E45" s="39"/>
      <c r="F45" s="1634"/>
      <c r="G45" s="1300">
        <v>7490</v>
      </c>
      <c r="H45" s="54"/>
      <c r="I45" s="54"/>
      <c r="J45" s="1300">
        <v>7492</v>
      </c>
      <c r="K45" s="54"/>
      <c r="L45" s="1300">
        <v>7494</v>
      </c>
      <c r="M45" s="1634"/>
    </row>
    <row r="46" spans="1:13" x14ac:dyDescent="0.2">
      <c r="A46" s="131"/>
      <c r="B46" s="85"/>
      <c r="C46" s="127"/>
      <c r="D46" s="809"/>
      <c r="E46" s="192"/>
      <c r="F46" s="39"/>
      <c r="G46" s="1306"/>
      <c r="H46" s="39"/>
      <c r="I46" s="39"/>
      <c r="J46" s="39"/>
      <c r="K46" s="1634"/>
      <c r="L46" s="232"/>
    </row>
    <row r="47" spans="1:13" x14ac:dyDescent="0.2">
      <c r="A47" s="127" t="s">
        <v>3351</v>
      </c>
      <c r="B47" s="127"/>
      <c r="C47" s="1700"/>
      <c r="F47" s="39"/>
      <c r="G47" s="39"/>
      <c r="H47" s="39"/>
      <c r="I47" s="39"/>
      <c r="J47" s="1634"/>
      <c r="K47" s="1634"/>
      <c r="L47" s="1634"/>
    </row>
    <row r="48" spans="1:13" x14ac:dyDescent="0.2">
      <c r="A48" s="131"/>
      <c r="B48" s="85" t="s">
        <v>3271</v>
      </c>
      <c r="C48" s="131"/>
      <c r="F48" s="1297"/>
      <c r="G48" s="81" t="s">
        <v>2469</v>
      </c>
      <c r="H48" s="39"/>
      <c r="I48" s="1297"/>
      <c r="J48" s="81" t="s">
        <v>3292</v>
      </c>
      <c r="K48" s="81"/>
      <c r="L48" s="230"/>
    </row>
    <row r="49" spans="1:13" x14ac:dyDescent="0.2">
      <c r="A49" s="1700"/>
      <c r="B49" s="1700"/>
      <c r="C49" s="374" t="s">
        <v>3352</v>
      </c>
      <c r="D49" s="1370">
        <v>1</v>
      </c>
      <c r="E49" s="1364"/>
      <c r="F49" s="437" t="s">
        <v>3353</v>
      </c>
      <c r="G49" s="437" t="s">
        <v>3354</v>
      </c>
      <c r="H49" s="1368"/>
      <c r="I49" s="437" t="s">
        <v>3355</v>
      </c>
      <c r="J49" s="437" t="s">
        <v>3356</v>
      </c>
      <c r="K49" s="410"/>
      <c r="L49" s="437" t="s">
        <v>3357</v>
      </c>
    </row>
    <row r="50" spans="1:13" ht="14.25" customHeight="1" x14ac:dyDescent="0.2">
      <c r="A50" s="1302"/>
      <c r="B50" s="1302"/>
      <c r="C50" s="559" t="s">
        <v>3299</v>
      </c>
      <c r="D50" s="545">
        <v>0.4</v>
      </c>
      <c r="E50" s="1364"/>
      <c r="F50" s="432">
        <v>14508</v>
      </c>
      <c r="G50" s="432">
        <v>14509</v>
      </c>
      <c r="H50" s="433"/>
      <c r="I50" s="432">
        <v>14510</v>
      </c>
      <c r="J50" s="432">
        <v>14511</v>
      </c>
      <c r="K50" s="1365"/>
      <c r="L50" s="432">
        <v>14512</v>
      </c>
    </row>
    <row r="51" spans="1:13" ht="14.25" customHeight="1" x14ac:dyDescent="0.2">
      <c r="A51" s="1302"/>
      <c r="B51" s="1302"/>
      <c r="C51" s="559" t="s">
        <v>3300</v>
      </c>
      <c r="D51" s="545">
        <v>0.4</v>
      </c>
      <c r="E51" s="1364"/>
      <c r="F51" s="432">
        <v>14521</v>
      </c>
      <c r="G51" s="432">
        <v>14522</v>
      </c>
      <c r="H51" s="433"/>
      <c r="I51" s="432">
        <v>14523</v>
      </c>
      <c r="J51" s="432">
        <v>14524</v>
      </c>
      <c r="K51" s="1365"/>
      <c r="L51" s="432">
        <v>14525</v>
      </c>
    </row>
    <row r="52" spans="1:13" ht="22.5" customHeight="1" x14ac:dyDescent="0.2">
      <c r="A52" s="1302"/>
      <c r="B52" s="1302"/>
      <c r="C52" s="1369" t="s">
        <v>3301</v>
      </c>
      <c r="D52" s="1011">
        <v>0.1</v>
      </c>
      <c r="E52" s="1364"/>
      <c r="F52" s="437" t="s">
        <v>3358</v>
      </c>
      <c r="G52" s="432">
        <v>14513</v>
      </c>
      <c r="H52" s="1368"/>
      <c r="I52" s="437" t="s">
        <v>3359</v>
      </c>
      <c r="J52" s="432">
        <v>14514</v>
      </c>
      <c r="K52" s="410"/>
      <c r="L52" s="432">
        <v>14515</v>
      </c>
    </row>
    <row r="53" spans="1:13" x14ac:dyDescent="0.2">
      <c r="A53" s="1302"/>
      <c r="B53" s="1302"/>
      <c r="C53" s="1634" t="s">
        <v>2873</v>
      </c>
      <c r="D53" s="1367">
        <v>1</v>
      </c>
      <c r="E53" s="192"/>
      <c r="F53" s="43" t="s">
        <v>3360</v>
      </c>
      <c r="G53" s="43" t="s">
        <v>3361</v>
      </c>
      <c r="H53" s="1299"/>
      <c r="I53" s="43" t="s">
        <v>3362</v>
      </c>
      <c r="J53" s="43" t="s">
        <v>3363</v>
      </c>
      <c r="K53" s="74"/>
      <c r="L53" s="43" t="s">
        <v>3364</v>
      </c>
    </row>
    <row r="54" spans="1:13" x14ac:dyDescent="0.2">
      <c r="A54" s="1302"/>
      <c r="B54" s="1302"/>
      <c r="C54" s="1634" t="s">
        <v>3309</v>
      </c>
      <c r="D54" s="1367">
        <v>1</v>
      </c>
      <c r="E54" s="192"/>
      <c r="F54" s="43" t="s">
        <v>3365</v>
      </c>
      <c r="G54" s="43" t="s">
        <v>3366</v>
      </c>
      <c r="H54" s="39"/>
      <c r="I54" s="43" t="s">
        <v>3367</v>
      </c>
      <c r="J54" s="43" t="s">
        <v>3368</v>
      </c>
      <c r="K54" s="81"/>
      <c r="L54" s="43" t="s">
        <v>3369</v>
      </c>
    </row>
    <row r="55" spans="1:13" x14ac:dyDescent="0.2">
      <c r="B55" s="44" t="s">
        <v>3275</v>
      </c>
      <c r="C55" s="1634"/>
      <c r="D55" s="1303"/>
      <c r="E55" s="192"/>
      <c r="F55" s="1304"/>
      <c r="G55" s="1304"/>
      <c r="H55" s="192"/>
      <c r="I55" s="1304"/>
      <c r="J55" s="1304"/>
      <c r="K55" s="1634"/>
      <c r="L55" s="347"/>
    </row>
    <row r="56" spans="1:13" x14ac:dyDescent="0.2">
      <c r="A56" s="1302"/>
      <c r="B56" s="1302"/>
      <c r="C56" s="1634" t="s">
        <v>3315</v>
      </c>
      <c r="D56" s="1367">
        <v>1</v>
      </c>
      <c r="E56" s="192"/>
      <c r="F56" s="43" t="s">
        <v>3370</v>
      </c>
      <c r="G56" s="43" t="s">
        <v>3371</v>
      </c>
      <c r="H56" s="1299"/>
      <c r="I56" s="43" t="s">
        <v>3372</v>
      </c>
      <c r="J56" s="43" t="s">
        <v>3373</v>
      </c>
      <c r="K56" s="74"/>
      <c r="L56" s="43" t="s">
        <v>3374</v>
      </c>
    </row>
    <row r="57" spans="1:13" x14ac:dyDescent="0.2">
      <c r="A57" s="1302"/>
      <c r="B57" s="1302"/>
      <c r="C57" s="1634" t="s">
        <v>3321</v>
      </c>
      <c r="D57" s="1367">
        <v>1</v>
      </c>
      <c r="E57" s="192"/>
      <c r="F57" s="43" t="s">
        <v>3375</v>
      </c>
      <c r="G57" s="43" t="s">
        <v>3376</v>
      </c>
      <c r="H57" s="1299"/>
      <c r="I57" s="43" t="s">
        <v>3377</v>
      </c>
      <c r="J57" s="43" t="s">
        <v>3378</v>
      </c>
      <c r="K57" s="74"/>
      <c r="L57" s="43" t="s">
        <v>3379</v>
      </c>
    </row>
    <row r="58" spans="1:13" ht="24.6" customHeight="1" x14ac:dyDescent="0.25">
      <c r="B58" s="2346" t="s">
        <v>3380</v>
      </c>
      <c r="C58" s="2347"/>
      <c r="D58" s="2347"/>
      <c r="E58" s="192"/>
      <c r="F58" s="1298"/>
      <c r="G58" s="43" t="s">
        <v>3381</v>
      </c>
      <c r="H58" s="1299"/>
      <c r="I58" s="1298"/>
      <c r="J58" s="43" t="s">
        <v>3382</v>
      </c>
      <c r="K58" s="1056"/>
      <c r="L58" s="43" t="s">
        <v>3383</v>
      </c>
    </row>
    <row r="59" spans="1:13" ht="26.1" customHeight="1" x14ac:dyDescent="0.2">
      <c r="A59" s="2033" t="s">
        <v>3346</v>
      </c>
      <c r="B59" s="2348"/>
      <c r="C59" s="2348"/>
      <c r="D59" s="2348"/>
      <c r="E59" s="39"/>
      <c r="F59" s="167"/>
      <c r="G59" s="43" t="s">
        <v>3384</v>
      </c>
      <c r="H59" s="1299"/>
      <c r="I59" s="167"/>
      <c r="J59" s="43" t="s">
        <v>3385</v>
      </c>
      <c r="K59" s="74"/>
      <c r="L59" s="43" t="s">
        <v>3386</v>
      </c>
      <c r="M59" s="1634" t="s">
        <v>118</v>
      </c>
    </row>
    <row r="60" spans="1:13" ht="12.75" customHeight="1" x14ac:dyDescent="0.2">
      <c r="A60" s="1643"/>
      <c r="B60" s="1670"/>
      <c r="C60" s="1670"/>
      <c r="D60" s="1670"/>
      <c r="E60" s="39"/>
      <c r="F60" s="1634"/>
      <c r="G60" s="217"/>
      <c r="H60" s="39"/>
      <c r="I60" s="1634"/>
      <c r="J60" s="217"/>
      <c r="K60" s="81"/>
      <c r="L60" s="217"/>
      <c r="M60" s="1634"/>
    </row>
    <row r="61" spans="1:13" ht="12.75" customHeight="1" x14ac:dyDescent="0.2">
      <c r="A61" s="1700" t="s">
        <v>3287</v>
      </c>
      <c r="B61" s="1643"/>
      <c r="C61" s="1643"/>
      <c r="D61" s="1700"/>
      <c r="E61" s="39"/>
      <c r="F61" s="1634"/>
      <c r="G61" s="232"/>
      <c r="H61" s="39"/>
      <c r="I61" s="1634"/>
      <c r="J61" s="232"/>
      <c r="K61" s="81"/>
      <c r="L61" s="232"/>
      <c r="M61" s="1634"/>
    </row>
    <row r="62" spans="1:13" ht="12.75" customHeight="1" x14ac:dyDescent="0.2">
      <c r="A62" s="1700"/>
      <c r="B62" s="85" t="s">
        <v>3333</v>
      </c>
      <c r="C62" s="131"/>
      <c r="D62" s="1700"/>
      <c r="E62" s="39"/>
      <c r="F62" s="1634"/>
      <c r="G62" s="1300">
        <v>7495</v>
      </c>
      <c r="H62" s="54"/>
      <c r="I62" s="54"/>
      <c r="J62" s="1300">
        <v>7497</v>
      </c>
      <c r="K62" s="54"/>
      <c r="L62" s="1300">
        <v>7499</v>
      </c>
      <c r="M62" s="1634"/>
    </row>
    <row r="63" spans="1:13" ht="12.75" customHeight="1" x14ac:dyDescent="0.2">
      <c r="A63" s="1700"/>
      <c r="B63" s="85" t="s">
        <v>3350</v>
      </c>
      <c r="C63" s="131"/>
      <c r="D63" s="1700"/>
      <c r="E63" s="39"/>
      <c r="F63" s="1634"/>
      <c r="G63" s="1300">
        <v>7496</v>
      </c>
      <c r="H63" s="54"/>
      <c r="I63" s="54"/>
      <c r="J63" s="1300">
        <v>7498</v>
      </c>
      <c r="K63" s="54"/>
      <c r="L63" s="1300">
        <v>7500</v>
      </c>
      <c r="M63" s="1634"/>
    </row>
    <row r="64" spans="1:13" ht="12.75" customHeight="1" x14ac:dyDescent="0.2">
      <c r="A64" s="1634"/>
      <c r="B64" s="44"/>
      <c r="D64" s="1634"/>
      <c r="E64" s="39"/>
      <c r="F64" s="1634"/>
      <c r="G64" s="1307"/>
      <c r="H64" s="54"/>
      <c r="I64" s="54"/>
      <c r="J64" s="1307"/>
      <c r="K64" s="54"/>
      <c r="L64" s="1307"/>
      <c r="M64" s="1634"/>
    </row>
    <row r="65" spans="1:12" x14ac:dyDescent="0.2">
      <c r="F65" s="1634"/>
      <c r="G65" s="1634"/>
      <c r="H65" s="39"/>
      <c r="I65" s="1634"/>
      <c r="J65" s="1308"/>
      <c r="K65" s="1634"/>
      <c r="L65" s="1634"/>
    </row>
    <row r="66" spans="1:12" x14ac:dyDescent="0.2">
      <c r="A66" s="25"/>
      <c r="F66" s="1634"/>
      <c r="G66" s="1634"/>
      <c r="H66" s="39"/>
      <c r="I66" s="1634"/>
      <c r="J66" s="1634"/>
      <c r="K66" s="1634"/>
      <c r="L66" s="1634"/>
    </row>
    <row r="67" spans="1:12" x14ac:dyDescent="0.2">
      <c r="F67" s="1634"/>
      <c r="G67" s="1634"/>
      <c r="H67" s="39"/>
      <c r="I67" s="1634"/>
      <c r="J67" s="1634"/>
      <c r="K67" s="1634"/>
      <c r="L67" s="1634"/>
    </row>
    <row r="68" spans="1:12" x14ac:dyDescent="0.2">
      <c r="C68" s="320"/>
      <c r="D68" s="320"/>
      <c r="F68" s="1634"/>
      <c r="G68" s="1634"/>
      <c r="H68" s="39"/>
      <c r="I68" s="1634"/>
      <c r="J68" s="1634"/>
      <c r="K68" s="1634"/>
      <c r="L68" s="1634"/>
    </row>
    <row r="69" spans="1:12" x14ac:dyDescent="0.2">
      <c r="C69" s="320"/>
      <c r="D69" s="320"/>
      <c r="F69" s="1634"/>
      <c r="G69" s="1634"/>
      <c r="H69" s="39"/>
      <c r="I69" s="1634"/>
      <c r="J69" s="1634"/>
      <c r="K69" s="1634"/>
      <c r="L69" s="1634"/>
    </row>
    <row r="70" spans="1:12" x14ac:dyDescent="0.2">
      <c r="C70" s="320"/>
      <c r="D70" s="320"/>
      <c r="F70" s="1634"/>
      <c r="G70" s="1634"/>
      <c r="H70" s="39"/>
      <c r="I70" s="1634"/>
      <c r="J70" s="1634"/>
      <c r="K70" s="1634"/>
      <c r="L70" s="1634"/>
    </row>
    <row r="71" spans="1:12" x14ac:dyDescent="0.2">
      <c r="C71" s="320"/>
      <c r="D71" s="320"/>
      <c r="F71" s="1634"/>
      <c r="G71" s="1634"/>
      <c r="H71" s="39"/>
      <c r="I71" s="1634"/>
      <c r="J71" s="1634"/>
      <c r="K71" s="1634"/>
      <c r="L71" s="1634"/>
    </row>
    <row r="72" spans="1:12" x14ac:dyDescent="0.2">
      <c r="F72" s="1634"/>
      <c r="G72" s="1634"/>
      <c r="H72" s="39"/>
      <c r="I72" s="1634"/>
      <c r="J72" s="1634"/>
      <c r="K72" s="1634"/>
      <c r="L72" s="1634"/>
    </row>
  </sheetData>
  <mergeCells count="11">
    <mergeCell ref="A36:M36"/>
    <mergeCell ref="B40:D40"/>
    <mergeCell ref="A41:D41"/>
    <mergeCell ref="B58:D58"/>
    <mergeCell ref="A59:D59"/>
    <mergeCell ref="A2:D2"/>
    <mergeCell ref="A5:C5"/>
    <mergeCell ref="D3:D4"/>
    <mergeCell ref="F3:G3"/>
    <mergeCell ref="I3:J3"/>
    <mergeCell ref="A4:C4"/>
  </mergeCells>
  <hyperlinks>
    <hyperlink ref="A2:D2" location="'Liste tableaux'!A1" display="Retour à la liste des tableaux" xr:uid="{C44251AE-7DD7-46CB-8E9A-A71CA2F6EC3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workbookViewId="0">
      <selection activeCell="B1" sqref="B1"/>
    </sheetView>
  </sheetViews>
  <sheetFormatPr defaultColWidth="9.140625" defaultRowHeight="15" x14ac:dyDescent="0.25"/>
  <cols>
    <col min="1" max="7" width="9.140625" style="1253"/>
    <col min="8" max="8" width="2.85546875" style="1253" customWidth="1"/>
    <col min="9" max="9" width="13.28515625" style="1253" customWidth="1"/>
    <col min="10" max="10" width="9.140625" style="1253"/>
    <col min="11" max="11" width="12.42578125" style="1253" customWidth="1"/>
    <col min="12" max="19" width="9.140625" style="1253"/>
    <col min="20" max="20" width="11.85546875" style="1253" customWidth="1"/>
    <col min="21" max="16384" width="9.140625" style="1253"/>
  </cols>
  <sheetData>
    <row r="1" spans="1:30" ht="15.75" x14ac:dyDescent="0.25">
      <c r="A1" s="1719"/>
      <c r="B1" s="378" t="s">
        <v>3387</v>
      </c>
      <c r="C1" s="33"/>
      <c r="D1" s="33"/>
      <c r="E1" s="1"/>
      <c r="F1" s="1"/>
      <c r="G1" s="1"/>
      <c r="H1" s="1719"/>
      <c r="I1" s="1719"/>
      <c r="J1" s="1"/>
      <c r="K1" s="1"/>
      <c r="L1" s="1"/>
      <c r="M1" s="1"/>
      <c r="N1" s="1"/>
      <c r="O1" s="1"/>
      <c r="P1" s="1"/>
      <c r="Q1" s="1719"/>
      <c r="R1" s="33" t="str">
        <f>$B1</f>
        <v>Tableau 70.020 - Approche fondée sur les notations internes - Actifs pondérés en fonction du risque de crédit</v>
      </c>
      <c r="S1" s="1"/>
      <c r="T1" s="1"/>
      <c r="U1" s="1"/>
      <c r="V1" s="1"/>
      <c r="W1" s="1"/>
      <c r="X1" s="1719"/>
      <c r="Y1" s="1719"/>
      <c r="Z1" s="1719"/>
      <c r="AA1" s="1719"/>
      <c r="AB1" s="1719"/>
      <c r="AC1" s="1719"/>
      <c r="AD1" s="1719"/>
    </row>
    <row r="2" spans="1:30" ht="18.75" customHeight="1" x14ac:dyDescent="0.25">
      <c r="A2" s="35">
        <v>28</v>
      </c>
      <c r="B2" s="2144" t="s">
        <v>94</v>
      </c>
      <c r="C2" s="2145"/>
      <c r="D2" s="2145"/>
      <c r="E2" s="2146"/>
      <c r="F2" s="70"/>
      <c r="G2" s="1719"/>
      <c r="H2" s="1719"/>
      <c r="I2" s="1719"/>
      <c r="J2" s="1719"/>
      <c r="K2" s="1719"/>
      <c r="L2" s="1719"/>
      <c r="M2" s="1719"/>
      <c r="N2" s="1719"/>
      <c r="O2" s="1719"/>
      <c r="P2" s="1719"/>
      <c r="Q2" s="1719"/>
      <c r="R2" s="2222" t="s">
        <v>3388</v>
      </c>
      <c r="S2" s="2222"/>
      <c r="T2" s="2222"/>
      <c r="U2" s="2222"/>
      <c r="V2" s="2222"/>
      <c r="W2" s="2222"/>
      <c r="X2" s="2222"/>
      <c r="Y2" s="2222"/>
      <c r="Z2" s="2222"/>
      <c r="AA2" s="2222"/>
      <c r="AB2" s="2222"/>
      <c r="AC2" s="2222"/>
      <c r="AD2" s="2222"/>
    </row>
    <row r="3" spans="1:30" ht="15.75" x14ac:dyDescent="0.25">
      <c r="A3" s="35"/>
      <c r="B3" s="1018"/>
      <c r="C3" s="320"/>
      <c r="D3" s="320"/>
      <c r="E3" s="320"/>
      <c r="F3" s="70"/>
      <c r="G3" s="1719"/>
      <c r="H3" s="1719"/>
      <c r="I3" s="1719"/>
      <c r="J3" s="1719"/>
      <c r="K3" s="1719"/>
      <c r="L3" s="1719"/>
      <c r="M3" s="1719"/>
      <c r="N3" s="1719"/>
      <c r="O3" s="1719"/>
      <c r="P3" s="1719"/>
      <c r="Q3" s="1719"/>
      <c r="R3" s="2222"/>
      <c r="S3" s="2222"/>
      <c r="T3" s="2222"/>
      <c r="U3" s="2222"/>
      <c r="V3" s="2222"/>
      <c r="W3" s="2222"/>
      <c r="X3" s="2222"/>
      <c r="Y3" s="2222"/>
      <c r="Z3" s="2222"/>
      <c r="AA3" s="2222"/>
      <c r="AB3" s="2222"/>
      <c r="AC3" s="2222"/>
      <c r="AD3" s="2222"/>
    </row>
    <row r="4" spans="1:30" ht="22.9" customHeight="1" x14ac:dyDescent="0.25">
      <c r="A4" s="1719"/>
      <c r="B4" s="661" t="s">
        <v>2901</v>
      </c>
      <c r="C4" s="326"/>
      <c r="D4" s="1"/>
      <c r="E4" s="1"/>
      <c r="F4" s="1"/>
      <c r="G4" s="1"/>
      <c r="H4" s="1719"/>
      <c r="I4" s="1719"/>
      <c r="J4" s="1"/>
      <c r="K4" s="1"/>
      <c r="L4" s="1"/>
      <c r="M4" s="1"/>
      <c r="N4" s="1719"/>
      <c r="O4" s="1719"/>
      <c r="P4" s="1719"/>
      <c r="Q4" s="1719"/>
      <c r="R4" s="2232" t="str">
        <f>$B4</f>
        <v>Risque de crédit de contrepartie des expositions du portefeuille de négociation (116)</v>
      </c>
      <c r="S4" s="2232"/>
      <c r="T4" s="2232"/>
      <c r="U4" s="2232"/>
      <c r="V4" s="2232"/>
      <c r="W4" s="2232"/>
      <c r="X4" s="2232"/>
      <c r="Y4" s="2232"/>
      <c r="Z4" s="2232"/>
      <c r="AA4" s="2232"/>
      <c r="AB4" s="2232"/>
      <c r="AC4" s="2232"/>
      <c r="AD4" s="1719"/>
    </row>
    <row r="5" spans="1:30" ht="10.15" customHeight="1" x14ac:dyDescent="0.25">
      <c r="A5" s="1719"/>
      <c r="B5" s="36" t="s">
        <v>2910</v>
      </c>
      <c r="C5" s="326"/>
      <c r="D5" s="1719"/>
      <c r="E5" s="1719"/>
      <c r="F5" s="1719"/>
      <c r="G5" s="1719"/>
      <c r="H5" s="1719"/>
      <c r="I5" s="1719"/>
      <c r="J5" s="1719"/>
      <c r="K5" s="1719"/>
      <c r="L5" s="1719"/>
      <c r="M5" s="1719"/>
      <c r="N5" s="1719"/>
      <c r="O5" s="1719"/>
      <c r="P5" s="1719"/>
      <c r="Q5" s="1719"/>
      <c r="R5" s="36" t="str">
        <f>$B5</f>
        <v>Dollars, en milliers, Type d’enregistrement 010</v>
      </c>
      <c r="S5" s="1021"/>
      <c r="T5" s="663"/>
      <c r="U5" s="663"/>
      <c r="V5" s="663"/>
      <c r="W5" s="663"/>
      <c r="X5" s="1719"/>
      <c r="Y5" s="1719"/>
      <c r="Z5" s="1719"/>
      <c r="AA5" s="1719"/>
      <c r="AB5" s="1719"/>
      <c r="AC5" s="1719"/>
      <c r="AD5" s="1719"/>
    </row>
    <row r="6" spans="1:30" ht="28.15" customHeight="1" x14ac:dyDescent="0.25">
      <c r="A6" s="1719"/>
      <c r="B6" s="2221" t="s">
        <v>2349</v>
      </c>
      <c r="C6" s="2109"/>
      <c r="D6" s="2110"/>
      <c r="E6" s="207"/>
      <c r="F6" s="2221" t="s">
        <v>2350</v>
      </c>
      <c r="G6" s="2099"/>
      <c r="H6" s="663"/>
      <c r="I6" s="2288" t="s">
        <v>2800</v>
      </c>
      <c r="J6" s="2109"/>
      <c r="K6" s="2109"/>
      <c r="L6" s="2109"/>
      <c r="M6" s="2110"/>
      <c r="N6" s="1719"/>
      <c r="O6" s="1719"/>
      <c r="P6" s="1719"/>
      <c r="Q6" s="1719"/>
      <c r="R6" s="2171" t="s">
        <v>2911</v>
      </c>
      <c r="S6" s="1987"/>
      <c r="T6" s="876"/>
      <c r="U6" s="227"/>
      <c r="V6" s="227"/>
      <c r="W6" s="1719"/>
      <c r="X6" s="1719"/>
      <c r="Y6" s="1719"/>
      <c r="Z6" s="1719"/>
      <c r="AA6" s="1719"/>
      <c r="AB6" s="1719"/>
      <c r="AC6" s="1719"/>
      <c r="AD6" s="1719"/>
    </row>
    <row r="7" spans="1:30" ht="36" customHeight="1" x14ac:dyDescent="0.25">
      <c r="A7" s="1719"/>
      <c r="B7" s="1023"/>
      <c r="C7" s="1024"/>
      <c r="D7" s="1025"/>
      <c r="E7" s="207"/>
      <c r="F7" s="1023"/>
      <c r="G7" s="1025"/>
      <c r="H7" s="663"/>
      <c r="I7" s="2002" t="s">
        <v>2912</v>
      </c>
      <c r="J7" s="2110"/>
      <c r="K7" s="2002" t="s">
        <v>2913</v>
      </c>
      <c r="L7" s="2110"/>
      <c r="M7" s="2005" t="s">
        <v>2914</v>
      </c>
      <c r="N7" s="897"/>
      <c r="O7" s="897"/>
      <c r="P7" s="897"/>
      <c r="Q7" s="1719"/>
      <c r="R7" s="2350"/>
      <c r="S7" s="2350"/>
      <c r="T7" s="1026"/>
      <c r="U7" s="2002" t="s">
        <v>2913</v>
      </c>
      <c r="V7" s="2352"/>
      <c r="W7" s="1027"/>
      <c r="X7" s="1719"/>
      <c r="Y7" s="1719"/>
      <c r="Z7" s="1719"/>
      <c r="AA7" s="1719"/>
      <c r="AB7" s="1719"/>
      <c r="AC7" s="1719"/>
      <c r="AD7" s="1719"/>
    </row>
    <row r="8" spans="1:30" ht="73.5" x14ac:dyDescent="0.25">
      <c r="A8" s="1666" t="s">
        <v>2915</v>
      </c>
      <c r="B8" s="1666" t="s">
        <v>2916</v>
      </c>
      <c r="C8" s="1666" t="s">
        <v>2352</v>
      </c>
      <c r="D8" s="1666" t="s">
        <v>3389</v>
      </c>
      <c r="E8" s="668"/>
      <c r="F8" s="666" t="s">
        <v>2355</v>
      </c>
      <c r="G8" s="1666" t="s">
        <v>2974</v>
      </c>
      <c r="H8" s="1101"/>
      <c r="I8" s="1666" t="s">
        <v>2920</v>
      </c>
      <c r="J8" s="1666" t="s">
        <v>2921</v>
      </c>
      <c r="K8" s="1666" t="s">
        <v>2922</v>
      </c>
      <c r="L8" s="1666" t="s">
        <v>2923</v>
      </c>
      <c r="M8" s="2351"/>
      <c r="N8" s="188"/>
      <c r="O8" s="1666" t="s">
        <v>2359</v>
      </c>
      <c r="P8" s="1666" t="s">
        <v>2925</v>
      </c>
      <c r="Q8" s="1719"/>
      <c r="R8" s="1035" t="str">
        <f>$A8</f>
        <v>Fourchette de probabilité de défaut (PD)</v>
      </c>
      <c r="S8" s="1035" t="str">
        <f>$B8</f>
        <v>PD estimative (%) (M3)</v>
      </c>
      <c r="T8" s="1666" t="s">
        <v>2975</v>
      </c>
      <c r="U8" s="1666" t="s">
        <v>2927</v>
      </c>
      <c r="V8" s="1666" t="s">
        <v>2928</v>
      </c>
      <c r="W8" s="1028"/>
      <c r="X8" s="1719"/>
      <c r="Y8" s="1719"/>
      <c r="Z8" s="1719"/>
      <c r="AA8" s="1719"/>
      <c r="AB8" s="1719"/>
      <c r="AC8" s="1719"/>
      <c r="AD8" s="1719"/>
    </row>
    <row r="9" spans="1:30" s="876" customFormat="1" ht="10.15" customHeight="1" x14ac:dyDescent="0.2">
      <c r="A9" s="1026"/>
      <c r="B9" s="1703" t="s">
        <v>244</v>
      </c>
      <c r="C9" s="1703"/>
      <c r="D9" s="1703" t="s">
        <v>245</v>
      </c>
      <c r="E9" s="224"/>
      <c r="F9" s="224" t="s">
        <v>246</v>
      </c>
      <c r="G9" s="224" t="s">
        <v>401</v>
      </c>
      <c r="H9" s="224"/>
      <c r="I9" s="224" t="s">
        <v>402</v>
      </c>
      <c r="J9" s="224" t="s">
        <v>249</v>
      </c>
      <c r="K9" s="224"/>
      <c r="L9" s="224"/>
      <c r="M9" s="224"/>
      <c r="N9" s="224"/>
      <c r="O9" s="224"/>
      <c r="P9" s="224"/>
      <c r="R9" s="1039"/>
      <c r="S9" s="1040" t="s">
        <v>2930</v>
      </c>
      <c r="T9" s="1355"/>
      <c r="U9" s="1"/>
      <c r="V9" s="224"/>
      <c r="W9" s="224"/>
    </row>
    <row r="10" spans="1:30" x14ac:dyDescent="0.25">
      <c r="A10" s="131"/>
      <c r="B10" s="138" t="s">
        <v>1786</v>
      </c>
      <c r="C10" s="131"/>
      <c r="D10" s="131"/>
      <c r="E10" s="1"/>
      <c r="F10" s="1"/>
      <c r="G10" s="1"/>
      <c r="H10" s="1719"/>
      <c r="I10" s="2349" t="s">
        <v>3027</v>
      </c>
      <c r="J10" s="2349"/>
      <c r="K10" s="1719"/>
      <c r="L10" s="1719"/>
      <c r="M10" s="1719"/>
      <c r="N10" s="1719"/>
      <c r="O10" s="1719"/>
      <c r="P10" s="1719"/>
      <c r="Q10" s="1719"/>
      <c r="R10" s="1043"/>
      <c r="S10" s="1044" t="str">
        <f>$B10</f>
        <v>Transactions assimilables à des pensions (503)</v>
      </c>
      <c r="T10" s="1"/>
      <c r="U10" s="1"/>
      <c r="V10" s="1"/>
      <c r="W10" s="1"/>
      <c r="X10" s="1719"/>
      <c r="Y10" s="1719"/>
      <c r="Z10" s="1719"/>
      <c r="AA10" s="1719"/>
      <c r="AB10" s="1719"/>
      <c r="AC10" s="1719"/>
      <c r="AD10" s="1719"/>
    </row>
    <row r="11" spans="1:30" x14ac:dyDescent="0.25">
      <c r="A11" s="1634" t="s">
        <v>2932</v>
      </c>
      <c r="B11" s="1046"/>
      <c r="C11" s="1047"/>
      <c r="D11" s="1685"/>
      <c r="E11" s="1634"/>
      <c r="F11" s="1685"/>
      <c r="G11" s="1685"/>
      <c r="H11" s="1067"/>
      <c r="I11" s="1685"/>
      <c r="J11" s="1685"/>
      <c r="K11" s="1050"/>
      <c r="L11" s="1050"/>
      <c r="M11" s="1743"/>
      <c r="N11" s="1634"/>
      <c r="O11" s="1683"/>
      <c r="P11" s="1683"/>
      <c r="Q11" s="1309"/>
      <c r="R11" s="1051" t="str">
        <f t="shared" ref="R11:R35" si="0">$A11</f>
        <v>1 (1401)</v>
      </c>
      <c r="S11" s="1052" t="str">
        <f t="shared" ref="S11:S35" si="1">IF($B11="","",$B11)</f>
        <v/>
      </c>
      <c r="T11" s="1741"/>
      <c r="U11" s="1053"/>
      <c r="V11" s="1053"/>
      <c r="W11" s="320"/>
      <c r="X11" s="1719"/>
      <c r="Y11" s="1719"/>
      <c r="Z11" s="1719"/>
      <c r="AA11" s="1719"/>
      <c r="AB11" s="1719"/>
      <c r="AC11" s="1719"/>
      <c r="AD11" s="1719"/>
    </row>
    <row r="12" spans="1:30" x14ac:dyDescent="0.25">
      <c r="A12" s="1634" t="s">
        <v>2933</v>
      </c>
      <c r="B12" s="1046"/>
      <c r="C12" s="1047"/>
      <c r="D12" s="1685"/>
      <c r="E12" s="1634"/>
      <c r="F12" s="1685"/>
      <c r="G12" s="1685"/>
      <c r="H12" s="1067"/>
      <c r="I12" s="1685"/>
      <c r="J12" s="1685"/>
      <c r="K12" s="1050"/>
      <c r="L12" s="1050"/>
      <c r="M12" s="1743"/>
      <c r="N12" s="1634"/>
      <c r="O12" s="1683"/>
      <c r="P12" s="1683"/>
      <c r="Q12" s="1309"/>
      <c r="R12" s="1051" t="str">
        <f t="shared" si="0"/>
        <v>2 (1402)</v>
      </c>
      <c r="S12" s="1052" t="str">
        <f t="shared" si="1"/>
        <v/>
      </c>
      <c r="T12" s="1741"/>
      <c r="U12" s="1053"/>
      <c r="V12" s="1053"/>
      <c r="W12" s="320"/>
      <c r="X12" s="1719"/>
      <c r="Y12" s="1719"/>
      <c r="Z12" s="1719"/>
      <c r="AA12" s="1719"/>
      <c r="AB12" s="1719"/>
      <c r="AC12" s="1719"/>
      <c r="AD12" s="1719"/>
    </row>
    <row r="13" spans="1:30" x14ac:dyDescent="0.25">
      <c r="A13" s="1634" t="s">
        <v>2934</v>
      </c>
      <c r="B13" s="1046"/>
      <c r="C13" s="1047"/>
      <c r="D13" s="1685"/>
      <c r="E13" s="1634"/>
      <c r="F13" s="1685"/>
      <c r="G13" s="1685"/>
      <c r="H13" s="1067"/>
      <c r="I13" s="1685"/>
      <c r="J13" s="1685"/>
      <c r="K13" s="1050"/>
      <c r="L13" s="1050"/>
      <c r="M13" s="1743"/>
      <c r="N13" s="1634"/>
      <c r="O13" s="1683"/>
      <c r="P13" s="1683"/>
      <c r="Q13" s="1309"/>
      <c r="R13" s="1051" t="str">
        <f t="shared" si="0"/>
        <v>3 (1403)</v>
      </c>
      <c r="S13" s="1052" t="str">
        <f t="shared" si="1"/>
        <v/>
      </c>
      <c r="T13" s="1741"/>
      <c r="U13" s="1053"/>
      <c r="V13" s="1053"/>
      <c r="W13" s="320"/>
      <c r="X13" s="1719"/>
      <c r="Y13" s="1719"/>
      <c r="Z13" s="1719"/>
      <c r="AA13" s="1719"/>
      <c r="AB13" s="1719"/>
      <c r="AC13" s="1719"/>
      <c r="AD13" s="1719"/>
    </row>
    <row r="14" spans="1:30" hidden="1" x14ac:dyDescent="0.25">
      <c r="A14" s="1634" t="s">
        <v>2935</v>
      </c>
      <c r="B14" s="1046"/>
      <c r="C14" s="1047"/>
      <c r="D14" s="1685"/>
      <c r="E14" s="1634"/>
      <c r="F14" s="1685"/>
      <c r="G14" s="1685"/>
      <c r="H14" s="1067"/>
      <c r="I14" s="1685"/>
      <c r="J14" s="1685"/>
      <c r="K14" s="1050"/>
      <c r="L14" s="1050"/>
      <c r="M14" s="1743"/>
      <c r="N14" s="1634"/>
      <c r="O14" s="1683"/>
      <c r="P14" s="1683"/>
      <c r="Q14" s="1309"/>
      <c r="R14" s="1051" t="str">
        <f t="shared" si="0"/>
        <v>4 (1404)</v>
      </c>
      <c r="S14" s="1052" t="str">
        <f t="shared" si="1"/>
        <v/>
      </c>
      <c r="T14" s="1741"/>
      <c r="U14" s="1053"/>
      <c r="V14" s="1053"/>
      <c r="W14" s="320"/>
      <c r="X14" s="1719"/>
      <c r="Y14" s="1719"/>
      <c r="Z14" s="1719"/>
      <c r="AA14" s="1719"/>
      <c r="AB14" s="1719"/>
      <c r="AC14" s="1719"/>
      <c r="AD14" s="1719"/>
    </row>
    <row r="15" spans="1:30" hidden="1" x14ac:dyDescent="0.25">
      <c r="A15" s="1634" t="s">
        <v>2936</v>
      </c>
      <c r="B15" s="1046"/>
      <c r="C15" s="1047"/>
      <c r="D15" s="1685"/>
      <c r="E15" s="1634"/>
      <c r="F15" s="1685"/>
      <c r="G15" s="1685"/>
      <c r="H15" s="1067"/>
      <c r="I15" s="1685"/>
      <c r="J15" s="1685"/>
      <c r="K15" s="1050"/>
      <c r="L15" s="1050"/>
      <c r="M15" s="1743"/>
      <c r="N15" s="1634"/>
      <c r="O15" s="1683"/>
      <c r="P15" s="1683"/>
      <c r="Q15" s="1309"/>
      <c r="R15" s="1051" t="str">
        <f t="shared" si="0"/>
        <v>5 (1405)</v>
      </c>
      <c r="S15" s="1052" t="str">
        <f t="shared" si="1"/>
        <v/>
      </c>
      <c r="T15" s="1741"/>
      <c r="U15" s="1053"/>
      <c r="V15" s="1053"/>
      <c r="W15" s="320"/>
      <c r="X15" s="1719"/>
      <c r="Y15" s="1719"/>
      <c r="Z15" s="1719"/>
      <c r="AA15" s="1719"/>
      <c r="AB15" s="1719"/>
      <c r="AC15" s="1719"/>
      <c r="AD15" s="1719"/>
    </row>
    <row r="16" spans="1:30" hidden="1" x14ac:dyDescent="0.25">
      <c r="A16" s="1634" t="s">
        <v>2937</v>
      </c>
      <c r="B16" s="1046"/>
      <c r="C16" s="1047"/>
      <c r="D16" s="1685"/>
      <c r="E16" s="1634"/>
      <c r="F16" s="1685"/>
      <c r="G16" s="1685"/>
      <c r="H16" s="1067"/>
      <c r="I16" s="1685"/>
      <c r="J16" s="1685"/>
      <c r="K16" s="1050"/>
      <c r="L16" s="1050"/>
      <c r="M16" s="1743"/>
      <c r="N16" s="1634"/>
      <c r="O16" s="1683"/>
      <c r="P16" s="1683"/>
      <c r="Q16" s="1309"/>
      <c r="R16" s="1051" t="str">
        <f t="shared" si="0"/>
        <v>6 (1406)</v>
      </c>
      <c r="S16" s="1052" t="str">
        <f t="shared" si="1"/>
        <v/>
      </c>
      <c r="T16" s="1741"/>
      <c r="U16" s="1053"/>
      <c r="V16" s="1053"/>
      <c r="W16" s="320"/>
      <c r="X16" s="1719"/>
      <c r="Y16" s="1719"/>
      <c r="Z16" s="1719"/>
      <c r="AA16" s="1719"/>
      <c r="AB16" s="1719"/>
      <c r="AC16" s="1719"/>
      <c r="AD16" s="1719"/>
    </row>
    <row r="17" spans="1:23" hidden="1" x14ac:dyDescent="0.25">
      <c r="A17" s="1634" t="s">
        <v>2938</v>
      </c>
      <c r="B17" s="1046"/>
      <c r="C17" s="1047"/>
      <c r="D17" s="1685"/>
      <c r="E17" s="1634"/>
      <c r="F17" s="1685"/>
      <c r="G17" s="1685"/>
      <c r="H17" s="1067"/>
      <c r="I17" s="1685"/>
      <c r="J17" s="1685"/>
      <c r="K17" s="1050"/>
      <c r="L17" s="1050"/>
      <c r="M17" s="1743"/>
      <c r="N17" s="1634"/>
      <c r="O17" s="1683"/>
      <c r="P17" s="1683"/>
      <c r="Q17" s="1309"/>
      <c r="R17" s="1051" t="str">
        <f t="shared" si="0"/>
        <v>7 (1407)</v>
      </c>
      <c r="S17" s="1052" t="str">
        <f t="shared" si="1"/>
        <v/>
      </c>
      <c r="T17" s="1741"/>
      <c r="U17" s="1053"/>
      <c r="V17" s="1053"/>
      <c r="W17" s="320"/>
    </row>
    <row r="18" spans="1:23" hidden="1" x14ac:dyDescent="0.25">
      <c r="A18" s="1634" t="s">
        <v>2939</v>
      </c>
      <c r="B18" s="1046"/>
      <c r="C18" s="1047"/>
      <c r="D18" s="1685"/>
      <c r="E18" s="1634"/>
      <c r="F18" s="1685"/>
      <c r="G18" s="1685"/>
      <c r="H18" s="1067"/>
      <c r="I18" s="1685"/>
      <c r="J18" s="1685"/>
      <c r="K18" s="1050"/>
      <c r="L18" s="1050"/>
      <c r="M18" s="1743"/>
      <c r="N18" s="1634"/>
      <c r="O18" s="1683"/>
      <c r="P18" s="1683"/>
      <c r="Q18" s="1309"/>
      <c r="R18" s="1051" t="str">
        <f t="shared" si="0"/>
        <v>8 (1408)</v>
      </c>
      <c r="S18" s="1052" t="str">
        <f t="shared" si="1"/>
        <v/>
      </c>
      <c r="T18" s="1741"/>
      <c r="U18" s="1053"/>
      <c r="V18" s="1053"/>
      <c r="W18" s="320"/>
    </row>
    <row r="19" spans="1:23" hidden="1" x14ac:dyDescent="0.25">
      <c r="A19" s="1634" t="s">
        <v>2940</v>
      </c>
      <c r="B19" s="1046"/>
      <c r="C19" s="1047"/>
      <c r="D19" s="1685"/>
      <c r="E19" s="1634"/>
      <c r="F19" s="1685"/>
      <c r="G19" s="1685"/>
      <c r="H19" s="1067"/>
      <c r="I19" s="1685"/>
      <c r="J19" s="1685"/>
      <c r="K19" s="1050"/>
      <c r="L19" s="1050"/>
      <c r="M19" s="1743"/>
      <c r="N19" s="1634"/>
      <c r="O19" s="1683"/>
      <c r="P19" s="1683"/>
      <c r="Q19" s="1309"/>
      <c r="R19" s="1051" t="str">
        <f t="shared" si="0"/>
        <v>9 (1409)</v>
      </c>
      <c r="S19" s="1052" t="str">
        <f t="shared" si="1"/>
        <v/>
      </c>
      <c r="T19" s="1741"/>
      <c r="U19" s="1053"/>
      <c r="V19" s="1053"/>
      <c r="W19" s="320"/>
    </row>
    <row r="20" spans="1:23" hidden="1" x14ac:dyDescent="0.25">
      <c r="A20" s="1634" t="s">
        <v>2941</v>
      </c>
      <c r="B20" s="1046"/>
      <c r="C20" s="1047"/>
      <c r="D20" s="1685"/>
      <c r="E20" s="1634"/>
      <c r="F20" s="1685"/>
      <c r="G20" s="1685"/>
      <c r="H20" s="1067"/>
      <c r="I20" s="1685"/>
      <c r="J20" s="1685"/>
      <c r="K20" s="1050"/>
      <c r="L20" s="1050"/>
      <c r="M20" s="1743"/>
      <c r="N20" s="1634"/>
      <c r="O20" s="1683"/>
      <c r="P20" s="1683"/>
      <c r="Q20" s="1309"/>
      <c r="R20" s="1051" t="str">
        <f t="shared" si="0"/>
        <v>10 (1410)</v>
      </c>
      <c r="S20" s="1052" t="str">
        <f t="shared" si="1"/>
        <v/>
      </c>
      <c r="T20" s="1741"/>
      <c r="U20" s="1053"/>
      <c r="V20" s="1053"/>
      <c r="W20" s="320"/>
    </row>
    <row r="21" spans="1:23" hidden="1" x14ac:dyDescent="0.25">
      <c r="A21" s="1634" t="s">
        <v>2942</v>
      </c>
      <c r="B21" s="1046"/>
      <c r="C21" s="1047"/>
      <c r="D21" s="1685"/>
      <c r="E21" s="1634"/>
      <c r="F21" s="1685"/>
      <c r="G21" s="1685"/>
      <c r="H21" s="1067"/>
      <c r="I21" s="1685"/>
      <c r="J21" s="1685"/>
      <c r="K21" s="1050"/>
      <c r="L21" s="1050"/>
      <c r="M21" s="1743"/>
      <c r="N21" s="1634"/>
      <c r="O21" s="1683"/>
      <c r="P21" s="1683"/>
      <c r="Q21" s="1309"/>
      <c r="R21" s="1051" t="str">
        <f t="shared" si="0"/>
        <v>11 (1411)</v>
      </c>
      <c r="S21" s="1052" t="str">
        <f t="shared" si="1"/>
        <v/>
      </c>
      <c r="T21" s="1741"/>
      <c r="U21" s="1053"/>
      <c r="V21" s="1053"/>
      <c r="W21" s="320"/>
    </row>
    <row r="22" spans="1:23" hidden="1" x14ac:dyDescent="0.25">
      <c r="A22" s="1634" t="s">
        <v>2943</v>
      </c>
      <c r="B22" s="1046"/>
      <c r="C22" s="1047"/>
      <c r="D22" s="1685"/>
      <c r="E22" s="1634"/>
      <c r="F22" s="1685"/>
      <c r="G22" s="1685"/>
      <c r="H22" s="1067"/>
      <c r="I22" s="1685"/>
      <c r="J22" s="1685"/>
      <c r="K22" s="1050"/>
      <c r="L22" s="1050"/>
      <c r="M22" s="1743"/>
      <c r="N22" s="1634"/>
      <c r="O22" s="1683"/>
      <c r="P22" s="1683"/>
      <c r="Q22" s="1309"/>
      <c r="R22" s="1051" t="str">
        <f t="shared" si="0"/>
        <v>12 (1412)</v>
      </c>
      <c r="S22" s="1052" t="str">
        <f t="shared" si="1"/>
        <v/>
      </c>
      <c r="T22" s="1741"/>
      <c r="U22" s="1053"/>
      <c r="V22" s="1053"/>
      <c r="W22" s="320"/>
    </row>
    <row r="23" spans="1:23" hidden="1" x14ac:dyDescent="0.25">
      <c r="A23" s="1634" t="s">
        <v>2944</v>
      </c>
      <c r="B23" s="1046"/>
      <c r="C23" s="1047"/>
      <c r="D23" s="1685"/>
      <c r="E23" s="1634"/>
      <c r="F23" s="1685"/>
      <c r="G23" s="1685"/>
      <c r="H23" s="1067"/>
      <c r="I23" s="1685"/>
      <c r="J23" s="1685"/>
      <c r="K23" s="1050"/>
      <c r="L23" s="1050"/>
      <c r="M23" s="1743"/>
      <c r="N23" s="1634"/>
      <c r="O23" s="1683"/>
      <c r="P23" s="1683"/>
      <c r="Q23" s="1309"/>
      <c r="R23" s="1051" t="str">
        <f t="shared" si="0"/>
        <v>13 (1413)</v>
      </c>
      <c r="S23" s="1052" t="str">
        <f t="shared" si="1"/>
        <v/>
      </c>
      <c r="T23" s="1741"/>
      <c r="U23" s="1053"/>
      <c r="V23" s="1053"/>
      <c r="W23" s="320"/>
    </row>
    <row r="24" spans="1:23" hidden="1" x14ac:dyDescent="0.25">
      <c r="A24" s="1634" t="s">
        <v>2945</v>
      </c>
      <c r="B24" s="1046"/>
      <c r="C24" s="1047"/>
      <c r="D24" s="1685"/>
      <c r="E24" s="1634"/>
      <c r="F24" s="1685"/>
      <c r="G24" s="1685"/>
      <c r="H24" s="1067"/>
      <c r="I24" s="1685"/>
      <c r="J24" s="1685"/>
      <c r="K24" s="1050"/>
      <c r="L24" s="1050"/>
      <c r="M24" s="1743"/>
      <c r="N24" s="1634"/>
      <c r="O24" s="1683"/>
      <c r="P24" s="1683"/>
      <c r="Q24" s="1309"/>
      <c r="R24" s="1051" t="str">
        <f t="shared" si="0"/>
        <v>14 (1414)</v>
      </c>
      <c r="S24" s="1052" t="str">
        <f t="shared" si="1"/>
        <v/>
      </c>
      <c r="T24" s="1741"/>
      <c r="U24" s="1053"/>
      <c r="V24" s="1053"/>
      <c r="W24" s="320"/>
    </row>
    <row r="25" spans="1:23" hidden="1" x14ac:dyDescent="0.25">
      <c r="A25" s="1634" t="s">
        <v>2946</v>
      </c>
      <c r="B25" s="1046"/>
      <c r="C25" s="1047"/>
      <c r="D25" s="1685"/>
      <c r="E25" s="1634"/>
      <c r="F25" s="1685"/>
      <c r="G25" s="1685"/>
      <c r="H25" s="1067"/>
      <c r="I25" s="1685"/>
      <c r="J25" s="1685"/>
      <c r="K25" s="1050"/>
      <c r="L25" s="1050"/>
      <c r="M25" s="1743"/>
      <c r="N25" s="1634"/>
      <c r="O25" s="1683"/>
      <c r="P25" s="1683"/>
      <c r="Q25" s="1309"/>
      <c r="R25" s="1051" t="str">
        <f t="shared" si="0"/>
        <v>15 (1415)</v>
      </c>
      <c r="S25" s="1052" t="str">
        <f t="shared" si="1"/>
        <v/>
      </c>
      <c r="T25" s="1741"/>
      <c r="U25" s="1053"/>
      <c r="V25" s="1053"/>
      <c r="W25" s="320"/>
    </row>
    <row r="26" spans="1:23" hidden="1" x14ac:dyDescent="0.25">
      <c r="A26" s="1634" t="s">
        <v>2947</v>
      </c>
      <c r="B26" s="1046"/>
      <c r="C26" s="1047"/>
      <c r="D26" s="1685"/>
      <c r="E26" s="1634"/>
      <c r="F26" s="1685"/>
      <c r="G26" s="1685"/>
      <c r="H26" s="1067"/>
      <c r="I26" s="1685"/>
      <c r="J26" s="1685"/>
      <c r="K26" s="1050"/>
      <c r="L26" s="1050"/>
      <c r="M26" s="1743"/>
      <c r="N26" s="1634"/>
      <c r="O26" s="1683"/>
      <c r="P26" s="1683"/>
      <c r="Q26" s="1309"/>
      <c r="R26" s="1051" t="str">
        <f t="shared" si="0"/>
        <v>16 (1416)</v>
      </c>
      <c r="S26" s="1052" t="str">
        <f t="shared" si="1"/>
        <v/>
      </c>
      <c r="T26" s="1741"/>
      <c r="U26" s="1053"/>
      <c r="V26" s="1053"/>
      <c r="W26" s="320"/>
    </row>
    <row r="27" spans="1:23" hidden="1" x14ac:dyDescent="0.25">
      <c r="A27" s="1634" t="s">
        <v>2948</v>
      </c>
      <c r="B27" s="1046"/>
      <c r="C27" s="1047"/>
      <c r="D27" s="1685"/>
      <c r="E27" s="1634"/>
      <c r="F27" s="1685"/>
      <c r="G27" s="1685"/>
      <c r="H27" s="1067"/>
      <c r="I27" s="1685"/>
      <c r="J27" s="1685"/>
      <c r="K27" s="1050"/>
      <c r="L27" s="1050"/>
      <c r="M27" s="1743"/>
      <c r="N27" s="1634"/>
      <c r="O27" s="1683"/>
      <c r="P27" s="1683"/>
      <c r="Q27" s="1309"/>
      <c r="R27" s="1051" t="str">
        <f t="shared" si="0"/>
        <v>17 (1417)</v>
      </c>
      <c r="S27" s="1052" t="str">
        <f t="shared" si="1"/>
        <v/>
      </c>
      <c r="T27" s="1741"/>
      <c r="U27" s="1053"/>
      <c r="V27" s="1053"/>
      <c r="W27" s="320"/>
    </row>
    <row r="28" spans="1:23" hidden="1" x14ac:dyDescent="0.25">
      <c r="A28" s="1634" t="s">
        <v>2949</v>
      </c>
      <c r="B28" s="1046"/>
      <c r="C28" s="1047"/>
      <c r="D28" s="1685"/>
      <c r="E28" s="1634"/>
      <c r="F28" s="1685"/>
      <c r="G28" s="1685"/>
      <c r="H28" s="1067"/>
      <c r="I28" s="1685"/>
      <c r="J28" s="1685"/>
      <c r="K28" s="1050"/>
      <c r="L28" s="1050"/>
      <c r="M28" s="1743"/>
      <c r="N28" s="1634"/>
      <c r="O28" s="1683"/>
      <c r="P28" s="1683"/>
      <c r="Q28" s="1309"/>
      <c r="R28" s="1051" t="str">
        <f t="shared" si="0"/>
        <v>18 (1418)</v>
      </c>
      <c r="S28" s="1052" t="str">
        <f t="shared" si="1"/>
        <v/>
      </c>
      <c r="T28" s="1741"/>
      <c r="U28" s="1053"/>
      <c r="V28" s="1053"/>
      <c r="W28" s="320"/>
    </row>
    <row r="29" spans="1:23" hidden="1" x14ac:dyDescent="0.25">
      <c r="A29" s="1634" t="s">
        <v>2950</v>
      </c>
      <c r="B29" s="1046"/>
      <c r="C29" s="1047"/>
      <c r="D29" s="1685"/>
      <c r="E29" s="1634"/>
      <c r="F29" s="1685"/>
      <c r="G29" s="1685"/>
      <c r="H29" s="1067"/>
      <c r="I29" s="1685"/>
      <c r="J29" s="1685"/>
      <c r="K29" s="1050"/>
      <c r="L29" s="1050"/>
      <c r="M29" s="1743"/>
      <c r="N29" s="1634"/>
      <c r="O29" s="1683"/>
      <c r="P29" s="1683"/>
      <c r="Q29" s="1309"/>
      <c r="R29" s="1051" t="str">
        <f t="shared" si="0"/>
        <v>19 (1419)</v>
      </c>
      <c r="S29" s="1052" t="str">
        <f t="shared" si="1"/>
        <v/>
      </c>
      <c r="T29" s="1741"/>
      <c r="U29" s="1053"/>
      <c r="V29" s="1053"/>
      <c r="W29" s="320"/>
    </row>
    <row r="30" spans="1:23" hidden="1" x14ac:dyDescent="0.25">
      <c r="A30" s="1634" t="s">
        <v>2951</v>
      </c>
      <c r="B30" s="1046"/>
      <c r="C30" s="1047"/>
      <c r="D30" s="1685"/>
      <c r="E30" s="1634"/>
      <c r="F30" s="1685"/>
      <c r="G30" s="1685"/>
      <c r="H30" s="1067"/>
      <c r="I30" s="1685"/>
      <c r="J30" s="1685"/>
      <c r="K30" s="1050"/>
      <c r="L30" s="1050"/>
      <c r="M30" s="1743"/>
      <c r="N30" s="1634"/>
      <c r="O30" s="1683"/>
      <c r="P30" s="1683"/>
      <c r="Q30" s="1309"/>
      <c r="R30" s="1051" t="str">
        <f t="shared" si="0"/>
        <v>20 (1420)</v>
      </c>
      <c r="S30" s="1052" t="str">
        <f t="shared" si="1"/>
        <v/>
      </c>
      <c r="T30" s="1741"/>
      <c r="U30" s="1053"/>
      <c r="V30" s="1053"/>
      <c r="W30" s="320"/>
    </row>
    <row r="31" spans="1:23" hidden="1" x14ac:dyDescent="0.25">
      <c r="A31" s="1634" t="s">
        <v>2952</v>
      </c>
      <c r="B31" s="1046"/>
      <c r="C31" s="1047"/>
      <c r="D31" s="1685"/>
      <c r="E31" s="1634"/>
      <c r="F31" s="1685"/>
      <c r="G31" s="1685"/>
      <c r="H31" s="1067"/>
      <c r="I31" s="1685"/>
      <c r="J31" s="1685"/>
      <c r="K31" s="1050"/>
      <c r="L31" s="1050"/>
      <c r="M31" s="1743"/>
      <c r="N31" s="1634"/>
      <c r="O31" s="1683"/>
      <c r="P31" s="1683"/>
      <c r="Q31" s="1309"/>
      <c r="R31" s="1051" t="str">
        <f t="shared" si="0"/>
        <v>21 (1421)</v>
      </c>
      <c r="S31" s="1052" t="str">
        <f t="shared" si="1"/>
        <v/>
      </c>
      <c r="T31" s="1741"/>
      <c r="U31" s="1053"/>
      <c r="V31" s="1053"/>
      <c r="W31" s="320"/>
    </row>
    <row r="32" spans="1:23" hidden="1" x14ac:dyDescent="0.25">
      <c r="A32" s="1634" t="s">
        <v>2953</v>
      </c>
      <c r="B32" s="1046"/>
      <c r="C32" s="1047"/>
      <c r="D32" s="1685"/>
      <c r="E32" s="1634"/>
      <c r="F32" s="1685"/>
      <c r="G32" s="1685"/>
      <c r="H32" s="1067"/>
      <c r="I32" s="1685"/>
      <c r="J32" s="1685"/>
      <c r="K32" s="1050"/>
      <c r="L32" s="1050"/>
      <c r="M32" s="1743"/>
      <c r="N32" s="1634"/>
      <c r="O32" s="1683"/>
      <c r="P32" s="1683"/>
      <c r="Q32" s="1309"/>
      <c r="R32" s="1051" t="str">
        <f t="shared" si="0"/>
        <v>22 (1422)</v>
      </c>
      <c r="S32" s="1052" t="str">
        <f t="shared" si="1"/>
        <v/>
      </c>
      <c r="T32" s="1741"/>
      <c r="U32" s="1053"/>
      <c r="V32" s="1053"/>
      <c r="W32" s="320"/>
    </row>
    <row r="33" spans="1:23" hidden="1" x14ac:dyDescent="0.25">
      <c r="A33" s="1634" t="s">
        <v>2954</v>
      </c>
      <c r="B33" s="1046"/>
      <c r="C33" s="1047"/>
      <c r="D33" s="1685"/>
      <c r="E33" s="1634"/>
      <c r="F33" s="1685"/>
      <c r="G33" s="1685"/>
      <c r="H33" s="1067"/>
      <c r="I33" s="1685"/>
      <c r="J33" s="1685"/>
      <c r="K33" s="1050"/>
      <c r="L33" s="1050"/>
      <c r="M33" s="1743"/>
      <c r="N33" s="1634"/>
      <c r="O33" s="1683"/>
      <c r="P33" s="1683"/>
      <c r="Q33" s="1309"/>
      <c r="R33" s="1051" t="str">
        <f t="shared" si="0"/>
        <v>23 (1423)</v>
      </c>
      <c r="S33" s="1052" t="str">
        <f t="shared" si="1"/>
        <v/>
      </c>
      <c r="T33" s="1741"/>
      <c r="U33" s="1053"/>
      <c r="V33" s="1053"/>
      <c r="W33" s="320"/>
    </row>
    <row r="34" spans="1:23" hidden="1" x14ac:dyDescent="0.25">
      <c r="A34" s="1634" t="s">
        <v>2955</v>
      </c>
      <c r="B34" s="1046"/>
      <c r="C34" s="1047"/>
      <c r="D34" s="1685"/>
      <c r="E34" s="1634"/>
      <c r="F34" s="1685"/>
      <c r="G34" s="1685"/>
      <c r="H34" s="1067"/>
      <c r="I34" s="1685"/>
      <c r="J34" s="1685"/>
      <c r="K34" s="1050"/>
      <c r="L34" s="1050"/>
      <c r="M34" s="1743"/>
      <c r="N34" s="1634"/>
      <c r="O34" s="1683"/>
      <c r="P34" s="1683"/>
      <c r="Q34" s="1309"/>
      <c r="R34" s="1051" t="str">
        <f t="shared" si="0"/>
        <v>24 (1424)</v>
      </c>
      <c r="S34" s="1052" t="str">
        <f t="shared" si="1"/>
        <v/>
      </c>
      <c r="T34" s="1741"/>
      <c r="U34" s="1053"/>
      <c r="V34" s="1053"/>
      <c r="W34" s="320"/>
    </row>
    <row r="35" spans="1:23" x14ac:dyDescent="0.25">
      <c r="A35" s="1634" t="s">
        <v>2956</v>
      </c>
      <c r="B35" s="1046"/>
      <c r="C35" s="1047"/>
      <c r="D35" s="1685"/>
      <c r="E35" s="1634"/>
      <c r="F35" s="1685"/>
      <c r="G35" s="1685"/>
      <c r="H35" s="1067"/>
      <c r="I35" s="1685"/>
      <c r="J35" s="1685"/>
      <c r="K35" s="1050"/>
      <c r="L35" s="1050"/>
      <c r="M35" s="1743"/>
      <c r="N35" s="1634"/>
      <c r="O35" s="1683"/>
      <c r="P35" s="1683"/>
      <c r="Q35" s="1309"/>
      <c r="R35" s="1051" t="str">
        <f t="shared" si="0"/>
        <v>25 (1425)</v>
      </c>
      <c r="S35" s="1052" t="str">
        <f t="shared" si="1"/>
        <v/>
      </c>
      <c r="T35" s="1741"/>
      <c r="U35" s="1053"/>
      <c r="V35" s="1053"/>
      <c r="W35" s="320"/>
    </row>
    <row r="36" spans="1:23" x14ac:dyDescent="0.25">
      <c r="A36" s="86" t="s">
        <v>2957</v>
      </c>
      <c r="B36" s="1054">
        <v>100</v>
      </c>
      <c r="C36" s="1055"/>
      <c r="D36" s="1685"/>
      <c r="E36" s="1634"/>
      <c r="F36" s="1685"/>
      <c r="G36" s="1685"/>
      <c r="H36" s="1067"/>
      <c r="I36" s="1685"/>
      <c r="J36" s="1685"/>
      <c r="K36" s="1050"/>
      <c r="L36" s="1050"/>
      <c r="M36" s="1057"/>
      <c r="N36" s="1634"/>
      <c r="O36" s="1685"/>
      <c r="P36" s="1685"/>
      <c r="Q36" s="1309"/>
      <c r="R36" s="1043"/>
      <c r="S36" s="1058">
        <f>$B36</f>
        <v>100</v>
      </c>
      <c r="T36" s="1741"/>
      <c r="U36" s="1053"/>
      <c r="V36" s="1053"/>
      <c r="W36" s="320"/>
    </row>
    <row r="37" spans="1:23" x14ac:dyDescent="0.25">
      <c r="A37" s="39" t="s">
        <v>2958</v>
      </c>
      <c r="B37" s="678" t="s">
        <v>2959</v>
      </c>
      <c r="C37" s="679"/>
      <c r="D37" s="1684"/>
      <c r="E37" s="1"/>
      <c r="F37" s="885" t="s">
        <v>3390</v>
      </c>
      <c r="G37" s="1684"/>
      <c r="H37" s="1068"/>
      <c r="I37" s="1684"/>
      <c r="J37" s="1684"/>
      <c r="K37" s="1062"/>
      <c r="L37" s="1062"/>
      <c r="M37" s="1063"/>
      <c r="N37" s="1719"/>
      <c r="O37" s="1684"/>
      <c r="P37" s="1684"/>
      <c r="Q37" s="1309"/>
      <c r="R37" s="1043"/>
      <c r="S37" s="679" t="str">
        <f>$B37</f>
        <v>Global</v>
      </c>
      <c r="T37" s="1741"/>
      <c r="U37" s="1064"/>
      <c r="V37" s="1064"/>
      <c r="W37" s="320"/>
    </row>
    <row r="38" spans="1:23" x14ac:dyDescent="0.25">
      <c r="A38" s="1719"/>
      <c r="B38" s="1719"/>
      <c r="C38" s="1719"/>
      <c r="D38" s="1719"/>
      <c r="E38" s="1"/>
      <c r="F38" s="1719"/>
      <c r="G38" s="1719"/>
      <c r="H38" s="1719"/>
      <c r="I38" s="1"/>
      <c r="J38" s="1719"/>
      <c r="K38" s="1719"/>
      <c r="L38" s="1719"/>
      <c r="M38" s="1719"/>
      <c r="N38" s="1719"/>
      <c r="O38" s="1"/>
      <c r="P38" s="1"/>
      <c r="Q38" s="1719"/>
      <c r="R38" s="1043"/>
      <c r="S38" s="1043"/>
      <c r="T38" s="1"/>
      <c r="U38" s="1"/>
      <c r="V38" s="1"/>
      <c r="W38" s="320"/>
    </row>
    <row r="39" spans="1:23" x14ac:dyDescent="0.25">
      <c r="A39" s="1719"/>
      <c r="B39" s="38" t="s">
        <v>1787</v>
      </c>
      <c r="C39" s="1719"/>
      <c r="D39" s="1719"/>
      <c r="E39" s="1719"/>
      <c r="F39" s="1719"/>
      <c r="G39" s="1719"/>
      <c r="H39" s="1719"/>
      <c r="I39" s="1"/>
      <c r="J39" s="1"/>
      <c r="K39" s="1"/>
      <c r="L39" s="1"/>
      <c r="M39" s="1719"/>
      <c r="N39" s="1719"/>
      <c r="O39" s="1"/>
      <c r="P39" s="1"/>
      <c r="Q39" s="1719"/>
      <c r="R39" s="1043"/>
      <c r="S39" s="1044" t="str">
        <f>$B39</f>
        <v>Dérivés hors cote (504)</v>
      </c>
      <c r="T39" s="1"/>
      <c r="U39" s="1"/>
      <c r="V39" s="1"/>
      <c r="W39" s="320"/>
    </row>
    <row r="40" spans="1:23" x14ac:dyDescent="0.25">
      <c r="A40" s="1634" t="s">
        <v>2932</v>
      </c>
      <c r="B40" s="1046"/>
      <c r="C40" s="1685"/>
      <c r="D40" s="1685"/>
      <c r="E40" s="1634"/>
      <c r="F40" s="1685"/>
      <c r="G40" s="674"/>
      <c r="H40" s="1048"/>
      <c r="I40" s="1685"/>
      <c r="J40" s="674"/>
      <c r="K40" s="1050"/>
      <c r="L40" s="674"/>
      <c r="M40" s="1743"/>
      <c r="N40" s="1634"/>
      <c r="O40" s="1683"/>
      <c r="P40" s="1683"/>
      <c r="Q40" s="1309"/>
      <c r="R40" s="1051" t="str">
        <f t="shared" ref="R40:R64" si="2">$A40</f>
        <v>1 (1401)</v>
      </c>
      <c r="S40" s="1052" t="str">
        <f t="shared" ref="S40:S64" si="3">IF($B40="","",$B40)</f>
        <v/>
      </c>
      <c r="T40" s="1741"/>
      <c r="U40" s="1053"/>
      <c r="V40" s="1053"/>
      <c r="W40" s="320"/>
    </row>
    <row r="41" spans="1:23" x14ac:dyDescent="0.25">
      <c r="A41" s="1634" t="s">
        <v>2933</v>
      </c>
      <c r="B41" s="1046"/>
      <c r="C41" s="1685"/>
      <c r="D41" s="1685"/>
      <c r="E41" s="1634"/>
      <c r="F41" s="1685"/>
      <c r="G41" s="674"/>
      <c r="H41" s="1048"/>
      <c r="I41" s="1685"/>
      <c r="J41" s="674"/>
      <c r="K41" s="1050"/>
      <c r="L41" s="674"/>
      <c r="M41" s="1743"/>
      <c r="N41" s="1634"/>
      <c r="O41" s="1683"/>
      <c r="P41" s="1683"/>
      <c r="Q41" s="1309"/>
      <c r="R41" s="1051" t="str">
        <f t="shared" si="2"/>
        <v>2 (1402)</v>
      </c>
      <c r="S41" s="1052" t="str">
        <f t="shared" si="3"/>
        <v/>
      </c>
      <c r="T41" s="1741"/>
      <c r="U41" s="1053"/>
      <c r="V41" s="1053"/>
      <c r="W41" s="320"/>
    </row>
    <row r="42" spans="1:23" x14ac:dyDescent="0.25">
      <c r="A42" s="1634" t="s">
        <v>2934</v>
      </c>
      <c r="B42" s="1046"/>
      <c r="C42" s="1685"/>
      <c r="D42" s="1685"/>
      <c r="E42" s="1634"/>
      <c r="F42" s="1685"/>
      <c r="G42" s="674"/>
      <c r="H42" s="1048"/>
      <c r="I42" s="1685"/>
      <c r="J42" s="674"/>
      <c r="K42" s="1050"/>
      <c r="L42" s="674"/>
      <c r="M42" s="1743"/>
      <c r="N42" s="1634"/>
      <c r="O42" s="1683"/>
      <c r="P42" s="1683"/>
      <c r="Q42" s="1309"/>
      <c r="R42" s="1051" t="str">
        <f t="shared" si="2"/>
        <v>3 (1403)</v>
      </c>
      <c r="S42" s="1052" t="str">
        <f t="shared" si="3"/>
        <v/>
      </c>
      <c r="T42" s="1741"/>
      <c r="U42" s="1053"/>
      <c r="V42" s="1053"/>
      <c r="W42" s="320"/>
    </row>
    <row r="43" spans="1:23" hidden="1" x14ac:dyDescent="0.25">
      <c r="A43" s="1634" t="s">
        <v>2935</v>
      </c>
      <c r="B43" s="1046"/>
      <c r="C43" s="1685"/>
      <c r="D43" s="1685"/>
      <c r="E43" s="1634"/>
      <c r="F43" s="1685"/>
      <c r="G43" s="674"/>
      <c r="H43" s="1048"/>
      <c r="I43" s="1685"/>
      <c r="J43" s="674"/>
      <c r="K43" s="1050"/>
      <c r="L43" s="674"/>
      <c r="M43" s="1743"/>
      <c r="N43" s="1634"/>
      <c r="O43" s="1683"/>
      <c r="P43" s="1683"/>
      <c r="Q43" s="1309"/>
      <c r="R43" s="1051" t="str">
        <f t="shared" si="2"/>
        <v>4 (1404)</v>
      </c>
      <c r="S43" s="1052" t="str">
        <f t="shared" si="3"/>
        <v/>
      </c>
      <c r="T43" s="1741"/>
      <c r="U43" s="1053"/>
      <c r="V43" s="1053"/>
      <c r="W43" s="320"/>
    </row>
    <row r="44" spans="1:23" hidden="1" x14ac:dyDescent="0.25">
      <c r="A44" s="1634" t="s">
        <v>2936</v>
      </c>
      <c r="B44" s="1046"/>
      <c r="C44" s="1685"/>
      <c r="D44" s="1685"/>
      <c r="E44" s="1634"/>
      <c r="F44" s="1685"/>
      <c r="G44" s="674"/>
      <c r="H44" s="1048"/>
      <c r="I44" s="1685"/>
      <c r="J44" s="674"/>
      <c r="K44" s="1050"/>
      <c r="L44" s="674"/>
      <c r="M44" s="1743"/>
      <c r="N44" s="1634"/>
      <c r="O44" s="1683"/>
      <c r="P44" s="1683"/>
      <c r="Q44" s="1309"/>
      <c r="R44" s="1051" t="str">
        <f t="shared" si="2"/>
        <v>5 (1405)</v>
      </c>
      <c r="S44" s="1052" t="str">
        <f t="shared" si="3"/>
        <v/>
      </c>
      <c r="T44" s="1741"/>
      <c r="U44" s="1053"/>
      <c r="V44" s="1053"/>
      <c r="W44" s="320"/>
    </row>
    <row r="45" spans="1:23" hidden="1" x14ac:dyDescent="0.25">
      <c r="A45" s="1634" t="s">
        <v>2937</v>
      </c>
      <c r="B45" s="1046"/>
      <c r="C45" s="1685"/>
      <c r="D45" s="1685"/>
      <c r="E45" s="1634"/>
      <c r="F45" s="1685"/>
      <c r="G45" s="674"/>
      <c r="H45" s="1048"/>
      <c r="I45" s="1685"/>
      <c r="J45" s="674"/>
      <c r="K45" s="1050"/>
      <c r="L45" s="674"/>
      <c r="M45" s="1743"/>
      <c r="N45" s="1634"/>
      <c r="O45" s="1683"/>
      <c r="P45" s="1683"/>
      <c r="Q45" s="1309"/>
      <c r="R45" s="1051" t="str">
        <f t="shared" si="2"/>
        <v>6 (1406)</v>
      </c>
      <c r="S45" s="1052" t="str">
        <f t="shared" si="3"/>
        <v/>
      </c>
      <c r="T45" s="1741"/>
      <c r="U45" s="1053"/>
      <c r="V45" s="1053"/>
      <c r="W45" s="320"/>
    </row>
    <row r="46" spans="1:23" hidden="1" x14ac:dyDescent="0.25">
      <c r="A46" s="1634" t="s">
        <v>2938</v>
      </c>
      <c r="B46" s="1046"/>
      <c r="C46" s="1685"/>
      <c r="D46" s="1685"/>
      <c r="E46" s="1634"/>
      <c r="F46" s="1685"/>
      <c r="G46" s="674"/>
      <c r="H46" s="1048"/>
      <c r="I46" s="1685"/>
      <c r="J46" s="674"/>
      <c r="K46" s="1050"/>
      <c r="L46" s="674"/>
      <c r="M46" s="1743"/>
      <c r="N46" s="1634"/>
      <c r="O46" s="1683"/>
      <c r="P46" s="1683"/>
      <c r="Q46" s="1309"/>
      <c r="R46" s="1051" t="str">
        <f t="shared" si="2"/>
        <v>7 (1407)</v>
      </c>
      <c r="S46" s="1052" t="str">
        <f t="shared" si="3"/>
        <v/>
      </c>
      <c r="T46" s="1741"/>
      <c r="U46" s="1053"/>
      <c r="V46" s="1053"/>
      <c r="W46" s="320"/>
    </row>
    <row r="47" spans="1:23" hidden="1" x14ac:dyDescent="0.25">
      <c r="A47" s="1634" t="s">
        <v>2939</v>
      </c>
      <c r="B47" s="1046"/>
      <c r="C47" s="1685"/>
      <c r="D47" s="1685"/>
      <c r="E47" s="1634"/>
      <c r="F47" s="1685"/>
      <c r="G47" s="674"/>
      <c r="H47" s="1048"/>
      <c r="I47" s="1685"/>
      <c r="J47" s="674"/>
      <c r="K47" s="1050"/>
      <c r="L47" s="674"/>
      <c r="M47" s="1743"/>
      <c r="N47" s="1634"/>
      <c r="O47" s="1683"/>
      <c r="P47" s="1683"/>
      <c r="Q47" s="1309"/>
      <c r="R47" s="1051" t="str">
        <f t="shared" si="2"/>
        <v>8 (1408)</v>
      </c>
      <c r="S47" s="1052" t="str">
        <f t="shared" si="3"/>
        <v/>
      </c>
      <c r="T47" s="1741"/>
      <c r="U47" s="1053"/>
      <c r="V47" s="1053"/>
      <c r="W47" s="320"/>
    </row>
    <row r="48" spans="1:23" hidden="1" x14ac:dyDescent="0.25">
      <c r="A48" s="1634" t="s">
        <v>2940</v>
      </c>
      <c r="B48" s="1046"/>
      <c r="C48" s="1685"/>
      <c r="D48" s="1685"/>
      <c r="E48" s="1634"/>
      <c r="F48" s="1685"/>
      <c r="G48" s="674"/>
      <c r="H48" s="1048"/>
      <c r="I48" s="1685"/>
      <c r="J48" s="674"/>
      <c r="K48" s="1050"/>
      <c r="L48" s="674"/>
      <c r="M48" s="1743"/>
      <c r="N48" s="1634"/>
      <c r="O48" s="1683"/>
      <c r="P48" s="1683"/>
      <c r="Q48" s="1309"/>
      <c r="R48" s="1051" t="str">
        <f t="shared" si="2"/>
        <v>9 (1409)</v>
      </c>
      <c r="S48" s="1052" t="str">
        <f t="shared" si="3"/>
        <v/>
      </c>
      <c r="T48" s="1741"/>
      <c r="U48" s="1053"/>
      <c r="V48" s="1053"/>
      <c r="W48" s="320"/>
    </row>
    <row r="49" spans="1:23" hidden="1" x14ac:dyDescent="0.25">
      <c r="A49" s="1634" t="s">
        <v>2941</v>
      </c>
      <c r="B49" s="1046"/>
      <c r="C49" s="1685"/>
      <c r="D49" s="1685"/>
      <c r="E49" s="1634"/>
      <c r="F49" s="1685"/>
      <c r="G49" s="674"/>
      <c r="H49" s="1048"/>
      <c r="I49" s="1685"/>
      <c r="J49" s="674"/>
      <c r="K49" s="1050"/>
      <c r="L49" s="674"/>
      <c r="M49" s="1743"/>
      <c r="N49" s="1634"/>
      <c r="O49" s="1683"/>
      <c r="P49" s="1683"/>
      <c r="Q49" s="1309"/>
      <c r="R49" s="1051" t="str">
        <f t="shared" si="2"/>
        <v>10 (1410)</v>
      </c>
      <c r="S49" s="1052" t="str">
        <f t="shared" si="3"/>
        <v/>
      </c>
      <c r="T49" s="1741"/>
      <c r="U49" s="1053"/>
      <c r="V49" s="1053"/>
      <c r="W49" s="320"/>
    </row>
    <row r="50" spans="1:23" hidden="1" x14ac:dyDescent="0.25">
      <c r="A50" s="1634" t="s">
        <v>2942</v>
      </c>
      <c r="B50" s="1046"/>
      <c r="C50" s="1685"/>
      <c r="D50" s="1685"/>
      <c r="E50" s="1634"/>
      <c r="F50" s="1685"/>
      <c r="G50" s="674"/>
      <c r="H50" s="1048"/>
      <c r="I50" s="1685"/>
      <c r="J50" s="674"/>
      <c r="K50" s="1050"/>
      <c r="L50" s="674"/>
      <c r="M50" s="1743"/>
      <c r="N50" s="1634"/>
      <c r="O50" s="1683"/>
      <c r="P50" s="1683"/>
      <c r="Q50" s="1309"/>
      <c r="R50" s="1051" t="str">
        <f t="shared" si="2"/>
        <v>11 (1411)</v>
      </c>
      <c r="S50" s="1052" t="str">
        <f t="shared" si="3"/>
        <v/>
      </c>
      <c r="T50" s="1741"/>
      <c r="U50" s="1053"/>
      <c r="V50" s="1053"/>
      <c r="W50" s="320"/>
    </row>
    <row r="51" spans="1:23" hidden="1" x14ac:dyDescent="0.25">
      <c r="A51" s="1634" t="s">
        <v>2943</v>
      </c>
      <c r="B51" s="1046"/>
      <c r="C51" s="1685"/>
      <c r="D51" s="1685"/>
      <c r="E51" s="1634"/>
      <c r="F51" s="1685"/>
      <c r="G51" s="674"/>
      <c r="H51" s="1048"/>
      <c r="I51" s="1685"/>
      <c r="J51" s="674"/>
      <c r="K51" s="1050"/>
      <c r="L51" s="674"/>
      <c r="M51" s="1743"/>
      <c r="N51" s="1634"/>
      <c r="O51" s="1683"/>
      <c r="P51" s="1683"/>
      <c r="Q51" s="1309"/>
      <c r="R51" s="1051" t="str">
        <f t="shared" si="2"/>
        <v>12 (1412)</v>
      </c>
      <c r="S51" s="1052" t="str">
        <f t="shared" si="3"/>
        <v/>
      </c>
      <c r="T51" s="1741"/>
      <c r="U51" s="1053"/>
      <c r="V51" s="1053"/>
      <c r="W51" s="320"/>
    </row>
    <row r="52" spans="1:23" hidden="1" x14ac:dyDescent="0.25">
      <c r="A52" s="1634" t="s">
        <v>2944</v>
      </c>
      <c r="B52" s="1046"/>
      <c r="C52" s="1685"/>
      <c r="D52" s="1685"/>
      <c r="E52" s="1634"/>
      <c r="F52" s="1685"/>
      <c r="G52" s="674"/>
      <c r="H52" s="1048"/>
      <c r="I52" s="1685"/>
      <c r="J52" s="674"/>
      <c r="K52" s="1050"/>
      <c r="L52" s="674"/>
      <c r="M52" s="1743"/>
      <c r="N52" s="1634"/>
      <c r="O52" s="1683"/>
      <c r="P52" s="1683"/>
      <c r="Q52" s="1309"/>
      <c r="R52" s="1051" t="str">
        <f t="shared" si="2"/>
        <v>13 (1413)</v>
      </c>
      <c r="S52" s="1052" t="str">
        <f t="shared" si="3"/>
        <v/>
      </c>
      <c r="T52" s="1741"/>
      <c r="U52" s="1053"/>
      <c r="V52" s="1053"/>
      <c r="W52" s="320"/>
    </row>
    <row r="53" spans="1:23" hidden="1" x14ac:dyDescent="0.25">
      <c r="A53" s="1634" t="s">
        <v>2945</v>
      </c>
      <c r="B53" s="1046"/>
      <c r="C53" s="1685"/>
      <c r="D53" s="1685"/>
      <c r="E53" s="1634"/>
      <c r="F53" s="1685"/>
      <c r="G53" s="674"/>
      <c r="H53" s="1048"/>
      <c r="I53" s="1685"/>
      <c r="J53" s="674"/>
      <c r="K53" s="1050"/>
      <c r="L53" s="674"/>
      <c r="M53" s="1743"/>
      <c r="N53" s="1634"/>
      <c r="O53" s="1683"/>
      <c r="P53" s="1683"/>
      <c r="Q53" s="1309"/>
      <c r="R53" s="1051" t="str">
        <f t="shared" si="2"/>
        <v>14 (1414)</v>
      </c>
      <c r="S53" s="1052" t="str">
        <f t="shared" si="3"/>
        <v/>
      </c>
      <c r="T53" s="1741"/>
      <c r="U53" s="1053"/>
      <c r="V53" s="1053"/>
      <c r="W53" s="320"/>
    </row>
    <row r="54" spans="1:23" hidden="1" x14ac:dyDescent="0.25">
      <c r="A54" s="1634" t="s">
        <v>2946</v>
      </c>
      <c r="B54" s="1046"/>
      <c r="C54" s="1685"/>
      <c r="D54" s="1685"/>
      <c r="E54" s="1634"/>
      <c r="F54" s="1685"/>
      <c r="G54" s="674"/>
      <c r="H54" s="1048"/>
      <c r="I54" s="1685"/>
      <c r="J54" s="674"/>
      <c r="K54" s="1050"/>
      <c r="L54" s="674"/>
      <c r="M54" s="1743"/>
      <c r="N54" s="1634"/>
      <c r="O54" s="1683"/>
      <c r="P54" s="1683"/>
      <c r="Q54" s="1309"/>
      <c r="R54" s="1051" t="str">
        <f t="shared" si="2"/>
        <v>15 (1415)</v>
      </c>
      <c r="S54" s="1052" t="str">
        <f t="shared" si="3"/>
        <v/>
      </c>
      <c r="T54" s="1741"/>
      <c r="U54" s="1053"/>
      <c r="V54" s="1053"/>
      <c r="W54" s="320"/>
    </row>
    <row r="55" spans="1:23" hidden="1" x14ac:dyDescent="0.25">
      <c r="A55" s="1634" t="s">
        <v>2947</v>
      </c>
      <c r="B55" s="1046"/>
      <c r="C55" s="1685"/>
      <c r="D55" s="1685"/>
      <c r="E55" s="1634"/>
      <c r="F55" s="1685"/>
      <c r="G55" s="674"/>
      <c r="H55" s="1048"/>
      <c r="I55" s="1685"/>
      <c r="J55" s="674"/>
      <c r="K55" s="1050"/>
      <c r="L55" s="674"/>
      <c r="M55" s="1743"/>
      <c r="N55" s="1634"/>
      <c r="O55" s="1683"/>
      <c r="P55" s="1683"/>
      <c r="Q55" s="1309"/>
      <c r="R55" s="1051" t="str">
        <f t="shared" si="2"/>
        <v>16 (1416)</v>
      </c>
      <c r="S55" s="1052" t="str">
        <f t="shared" si="3"/>
        <v/>
      </c>
      <c r="T55" s="1741"/>
      <c r="U55" s="1053"/>
      <c r="V55" s="1053"/>
      <c r="W55" s="320"/>
    </row>
    <row r="56" spans="1:23" hidden="1" x14ac:dyDescent="0.25">
      <c r="A56" s="1634" t="s">
        <v>2948</v>
      </c>
      <c r="B56" s="1046"/>
      <c r="C56" s="1685"/>
      <c r="D56" s="1685"/>
      <c r="E56" s="1634"/>
      <c r="F56" s="1685"/>
      <c r="G56" s="674"/>
      <c r="H56" s="1048"/>
      <c r="I56" s="1685"/>
      <c r="J56" s="674"/>
      <c r="K56" s="1050"/>
      <c r="L56" s="674"/>
      <c r="M56" s="1743"/>
      <c r="N56" s="1634"/>
      <c r="O56" s="1683"/>
      <c r="P56" s="1683"/>
      <c r="Q56" s="1309"/>
      <c r="R56" s="1051" t="str">
        <f t="shared" si="2"/>
        <v>17 (1417)</v>
      </c>
      <c r="S56" s="1052" t="str">
        <f t="shared" si="3"/>
        <v/>
      </c>
      <c r="T56" s="1741"/>
      <c r="U56" s="1053"/>
      <c r="V56" s="1053"/>
      <c r="W56" s="320"/>
    </row>
    <row r="57" spans="1:23" hidden="1" x14ac:dyDescent="0.25">
      <c r="A57" s="1634" t="s">
        <v>2949</v>
      </c>
      <c r="B57" s="1046"/>
      <c r="C57" s="1685"/>
      <c r="D57" s="1685"/>
      <c r="E57" s="1634"/>
      <c r="F57" s="1685"/>
      <c r="G57" s="674"/>
      <c r="H57" s="1048"/>
      <c r="I57" s="1685"/>
      <c r="J57" s="674"/>
      <c r="K57" s="1050"/>
      <c r="L57" s="674"/>
      <c r="M57" s="1743"/>
      <c r="N57" s="1634"/>
      <c r="O57" s="1683"/>
      <c r="P57" s="1683"/>
      <c r="Q57" s="1309"/>
      <c r="R57" s="1051" t="str">
        <f t="shared" si="2"/>
        <v>18 (1418)</v>
      </c>
      <c r="S57" s="1052" t="str">
        <f t="shared" si="3"/>
        <v/>
      </c>
      <c r="T57" s="1741"/>
      <c r="U57" s="1053"/>
      <c r="V57" s="1053"/>
      <c r="W57" s="320"/>
    </row>
    <row r="58" spans="1:23" hidden="1" x14ac:dyDescent="0.25">
      <c r="A58" s="1634" t="s">
        <v>2950</v>
      </c>
      <c r="B58" s="1046"/>
      <c r="C58" s="1685"/>
      <c r="D58" s="1685"/>
      <c r="E58" s="1634"/>
      <c r="F58" s="1685"/>
      <c r="G58" s="674"/>
      <c r="H58" s="1048"/>
      <c r="I58" s="1685"/>
      <c r="J58" s="674"/>
      <c r="K58" s="1050"/>
      <c r="L58" s="674"/>
      <c r="M58" s="1743"/>
      <c r="N58" s="1634"/>
      <c r="O58" s="1683"/>
      <c r="P58" s="1683"/>
      <c r="Q58" s="1309"/>
      <c r="R58" s="1051" t="str">
        <f t="shared" si="2"/>
        <v>19 (1419)</v>
      </c>
      <c r="S58" s="1052" t="str">
        <f t="shared" si="3"/>
        <v/>
      </c>
      <c r="T58" s="1741"/>
      <c r="U58" s="1053"/>
      <c r="V58" s="1053"/>
      <c r="W58" s="320"/>
    </row>
    <row r="59" spans="1:23" hidden="1" x14ac:dyDescent="0.25">
      <c r="A59" s="1634" t="s">
        <v>2951</v>
      </c>
      <c r="B59" s="1046"/>
      <c r="C59" s="1685"/>
      <c r="D59" s="1685"/>
      <c r="E59" s="1634"/>
      <c r="F59" s="1685"/>
      <c r="G59" s="674"/>
      <c r="H59" s="1048"/>
      <c r="I59" s="1685"/>
      <c r="J59" s="674"/>
      <c r="K59" s="1050"/>
      <c r="L59" s="674"/>
      <c r="M59" s="1743"/>
      <c r="N59" s="1634"/>
      <c r="O59" s="1683"/>
      <c r="P59" s="1683"/>
      <c r="Q59" s="1309"/>
      <c r="R59" s="1051" t="str">
        <f t="shared" si="2"/>
        <v>20 (1420)</v>
      </c>
      <c r="S59" s="1052" t="str">
        <f t="shared" si="3"/>
        <v/>
      </c>
      <c r="T59" s="1741"/>
      <c r="U59" s="1053"/>
      <c r="V59" s="1053"/>
      <c r="W59" s="320"/>
    </row>
    <row r="60" spans="1:23" hidden="1" x14ac:dyDescent="0.25">
      <c r="A60" s="1634" t="s">
        <v>2952</v>
      </c>
      <c r="B60" s="1046"/>
      <c r="C60" s="1685"/>
      <c r="D60" s="1685"/>
      <c r="E60" s="1634"/>
      <c r="F60" s="1685"/>
      <c r="G60" s="674"/>
      <c r="H60" s="1048"/>
      <c r="I60" s="1685"/>
      <c r="J60" s="674"/>
      <c r="K60" s="1050"/>
      <c r="L60" s="674"/>
      <c r="M60" s="1743"/>
      <c r="N60" s="1634"/>
      <c r="O60" s="1683"/>
      <c r="P60" s="1683"/>
      <c r="Q60" s="1309"/>
      <c r="R60" s="1051" t="str">
        <f t="shared" si="2"/>
        <v>21 (1421)</v>
      </c>
      <c r="S60" s="1052" t="str">
        <f t="shared" si="3"/>
        <v/>
      </c>
      <c r="T60" s="1741"/>
      <c r="U60" s="1053"/>
      <c r="V60" s="1053"/>
      <c r="W60" s="320"/>
    </row>
    <row r="61" spans="1:23" hidden="1" x14ac:dyDescent="0.25">
      <c r="A61" s="1634" t="s">
        <v>2953</v>
      </c>
      <c r="B61" s="1046"/>
      <c r="C61" s="1685"/>
      <c r="D61" s="1685"/>
      <c r="E61" s="1634"/>
      <c r="F61" s="1685"/>
      <c r="G61" s="674"/>
      <c r="H61" s="1048"/>
      <c r="I61" s="1685"/>
      <c r="J61" s="674"/>
      <c r="K61" s="1050"/>
      <c r="L61" s="674"/>
      <c r="M61" s="1743"/>
      <c r="N61" s="1634"/>
      <c r="O61" s="1683"/>
      <c r="P61" s="1683"/>
      <c r="Q61" s="1309"/>
      <c r="R61" s="1051" t="str">
        <f t="shared" si="2"/>
        <v>22 (1422)</v>
      </c>
      <c r="S61" s="1052" t="str">
        <f t="shared" si="3"/>
        <v/>
      </c>
      <c r="T61" s="1741"/>
      <c r="U61" s="1053"/>
      <c r="V61" s="1053"/>
      <c r="W61" s="320"/>
    </row>
    <row r="62" spans="1:23" hidden="1" x14ac:dyDescent="0.25">
      <c r="A62" s="1634" t="s">
        <v>2954</v>
      </c>
      <c r="B62" s="1046"/>
      <c r="C62" s="1685"/>
      <c r="D62" s="1685"/>
      <c r="E62" s="1634"/>
      <c r="F62" s="1685"/>
      <c r="G62" s="674"/>
      <c r="H62" s="1048"/>
      <c r="I62" s="1685"/>
      <c r="J62" s="674"/>
      <c r="K62" s="1050"/>
      <c r="L62" s="674"/>
      <c r="M62" s="1743"/>
      <c r="N62" s="1634"/>
      <c r="O62" s="1683"/>
      <c r="P62" s="1683"/>
      <c r="Q62" s="1309"/>
      <c r="R62" s="1051" t="str">
        <f t="shared" si="2"/>
        <v>23 (1423)</v>
      </c>
      <c r="S62" s="1052" t="str">
        <f t="shared" si="3"/>
        <v/>
      </c>
      <c r="T62" s="1741"/>
      <c r="U62" s="1053"/>
      <c r="V62" s="1053"/>
      <c r="W62" s="320"/>
    </row>
    <row r="63" spans="1:23" hidden="1" x14ac:dyDescent="0.25">
      <c r="A63" s="1634" t="s">
        <v>2955</v>
      </c>
      <c r="B63" s="1046"/>
      <c r="C63" s="1685"/>
      <c r="D63" s="1685"/>
      <c r="E63" s="1634"/>
      <c r="F63" s="1685"/>
      <c r="G63" s="674"/>
      <c r="H63" s="1048"/>
      <c r="I63" s="1685"/>
      <c r="J63" s="674"/>
      <c r="K63" s="1050"/>
      <c r="L63" s="674"/>
      <c r="M63" s="1743"/>
      <c r="N63" s="1634"/>
      <c r="O63" s="1683"/>
      <c r="P63" s="1683"/>
      <c r="Q63" s="1309"/>
      <c r="R63" s="1051" t="str">
        <f t="shared" si="2"/>
        <v>24 (1424)</v>
      </c>
      <c r="S63" s="1052" t="str">
        <f t="shared" si="3"/>
        <v/>
      </c>
      <c r="T63" s="1741"/>
      <c r="U63" s="1053"/>
      <c r="V63" s="1053"/>
      <c r="W63" s="320"/>
    </row>
    <row r="64" spans="1:23" x14ac:dyDescent="0.25">
      <c r="A64" s="1634" t="s">
        <v>2956</v>
      </c>
      <c r="B64" s="1046"/>
      <c r="C64" s="1685"/>
      <c r="D64" s="1685"/>
      <c r="E64" s="1634"/>
      <c r="F64" s="1685"/>
      <c r="G64" s="674"/>
      <c r="H64" s="1048"/>
      <c r="I64" s="1685"/>
      <c r="J64" s="674"/>
      <c r="K64" s="1050"/>
      <c r="L64" s="674"/>
      <c r="M64" s="1743"/>
      <c r="N64" s="1634"/>
      <c r="O64" s="1683"/>
      <c r="P64" s="1683"/>
      <c r="Q64" s="1309"/>
      <c r="R64" s="1051" t="str">
        <f t="shared" si="2"/>
        <v>25 (1425)</v>
      </c>
      <c r="S64" s="1052" t="str">
        <f t="shared" si="3"/>
        <v/>
      </c>
      <c r="T64" s="1741"/>
      <c r="U64" s="1053"/>
      <c r="V64" s="1053"/>
      <c r="W64" s="320"/>
    </row>
    <row r="65" spans="1:45" x14ac:dyDescent="0.25">
      <c r="A65" s="86" t="s">
        <v>2957</v>
      </c>
      <c r="B65" s="1054">
        <v>100</v>
      </c>
      <c r="C65" s="1685"/>
      <c r="D65" s="1685"/>
      <c r="E65" s="1634"/>
      <c r="F65" s="1685"/>
      <c r="G65" s="167"/>
      <c r="H65" s="1056"/>
      <c r="I65" s="1685"/>
      <c r="J65" s="167"/>
      <c r="K65" s="1050"/>
      <c r="L65" s="167"/>
      <c r="M65" s="1057"/>
      <c r="N65" s="1634"/>
      <c r="O65" s="1685"/>
      <c r="P65" s="1685"/>
      <c r="Q65" s="320"/>
      <c r="R65" s="1043"/>
      <c r="S65" s="1058">
        <f>$B65</f>
        <v>100</v>
      </c>
      <c r="T65" s="1741"/>
      <c r="U65" s="1053"/>
      <c r="V65" s="1053"/>
      <c r="W65" s="320"/>
      <c r="X65" s="1719"/>
      <c r="Y65" s="1719"/>
      <c r="Z65" s="1719"/>
      <c r="AA65" s="1719"/>
      <c r="AB65" s="1719"/>
      <c r="AC65" s="1719"/>
      <c r="AD65" s="1719"/>
      <c r="AE65" s="1719"/>
      <c r="AF65" s="1719"/>
      <c r="AG65" s="1719"/>
      <c r="AH65" s="1719"/>
      <c r="AI65" s="1719"/>
      <c r="AJ65" s="1719"/>
      <c r="AK65" s="1719"/>
      <c r="AL65" s="1719"/>
      <c r="AM65" s="1719"/>
      <c r="AN65" s="1719"/>
      <c r="AO65" s="1719"/>
      <c r="AP65" s="1719"/>
      <c r="AQ65" s="1719"/>
      <c r="AR65" s="1719"/>
      <c r="AS65" s="1719"/>
    </row>
    <row r="66" spans="1:45" x14ac:dyDescent="0.25">
      <c r="A66" s="39" t="s">
        <v>2958</v>
      </c>
      <c r="B66" s="678" t="s">
        <v>2959</v>
      </c>
      <c r="C66" s="1684"/>
      <c r="D66" s="1684"/>
      <c r="E66" s="1"/>
      <c r="F66" s="885" t="s">
        <v>3390</v>
      </c>
      <c r="G66" s="1060"/>
      <c r="H66" s="1061"/>
      <c r="I66" s="1684"/>
      <c r="J66" s="1060"/>
      <c r="K66" s="1062"/>
      <c r="L66" s="1060"/>
      <c r="M66" s="1063"/>
      <c r="N66" s="1719"/>
      <c r="O66" s="1684"/>
      <c r="P66" s="1684"/>
      <c r="Q66" s="320"/>
      <c r="R66" s="1043"/>
      <c r="S66" s="679" t="str">
        <f>$B66</f>
        <v>Global</v>
      </c>
      <c r="T66" s="1741"/>
      <c r="U66" s="1064"/>
      <c r="V66" s="1064"/>
      <c r="W66" s="320"/>
      <c r="X66" s="1719"/>
      <c r="Y66" s="1719"/>
      <c r="Z66" s="1719"/>
      <c r="AA66" s="1719"/>
      <c r="AB66" s="1719"/>
      <c r="AC66" s="1719"/>
      <c r="AD66" s="1719"/>
      <c r="AE66" s="1719"/>
      <c r="AF66" s="1719"/>
      <c r="AG66" s="1719"/>
      <c r="AH66" s="1719"/>
      <c r="AI66" s="1719"/>
      <c r="AJ66" s="1719"/>
      <c r="AK66" s="1719"/>
      <c r="AL66" s="1719"/>
      <c r="AM66" s="1719"/>
      <c r="AN66" s="1719"/>
      <c r="AO66" s="1719"/>
      <c r="AP66" s="1719"/>
      <c r="AQ66" s="1719"/>
      <c r="AR66" s="1719"/>
      <c r="AS66" s="1719"/>
    </row>
    <row r="67" spans="1:45" x14ac:dyDescent="0.25">
      <c r="A67" s="1719"/>
      <c r="B67" s="5"/>
      <c r="C67" s="5"/>
      <c r="D67" s="1119"/>
      <c r="E67" s="1"/>
      <c r="F67" s="776"/>
      <c r="G67" s="776"/>
      <c r="H67" s="776"/>
      <c r="I67" s="776"/>
      <c r="J67" s="1119"/>
      <c r="K67" s="1119"/>
      <c r="L67" s="1120"/>
      <c r="M67" s="1634"/>
      <c r="N67" s="1719"/>
      <c r="O67" s="1119"/>
      <c r="P67" s="1119"/>
      <c r="Q67" s="320"/>
      <c r="R67" s="1074"/>
      <c r="S67" s="1074"/>
      <c r="T67" s="693"/>
      <c r="U67" s="693"/>
      <c r="V67" s="693"/>
      <c r="W67" s="693"/>
      <c r="X67" s="1719"/>
      <c r="Y67" s="1719"/>
      <c r="Z67" s="1719"/>
      <c r="AA67" s="1719"/>
      <c r="AB67" s="1719"/>
      <c r="AC67" s="1719"/>
      <c r="AD67" s="1719"/>
      <c r="AE67" s="1719"/>
      <c r="AF67" s="1719"/>
      <c r="AG67" s="1719"/>
      <c r="AH67" s="1719"/>
      <c r="AI67" s="1719"/>
      <c r="AJ67" s="1719"/>
      <c r="AK67" s="1719"/>
      <c r="AL67" s="1719"/>
      <c r="AM67" s="1719"/>
      <c r="AN67" s="1719"/>
      <c r="AO67" s="1719"/>
      <c r="AP67" s="1719"/>
      <c r="AQ67" s="1719"/>
      <c r="AR67" s="1719"/>
      <c r="AS67" s="1719"/>
    </row>
    <row r="68" spans="1:45" x14ac:dyDescent="0.25">
      <c r="A68" s="131"/>
      <c r="B68" s="1356" t="s">
        <v>2960</v>
      </c>
      <c r="C68" s="1357"/>
      <c r="D68" s="1357"/>
      <c r="E68" s="131"/>
      <c r="F68" s="1357"/>
      <c r="G68" s="979"/>
      <c r="H68" s="1358"/>
      <c r="I68" s="1072"/>
      <c r="J68" s="1109"/>
      <c r="K68" s="1109"/>
      <c r="L68" s="1109"/>
      <c r="M68" s="1109"/>
      <c r="N68" s="1076"/>
      <c r="O68" s="1"/>
      <c r="P68" s="1083"/>
      <c r="Q68" s="1083"/>
      <c r="R68" s="1135"/>
      <c r="S68" s="1135"/>
      <c r="T68" s="1"/>
      <c r="U68" s="1083"/>
      <c r="V68" s="1083"/>
      <c r="W68" s="1083"/>
      <c r="X68" s="769"/>
      <c r="Y68" s="769"/>
      <c r="Z68" s="769"/>
      <c r="AA68" s="1719"/>
      <c r="AB68" s="1719"/>
      <c r="AC68" s="1719"/>
      <c r="AD68" s="1085"/>
      <c r="AE68" s="1085"/>
      <c r="AF68" s="1085"/>
      <c r="AG68" s="1085"/>
      <c r="AH68" s="1086"/>
      <c r="AI68" s="1085"/>
      <c r="AJ68" s="1085"/>
      <c r="AK68" s="1085"/>
      <c r="AL68" s="1085"/>
      <c r="AM68" s="1085"/>
      <c r="AN68" s="1085"/>
      <c r="AO68" s="1084"/>
      <c r="AP68" s="1084"/>
      <c r="AQ68" s="1085"/>
      <c r="AR68" s="1085"/>
      <c r="AS68" s="1085"/>
    </row>
    <row r="69" spans="1:45" x14ac:dyDescent="0.25">
      <c r="A69" s="132" t="s">
        <v>2958</v>
      </c>
      <c r="B69" s="1359" t="s">
        <v>2959</v>
      </c>
      <c r="C69" s="1360"/>
      <c r="D69" s="1360"/>
      <c r="E69" s="1361"/>
      <c r="F69" s="1360"/>
      <c r="G69" s="1360"/>
      <c r="H69" s="1362"/>
      <c r="I69" s="1310"/>
      <c r="J69" s="1091"/>
      <c r="K69" s="1091"/>
      <c r="L69" s="1091"/>
      <c r="M69" s="1091"/>
      <c r="N69" s="1311"/>
      <c r="O69" s="1132"/>
      <c r="P69" s="1312"/>
      <c r="Q69" s="1251"/>
      <c r="R69" s="1250"/>
      <c r="S69" s="1250"/>
      <c r="T69" s="1"/>
      <c r="U69" s="1083"/>
      <c r="V69" s="1083"/>
      <c r="W69" s="1083"/>
      <c r="X69" s="769"/>
      <c r="Y69" s="769"/>
      <c r="Z69" s="769"/>
      <c r="AA69" s="1719"/>
      <c r="AB69" s="1719"/>
      <c r="AC69" s="1719"/>
      <c r="AD69" s="1085"/>
      <c r="AE69" s="1085"/>
      <c r="AF69" s="1085"/>
      <c r="AG69" s="1085"/>
      <c r="AH69" s="1086"/>
      <c r="AI69" s="1085"/>
      <c r="AJ69" s="1085"/>
      <c r="AK69" s="1085"/>
      <c r="AL69" s="1085"/>
      <c r="AM69" s="1085"/>
      <c r="AN69" s="1085"/>
      <c r="AO69" s="1084"/>
      <c r="AP69" s="1084"/>
      <c r="AQ69" s="1085"/>
      <c r="AR69" s="1085"/>
      <c r="AS69" s="1085"/>
    </row>
    <row r="70" spans="1:45" x14ac:dyDescent="0.25">
      <c r="A70" s="1719"/>
      <c r="B70" s="1719"/>
      <c r="C70" s="1719"/>
      <c r="D70" s="1719"/>
      <c r="E70" s="1719"/>
      <c r="F70" s="1719"/>
      <c r="G70" s="1"/>
      <c r="H70" s="1"/>
      <c r="I70" s="1"/>
      <c r="J70" s="1719"/>
      <c r="K70" s="1719"/>
      <c r="L70" s="1719"/>
      <c r="M70" s="1719"/>
      <c r="N70" s="1719"/>
      <c r="O70" s="1719"/>
      <c r="P70" s="1719"/>
      <c r="Q70" s="1719"/>
      <c r="R70" s="1197"/>
      <c r="S70" s="1197"/>
      <c r="T70" s="1719"/>
      <c r="U70" s="1719"/>
      <c r="V70" s="25"/>
      <c r="W70" s="25"/>
      <c r="X70" s="1719"/>
      <c r="Y70" s="1719"/>
      <c r="Z70" s="1719"/>
      <c r="AA70" s="1719"/>
      <c r="AB70" s="1719"/>
      <c r="AC70" s="1719"/>
      <c r="AD70" s="1719"/>
      <c r="AE70" s="1719"/>
      <c r="AF70" s="1719"/>
      <c r="AG70" s="1719"/>
      <c r="AH70" s="1719"/>
      <c r="AI70" s="1719"/>
      <c r="AJ70" s="1719"/>
      <c r="AK70" s="1719"/>
      <c r="AL70" s="1719"/>
      <c r="AM70" s="1719"/>
      <c r="AN70" s="1719"/>
      <c r="AO70" s="1719"/>
      <c r="AP70" s="1719"/>
      <c r="AQ70" s="1719"/>
      <c r="AR70" s="1719"/>
      <c r="AS70" s="1719"/>
    </row>
    <row r="71" spans="1:45" x14ac:dyDescent="0.25">
      <c r="A71" s="1719"/>
      <c r="B71" s="695" t="s">
        <v>746</v>
      </c>
      <c r="C71" s="5"/>
      <c r="D71" s="1684"/>
      <c r="E71" s="1"/>
      <c r="F71" s="776"/>
      <c r="G71" s="776"/>
      <c r="H71" s="776"/>
      <c r="I71" s="776"/>
      <c r="J71" s="1119"/>
      <c r="K71" s="1119"/>
      <c r="L71" s="1120"/>
      <c r="M71" s="1634"/>
      <c r="N71" s="1719"/>
      <c r="O71" s="1684"/>
      <c r="P71" s="1684"/>
      <c r="Q71" s="320"/>
      <c r="R71" s="1093"/>
      <c r="S71" s="1044" t="str">
        <f>$B71</f>
        <v>Total (500)</v>
      </c>
      <c r="T71" s="1741"/>
      <c r="U71" s="1"/>
      <c r="V71" s="283"/>
      <c r="W71" s="283"/>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row>
    <row r="72" spans="1:45" x14ac:dyDescent="0.25">
      <c r="A72" s="1634"/>
      <c r="B72" s="5"/>
      <c r="C72" s="5"/>
      <c r="D72" s="1119"/>
      <c r="E72" s="1"/>
      <c r="F72" s="776"/>
      <c r="G72" s="776"/>
      <c r="H72" s="776"/>
      <c r="I72" s="776"/>
      <c r="J72" s="1119"/>
      <c r="K72" s="1119"/>
      <c r="L72" s="1120"/>
      <c r="M72" s="1634"/>
      <c r="N72" s="1719"/>
      <c r="O72" s="1119"/>
      <c r="P72" s="1119"/>
      <c r="Q72" s="1719"/>
      <c r="R72" s="1719"/>
      <c r="S72" s="1719"/>
      <c r="T72" s="1719"/>
      <c r="U72" s="1719"/>
      <c r="V72" s="1719"/>
      <c r="W72" s="1719"/>
      <c r="X72" s="1719"/>
      <c r="Y72" s="1719"/>
      <c r="Z72" s="1719"/>
      <c r="AA72" s="1719"/>
      <c r="AB72" s="1719"/>
      <c r="AC72" s="1719"/>
      <c r="AD72" s="1719"/>
      <c r="AE72" s="1719"/>
      <c r="AF72" s="1719"/>
      <c r="AG72" s="1719"/>
      <c r="AH72" s="1719"/>
      <c r="AI72" s="1719"/>
      <c r="AJ72" s="1719"/>
      <c r="AK72" s="1719"/>
      <c r="AL72" s="1719"/>
      <c r="AM72" s="1719"/>
      <c r="AN72" s="1719"/>
      <c r="AO72" s="1719"/>
      <c r="AP72" s="1719"/>
      <c r="AQ72" s="1719"/>
      <c r="AR72" s="1719"/>
      <c r="AS72" s="1719"/>
    </row>
    <row r="73" spans="1:45" ht="36" customHeight="1" x14ac:dyDescent="0.25">
      <c r="A73" s="1094">
        <v>1</v>
      </c>
      <c r="B73" s="2001" t="s">
        <v>2961</v>
      </c>
      <c r="C73" s="2283"/>
      <c r="D73" s="2283"/>
      <c r="E73" s="2283"/>
      <c r="F73" s="2283"/>
      <c r="G73" s="2283"/>
      <c r="H73" s="2283"/>
      <c r="I73" s="2283"/>
      <c r="J73" s="1095">
        <v>4</v>
      </c>
      <c r="K73" s="2001" t="s">
        <v>2962</v>
      </c>
      <c r="L73" s="2283"/>
      <c r="M73" s="2283"/>
      <c r="N73" s="2283"/>
      <c r="O73" s="2283"/>
      <c r="P73" s="2283"/>
      <c r="Q73" s="1252"/>
      <c r="R73" s="1252"/>
      <c r="S73" s="1252"/>
      <c r="T73" s="1719"/>
      <c r="U73" s="1719"/>
      <c r="V73" s="1719"/>
      <c r="W73" s="1719"/>
      <c r="X73" s="1719"/>
      <c r="Y73" s="1719"/>
      <c r="Z73" s="1719"/>
      <c r="AA73" s="1719"/>
      <c r="AB73" s="1719"/>
      <c r="AC73" s="1719"/>
      <c r="AD73" s="1719"/>
      <c r="AE73" s="1719"/>
      <c r="AF73" s="1719"/>
      <c r="AG73" s="1719"/>
      <c r="AH73" s="1719"/>
      <c r="AI73" s="1719"/>
      <c r="AJ73" s="1719"/>
      <c r="AK73" s="1719"/>
      <c r="AL73" s="1719"/>
      <c r="AM73" s="1719"/>
      <c r="AN73" s="1719"/>
      <c r="AO73" s="1719"/>
      <c r="AP73" s="1719"/>
      <c r="AQ73" s="1719"/>
      <c r="AR73" s="1719"/>
      <c r="AS73" s="1719"/>
    </row>
    <row r="74" spans="1:45" ht="33.75" customHeight="1" x14ac:dyDescent="0.25">
      <c r="A74" s="1094">
        <v>2</v>
      </c>
      <c r="B74" s="2001" t="s">
        <v>2990</v>
      </c>
      <c r="C74" s="2283"/>
      <c r="D74" s="2283"/>
      <c r="E74" s="2283"/>
      <c r="F74" s="2283"/>
      <c r="G74" s="2283"/>
      <c r="H74" s="2283"/>
      <c r="I74" s="2283"/>
      <c r="J74" s="1095">
        <v>5</v>
      </c>
      <c r="K74" s="2001" t="s">
        <v>2964</v>
      </c>
      <c r="L74" s="2283"/>
      <c r="M74" s="2283"/>
      <c r="N74" s="2283"/>
      <c r="O74" s="2283"/>
      <c r="P74" s="2283"/>
      <c r="Q74" s="1715"/>
      <c r="R74" s="1715"/>
      <c r="S74" s="1715"/>
      <c r="T74" s="1719"/>
      <c r="U74" s="1719"/>
      <c r="V74" s="1719"/>
      <c r="W74" s="1719"/>
      <c r="X74" s="1719"/>
      <c r="Y74" s="1719"/>
      <c r="Z74" s="1719"/>
      <c r="AA74" s="1719"/>
      <c r="AB74" s="1719"/>
      <c r="AC74" s="1719"/>
      <c r="AD74" s="1719"/>
      <c r="AE74" s="1719"/>
      <c r="AF74" s="1719"/>
      <c r="AG74" s="1719"/>
      <c r="AH74" s="1719"/>
      <c r="AI74" s="1719"/>
      <c r="AJ74" s="1719"/>
      <c r="AK74" s="1719"/>
      <c r="AL74" s="1719"/>
      <c r="AM74" s="1719"/>
      <c r="AN74" s="1719"/>
      <c r="AO74" s="1719"/>
      <c r="AP74" s="1719"/>
      <c r="AQ74" s="1719"/>
      <c r="AR74" s="1719"/>
      <c r="AS74" s="1719"/>
    </row>
    <row r="75" spans="1:45" ht="28.15" customHeight="1" x14ac:dyDescent="0.25">
      <c r="A75" s="1094">
        <v>3</v>
      </c>
      <c r="B75" s="2001" t="s">
        <v>2965</v>
      </c>
      <c r="C75" s="2283"/>
      <c r="D75" s="2283"/>
      <c r="E75" s="2283"/>
      <c r="F75" s="2283"/>
      <c r="G75" s="2283"/>
      <c r="H75" s="2283"/>
      <c r="I75" s="2283"/>
      <c r="J75" s="1095">
        <v>6</v>
      </c>
      <c r="K75" s="2001" t="s">
        <v>2966</v>
      </c>
      <c r="L75" s="2283"/>
      <c r="M75" s="2283"/>
      <c r="N75" s="2283"/>
      <c r="O75" s="2283"/>
      <c r="P75" s="2283"/>
      <c r="Q75" s="1715"/>
      <c r="R75" s="1715"/>
      <c r="S75" s="1715"/>
      <c r="T75" s="1719"/>
      <c r="U75" s="1719"/>
      <c r="V75" s="1719"/>
      <c r="W75" s="1719"/>
      <c r="X75" s="1719"/>
      <c r="Y75" s="1719"/>
      <c r="Z75" s="1719"/>
      <c r="AA75" s="1719"/>
      <c r="AB75" s="1719"/>
      <c r="AC75" s="1719"/>
      <c r="AD75" s="1719"/>
      <c r="AE75" s="1719"/>
      <c r="AF75" s="1719"/>
      <c r="AG75" s="1719"/>
      <c r="AH75" s="1719"/>
      <c r="AI75" s="1719"/>
      <c r="AJ75" s="1719"/>
      <c r="AK75" s="1719"/>
      <c r="AL75" s="1719"/>
      <c r="AM75" s="1719"/>
      <c r="AN75" s="1719"/>
      <c r="AO75" s="1719"/>
      <c r="AP75" s="1719"/>
      <c r="AQ75" s="1719"/>
      <c r="AR75" s="1719"/>
      <c r="AS75" s="1719"/>
    </row>
    <row r="76" spans="1:45" x14ac:dyDescent="0.25">
      <c r="A76" s="1634"/>
      <c r="B76" s="1719"/>
      <c r="C76" s="1719"/>
      <c r="D76" s="1719"/>
      <c r="E76" s="1719"/>
      <c r="F76" s="1719"/>
      <c r="G76" s="1719"/>
      <c r="H76" s="1"/>
      <c r="I76" s="1719"/>
      <c r="J76" s="768"/>
      <c r="K76" s="19"/>
      <c r="L76" s="1634"/>
      <c r="M76" s="1719"/>
      <c r="N76" s="1719"/>
      <c r="O76" s="1719"/>
      <c r="P76" s="1719"/>
      <c r="Q76" s="1719"/>
      <c r="R76" s="1719"/>
      <c r="S76" s="1719"/>
      <c r="T76" s="1719"/>
      <c r="U76" s="1719"/>
      <c r="V76" s="1719"/>
      <c r="W76" s="1719"/>
      <c r="X76" s="1719"/>
      <c r="Y76" s="1719"/>
      <c r="Z76" s="1719"/>
      <c r="AA76" s="1719"/>
      <c r="AB76" s="1719"/>
      <c r="AC76" s="1719"/>
      <c r="AD76" s="1719"/>
      <c r="AE76" s="1719"/>
      <c r="AF76" s="1719"/>
      <c r="AG76" s="1719"/>
      <c r="AH76" s="1719"/>
      <c r="AI76" s="1719"/>
      <c r="AJ76" s="1719"/>
      <c r="AK76" s="1719"/>
      <c r="AL76" s="1719"/>
      <c r="AM76" s="1719"/>
      <c r="AN76" s="1719"/>
      <c r="AO76" s="1719"/>
      <c r="AP76" s="1719"/>
      <c r="AQ76" s="1719"/>
      <c r="AR76" s="1719"/>
      <c r="AS76" s="1719"/>
    </row>
    <row r="77" spans="1:45" x14ac:dyDescent="0.25">
      <c r="A77" s="1634"/>
      <c r="B77" s="1634"/>
      <c r="C77" s="1719"/>
      <c r="D77" s="1719"/>
      <c r="E77" s="1719"/>
      <c r="F77" s="1719"/>
      <c r="G77" s="1719"/>
      <c r="H77" s="1"/>
      <c r="I77" s="1719"/>
      <c r="J77" s="1719"/>
      <c r="K77" s="1719"/>
      <c r="L77" s="1719"/>
      <c r="M77" s="1719"/>
      <c r="N77" s="1719"/>
      <c r="O77" s="1719"/>
      <c r="P77" s="1719"/>
      <c r="Q77" s="1719"/>
      <c r="R77" s="1719"/>
      <c r="S77" s="1719"/>
      <c r="T77" s="1719"/>
      <c r="U77" s="1719"/>
      <c r="V77" s="1719"/>
      <c r="W77" s="1719"/>
      <c r="X77" s="1719"/>
      <c r="Y77" s="1719"/>
      <c r="Z77" s="1719"/>
      <c r="AA77" s="1719"/>
      <c r="AB77" s="1719"/>
      <c r="AC77" s="1719"/>
      <c r="AD77" s="1719"/>
      <c r="AE77" s="1719"/>
      <c r="AF77" s="1719"/>
      <c r="AG77" s="1719"/>
      <c r="AH77" s="1719"/>
      <c r="AI77" s="1719"/>
      <c r="AJ77" s="1719"/>
      <c r="AK77" s="1719"/>
      <c r="AL77" s="1719"/>
      <c r="AM77" s="1719"/>
      <c r="AN77" s="1719"/>
      <c r="AO77" s="1719"/>
      <c r="AP77" s="1719"/>
      <c r="AQ77" s="1719"/>
      <c r="AR77" s="1719"/>
      <c r="AS77" s="1719"/>
    </row>
    <row r="78" spans="1:45" x14ac:dyDescent="0.25">
      <c r="A78" s="1634"/>
      <c r="B78" s="25"/>
      <c r="C78" s="1719"/>
      <c r="D78" s="1719"/>
      <c r="E78" s="1719"/>
      <c r="F78" s="1719"/>
      <c r="G78" s="1719"/>
      <c r="H78" s="1719"/>
      <c r="I78" s="1719"/>
      <c r="J78" s="1719"/>
      <c r="K78" s="1719"/>
      <c r="L78" s="1719"/>
      <c r="M78" s="1719"/>
      <c r="N78" s="1719"/>
      <c r="O78" s="1719"/>
      <c r="P78" s="1719"/>
      <c r="Q78" s="1719"/>
      <c r="R78" s="1719"/>
      <c r="S78" s="1719"/>
      <c r="T78" s="1719"/>
      <c r="U78" s="1719"/>
      <c r="V78" s="1719"/>
      <c r="W78" s="1719"/>
      <c r="X78" s="1719"/>
      <c r="Y78" s="1719"/>
      <c r="Z78" s="1719"/>
      <c r="AA78" s="1719"/>
      <c r="AB78" s="1719"/>
      <c r="AC78" s="1719"/>
      <c r="AD78" s="1719"/>
      <c r="AE78" s="1719"/>
      <c r="AF78" s="1719"/>
      <c r="AG78" s="1719"/>
      <c r="AH78" s="1719"/>
      <c r="AI78" s="1719"/>
      <c r="AJ78" s="1719"/>
      <c r="AK78" s="1719"/>
      <c r="AL78" s="1719"/>
      <c r="AM78" s="1719"/>
      <c r="AN78" s="1719"/>
      <c r="AO78" s="1719"/>
      <c r="AP78" s="1719"/>
      <c r="AQ78" s="1719"/>
      <c r="AR78" s="1719"/>
      <c r="AS78" s="1719"/>
    </row>
    <row r="79" spans="1:45" x14ac:dyDescent="0.25">
      <c r="A79" s="1634"/>
      <c r="B79" s="1719"/>
      <c r="C79" s="1719"/>
      <c r="D79" s="1719"/>
      <c r="E79" s="1719"/>
      <c r="F79" s="1719"/>
      <c r="G79" s="1719"/>
      <c r="H79" s="1719"/>
      <c r="I79" s="1719"/>
      <c r="J79" s="1719"/>
      <c r="K79" s="1719"/>
      <c r="L79" s="1719"/>
      <c r="M79" s="1719"/>
      <c r="N79" s="1719"/>
      <c r="O79" s="1719"/>
      <c r="P79" s="1719"/>
      <c r="Q79" s="1719"/>
      <c r="R79" s="1719"/>
      <c r="S79" s="1719"/>
      <c r="T79" s="1719"/>
      <c r="U79" s="1719"/>
      <c r="V79" s="1719"/>
      <c r="W79" s="1719"/>
      <c r="X79" s="1719"/>
      <c r="Y79" s="1719"/>
      <c r="Z79" s="1719"/>
      <c r="AA79" s="1719"/>
      <c r="AB79" s="1719"/>
      <c r="AC79" s="1719"/>
      <c r="AD79" s="1719"/>
      <c r="AE79" s="1719"/>
      <c r="AF79" s="1719"/>
      <c r="AG79" s="1719"/>
      <c r="AH79" s="1719"/>
      <c r="AI79" s="1719"/>
      <c r="AJ79" s="1719"/>
      <c r="AK79" s="1719"/>
      <c r="AL79" s="1719"/>
      <c r="AM79" s="1719"/>
      <c r="AN79" s="1719"/>
      <c r="AO79" s="1719"/>
      <c r="AP79" s="1719"/>
      <c r="AQ79" s="1719"/>
      <c r="AR79" s="1719"/>
      <c r="AS79" s="1719"/>
    </row>
    <row r="80" spans="1:45" x14ac:dyDescent="0.25">
      <c r="A80" s="1634"/>
      <c r="B80" s="1719"/>
      <c r="C80" s="1719"/>
      <c r="D80" s="1719"/>
      <c r="E80" s="1719"/>
      <c r="F80" s="1719"/>
      <c r="G80" s="1719"/>
      <c r="H80" s="1719"/>
      <c r="I80" s="1719"/>
      <c r="J80" s="1719"/>
      <c r="K80" s="1719"/>
      <c r="L80" s="1719"/>
      <c r="M80" s="1719"/>
      <c r="N80" s="1719"/>
      <c r="O80" s="1719"/>
      <c r="P80" s="1719"/>
      <c r="Q80" s="1719"/>
      <c r="R80" s="1719"/>
      <c r="S80" s="1719"/>
      <c r="T80" s="1719"/>
      <c r="U80" s="1719"/>
      <c r="V80" s="1719"/>
      <c r="W80" s="1719"/>
      <c r="X80" s="1719"/>
      <c r="Y80" s="1719"/>
      <c r="Z80" s="1719"/>
      <c r="AA80" s="1719"/>
      <c r="AB80" s="1719"/>
      <c r="AC80" s="1719"/>
      <c r="AD80" s="1719"/>
      <c r="AE80" s="1719"/>
      <c r="AF80" s="1719"/>
      <c r="AG80" s="1719"/>
      <c r="AH80" s="1719"/>
      <c r="AI80" s="1719"/>
      <c r="AJ80" s="1719"/>
      <c r="AK80" s="1719"/>
      <c r="AL80" s="1719"/>
      <c r="AM80" s="1719"/>
      <c r="AN80" s="1719"/>
      <c r="AO80" s="1719"/>
      <c r="AP80" s="1719"/>
      <c r="AQ80" s="1719"/>
      <c r="AR80" s="1719"/>
      <c r="AS80" s="1719"/>
    </row>
    <row r="81" spans="1:1" x14ac:dyDescent="0.25">
      <c r="A81" s="1634"/>
    </row>
    <row r="82" spans="1:1" x14ac:dyDescent="0.25">
      <c r="A82" s="1634"/>
    </row>
    <row r="83" spans="1:1" x14ac:dyDescent="0.25">
      <c r="A83" s="1634"/>
    </row>
    <row r="84" spans="1:1" x14ac:dyDescent="0.25">
      <c r="A84" s="1634"/>
    </row>
    <row r="85" spans="1:1" x14ac:dyDescent="0.25">
      <c r="A85" s="1634"/>
    </row>
    <row r="86" spans="1:1" x14ac:dyDescent="0.25">
      <c r="A86" s="1634"/>
    </row>
    <row r="87" spans="1:1" x14ac:dyDescent="0.25">
      <c r="A87" s="1634"/>
    </row>
    <row r="88" spans="1:1" x14ac:dyDescent="0.25">
      <c r="A88" s="1634"/>
    </row>
    <row r="89" spans="1:1" x14ac:dyDescent="0.25">
      <c r="A89" s="1634"/>
    </row>
    <row r="90" spans="1:1" x14ac:dyDescent="0.25">
      <c r="A90" s="1634"/>
    </row>
    <row r="91" spans="1:1" x14ac:dyDescent="0.25">
      <c r="A91" s="1634"/>
    </row>
    <row r="92" spans="1:1" x14ac:dyDescent="0.25">
      <c r="A92" s="1634"/>
    </row>
    <row r="93" spans="1:1" x14ac:dyDescent="0.25">
      <c r="A93" s="1634"/>
    </row>
    <row r="94" spans="1:1" x14ac:dyDescent="0.25">
      <c r="A94" s="1634"/>
    </row>
    <row r="95" spans="1:1" x14ac:dyDescent="0.25">
      <c r="A95" s="1634"/>
    </row>
    <row r="96" spans="1:1" x14ac:dyDescent="0.25">
      <c r="A96" s="1634"/>
    </row>
    <row r="97" spans="1:1" x14ac:dyDescent="0.25">
      <c r="A97" s="86"/>
    </row>
    <row r="98" spans="1:1" x14ac:dyDescent="0.25">
      <c r="A98" s="39"/>
    </row>
    <row r="101" spans="1:1" x14ac:dyDescent="0.25">
      <c r="A101" s="1634"/>
    </row>
    <row r="102" spans="1:1" x14ac:dyDescent="0.25">
      <c r="A102" s="1634"/>
    </row>
    <row r="103" spans="1:1" x14ac:dyDescent="0.25">
      <c r="A103" s="1634"/>
    </row>
    <row r="104" spans="1:1" x14ac:dyDescent="0.25">
      <c r="A104" s="1634"/>
    </row>
    <row r="105" spans="1:1" x14ac:dyDescent="0.25">
      <c r="A105" s="1634"/>
    </row>
    <row r="106" spans="1:1" x14ac:dyDescent="0.25">
      <c r="A106" s="1634"/>
    </row>
    <row r="107" spans="1:1" x14ac:dyDescent="0.25">
      <c r="A107" s="1634"/>
    </row>
    <row r="108" spans="1:1" x14ac:dyDescent="0.25">
      <c r="A108" s="1634"/>
    </row>
    <row r="109" spans="1:1" x14ac:dyDescent="0.25">
      <c r="A109" s="1634"/>
    </row>
    <row r="110" spans="1:1" x14ac:dyDescent="0.25">
      <c r="A110" s="1634"/>
    </row>
    <row r="111" spans="1:1" x14ac:dyDescent="0.25">
      <c r="A111" s="1634"/>
    </row>
    <row r="112" spans="1:1" x14ac:dyDescent="0.25">
      <c r="A112" s="1634"/>
    </row>
    <row r="113" spans="1:1" x14ac:dyDescent="0.25">
      <c r="A113" s="1634"/>
    </row>
    <row r="114" spans="1:1" x14ac:dyDescent="0.25">
      <c r="A114" s="1634"/>
    </row>
    <row r="115" spans="1:1" x14ac:dyDescent="0.25">
      <c r="A115" s="1634"/>
    </row>
    <row r="116" spans="1:1" x14ac:dyDescent="0.25">
      <c r="A116" s="1634"/>
    </row>
    <row r="117" spans="1:1" x14ac:dyDescent="0.25">
      <c r="A117" s="1634"/>
    </row>
    <row r="118" spans="1:1" x14ac:dyDescent="0.25">
      <c r="A118" s="1634"/>
    </row>
    <row r="119" spans="1:1" x14ac:dyDescent="0.25">
      <c r="A119" s="1634"/>
    </row>
    <row r="120" spans="1:1" x14ac:dyDescent="0.25">
      <c r="A120" s="1634"/>
    </row>
    <row r="121" spans="1:1" x14ac:dyDescent="0.25">
      <c r="A121" s="1634"/>
    </row>
    <row r="122" spans="1:1" x14ac:dyDescent="0.25">
      <c r="A122" s="1634"/>
    </row>
    <row r="123" spans="1:1" x14ac:dyDescent="0.25">
      <c r="A123" s="1634"/>
    </row>
    <row r="124" spans="1:1" x14ac:dyDescent="0.25">
      <c r="A124" s="1634"/>
    </row>
    <row r="125" spans="1:1" x14ac:dyDescent="0.25">
      <c r="A125" s="1634"/>
    </row>
    <row r="126" spans="1:1" x14ac:dyDescent="0.25">
      <c r="A126" s="86"/>
    </row>
    <row r="127" spans="1:1" x14ac:dyDescent="0.25">
      <c r="A127" s="39"/>
    </row>
    <row r="130" spans="1:1" x14ac:dyDescent="0.25">
      <c r="A130" s="1634"/>
    </row>
    <row r="131" spans="1:1" x14ac:dyDescent="0.25">
      <c r="A131" s="1634"/>
    </row>
    <row r="132" spans="1:1" x14ac:dyDescent="0.25">
      <c r="A132" s="1634"/>
    </row>
    <row r="133" spans="1:1" x14ac:dyDescent="0.25">
      <c r="A133" s="1634"/>
    </row>
    <row r="134" spans="1:1" x14ac:dyDescent="0.25">
      <c r="A134" s="1634"/>
    </row>
    <row r="135" spans="1:1" x14ac:dyDescent="0.25">
      <c r="A135" s="1634"/>
    </row>
    <row r="136" spans="1:1" x14ac:dyDescent="0.25">
      <c r="A136" s="1634"/>
    </row>
    <row r="137" spans="1:1" x14ac:dyDescent="0.25">
      <c r="A137" s="1634"/>
    </row>
    <row r="138" spans="1:1" x14ac:dyDescent="0.25">
      <c r="A138" s="1634"/>
    </row>
    <row r="139" spans="1:1" x14ac:dyDescent="0.25">
      <c r="A139" s="1634"/>
    </row>
    <row r="140" spans="1:1" x14ac:dyDescent="0.25">
      <c r="A140" s="1634"/>
    </row>
    <row r="141" spans="1:1" x14ac:dyDescent="0.25">
      <c r="A141" s="1634"/>
    </row>
    <row r="142" spans="1:1" x14ac:dyDescent="0.25">
      <c r="A142" s="1634"/>
    </row>
    <row r="143" spans="1:1" x14ac:dyDescent="0.25">
      <c r="A143" s="1634"/>
    </row>
    <row r="144" spans="1:1" x14ac:dyDescent="0.25">
      <c r="A144" s="1634"/>
    </row>
    <row r="145" spans="1:1" x14ac:dyDescent="0.25">
      <c r="A145" s="1634"/>
    </row>
    <row r="146" spans="1:1" x14ac:dyDescent="0.25">
      <c r="A146" s="1634"/>
    </row>
    <row r="147" spans="1:1" x14ac:dyDescent="0.25">
      <c r="A147" s="1634"/>
    </row>
    <row r="148" spans="1:1" x14ac:dyDescent="0.25">
      <c r="A148" s="1634"/>
    </row>
    <row r="149" spans="1:1" x14ac:dyDescent="0.25">
      <c r="A149" s="1634"/>
    </row>
    <row r="150" spans="1:1" x14ac:dyDescent="0.25">
      <c r="A150" s="1634"/>
    </row>
    <row r="151" spans="1:1" x14ac:dyDescent="0.25">
      <c r="A151" s="1634"/>
    </row>
    <row r="152" spans="1:1" x14ac:dyDescent="0.25">
      <c r="A152" s="1634"/>
    </row>
    <row r="153" spans="1:1" x14ac:dyDescent="0.25">
      <c r="A153" s="1634"/>
    </row>
    <row r="154" spans="1:1" x14ac:dyDescent="0.25">
      <c r="A154" s="1634"/>
    </row>
    <row r="155" spans="1:1" x14ac:dyDescent="0.25">
      <c r="A155" s="86"/>
    </row>
    <row r="156" spans="1:1" x14ac:dyDescent="0.25">
      <c r="A156" s="39"/>
    </row>
    <row r="164" spans="1:1" x14ac:dyDescent="0.25">
      <c r="A164" s="1634"/>
    </row>
    <row r="165" spans="1:1" x14ac:dyDescent="0.25">
      <c r="A165" s="1634"/>
    </row>
    <row r="166" spans="1:1" x14ac:dyDescent="0.25">
      <c r="A166" s="1634"/>
    </row>
    <row r="168" spans="1:1" x14ac:dyDescent="0.25">
      <c r="A168" s="1098"/>
    </row>
  </sheetData>
  <mergeCells count="18">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 ref="B2:E2"/>
  </mergeCells>
  <hyperlinks>
    <hyperlink ref="B2:E2" location="'Liste tableaux'!A1" display="Retour à la liste des tableaux" xr:uid="{D3033A90-228E-47E2-843B-1AB7877C3E8B}"/>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dimension ref="A1:AB253"/>
  <sheetViews>
    <sheetView showGridLines="0" workbookViewId="0"/>
  </sheetViews>
  <sheetFormatPr defaultColWidth="9.140625" defaultRowHeight="12.75" x14ac:dyDescent="0.2"/>
  <cols>
    <col min="1" max="2" width="4.5703125" style="1" customWidth="1"/>
    <col min="3" max="3" width="2.5703125" style="1" customWidth="1"/>
    <col min="4" max="4" width="3.42578125" style="1" customWidth="1"/>
    <col min="5" max="5" width="42" style="1" customWidth="1"/>
    <col min="6" max="7" width="8.85546875" style="1" customWidth="1"/>
    <col min="8" max="8" width="9.140625" style="1"/>
    <col min="9" max="9" width="10" style="1" bestFit="1" customWidth="1"/>
    <col min="10" max="11" width="9.140625" style="1"/>
    <col min="12" max="12" width="8.140625" style="1" customWidth="1"/>
    <col min="13" max="13" width="9" style="1" customWidth="1"/>
    <col min="14" max="14" width="8" style="1" customWidth="1"/>
    <col min="15" max="15" width="8.5703125" style="1" customWidth="1"/>
    <col min="16" max="16" width="7.85546875" style="1" customWidth="1"/>
    <col min="17" max="17" width="8.5703125" style="1" customWidth="1"/>
    <col min="18" max="18" width="9.28515625" style="1085" customWidth="1"/>
    <col min="19" max="19" width="9.7109375" style="1085" customWidth="1"/>
    <col min="20" max="21" width="9.140625" style="1"/>
    <col min="22" max="23" width="7.5703125" style="1" customWidth="1"/>
    <col min="24" max="24" width="2.42578125" style="1" customWidth="1"/>
    <col min="25" max="258" width="9.140625" style="1"/>
    <col min="259" max="260" width="4.5703125" style="1" customWidth="1"/>
    <col min="261" max="261" width="2.5703125" style="1" customWidth="1"/>
    <col min="262" max="262" width="3.42578125" style="1" customWidth="1"/>
    <col min="263" max="263" width="25" style="1" customWidth="1"/>
    <col min="264" max="265" width="8.85546875" style="1" customWidth="1"/>
    <col min="266" max="266" width="9.140625" style="1"/>
    <col min="267" max="267" width="10" style="1" bestFit="1" customWidth="1"/>
    <col min="268" max="269" width="9.140625" style="1"/>
    <col min="270" max="270" width="8.140625" style="1" customWidth="1"/>
    <col min="271" max="271" width="9" style="1" customWidth="1"/>
    <col min="272" max="272" width="8" style="1" customWidth="1"/>
    <col min="273" max="273" width="8.5703125" style="1" customWidth="1"/>
    <col min="274" max="274" width="8" style="1" customWidth="1"/>
    <col min="275" max="275" width="8.5703125" style="1" customWidth="1"/>
    <col min="276" max="277" width="9.140625" style="1"/>
    <col min="278" max="279" width="7.5703125" style="1" customWidth="1"/>
    <col min="280" max="280" width="2.42578125" style="1" customWidth="1"/>
    <col min="281" max="514" width="9.140625" style="1"/>
    <col min="515" max="516" width="4.5703125" style="1" customWidth="1"/>
    <col min="517" max="517" width="2.5703125" style="1" customWidth="1"/>
    <col min="518" max="518" width="3.42578125" style="1" customWidth="1"/>
    <col min="519" max="519" width="25" style="1" customWidth="1"/>
    <col min="520" max="521" width="8.85546875" style="1" customWidth="1"/>
    <col min="522" max="522" width="9.140625" style="1"/>
    <col min="523" max="523" width="10" style="1" bestFit="1" customWidth="1"/>
    <col min="524" max="525" width="9.140625" style="1"/>
    <col min="526" max="526" width="8.140625" style="1" customWidth="1"/>
    <col min="527" max="527" width="9" style="1" customWidth="1"/>
    <col min="528" max="528" width="8" style="1" customWidth="1"/>
    <col min="529" max="529" width="8.5703125" style="1" customWidth="1"/>
    <col min="530" max="530" width="8" style="1" customWidth="1"/>
    <col min="531" max="531" width="8.5703125" style="1" customWidth="1"/>
    <col min="532" max="533" width="9.140625" style="1"/>
    <col min="534" max="535" width="7.5703125" style="1" customWidth="1"/>
    <col min="536" max="536" width="2.42578125" style="1" customWidth="1"/>
    <col min="537" max="770" width="9.140625" style="1"/>
    <col min="771" max="772" width="4.5703125" style="1" customWidth="1"/>
    <col min="773" max="773" width="2.5703125" style="1" customWidth="1"/>
    <col min="774" max="774" width="3.42578125" style="1" customWidth="1"/>
    <col min="775" max="775" width="25" style="1" customWidth="1"/>
    <col min="776" max="777" width="8.85546875" style="1" customWidth="1"/>
    <col min="778" max="778" width="9.140625" style="1"/>
    <col min="779" max="779" width="10" style="1" bestFit="1" customWidth="1"/>
    <col min="780" max="781" width="9.140625" style="1"/>
    <col min="782" max="782" width="8.140625" style="1" customWidth="1"/>
    <col min="783" max="783" width="9" style="1" customWidth="1"/>
    <col min="784" max="784" width="8" style="1" customWidth="1"/>
    <col min="785" max="785" width="8.5703125" style="1" customWidth="1"/>
    <col min="786" max="786" width="8" style="1" customWidth="1"/>
    <col min="787" max="787" width="8.5703125" style="1" customWidth="1"/>
    <col min="788" max="789" width="9.140625" style="1"/>
    <col min="790" max="791" width="7.5703125" style="1" customWidth="1"/>
    <col min="792" max="792" width="2.42578125" style="1" customWidth="1"/>
    <col min="793" max="1026" width="9.140625" style="1"/>
    <col min="1027" max="1028" width="4.5703125" style="1" customWidth="1"/>
    <col min="1029" max="1029" width="2.5703125" style="1" customWidth="1"/>
    <col min="1030" max="1030" width="3.42578125" style="1" customWidth="1"/>
    <col min="1031" max="1031" width="25" style="1" customWidth="1"/>
    <col min="1032" max="1033" width="8.85546875" style="1" customWidth="1"/>
    <col min="1034" max="1034" width="9.140625" style="1"/>
    <col min="1035" max="1035" width="10" style="1" bestFit="1" customWidth="1"/>
    <col min="1036" max="1037" width="9.140625" style="1"/>
    <col min="1038" max="1038" width="8.140625" style="1" customWidth="1"/>
    <col min="1039" max="1039" width="9" style="1" customWidth="1"/>
    <col min="1040" max="1040" width="8" style="1" customWidth="1"/>
    <col min="1041" max="1041" width="8.5703125" style="1" customWidth="1"/>
    <col min="1042" max="1042" width="8" style="1" customWidth="1"/>
    <col min="1043" max="1043" width="8.5703125" style="1" customWidth="1"/>
    <col min="1044" max="1045" width="9.140625" style="1"/>
    <col min="1046" max="1047" width="7.5703125" style="1" customWidth="1"/>
    <col min="1048" max="1048" width="2.42578125" style="1" customWidth="1"/>
    <col min="1049" max="1282" width="9.140625" style="1"/>
    <col min="1283" max="1284" width="4.5703125" style="1" customWidth="1"/>
    <col min="1285" max="1285" width="2.5703125" style="1" customWidth="1"/>
    <col min="1286" max="1286" width="3.42578125" style="1" customWidth="1"/>
    <col min="1287" max="1287" width="25" style="1" customWidth="1"/>
    <col min="1288" max="1289" width="8.85546875" style="1" customWidth="1"/>
    <col min="1290" max="1290" width="9.140625" style="1"/>
    <col min="1291" max="1291" width="10" style="1" bestFit="1" customWidth="1"/>
    <col min="1292" max="1293" width="9.140625" style="1"/>
    <col min="1294" max="1294" width="8.140625" style="1" customWidth="1"/>
    <col min="1295" max="1295" width="9" style="1" customWidth="1"/>
    <col min="1296" max="1296" width="8" style="1" customWidth="1"/>
    <col min="1297" max="1297" width="8.5703125" style="1" customWidth="1"/>
    <col min="1298" max="1298" width="8" style="1" customWidth="1"/>
    <col min="1299" max="1299" width="8.5703125" style="1" customWidth="1"/>
    <col min="1300" max="1301" width="9.140625" style="1"/>
    <col min="1302" max="1303" width="7.5703125" style="1" customWidth="1"/>
    <col min="1304" max="1304" width="2.42578125" style="1" customWidth="1"/>
    <col min="1305" max="1538" width="9.140625" style="1"/>
    <col min="1539" max="1540" width="4.5703125" style="1" customWidth="1"/>
    <col min="1541" max="1541" width="2.5703125" style="1" customWidth="1"/>
    <col min="1542" max="1542" width="3.42578125" style="1" customWidth="1"/>
    <col min="1543" max="1543" width="25" style="1" customWidth="1"/>
    <col min="1544" max="1545" width="8.85546875" style="1" customWidth="1"/>
    <col min="1546" max="1546" width="9.140625" style="1"/>
    <col min="1547" max="1547" width="10" style="1" bestFit="1" customWidth="1"/>
    <col min="1548" max="1549" width="9.140625" style="1"/>
    <col min="1550" max="1550" width="8.140625" style="1" customWidth="1"/>
    <col min="1551" max="1551" width="9" style="1" customWidth="1"/>
    <col min="1552" max="1552" width="8" style="1" customWidth="1"/>
    <col min="1553" max="1553" width="8.5703125" style="1" customWidth="1"/>
    <col min="1554" max="1554" width="8" style="1" customWidth="1"/>
    <col min="1555" max="1555" width="8.5703125" style="1" customWidth="1"/>
    <col min="1556" max="1557" width="9.140625" style="1"/>
    <col min="1558" max="1559" width="7.5703125" style="1" customWidth="1"/>
    <col min="1560" max="1560" width="2.42578125" style="1" customWidth="1"/>
    <col min="1561" max="1794" width="9.140625" style="1"/>
    <col min="1795" max="1796" width="4.5703125" style="1" customWidth="1"/>
    <col min="1797" max="1797" width="2.5703125" style="1" customWidth="1"/>
    <col min="1798" max="1798" width="3.42578125" style="1" customWidth="1"/>
    <col min="1799" max="1799" width="25" style="1" customWidth="1"/>
    <col min="1800" max="1801" width="8.85546875" style="1" customWidth="1"/>
    <col min="1802" max="1802" width="9.140625" style="1"/>
    <col min="1803" max="1803" width="10" style="1" bestFit="1" customWidth="1"/>
    <col min="1804" max="1805" width="9.140625" style="1"/>
    <col min="1806" max="1806" width="8.140625" style="1" customWidth="1"/>
    <col min="1807" max="1807" width="9" style="1" customWidth="1"/>
    <col min="1808" max="1808" width="8" style="1" customWidth="1"/>
    <col min="1809" max="1809" width="8.5703125" style="1" customWidth="1"/>
    <col min="1810" max="1810" width="8" style="1" customWidth="1"/>
    <col min="1811" max="1811" width="8.5703125" style="1" customWidth="1"/>
    <col min="1812" max="1813" width="9.140625" style="1"/>
    <col min="1814" max="1815" width="7.5703125" style="1" customWidth="1"/>
    <col min="1816" max="1816" width="2.42578125" style="1" customWidth="1"/>
    <col min="1817" max="2050" width="9.140625" style="1"/>
    <col min="2051" max="2052" width="4.5703125" style="1" customWidth="1"/>
    <col min="2053" max="2053" width="2.5703125" style="1" customWidth="1"/>
    <col min="2054" max="2054" width="3.42578125" style="1" customWidth="1"/>
    <col min="2055" max="2055" width="25" style="1" customWidth="1"/>
    <col min="2056" max="2057" width="8.85546875" style="1" customWidth="1"/>
    <col min="2058" max="2058" width="9.140625" style="1"/>
    <col min="2059" max="2059" width="10" style="1" bestFit="1" customWidth="1"/>
    <col min="2060" max="2061" width="9.140625" style="1"/>
    <col min="2062" max="2062" width="8.140625" style="1" customWidth="1"/>
    <col min="2063" max="2063" width="9" style="1" customWidth="1"/>
    <col min="2064" max="2064" width="8" style="1" customWidth="1"/>
    <col min="2065" max="2065" width="8.5703125" style="1" customWidth="1"/>
    <col min="2066" max="2066" width="8" style="1" customWidth="1"/>
    <col min="2067" max="2067" width="8.5703125" style="1" customWidth="1"/>
    <col min="2068" max="2069" width="9.140625" style="1"/>
    <col min="2070" max="2071" width="7.5703125" style="1" customWidth="1"/>
    <col min="2072" max="2072" width="2.42578125" style="1" customWidth="1"/>
    <col min="2073" max="2306" width="9.140625" style="1"/>
    <col min="2307" max="2308" width="4.5703125" style="1" customWidth="1"/>
    <col min="2309" max="2309" width="2.5703125" style="1" customWidth="1"/>
    <col min="2310" max="2310" width="3.42578125" style="1" customWidth="1"/>
    <col min="2311" max="2311" width="25" style="1" customWidth="1"/>
    <col min="2312" max="2313" width="8.85546875" style="1" customWidth="1"/>
    <col min="2314" max="2314" width="9.140625" style="1"/>
    <col min="2315" max="2315" width="10" style="1" bestFit="1" customWidth="1"/>
    <col min="2316" max="2317" width="9.140625" style="1"/>
    <col min="2318" max="2318" width="8.140625" style="1" customWidth="1"/>
    <col min="2319" max="2319" width="9" style="1" customWidth="1"/>
    <col min="2320" max="2320" width="8" style="1" customWidth="1"/>
    <col min="2321" max="2321" width="8.5703125" style="1" customWidth="1"/>
    <col min="2322" max="2322" width="8" style="1" customWidth="1"/>
    <col min="2323" max="2323" width="8.5703125" style="1" customWidth="1"/>
    <col min="2324" max="2325" width="9.140625" style="1"/>
    <col min="2326" max="2327" width="7.5703125" style="1" customWidth="1"/>
    <col min="2328" max="2328" width="2.42578125" style="1" customWidth="1"/>
    <col min="2329" max="2562" width="9.140625" style="1"/>
    <col min="2563" max="2564" width="4.5703125" style="1" customWidth="1"/>
    <col min="2565" max="2565" width="2.5703125" style="1" customWidth="1"/>
    <col min="2566" max="2566" width="3.42578125" style="1" customWidth="1"/>
    <col min="2567" max="2567" width="25" style="1" customWidth="1"/>
    <col min="2568" max="2569" width="8.85546875" style="1" customWidth="1"/>
    <col min="2570" max="2570" width="9.140625" style="1"/>
    <col min="2571" max="2571" width="10" style="1" bestFit="1" customWidth="1"/>
    <col min="2572" max="2573" width="9.140625" style="1"/>
    <col min="2574" max="2574" width="8.140625" style="1" customWidth="1"/>
    <col min="2575" max="2575" width="9" style="1" customWidth="1"/>
    <col min="2576" max="2576" width="8" style="1" customWidth="1"/>
    <col min="2577" max="2577" width="8.5703125" style="1" customWidth="1"/>
    <col min="2578" max="2578" width="8" style="1" customWidth="1"/>
    <col min="2579" max="2579" width="8.5703125" style="1" customWidth="1"/>
    <col min="2580" max="2581" width="9.140625" style="1"/>
    <col min="2582" max="2583" width="7.5703125" style="1" customWidth="1"/>
    <col min="2584" max="2584" width="2.42578125" style="1" customWidth="1"/>
    <col min="2585" max="2818" width="9.140625" style="1"/>
    <col min="2819" max="2820" width="4.5703125" style="1" customWidth="1"/>
    <col min="2821" max="2821" width="2.5703125" style="1" customWidth="1"/>
    <col min="2822" max="2822" width="3.42578125" style="1" customWidth="1"/>
    <col min="2823" max="2823" width="25" style="1" customWidth="1"/>
    <col min="2824" max="2825" width="8.85546875" style="1" customWidth="1"/>
    <col min="2826" max="2826" width="9.140625" style="1"/>
    <col min="2827" max="2827" width="10" style="1" bestFit="1" customWidth="1"/>
    <col min="2828" max="2829" width="9.140625" style="1"/>
    <col min="2830" max="2830" width="8.140625" style="1" customWidth="1"/>
    <col min="2831" max="2831" width="9" style="1" customWidth="1"/>
    <col min="2832" max="2832" width="8" style="1" customWidth="1"/>
    <col min="2833" max="2833" width="8.5703125" style="1" customWidth="1"/>
    <col min="2834" max="2834" width="8" style="1" customWidth="1"/>
    <col min="2835" max="2835" width="8.5703125" style="1" customWidth="1"/>
    <col min="2836" max="2837" width="9.140625" style="1"/>
    <col min="2838" max="2839" width="7.5703125" style="1" customWidth="1"/>
    <col min="2840" max="2840" width="2.42578125" style="1" customWidth="1"/>
    <col min="2841" max="3074" width="9.140625" style="1"/>
    <col min="3075" max="3076" width="4.5703125" style="1" customWidth="1"/>
    <col min="3077" max="3077" width="2.5703125" style="1" customWidth="1"/>
    <col min="3078" max="3078" width="3.42578125" style="1" customWidth="1"/>
    <col min="3079" max="3079" width="25" style="1" customWidth="1"/>
    <col min="3080" max="3081" width="8.85546875" style="1" customWidth="1"/>
    <col min="3082" max="3082" width="9.140625" style="1"/>
    <col min="3083" max="3083" width="10" style="1" bestFit="1" customWidth="1"/>
    <col min="3084" max="3085" width="9.140625" style="1"/>
    <col min="3086" max="3086" width="8.140625" style="1" customWidth="1"/>
    <col min="3087" max="3087" width="9" style="1" customWidth="1"/>
    <col min="3088" max="3088" width="8" style="1" customWidth="1"/>
    <col min="3089" max="3089" width="8.5703125" style="1" customWidth="1"/>
    <col min="3090" max="3090" width="8" style="1" customWidth="1"/>
    <col min="3091" max="3091" width="8.5703125" style="1" customWidth="1"/>
    <col min="3092" max="3093" width="9.140625" style="1"/>
    <col min="3094" max="3095" width="7.5703125" style="1" customWidth="1"/>
    <col min="3096" max="3096" width="2.42578125" style="1" customWidth="1"/>
    <col min="3097" max="3330" width="9.140625" style="1"/>
    <col min="3331" max="3332" width="4.5703125" style="1" customWidth="1"/>
    <col min="3333" max="3333" width="2.5703125" style="1" customWidth="1"/>
    <col min="3334" max="3334" width="3.42578125" style="1" customWidth="1"/>
    <col min="3335" max="3335" width="25" style="1" customWidth="1"/>
    <col min="3336" max="3337" width="8.85546875" style="1" customWidth="1"/>
    <col min="3338" max="3338" width="9.140625" style="1"/>
    <col min="3339" max="3339" width="10" style="1" bestFit="1" customWidth="1"/>
    <col min="3340" max="3341" width="9.140625" style="1"/>
    <col min="3342" max="3342" width="8.140625" style="1" customWidth="1"/>
    <col min="3343" max="3343" width="9" style="1" customWidth="1"/>
    <col min="3344" max="3344" width="8" style="1" customWidth="1"/>
    <col min="3345" max="3345" width="8.5703125" style="1" customWidth="1"/>
    <col min="3346" max="3346" width="8" style="1" customWidth="1"/>
    <col min="3347" max="3347" width="8.5703125" style="1" customWidth="1"/>
    <col min="3348" max="3349" width="9.140625" style="1"/>
    <col min="3350" max="3351" width="7.5703125" style="1" customWidth="1"/>
    <col min="3352" max="3352" width="2.42578125" style="1" customWidth="1"/>
    <col min="3353" max="3586" width="9.140625" style="1"/>
    <col min="3587" max="3588" width="4.5703125" style="1" customWidth="1"/>
    <col min="3589" max="3589" width="2.5703125" style="1" customWidth="1"/>
    <col min="3590" max="3590" width="3.42578125" style="1" customWidth="1"/>
    <col min="3591" max="3591" width="25" style="1" customWidth="1"/>
    <col min="3592" max="3593" width="8.85546875" style="1" customWidth="1"/>
    <col min="3594" max="3594" width="9.140625" style="1"/>
    <col min="3595" max="3595" width="10" style="1" bestFit="1" customWidth="1"/>
    <col min="3596" max="3597" width="9.140625" style="1"/>
    <col min="3598" max="3598" width="8.140625" style="1" customWidth="1"/>
    <col min="3599" max="3599" width="9" style="1" customWidth="1"/>
    <col min="3600" max="3600" width="8" style="1" customWidth="1"/>
    <col min="3601" max="3601" width="8.5703125" style="1" customWidth="1"/>
    <col min="3602" max="3602" width="8" style="1" customWidth="1"/>
    <col min="3603" max="3603" width="8.5703125" style="1" customWidth="1"/>
    <col min="3604" max="3605" width="9.140625" style="1"/>
    <col min="3606" max="3607" width="7.5703125" style="1" customWidth="1"/>
    <col min="3608" max="3608" width="2.42578125" style="1" customWidth="1"/>
    <col min="3609" max="3842" width="9.140625" style="1"/>
    <col min="3843" max="3844" width="4.5703125" style="1" customWidth="1"/>
    <col min="3845" max="3845" width="2.5703125" style="1" customWidth="1"/>
    <col min="3846" max="3846" width="3.42578125" style="1" customWidth="1"/>
    <col min="3847" max="3847" width="25" style="1" customWidth="1"/>
    <col min="3848" max="3849" width="8.85546875" style="1" customWidth="1"/>
    <col min="3850" max="3850" width="9.140625" style="1"/>
    <col min="3851" max="3851" width="10" style="1" bestFit="1" customWidth="1"/>
    <col min="3852" max="3853" width="9.140625" style="1"/>
    <col min="3854" max="3854" width="8.140625" style="1" customWidth="1"/>
    <col min="3855" max="3855" width="9" style="1" customWidth="1"/>
    <col min="3856" max="3856" width="8" style="1" customWidth="1"/>
    <col min="3857" max="3857" width="8.5703125" style="1" customWidth="1"/>
    <col min="3858" max="3858" width="8" style="1" customWidth="1"/>
    <col min="3859" max="3859" width="8.5703125" style="1" customWidth="1"/>
    <col min="3860" max="3861" width="9.140625" style="1"/>
    <col min="3862" max="3863" width="7.5703125" style="1" customWidth="1"/>
    <col min="3864" max="3864" width="2.42578125" style="1" customWidth="1"/>
    <col min="3865" max="4098" width="9.140625" style="1"/>
    <col min="4099" max="4100" width="4.5703125" style="1" customWidth="1"/>
    <col min="4101" max="4101" width="2.5703125" style="1" customWidth="1"/>
    <col min="4102" max="4102" width="3.42578125" style="1" customWidth="1"/>
    <col min="4103" max="4103" width="25" style="1" customWidth="1"/>
    <col min="4104" max="4105" width="8.85546875" style="1" customWidth="1"/>
    <col min="4106" max="4106" width="9.140625" style="1"/>
    <col min="4107" max="4107" width="10" style="1" bestFit="1" customWidth="1"/>
    <col min="4108" max="4109" width="9.140625" style="1"/>
    <col min="4110" max="4110" width="8.140625" style="1" customWidth="1"/>
    <col min="4111" max="4111" width="9" style="1" customWidth="1"/>
    <col min="4112" max="4112" width="8" style="1" customWidth="1"/>
    <col min="4113" max="4113" width="8.5703125" style="1" customWidth="1"/>
    <col min="4114" max="4114" width="8" style="1" customWidth="1"/>
    <col min="4115" max="4115" width="8.5703125" style="1" customWidth="1"/>
    <col min="4116" max="4117" width="9.140625" style="1"/>
    <col min="4118" max="4119" width="7.5703125" style="1" customWidth="1"/>
    <col min="4120" max="4120" width="2.42578125" style="1" customWidth="1"/>
    <col min="4121" max="4354" width="9.140625" style="1"/>
    <col min="4355" max="4356" width="4.5703125" style="1" customWidth="1"/>
    <col min="4357" max="4357" width="2.5703125" style="1" customWidth="1"/>
    <col min="4358" max="4358" width="3.42578125" style="1" customWidth="1"/>
    <col min="4359" max="4359" width="25" style="1" customWidth="1"/>
    <col min="4360" max="4361" width="8.85546875" style="1" customWidth="1"/>
    <col min="4362" max="4362" width="9.140625" style="1"/>
    <col min="4363" max="4363" width="10" style="1" bestFit="1" customWidth="1"/>
    <col min="4364" max="4365" width="9.140625" style="1"/>
    <col min="4366" max="4366" width="8.140625" style="1" customWidth="1"/>
    <col min="4367" max="4367" width="9" style="1" customWidth="1"/>
    <col min="4368" max="4368" width="8" style="1" customWidth="1"/>
    <col min="4369" max="4369" width="8.5703125" style="1" customWidth="1"/>
    <col min="4370" max="4370" width="8" style="1" customWidth="1"/>
    <col min="4371" max="4371" width="8.5703125" style="1" customWidth="1"/>
    <col min="4372" max="4373" width="9.140625" style="1"/>
    <col min="4374" max="4375" width="7.5703125" style="1" customWidth="1"/>
    <col min="4376" max="4376" width="2.42578125" style="1" customWidth="1"/>
    <col min="4377" max="4610" width="9.140625" style="1"/>
    <col min="4611" max="4612" width="4.5703125" style="1" customWidth="1"/>
    <col min="4613" max="4613" width="2.5703125" style="1" customWidth="1"/>
    <col min="4614" max="4614" width="3.42578125" style="1" customWidth="1"/>
    <col min="4615" max="4615" width="25" style="1" customWidth="1"/>
    <col min="4616" max="4617" width="8.85546875" style="1" customWidth="1"/>
    <col min="4618" max="4618" width="9.140625" style="1"/>
    <col min="4619" max="4619" width="10" style="1" bestFit="1" customWidth="1"/>
    <col min="4620" max="4621" width="9.140625" style="1"/>
    <col min="4622" max="4622" width="8.140625" style="1" customWidth="1"/>
    <col min="4623" max="4623" width="9" style="1" customWidth="1"/>
    <col min="4624" max="4624" width="8" style="1" customWidth="1"/>
    <col min="4625" max="4625" width="8.5703125" style="1" customWidth="1"/>
    <col min="4626" max="4626" width="8" style="1" customWidth="1"/>
    <col min="4627" max="4627" width="8.5703125" style="1" customWidth="1"/>
    <col min="4628" max="4629" width="9.140625" style="1"/>
    <col min="4630" max="4631" width="7.5703125" style="1" customWidth="1"/>
    <col min="4632" max="4632" width="2.42578125" style="1" customWidth="1"/>
    <col min="4633" max="4866" width="9.140625" style="1"/>
    <col min="4867" max="4868" width="4.5703125" style="1" customWidth="1"/>
    <col min="4869" max="4869" width="2.5703125" style="1" customWidth="1"/>
    <col min="4870" max="4870" width="3.42578125" style="1" customWidth="1"/>
    <col min="4871" max="4871" width="25" style="1" customWidth="1"/>
    <col min="4872" max="4873" width="8.85546875" style="1" customWidth="1"/>
    <col min="4874" max="4874" width="9.140625" style="1"/>
    <col min="4875" max="4875" width="10" style="1" bestFit="1" customWidth="1"/>
    <col min="4876" max="4877" width="9.140625" style="1"/>
    <col min="4878" max="4878" width="8.140625" style="1" customWidth="1"/>
    <col min="4879" max="4879" width="9" style="1" customWidth="1"/>
    <col min="4880" max="4880" width="8" style="1" customWidth="1"/>
    <col min="4881" max="4881" width="8.5703125" style="1" customWidth="1"/>
    <col min="4882" max="4882" width="8" style="1" customWidth="1"/>
    <col min="4883" max="4883" width="8.5703125" style="1" customWidth="1"/>
    <col min="4884" max="4885" width="9.140625" style="1"/>
    <col min="4886" max="4887" width="7.5703125" style="1" customWidth="1"/>
    <col min="4888" max="4888" width="2.42578125" style="1" customWidth="1"/>
    <col min="4889" max="5122" width="9.140625" style="1"/>
    <col min="5123" max="5124" width="4.5703125" style="1" customWidth="1"/>
    <col min="5125" max="5125" width="2.5703125" style="1" customWidth="1"/>
    <col min="5126" max="5126" width="3.42578125" style="1" customWidth="1"/>
    <col min="5127" max="5127" width="25" style="1" customWidth="1"/>
    <col min="5128" max="5129" width="8.85546875" style="1" customWidth="1"/>
    <col min="5130" max="5130" width="9.140625" style="1"/>
    <col min="5131" max="5131" width="10" style="1" bestFit="1" customWidth="1"/>
    <col min="5132" max="5133" width="9.140625" style="1"/>
    <col min="5134" max="5134" width="8.140625" style="1" customWidth="1"/>
    <col min="5135" max="5135" width="9" style="1" customWidth="1"/>
    <col min="5136" max="5136" width="8" style="1" customWidth="1"/>
    <col min="5137" max="5137" width="8.5703125" style="1" customWidth="1"/>
    <col min="5138" max="5138" width="8" style="1" customWidth="1"/>
    <col min="5139" max="5139" width="8.5703125" style="1" customWidth="1"/>
    <col min="5140" max="5141" width="9.140625" style="1"/>
    <col min="5142" max="5143" width="7.5703125" style="1" customWidth="1"/>
    <col min="5144" max="5144" width="2.42578125" style="1" customWidth="1"/>
    <col min="5145" max="5378" width="9.140625" style="1"/>
    <col min="5379" max="5380" width="4.5703125" style="1" customWidth="1"/>
    <col min="5381" max="5381" width="2.5703125" style="1" customWidth="1"/>
    <col min="5382" max="5382" width="3.42578125" style="1" customWidth="1"/>
    <col min="5383" max="5383" width="25" style="1" customWidth="1"/>
    <col min="5384" max="5385" width="8.85546875" style="1" customWidth="1"/>
    <col min="5386" max="5386" width="9.140625" style="1"/>
    <col min="5387" max="5387" width="10" style="1" bestFit="1" customWidth="1"/>
    <col min="5388" max="5389" width="9.140625" style="1"/>
    <col min="5390" max="5390" width="8.140625" style="1" customWidth="1"/>
    <col min="5391" max="5391" width="9" style="1" customWidth="1"/>
    <col min="5392" max="5392" width="8" style="1" customWidth="1"/>
    <col min="5393" max="5393" width="8.5703125" style="1" customWidth="1"/>
    <col min="5394" max="5394" width="8" style="1" customWidth="1"/>
    <col min="5395" max="5395" width="8.5703125" style="1" customWidth="1"/>
    <col min="5396" max="5397" width="9.140625" style="1"/>
    <col min="5398" max="5399" width="7.5703125" style="1" customWidth="1"/>
    <col min="5400" max="5400" width="2.42578125" style="1" customWidth="1"/>
    <col min="5401" max="5634" width="9.140625" style="1"/>
    <col min="5635" max="5636" width="4.5703125" style="1" customWidth="1"/>
    <col min="5637" max="5637" width="2.5703125" style="1" customWidth="1"/>
    <col min="5638" max="5638" width="3.42578125" style="1" customWidth="1"/>
    <col min="5639" max="5639" width="25" style="1" customWidth="1"/>
    <col min="5640" max="5641" width="8.85546875" style="1" customWidth="1"/>
    <col min="5642" max="5642" width="9.140625" style="1"/>
    <col min="5643" max="5643" width="10" style="1" bestFit="1" customWidth="1"/>
    <col min="5644" max="5645" width="9.140625" style="1"/>
    <col min="5646" max="5646" width="8.140625" style="1" customWidth="1"/>
    <col min="5647" max="5647" width="9" style="1" customWidth="1"/>
    <col min="5648" max="5648" width="8" style="1" customWidth="1"/>
    <col min="5649" max="5649" width="8.5703125" style="1" customWidth="1"/>
    <col min="5650" max="5650" width="8" style="1" customWidth="1"/>
    <col min="5651" max="5651" width="8.5703125" style="1" customWidth="1"/>
    <col min="5652" max="5653" width="9.140625" style="1"/>
    <col min="5654" max="5655" width="7.5703125" style="1" customWidth="1"/>
    <col min="5656" max="5656" width="2.42578125" style="1" customWidth="1"/>
    <col min="5657" max="5890" width="9.140625" style="1"/>
    <col min="5891" max="5892" width="4.5703125" style="1" customWidth="1"/>
    <col min="5893" max="5893" width="2.5703125" style="1" customWidth="1"/>
    <col min="5894" max="5894" width="3.42578125" style="1" customWidth="1"/>
    <col min="5895" max="5895" width="25" style="1" customWidth="1"/>
    <col min="5896" max="5897" width="8.85546875" style="1" customWidth="1"/>
    <col min="5898" max="5898" width="9.140625" style="1"/>
    <col min="5899" max="5899" width="10" style="1" bestFit="1" customWidth="1"/>
    <col min="5900" max="5901" width="9.140625" style="1"/>
    <col min="5902" max="5902" width="8.140625" style="1" customWidth="1"/>
    <col min="5903" max="5903" width="9" style="1" customWidth="1"/>
    <col min="5904" max="5904" width="8" style="1" customWidth="1"/>
    <col min="5905" max="5905" width="8.5703125" style="1" customWidth="1"/>
    <col min="5906" max="5906" width="8" style="1" customWidth="1"/>
    <col min="5907" max="5907" width="8.5703125" style="1" customWidth="1"/>
    <col min="5908" max="5909" width="9.140625" style="1"/>
    <col min="5910" max="5911" width="7.5703125" style="1" customWidth="1"/>
    <col min="5912" max="5912" width="2.42578125" style="1" customWidth="1"/>
    <col min="5913" max="6146" width="9.140625" style="1"/>
    <col min="6147" max="6148" width="4.5703125" style="1" customWidth="1"/>
    <col min="6149" max="6149" width="2.5703125" style="1" customWidth="1"/>
    <col min="6150" max="6150" width="3.42578125" style="1" customWidth="1"/>
    <col min="6151" max="6151" width="25" style="1" customWidth="1"/>
    <col min="6152" max="6153" width="8.85546875" style="1" customWidth="1"/>
    <col min="6154" max="6154" width="9.140625" style="1"/>
    <col min="6155" max="6155" width="10" style="1" bestFit="1" customWidth="1"/>
    <col min="6156" max="6157" width="9.140625" style="1"/>
    <col min="6158" max="6158" width="8.140625" style="1" customWidth="1"/>
    <col min="6159" max="6159" width="9" style="1" customWidth="1"/>
    <col min="6160" max="6160" width="8" style="1" customWidth="1"/>
    <col min="6161" max="6161" width="8.5703125" style="1" customWidth="1"/>
    <col min="6162" max="6162" width="8" style="1" customWidth="1"/>
    <col min="6163" max="6163" width="8.5703125" style="1" customWidth="1"/>
    <col min="6164" max="6165" width="9.140625" style="1"/>
    <col min="6166" max="6167" width="7.5703125" style="1" customWidth="1"/>
    <col min="6168" max="6168" width="2.42578125" style="1" customWidth="1"/>
    <col min="6169" max="6402" width="9.140625" style="1"/>
    <col min="6403" max="6404" width="4.5703125" style="1" customWidth="1"/>
    <col min="6405" max="6405" width="2.5703125" style="1" customWidth="1"/>
    <col min="6406" max="6406" width="3.42578125" style="1" customWidth="1"/>
    <col min="6407" max="6407" width="25" style="1" customWidth="1"/>
    <col min="6408" max="6409" width="8.85546875" style="1" customWidth="1"/>
    <col min="6410" max="6410" width="9.140625" style="1"/>
    <col min="6411" max="6411" width="10" style="1" bestFit="1" customWidth="1"/>
    <col min="6412" max="6413" width="9.140625" style="1"/>
    <col min="6414" max="6414" width="8.140625" style="1" customWidth="1"/>
    <col min="6415" max="6415" width="9" style="1" customWidth="1"/>
    <col min="6416" max="6416" width="8" style="1" customWidth="1"/>
    <col min="6417" max="6417" width="8.5703125" style="1" customWidth="1"/>
    <col min="6418" max="6418" width="8" style="1" customWidth="1"/>
    <col min="6419" max="6419" width="8.5703125" style="1" customWidth="1"/>
    <col min="6420" max="6421" width="9.140625" style="1"/>
    <col min="6422" max="6423" width="7.5703125" style="1" customWidth="1"/>
    <col min="6424" max="6424" width="2.42578125" style="1" customWidth="1"/>
    <col min="6425" max="6658" width="9.140625" style="1"/>
    <col min="6659" max="6660" width="4.5703125" style="1" customWidth="1"/>
    <col min="6661" max="6661" width="2.5703125" style="1" customWidth="1"/>
    <col min="6662" max="6662" width="3.42578125" style="1" customWidth="1"/>
    <col min="6663" max="6663" width="25" style="1" customWidth="1"/>
    <col min="6664" max="6665" width="8.85546875" style="1" customWidth="1"/>
    <col min="6666" max="6666" width="9.140625" style="1"/>
    <col min="6667" max="6667" width="10" style="1" bestFit="1" customWidth="1"/>
    <col min="6668" max="6669" width="9.140625" style="1"/>
    <col min="6670" max="6670" width="8.140625" style="1" customWidth="1"/>
    <col min="6671" max="6671" width="9" style="1" customWidth="1"/>
    <col min="6672" max="6672" width="8" style="1" customWidth="1"/>
    <col min="6673" max="6673" width="8.5703125" style="1" customWidth="1"/>
    <col min="6674" max="6674" width="8" style="1" customWidth="1"/>
    <col min="6675" max="6675" width="8.5703125" style="1" customWidth="1"/>
    <col min="6676" max="6677" width="9.140625" style="1"/>
    <col min="6678" max="6679" width="7.5703125" style="1" customWidth="1"/>
    <col min="6680" max="6680" width="2.42578125" style="1" customWidth="1"/>
    <col min="6681" max="6914" width="9.140625" style="1"/>
    <col min="6915" max="6916" width="4.5703125" style="1" customWidth="1"/>
    <col min="6917" max="6917" width="2.5703125" style="1" customWidth="1"/>
    <col min="6918" max="6918" width="3.42578125" style="1" customWidth="1"/>
    <col min="6919" max="6919" width="25" style="1" customWidth="1"/>
    <col min="6920" max="6921" width="8.85546875" style="1" customWidth="1"/>
    <col min="6922" max="6922" width="9.140625" style="1"/>
    <col min="6923" max="6923" width="10" style="1" bestFit="1" customWidth="1"/>
    <col min="6924" max="6925" width="9.140625" style="1"/>
    <col min="6926" max="6926" width="8.140625" style="1" customWidth="1"/>
    <col min="6927" max="6927" width="9" style="1" customWidth="1"/>
    <col min="6928" max="6928" width="8" style="1" customWidth="1"/>
    <col min="6929" max="6929" width="8.5703125" style="1" customWidth="1"/>
    <col min="6930" max="6930" width="8" style="1" customWidth="1"/>
    <col min="6931" max="6931" width="8.5703125" style="1" customWidth="1"/>
    <col min="6932" max="6933" width="9.140625" style="1"/>
    <col min="6934" max="6935" width="7.5703125" style="1" customWidth="1"/>
    <col min="6936" max="6936" width="2.42578125" style="1" customWidth="1"/>
    <col min="6937" max="7170" width="9.140625" style="1"/>
    <col min="7171" max="7172" width="4.5703125" style="1" customWidth="1"/>
    <col min="7173" max="7173" width="2.5703125" style="1" customWidth="1"/>
    <col min="7174" max="7174" width="3.42578125" style="1" customWidth="1"/>
    <col min="7175" max="7175" width="25" style="1" customWidth="1"/>
    <col min="7176" max="7177" width="8.85546875" style="1" customWidth="1"/>
    <col min="7178" max="7178" width="9.140625" style="1"/>
    <col min="7179" max="7179" width="10" style="1" bestFit="1" customWidth="1"/>
    <col min="7180" max="7181" width="9.140625" style="1"/>
    <col min="7182" max="7182" width="8.140625" style="1" customWidth="1"/>
    <col min="7183" max="7183" width="9" style="1" customWidth="1"/>
    <col min="7184" max="7184" width="8" style="1" customWidth="1"/>
    <col min="7185" max="7185" width="8.5703125" style="1" customWidth="1"/>
    <col min="7186" max="7186" width="8" style="1" customWidth="1"/>
    <col min="7187" max="7187" width="8.5703125" style="1" customWidth="1"/>
    <col min="7188" max="7189" width="9.140625" style="1"/>
    <col min="7190" max="7191" width="7.5703125" style="1" customWidth="1"/>
    <col min="7192" max="7192" width="2.42578125" style="1" customWidth="1"/>
    <col min="7193" max="7426" width="9.140625" style="1"/>
    <col min="7427" max="7428" width="4.5703125" style="1" customWidth="1"/>
    <col min="7429" max="7429" width="2.5703125" style="1" customWidth="1"/>
    <col min="7430" max="7430" width="3.42578125" style="1" customWidth="1"/>
    <col min="7431" max="7431" width="25" style="1" customWidth="1"/>
    <col min="7432" max="7433" width="8.85546875" style="1" customWidth="1"/>
    <col min="7434" max="7434" width="9.140625" style="1"/>
    <col min="7435" max="7435" width="10" style="1" bestFit="1" customWidth="1"/>
    <col min="7436" max="7437" width="9.140625" style="1"/>
    <col min="7438" max="7438" width="8.140625" style="1" customWidth="1"/>
    <col min="7439" max="7439" width="9" style="1" customWidth="1"/>
    <col min="7440" max="7440" width="8" style="1" customWidth="1"/>
    <col min="7441" max="7441" width="8.5703125" style="1" customWidth="1"/>
    <col min="7442" max="7442" width="8" style="1" customWidth="1"/>
    <col min="7443" max="7443" width="8.5703125" style="1" customWidth="1"/>
    <col min="7444" max="7445" width="9.140625" style="1"/>
    <col min="7446" max="7447" width="7.5703125" style="1" customWidth="1"/>
    <col min="7448" max="7448" width="2.42578125" style="1" customWidth="1"/>
    <col min="7449" max="7682" width="9.140625" style="1"/>
    <col min="7683" max="7684" width="4.5703125" style="1" customWidth="1"/>
    <col min="7685" max="7685" width="2.5703125" style="1" customWidth="1"/>
    <col min="7686" max="7686" width="3.42578125" style="1" customWidth="1"/>
    <col min="7687" max="7687" width="25" style="1" customWidth="1"/>
    <col min="7688" max="7689" width="8.85546875" style="1" customWidth="1"/>
    <col min="7690" max="7690" width="9.140625" style="1"/>
    <col min="7691" max="7691" width="10" style="1" bestFit="1" customWidth="1"/>
    <col min="7692" max="7693" width="9.140625" style="1"/>
    <col min="7694" max="7694" width="8.140625" style="1" customWidth="1"/>
    <col min="7695" max="7695" width="9" style="1" customWidth="1"/>
    <col min="7696" max="7696" width="8" style="1" customWidth="1"/>
    <col min="7697" max="7697" width="8.5703125" style="1" customWidth="1"/>
    <col min="7698" max="7698" width="8" style="1" customWidth="1"/>
    <col min="7699" max="7699" width="8.5703125" style="1" customWidth="1"/>
    <col min="7700" max="7701" width="9.140625" style="1"/>
    <col min="7702" max="7703" width="7.5703125" style="1" customWidth="1"/>
    <col min="7704" max="7704" width="2.42578125" style="1" customWidth="1"/>
    <col min="7705" max="7938" width="9.140625" style="1"/>
    <col min="7939" max="7940" width="4.5703125" style="1" customWidth="1"/>
    <col min="7941" max="7941" width="2.5703125" style="1" customWidth="1"/>
    <col min="7942" max="7942" width="3.42578125" style="1" customWidth="1"/>
    <col min="7943" max="7943" width="25" style="1" customWidth="1"/>
    <col min="7944" max="7945" width="8.85546875" style="1" customWidth="1"/>
    <col min="7946" max="7946" width="9.140625" style="1"/>
    <col min="7947" max="7947" width="10" style="1" bestFit="1" customWidth="1"/>
    <col min="7948" max="7949" width="9.140625" style="1"/>
    <col min="7950" max="7950" width="8.140625" style="1" customWidth="1"/>
    <col min="7951" max="7951" width="9" style="1" customWidth="1"/>
    <col min="7952" max="7952" width="8" style="1" customWidth="1"/>
    <col min="7953" max="7953" width="8.5703125" style="1" customWidth="1"/>
    <col min="7954" max="7954" width="8" style="1" customWidth="1"/>
    <col min="7955" max="7955" width="8.5703125" style="1" customWidth="1"/>
    <col min="7956" max="7957" width="9.140625" style="1"/>
    <col min="7958" max="7959" width="7.5703125" style="1" customWidth="1"/>
    <col min="7960" max="7960" width="2.42578125" style="1" customWidth="1"/>
    <col min="7961" max="8194" width="9.140625" style="1"/>
    <col min="8195" max="8196" width="4.5703125" style="1" customWidth="1"/>
    <col min="8197" max="8197" width="2.5703125" style="1" customWidth="1"/>
    <col min="8198" max="8198" width="3.42578125" style="1" customWidth="1"/>
    <col min="8199" max="8199" width="25" style="1" customWidth="1"/>
    <col min="8200" max="8201" width="8.85546875" style="1" customWidth="1"/>
    <col min="8202" max="8202" width="9.140625" style="1"/>
    <col min="8203" max="8203" width="10" style="1" bestFit="1" customWidth="1"/>
    <col min="8204" max="8205" width="9.140625" style="1"/>
    <col min="8206" max="8206" width="8.140625" style="1" customWidth="1"/>
    <col min="8207" max="8207" width="9" style="1" customWidth="1"/>
    <col min="8208" max="8208" width="8" style="1" customWidth="1"/>
    <col min="8209" max="8209" width="8.5703125" style="1" customWidth="1"/>
    <col min="8210" max="8210" width="8" style="1" customWidth="1"/>
    <col min="8211" max="8211" width="8.5703125" style="1" customWidth="1"/>
    <col min="8212" max="8213" width="9.140625" style="1"/>
    <col min="8214" max="8215" width="7.5703125" style="1" customWidth="1"/>
    <col min="8216" max="8216" width="2.42578125" style="1" customWidth="1"/>
    <col min="8217" max="8450" width="9.140625" style="1"/>
    <col min="8451" max="8452" width="4.5703125" style="1" customWidth="1"/>
    <col min="8453" max="8453" width="2.5703125" style="1" customWidth="1"/>
    <col min="8454" max="8454" width="3.42578125" style="1" customWidth="1"/>
    <col min="8455" max="8455" width="25" style="1" customWidth="1"/>
    <col min="8456" max="8457" width="8.85546875" style="1" customWidth="1"/>
    <col min="8458" max="8458" width="9.140625" style="1"/>
    <col min="8459" max="8459" width="10" style="1" bestFit="1" customWidth="1"/>
    <col min="8460" max="8461" width="9.140625" style="1"/>
    <col min="8462" max="8462" width="8.140625" style="1" customWidth="1"/>
    <col min="8463" max="8463" width="9" style="1" customWidth="1"/>
    <col min="8464" max="8464" width="8" style="1" customWidth="1"/>
    <col min="8465" max="8465" width="8.5703125" style="1" customWidth="1"/>
    <col min="8466" max="8466" width="8" style="1" customWidth="1"/>
    <col min="8467" max="8467" width="8.5703125" style="1" customWidth="1"/>
    <col min="8468" max="8469" width="9.140625" style="1"/>
    <col min="8470" max="8471" width="7.5703125" style="1" customWidth="1"/>
    <col min="8472" max="8472" width="2.42578125" style="1" customWidth="1"/>
    <col min="8473" max="8706" width="9.140625" style="1"/>
    <col min="8707" max="8708" width="4.5703125" style="1" customWidth="1"/>
    <col min="8709" max="8709" width="2.5703125" style="1" customWidth="1"/>
    <col min="8710" max="8710" width="3.42578125" style="1" customWidth="1"/>
    <col min="8711" max="8711" width="25" style="1" customWidth="1"/>
    <col min="8712" max="8713" width="8.85546875" style="1" customWidth="1"/>
    <col min="8714" max="8714" width="9.140625" style="1"/>
    <col min="8715" max="8715" width="10" style="1" bestFit="1" customWidth="1"/>
    <col min="8716" max="8717" width="9.140625" style="1"/>
    <col min="8718" max="8718" width="8.140625" style="1" customWidth="1"/>
    <col min="8719" max="8719" width="9" style="1" customWidth="1"/>
    <col min="8720" max="8720" width="8" style="1" customWidth="1"/>
    <col min="8721" max="8721" width="8.5703125" style="1" customWidth="1"/>
    <col min="8722" max="8722" width="8" style="1" customWidth="1"/>
    <col min="8723" max="8723" width="8.5703125" style="1" customWidth="1"/>
    <col min="8724" max="8725" width="9.140625" style="1"/>
    <col min="8726" max="8727" width="7.5703125" style="1" customWidth="1"/>
    <col min="8728" max="8728" width="2.42578125" style="1" customWidth="1"/>
    <col min="8729" max="8962" width="9.140625" style="1"/>
    <col min="8963" max="8964" width="4.5703125" style="1" customWidth="1"/>
    <col min="8965" max="8965" width="2.5703125" style="1" customWidth="1"/>
    <col min="8966" max="8966" width="3.42578125" style="1" customWidth="1"/>
    <col min="8967" max="8967" width="25" style="1" customWidth="1"/>
    <col min="8968" max="8969" width="8.85546875" style="1" customWidth="1"/>
    <col min="8970" max="8970" width="9.140625" style="1"/>
    <col min="8971" max="8971" width="10" style="1" bestFit="1" customWidth="1"/>
    <col min="8972" max="8973" width="9.140625" style="1"/>
    <col min="8974" max="8974" width="8.140625" style="1" customWidth="1"/>
    <col min="8975" max="8975" width="9" style="1" customWidth="1"/>
    <col min="8976" max="8976" width="8" style="1" customWidth="1"/>
    <col min="8977" max="8977" width="8.5703125" style="1" customWidth="1"/>
    <col min="8978" max="8978" width="8" style="1" customWidth="1"/>
    <col min="8979" max="8979" width="8.5703125" style="1" customWidth="1"/>
    <col min="8980" max="8981" width="9.140625" style="1"/>
    <col min="8982" max="8983" width="7.5703125" style="1" customWidth="1"/>
    <col min="8984" max="8984" width="2.42578125" style="1" customWidth="1"/>
    <col min="8985" max="9218" width="9.140625" style="1"/>
    <col min="9219" max="9220" width="4.5703125" style="1" customWidth="1"/>
    <col min="9221" max="9221" width="2.5703125" style="1" customWidth="1"/>
    <col min="9222" max="9222" width="3.42578125" style="1" customWidth="1"/>
    <col min="9223" max="9223" width="25" style="1" customWidth="1"/>
    <col min="9224" max="9225" width="8.85546875" style="1" customWidth="1"/>
    <col min="9226" max="9226" width="9.140625" style="1"/>
    <col min="9227" max="9227" width="10" style="1" bestFit="1" customWidth="1"/>
    <col min="9228" max="9229" width="9.140625" style="1"/>
    <col min="9230" max="9230" width="8.140625" style="1" customWidth="1"/>
    <col min="9231" max="9231" width="9" style="1" customWidth="1"/>
    <col min="9232" max="9232" width="8" style="1" customWidth="1"/>
    <col min="9233" max="9233" width="8.5703125" style="1" customWidth="1"/>
    <col min="9234" max="9234" width="8" style="1" customWidth="1"/>
    <col min="9235" max="9235" width="8.5703125" style="1" customWidth="1"/>
    <col min="9236" max="9237" width="9.140625" style="1"/>
    <col min="9238" max="9239" width="7.5703125" style="1" customWidth="1"/>
    <col min="9240" max="9240" width="2.42578125" style="1" customWidth="1"/>
    <col min="9241" max="9474" width="9.140625" style="1"/>
    <col min="9475" max="9476" width="4.5703125" style="1" customWidth="1"/>
    <col min="9477" max="9477" width="2.5703125" style="1" customWidth="1"/>
    <col min="9478" max="9478" width="3.42578125" style="1" customWidth="1"/>
    <col min="9479" max="9479" width="25" style="1" customWidth="1"/>
    <col min="9480" max="9481" width="8.85546875" style="1" customWidth="1"/>
    <col min="9482" max="9482" width="9.140625" style="1"/>
    <col min="9483" max="9483" width="10" style="1" bestFit="1" customWidth="1"/>
    <col min="9484" max="9485" width="9.140625" style="1"/>
    <col min="9486" max="9486" width="8.140625" style="1" customWidth="1"/>
    <col min="9487" max="9487" width="9" style="1" customWidth="1"/>
    <col min="9488" max="9488" width="8" style="1" customWidth="1"/>
    <col min="9489" max="9489" width="8.5703125" style="1" customWidth="1"/>
    <col min="9490" max="9490" width="8" style="1" customWidth="1"/>
    <col min="9491" max="9491" width="8.5703125" style="1" customWidth="1"/>
    <col min="9492" max="9493" width="9.140625" style="1"/>
    <col min="9494" max="9495" width="7.5703125" style="1" customWidth="1"/>
    <col min="9496" max="9496" width="2.42578125" style="1" customWidth="1"/>
    <col min="9497" max="9730" width="9.140625" style="1"/>
    <col min="9731" max="9732" width="4.5703125" style="1" customWidth="1"/>
    <col min="9733" max="9733" width="2.5703125" style="1" customWidth="1"/>
    <col min="9734" max="9734" width="3.42578125" style="1" customWidth="1"/>
    <col min="9735" max="9735" width="25" style="1" customWidth="1"/>
    <col min="9736" max="9737" width="8.85546875" style="1" customWidth="1"/>
    <col min="9738" max="9738" width="9.140625" style="1"/>
    <col min="9739" max="9739" width="10" style="1" bestFit="1" customWidth="1"/>
    <col min="9740" max="9741" width="9.140625" style="1"/>
    <col min="9742" max="9742" width="8.140625" style="1" customWidth="1"/>
    <col min="9743" max="9743" width="9" style="1" customWidth="1"/>
    <col min="9744" max="9744" width="8" style="1" customWidth="1"/>
    <col min="9745" max="9745" width="8.5703125" style="1" customWidth="1"/>
    <col min="9746" max="9746" width="8" style="1" customWidth="1"/>
    <col min="9747" max="9747" width="8.5703125" style="1" customWidth="1"/>
    <col min="9748" max="9749" width="9.140625" style="1"/>
    <col min="9750" max="9751" width="7.5703125" style="1" customWidth="1"/>
    <col min="9752" max="9752" width="2.42578125" style="1" customWidth="1"/>
    <col min="9753" max="9986" width="9.140625" style="1"/>
    <col min="9987" max="9988" width="4.5703125" style="1" customWidth="1"/>
    <col min="9989" max="9989" width="2.5703125" style="1" customWidth="1"/>
    <col min="9990" max="9990" width="3.42578125" style="1" customWidth="1"/>
    <col min="9991" max="9991" width="25" style="1" customWidth="1"/>
    <col min="9992" max="9993" width="8.85546875" style="1" customWidth="1"/>
    <col min="9994" max="9994" width="9.140625" style="1"/>
    <col min="9995" max="9995" width="10" style="1" bestFit="1" customWidth="1"/>
    <col min="9996" max="9997" width="9.140625" style="1"/>
    <col min="9998" max="9998" width="8.140625" style="1" customWidth="1"/>
    <col min="9999" max="9999" width="9" style="1" customWidth="1"/>
    <col min="10000" max="10000" width="8" style="1" customWidth="1"/>
    <col min="10001" max="10001" width="8.5703125" style="1" customWidth="1"/>
    <col min="10002" max="10002" width="8" style="1" customWidth="1"/>
    <col min="10003" max="10003" width="8.5703125" style="1" customWidth="1"/>
    <col min="10004" max="10005" width="9.140625" style="1"/>
    <col min="10006" max="10007" width="7.5703125" style="1" customWidth="1"/>
    <col min="10008" max="10008" width="2.42578125" style="1" customWidth="1"/>
    <col min="10009" max="10242" width="9.140625" style="1"/>
    <col min="10243" max="10244" width="4.5703125" style="1" customWidth="1"/>
    <col min="10245" max="10245" width="2.5703125" style="1" customWidth="1"/>
    <col min="10246" max="10246" width="3.42578125" style="1" customWidth="1"/>
    <col min="10247" max="10247" width="25" style="1" customWidth="1"/>
    <col min="10248" max="10249" width="8.85546875" style="1" customWidth="1"/>
    <col min="10250" max="10250" width="9.140625" style="1"/>
    <col min="10251" max="10251" width="10" style="1" bestFit="1" customWidth="1"/>
    <col min="10252" max="10253" width="9.140625" style="1"/>
    <col min="10254" max="10254" width="8.140625" style="1" customWidth="1"/>
    <col min="10255" max="10255" width="9" style="1" customWidth="1"/>
    <col min="10256" max="10256" width="8" style="1" customWidth="1"/>
    <col min="10257" max="10257" width="8.5703125" style="1" customWidth="1"/>
    <col min="10258" max="10258" width="8" style="1" customWidth="1"/>
    <col min="10259" max="10259" width="8.5703125" style="1" customWidth="1"/>
    <col min="10260" max="10261" width="9.140625" style="1"/>
    <col min="10262" max="10263" width="7.5703125" style="1" customWidth="1"/>
    <col min="10264" max="10264" width="2.42578125" style="1" customWidth="1"/>
    <col min="10265" max="10498" width="9.140625" style="1"/>
    <col min="10499" max="10500" width="4.5703125" style="1" customWidth="1"/>
    <col min="10501" max="10501" width="2.5703125" style="1" customWidth="1"/>
    <col min="10502" max="10502" width="3.42578125" style="1" customWidth="1"/>
    <col min="10503" max="10503" width="25" style="1" customWidth="1"/>
    <col min="10504" max="10505" width="8.85546875" style="1" customWidth="1"/>
    <col min="10506" max="10506" width="9.140625" style="1"/>
    <col min="10507" max="10507" width="10" style="1" bestFit="1" customWidth="1"/>
    <col min="10508" max="10509" width="9.140625" style="1"/>
    <col min="10510" max="10510" width="8.140625" style="1" customWidth="1"/>
    <col min="10511" max="10511" width="9" style="1" customWidth="1"/>
    <col min="10512" max="10512" width="8" style="1" customWidth="1"/>
    <col min="10513" max="10513" width="8.5703125" style="1" customWidth="1"/>
    <col min="10514" max="10514" width="8" style="1" customWidth="1"/>
    <col min="10515" max="10515" width="8.5703125" style="1" customWidth="1"/>
    <col min="10516" max="10517" width="9.140625" style="1"/>
    <col min="10518" max="10519" width="7.5703125" style="1" customWidth="1"/>
    <col min="10520" max="10520" width="2.42578125" style="1" customWidth="1"/>
    <col min="10521" max="10754" width="9.140625" style="1"/>
    <col min="10755" max="10756" width="4.5703125" style="1" customWidth="1"/>
    <col min="10757" max="10757" width="2.5703125" style="1" customWidth="1"/>
    <col min="10758" max="10758" width="3.42578125" style="1" customWidth="1"/>
    <col min="10759" max="10759" width="25" style="1" customWidth="1"/>
    <col min="10760" max="10761" width="8.85546875" style="1" customWidth="1"/>
    <col min="10762" max="10762" width="9.140625" style="1"/>
    <col min="10763" max="10763" width="10" style="1" bestFit="1" customWidth="1"/>
    <col min="10764" max="10765" width="9.140625" style="1"/>
    <col min="10766" max="10766" width="8.140625" style="1" customWidth="1"/>
    <col min="10767" max="10767" width="9" style="1" customWidth="1"/>
    <col min="10768" max="10768" width="8" style="1" customWidth="1"/>
    <col min="10769" max="10769" width="8.5703125" style="1" customWidth="1"/>
    <col min="10770" max="10770" width="8" style="1" customWidth="1"/>
    <col min="10771" max="10771" width="8.5703125" style="1" customWidth="1"/>
    <col min="10772" max="10773" width="9.140625" style="1"/>
    <col min="10774" max="10775" width="7.5703125" style="1" customWidth="1"/>
    <col min="10776" max="10776" width="2.42578125" style="1" customWidth="1"/>
    <col min="10777" max="11010" width="9.140625" style="1"/>
    <col min="11011" max="11012" width="4.5703125" style="1" customWidth="1"/>
    <col min="11013" max="11013" width="2.5703125" style="1" customWidth="1"/>
    <col min="11014" max="11014" width="3.42578125" style="1" customWidth="1"/>
    <col min="11015" max="11015" width="25" style="1" customWidth="1"/>
    <col min="11016" max="11017" width="8.85546875" style="1" customWidth="1"/>
    <col min="11018" max="11018" width="9.140625" style="1"/>
    <col min="11019" max="11019" width="10" style="1" bestFit="1" customWidth="1"/>
    <col min="11020" max="11021" width="9.140625" style="1"/>
    <col min="11022" max="11022" width="8.140625" style="1" customWidth="1"/>
    <col min="11023" max="11023" width="9" style="1" customWidth="1"/>
    <col min="11024" max="11024" width="8" style="1" customWidth="1"/>
    <col min="11025" max="11025" width="8.5703125" style="1" customWidth="1"/>
    <col min="11026" max="11026" width="8" style="1" customWidth="1"/>
    <col min="11027" max="11027" width="8.5703125" style="1" customWidth="1"/>
    <col min="11028" max="11029" width="9.140625" style="1"/>
    <col min="11030" max="11031" width="7.5703125" style="1" customWidth="1"/>
    <col min="11032" max="11032" width="2.42578125" style="1" customWidth="1"/>
    <col min="11033" max="11266" width="9.140625" style="1"/>
    <col min="11267" max="11268" width="4.5703125" style="1" customWidth="1"/>
    <col min="11269" max="11269" width="2.5703125" style="1" customWidth="1"/>
    <col min="11270" max="11270" width="3.42578125" style="1" customWidth="1"/>
    <col min="11271" max="11271" width="25" style="1" customWidth="1"/>
    <col min="11272" max="11273" width="8.85546875" style="1" customWidth="1"/>
    <col min="11274" max="11274" width="9.140625" style="1"/>
    <col min="11275" max="11275" width="10" style="1" bestFit="1" customWidth="1"/>
    <col min="11276" max="11277" width="9.140625" style="1"/>
    <col min="11278" max="11278" width="8.140625" style="1" customWidth="1"/>
    <col min="11279" max="11279" width="9" style="1" customWidth="1"/>
    <col min="11280" max="11280" width="8" style="1" customWidth="1"/>
    <col min="11281" max="11281" width="8.5703125" style="1" customWidth="1"/>
    <col min="11282" max="11282" width="8" style="1" customWidth="1"/>
    <col min="11283" max="11283" width="8.5703125" style="1" customWidth="1"/>
    <col min="11284" max="11285" width="9.140625" style="1"/>
    <col min="11286" max="11287" width="7.5703125" style="1" customWidth="1"/>
    <col min="11288" max="11288" width="2.42578125" style="1" customWidth="1"/>
    <col min="11289" max="11522" width="9.140625" style="1"/>
    <col min="11523" max="11524" width="4.5703125" style="1" customWidth="1"/>
    <col min="11525" max="11525" width="2.5703125" style="1" customWidth="1"/>
    <col min="11526" max="11526" width="3.42578125" style="1" customWidth="1"/>
    <col min="11527" max="11527" width="25" style="1" customWidth="1"/>
    <col min="11528" max="11529" width="8.85546875" style="1" customWidth="1"/>
    <col min="11530" max="11530" width="9.140625" style="1"/>
    <col min="11531" max="11531" width="10" style="1" bestFit="1" customWidth="1"/>
    <col min="11532" max="11533" width="9.140625" style="1"/>
    <col min="11534" max="11534" width="8.140625" style="1" customWidth="1"/>
    <col min="11535" max="11535" width="9" style="1" customWidth="1"/>
    <col min="11536" max="11536" width="8" style="1" customWidth="1"/>
    <col min="11537" max="11537" width="8.5703125" style="1" customWidth="1"/>
    <col min="11538" max="11538" width="8" style="1" customWidth="1"/>
    <col min="11539" max="11539" width="8.5703125" style="1" customWidth="1"/>
    <col min="11540" max="11541" width="9.140625" style="1"/>
    <col min="11542" max="11543" width="7.5703125" style="1" customWidth="1"/>
    <col min="11544" max="11544" width="2.42578125" style="1" customWidth="1"/>
    <col min="11545" max="11778" width="9.140625" style="1"/>
    <col min="11779" max="11780" width="4.5703125" style="1" customWidth="1"/>
    <col min="11781" max="11781" width="2.5703125" style="1" customWidth="1"/>
    <col min="11782" max="11782" width="3.42578125" style="1" customWidth="1"/>
    <col min="11783" max="11783" width="25" style="1" customWidth="1"/>
    <col min="11784" max="11785" width="8.85546875" style="1" customWidth="1"/>
    <col min="11786" max="11786" width="9.140625" style="1"/>
    <col min="11787" max="11787" width="10" style="1" bestFit="1" customWidth="1"/>
    <col min="11788" max="11789" width="9.140625" style="1"/>
    <col min="11790" max="11790" width="8.140625" style="1" customWidth="1"/>
    <col min="11791" max="11791" width="9" style="1" customWidth="1"/>
    <col min="11792" max="11792" width="8" style="1" customWidth="1"/>
    <col min="11793" max="11793" width="8.5703125" style="1" customWidth="1"/>
    <col min="11794" max="11794" width="8" style="1" customWidth="1"/>
    <col min="11795" max="11795" width="8.5703125" style="1" customWidth="1"/>
    <col min="11796" max="11797" width="9.140625" style="1"/>
    <col min="11798" max="11799" width="7.5703125" style="1" customWidth="1"/>
    <col min="11800" max="11800" width="2.42578125" style="1" customWidth="1"/>
    <col min="11801" max="12034" width="9.140625" style="1"/>
    <col min="12035" max="12036" width="4.5703125" style="1" customWidth="1"/>
    <col min="12037" max="12037" width="2.5703125" style="1" customWidth="1"/>
    <col min="12038" max="12038" width="3.42578125" style="1" customWidth="1"/>
    <col min="12039" max="12039" width="25" style="1" customWidth="1"/>
    <col min="12040" max="12041" width="8.85546875" style="1" customWidth="1"/>
    <col min="12042" max="12042" width="9.140625" style="1"/>
    <col min="12043" max="12043" width="10" style="1" bestFit="1" customWidth="1"/>
    <col min="12044" max="12045" width="9.140625" style="1"/>
    <col min="12046" max="12046" width="8.140625" style="1" customWidth="1"/>
    <col min="12047" max="12047" width="9" style="1" customWidth="1"/>
    <col min="12048" max="12048" width="8" style="1" customWidth="1"/>
    <col min="12049" max="12049" width="8.5703125" style="1" customWidth="1"/>
    <col min="12050" max="12050" width="8" style="1" customWidth="1"/>
    <col min="12051" max="12051" width="8.5703125" style="1" customWidth="1"/>
    <col min="12052" max="12053" width="9.140625" style="1"/>
    <col min="12054" max="12055" width="7.5703125" style="1" customWidth="1"/>
    <col min="12056" max="12056" width="2.42578125" style="1" customWidth="1"/>
    <col min="12057" max="12290" width="9.140625" style="1"/>
    <col min="12291" max="12292" width="4.5703125" style="1" customWidth="1"/>
    <col min="12293" max="12293" width="2.5703125" style="1" customWidth="1"/>
    <col min="12294" max="12294" width="3.42578125" style="1" customWidth="1"/>
    <col min="12295" max="12295" width="25" style="1" customWidth="1"/>
    <col min="12296" max="12297" width="8.85546875" style="1" customWidth="1"/>
    <col min="12298" max="12298" width="9.140625" style="1"/>
    <col min="12299" max="12299" width="10" style="1" bestFit="1" customWidth="1"/>
    <col min="12300" max="12301" width="9.140625" style="1"/>
    <col min="12302" max="12302" width="8.140625" style="1" customWidth="1"/>
    <col min="12303" max="12303" width="9" style="1" customWidth="1"/>
    <col min="12304" max="12304" width="8" style="1" customWidth="1"/>
    <col min="12305" max="12305" width="8.5703125" style="1" customWidth="1"/>
    <col min="12306" max="12306" width="8" style="1" customWidth="1"/>
    <col min="12307" max="12307" width="8.5703125" style="1" customWidth="1"/>
    <col min="12308" max="12309" width="9.140625" style="1"/>
    <col min="12310" max="12311" width="7.5703125" style="1" customWidth="1"/>
    <col min="12312" max="12312" width="2.42578125" style="1" customWidth="1"/>
    <col min="12313" max="12546" width="9.140625" style="1"/>
    <col min="12547" max="12548" width="4.5703125" style="1" customWidth="1"/>
    <col min="12549" max="12549" width="2.5703125" style="1" customWidth="1"/>
    <col min="12550" max="12550" width="3.42578125" style="1" customWidth="1"/>
    <col min="12551" max="12551" width="25" style="1" customWidth="1"/>
    <col min="12552" max="12553" width="8.85546875" style="1" customWidth="1"/>
    <col min="12554" max="12554" width="9.140625" style="1"/>
    <col min="12555" max="12555" width="10" style="1" bestFit="1" customWidth="1"/>
    <col min="12556" max="12557" width="9.140625" style="1"/>
    <col min="12558" max="12558" width="8.140625" style="1" customWidth="1"/>
    <col min="12559" max="12559" width="9" style="1" customWidth="1"/>
    <col min="12560" max="12560" width="8" style="1" customWidth="1"/>
    <col min="12561" max="12561" width="8.5703125" style="1" customWidth="1"/>
    <col min="12562" max="12562" width="8" style="1" customWidth="1"/>
    <col min="12563" max="12563" width="8.5703125" style="1" customWidth="1"/>
    <col min="12564" max="12565" width="9.140625" style="1"/>
    <col min="12566" max="12567" width="7.5703125" style="1" customWidth="1"/>
    <col min="12568" max="12568" width="2.42578125" style="1" customWidth="1"/>
    <col min="12569" max="12802" width="9.140625" style="1"/>
    <col min="12803" max="12804" width="4.5703125" style="1" customWidth="1"/>
    <col min="12805" max="12805" width="2.5703125" style="1" customWidth="1"/>
    <col min="12806" max="12806" width="3.42578125" style="1" customWidth="1"/>
    <col min="12807" max="12807" width="25" style="1" customWidth="1"/>
    <col min="12808" max="12809" width="8.85546875" style="1" customWidth="1"/>
    <col min="12810" max="12810" width="9.140625" style="1"/>
    <col min="12811" max="12811" width="10" style="1" bestFit="1" customWidth="1"/>
    <col min="12812" max="12813" width="9.140625" style="1"/>
    <col min="12814" max="12814" width="8.140625" style="1" customWidth="1"/>
    <col min="12815" max="12815" width="9" style="1" customWidth="1"/>
    <col min="12816" max="12816" width="8" style="1" customWidth="1"/>
    <col min="12817" max="12817" width="8.5703125" style="1" customWidth="1"/>
    <col min="12818" max="12818" width="8" style="1" customWidth="1"/>
    <col min="12819" max="12819" width="8.5703125" style="1" customWidth="1"/>
    <col min="12820" max="12821" width="9.140625" style="1"/>
    <col min="12822" max="12823" width="7.5703125" style="1" customWidth="1"/>
    <col min="12824" max="12824" width="2.42578125" style="1" customWidth="1"/>
    <col min="12825" max="13058" width="9.140625" style="1"/>
    <col min="13059" max="13060" width="4.5703125" style="1" customWidth="1"/>
    <col min="13061" max="13061" width="2.5703125" style="1" customWidth="1"/>
    <col min="13062" max="13062" width="3.42578125" style="1" customWidth="1"/>
    <col min="13063" max="13063" width="25" style="1" customWidth="1"/>
    <col min="13064" max="13065" width="8.85546875" style="1" customWidth="1"/>
    <col min="13066" max="13066" width="9.140625" style="1"/>
    <col min="13067" max="13067" width="10" style="1" bestFit="1" customWidth="1"/>
    <col min="13068" max="13069" width="9.140625" style="1"/>
    <col min="13070" max="13070" width="8.140625" style="1" customWidth="1"/>
    <col min="13071" max="13071" width="9" style="1" customWidth="1"/>
    <col min="13072" max="13072" width="8" style="1" customWidth="1"/>
    <col min="13073" max="13073" width="8.5703125" style="1" customWidth="1"/>
    <col min="13074" max="13074" width="8" style="1" customWidth="1"/>
    <col min="13075" max="13075" width="8.5703125" style="1" customWidth="1"/>
    <col min="13076" max="13077" width="9.140625" style="1"/>
    <col min="13078" max="13079" width="7.5703125" style="1" customWidth="1"/>
    <col min="13080" max="13080" width="2.42578125" style="1" customWidth="1"/>
    <col min="13081" max="13314" width="9.140625" style="1"/>
    <col min="13315" max="13316" width="4.5703125" style="1" customWidth="1"/>
    <col min="13317" max="13317" width="2.5703125" style="1" customWidth="1"/>
    <col min="13318" max="13318" width="3.42578125" style="1" customWidth="1"/>
    <col min="13319" max="13319" width="25" style="1" customWidth="1"/>
    <col min="13320" max="13321" width="8.85546875" style="1" customWidth="1"/>
    <col min="13322" max="13322" width="9.140625" style="1"/>
    <col min="13323" max="13323" width="10" style="1" bestFit="1" customWidth="1"/>
    <col min="13324" max="13325" width="9.140625" style="1"/>
    <col min="13326" max="13326" width="8.140625" style="1" customWidth="1"/>
    <col min="13327" max="13327" width="9" style="1" customWidth="1"/>
    <col min="13328" max="13328" width="8" style="1" customWidth="1"/>
    <col min="13329" max="13329" width="8.5703125" style="1" customWidth="1"/>
    <col min="13330" max="13330" width="8" style="1" customWidth="1"/>
    <col min="13331" max="13331" width="8.5703125" style="1" customWidth="1"/>
    <col min="13332" max="13333" width="9.140625" style="1"/>
    <col min="13334" max="13335" width="7.5703125" style="1" customWidth="1"/>
    <col min="13336" max="13336" width="2.42578125" style="1" customWidth="1"/>
    <col min="13337" max="13570" width="9.140625" style="1"/>
    <col min="13571" max="13572" width="4.5703125" style="1" customWidth="1"/>
    <col min="13573" max="13573" width="2.5703125" style="1" customWidth="1"/>
    <col min="13574" max="13574" width="3.42578125" style="1" customWidth="1"/>
    <col min="13575" max="13575" width="25" style="1" customWidth="1"/>
    <col min="13576" max="13577" width="8.85546875" style="1" customWidth="1"/>
    <col min="13578" max="13578" width="9.140625" style="1"/>
    <col min="13579" max="13579" width="10" style="1" bestFit="1" customWidth="1"/>
    <col min="13580" max="13581" width="9.140625" style="1"/>
    <col min="13582" max="13582" width="8.140625" style="1" customWidth="1"/>
    <col min="13583" max="13583" width="9" style="1" customWidth="1"/>
    <col min="13584" max="13584" width="8" style="1" customWidth="1"/>
    <col min="13585" max="13585" width="8.5703125" style="1" customWidth="1"/>
    <col min="13586" max="13586" width="8" style="1" customWidth="1"/>
    <col min="13587" max="13587" width="8.5703125" style="1" customWidth="1"/>
    <col min="13588" max="13589" width="9.140625" style="1"/>
    <col min="13590" max="13591" width="7.5703125" style="1" customWidth="1"/>
    <col min="13592" max="13592" width="2.42578125" style="1" customWidth="1"/>
    <col min="13593" max="13826" width="9.140625" style="1"/>
    <col min="13827" max="13828" width="4.5703125" style="1" customWidth="1"/>
    <col min="13829" max="13829" width="2.5703125" style="1" customWidth="1"/>
    <col min="13830" max="13830" width="3.42578125" style="1" customWidth="1"/>
    <col min="13831" max="13831" width="25" style="1" customWidth="1"/>
    <col min="13832" max="13833" width="8.85546875" style="1" customWidth="1"/>
    <col min="13834" max="13834" width="9.140625" style="1"/>
    <col min="13835" max="13835" width="10" style="1" bestFit="1" customWidth="1"/>
    <col min="13836" max="13837" width="9.140625" style="1"/>
    <col min="13838" max="13838" width="8.140625" style="1" customWidth="1"/>
    <col min="13839" max="13839" width="9" style="1" customWidth="1"/>
    <col min="13840" max="13840" width="8" style="1" customWidth="1"/>
    <col min="13841" max="13841" width="8.5703125" style="1" customWidth="1"/>
    <col min="13842" max="13842" width="8" style="1" customWidth="1"/>
    <col min="13843" max="13843" width="8.5703125" style="1" customWidth="1"/>
    <col min="13844" max="13845" width="9.140625" style="1"/>
    <col min="13846" max="13847" width="7.5703125" style="1" customWidth="1"/>
    <col min="13848" max="13848" width="2.42578125" style="1" customWidth="1"/>
    <col min="13849" max="14082" width="9.140625" style="1"/>
    <col min="14083" max="14084" width="4.5703125" style="1" customWidth="1"/>
    <col min="14085" max="14085" width="2.5703125" style="1" customWidth="1"/>
    <col min="14086" max="14086" width="3.42578125" style="1" customWidth="1"/>
    <col min="14087" max="14087" width="25" style="1" customWidth="1"/>
    <col min="14088" max="14089" width="8.85546875" style="1" customWidth="1"/>
    <col min="14090" max="14090" width="9.140625" style="1"/>
    <col min="14091" max="14091" width="10" style="1" bestFit="1" customWidth="1"/>
    <col min="14092" max="14093" width="9.140625" style="1"/>
    <col min="14094" max="14094" width="8.140625" style="1" customWidth="1"/>
    <col min="14095" max="14095" width="9" style="1" customWidth="1"/>
    <col min="14096" max="14096" width="8" style="1" customWidth="1"/>
    <col min="14097" max="14097" width="8.5703125" style="1" customWidth="1"/>
    <col min="14098" max="14098" width="8" style="1" customWidth="1"/>
    <col min="14099" max="14099" width="8.5703125" style="1" customWidth="1"/>
    <col min="14100" max="14101" width="9.140625" style="1"/>
    <col min="14102" max="14103" width="7.5703125" style="1" customWidth="1"/>
    <col min="14104" max="14104" width="2.42578125" style="1" customWidth="1"/>
    <col min="14105" max="14338" width="9.140625" style="1"/>
    <col min="14339" max="14340" width="4.5703125" style="1" customWidth="1"/>
    <col min="14341" max="14341" width="2.5703125" style="1" customWidth="1"/>
    <col min="14342" max="14342" width="3.42578125" style="1" customWidth="1"/>
    <col min="14343" max="14343" width="25" style="1" customWidth="1"/>
    <col min="14344" max="14345" width="8.85546875" style="1" customWidth="1"/>
    <col min="14346" max="14346" width="9.140625" style="1"/>
    <col min="14347" max="14347" width="10" style="1" bestFit="1" customWidth="1"/>
    <col min="14348" max="14349" width="9.140625" style="1"/>
    <col min="14350" max="14350" width="8.140625" style="1" customWidth="1"/>
    <col min="14351" max="14351" width="9" style="1" customWidth="1"/>
    <col min="14352" max="14352" width="8" style="1" customWidth="1"/>
    <col min="14353" max="14353" width="8.5703125" style="1" customWidth="1"/>
    <col min="14354" max="14354" width="8" style="1" customWidth="1"/>
    <col min="14355" max="14355" width="8.5703125" style="1" customWidth="1"/>
    <col min="14356" max="14357" width="9.140625" style="1"/>
    <col min="14358" max="14359" width="7.5703125" style="1" customWidth="1"/>
    <col min="14360" max="14360" width="2.42578125" style="1" customWidth="1"/>
    <col min="14361" max="14594" width="9.140625" style="1"/>
    <col min="14595" max="14596" width="4.5703125" style="1" customWidth="1"/>
    <col min="14597" max="14597" width="2.5703125" style="1" customWidth="1"/>
    <col min="14598" max="14598" width="3.42578125" style="1" customWidth="1"/>
    <col min="14599" max="14599" width="25" style="1" customWidth="1"/>
    <col min="14600" max="14601" width="8.85546875" style="1" customWidth="1"/>
    <col min="14602" max="14602" width="9.140625" style="1"/>
    <col min="14603" max="14603" width="10" style="1" bestFit="1" customWidth="1"/>
    <col min="14604" max="14605" width="9.140625" style="1"/>
    <col min="14606" max="14606" width="8.140625" style="1" customWidth="1"/>
    <col min="14607" max="14607" width="9" style="1" customWidth="1"/>
    <col min="14608" max="14608" width="8" style="1" customWidth="1"/>
    <col min="14609" max="14609" width="8.5703125" style="1" customWidth="1"/>
    <col min="14610" max="14610" width="8" style="1" customWidth="1"/>
    <col min="14611" max="14611" width="8.5703125" style="1" customWidth="1"/>
    <col min="14612" max="14613" width="9.140625" style="1"/>
    <col min="14614" max="14615" width="7.5703125" style="1" customWidth="1"/>
    <col min="14616" max="14616" width="2.42578125" style="1" customWidth="1"/>
    <col min="14617" max="14850" width="9.140625" style="1"/>
    <col min="14851" max="14852" width="4.5703125" style="1" customWidth="1"/>
    <col min="14853" max="14853" width="2.5703125" style="1" customWidth="1"/>
    <col min="14854" max="14854" width="3.42578125" style="1" customWidth="1"/>
    <col min="14855" max="14855" width="25" style="1" customWidth="1"/>
    <col min="14856" max="14857" width="8.85546875" style="1" customWidth="1"/>
    <col min="14858" max="14858" width="9.140625" style="1"/>
    <col min="14859" max="14859" width="10" style="1" bestFit="1" customWidth="1"/>
    <col min="14860" max="14861" width="9.140625" style="1"/>
    <col min="14862" max="14862" width="8.140625" style="1" customWidth="1"/>
    <col min="14863" max="14863" width="9" style="1" customWidth="1"/>
    <col min="14864" max="14864" width="8" style="1" customWidth="1"/>
    <col min="14865" max="14865" width="8.5703125" style="1" customWidth="1"/>
    <col min="14866" max="14866" width="8" style="1" customWidth="1"/>
    <col min="14867" max="14867" width="8.5703125" style="1" customWidth="1"/>
    <col min="14868" max="14869" width="9.140625" style="1"/>
    <col min="14870" max="14871" width="7.5703125" style="1" customWidth="1"/>
    <col min="14872" max="14872" width="2.42578125" style="1" customWidth="1"/>
    <col min="14873" max="15106" width="9.140625" style="1"/>
    <col min="15107" max="15108" width="4.5703125" style="1" customWidth="1"/>
    <col min="15109" max="15109" width="2.5703125" style="1" customWidth="1"/>
    <col min="15110" max="15110" width="3.42578125" style="1" customWidth="1"/>
    <col min="15111" max="15111" width="25" style="1" customWidth="1"/>
    <col min="15112" max="15113" width="8.85546875" style="1" customWidth="1"/>
    <col min="15114" max="15114" width="9.140625" style="1"/>
    <col min="15115" max="15115" width="10" style="1" bestFit="1" customWidth="1"/>
    <col min="15116" max="15117" width="9.140625" style="1"/>
    <col min="15118" max="15118" width="8.140625" style="1" customWidth="1"/>
    <col min="15119" max="15119" width="9" style="1" customWidth="1"/>
    <col min="15120" max="15120" width="8" style="1" customWidth="1"/>
    <col min="15121" max="15121" width="8.5703125" style="1" customWidth="1"/>
    <col min="15122" max="15122" width="8" style="1" customWidth="1"/>
    <col min="15123" max="15123" width="8.5703125" style="1" customWidth="1"/>
    <col min="15124" max="15125" width="9.140625" style="1"/>
    <col min="15126" max="15127" width="7.5703125" style="1" customWidth="1"/>
    <col min="15128" max="15128" width="2.42578125" style="1" customWidth="1"/>
    <col min="15129" max="15362" width="9.140625" style="1"/>
    <col min="15363" max="15364" width="4.5703125" style="1" customWidth="1"/>
    <col min="15365" max="15365" width="2.5703125" style="1" customWidth="1"/>
    <col min="15366" max="15366" width="3.42578125" style="1" customWidth="1"/>
    <col min="15367" max="15367" width="25" style="1" customWidth="1"/>
    <col min="15368" max="15369" width="8.85546875" style="1" customWidth="1"/>
    <col min="15370" max="15370" width="9.140625" style="1"/>
    <col min="15371" max="15371" width="10" style="1" bestFit="1" customWidth="1"/>
    <col min="15372" max="15373" width="9.140625" style="1"/>
    <col min="15374" max="15374" width="8.140625" style="1" customWidth="1"/>
    <col min="15375" max="15375" width="9" style="1" customWidth="1"/>
    <col min="15376" max="15376" width="8" style="1" customWidth="1"/>
    <col min="15377" max="15377" width="8.5703125" style="1" customWidth="1"/>
    <col min="15378" max="15378" width="8" style="1" customWidth="1"/>
    <col min="15379" max="15379" width="8.5703125" style="1" customWidth="1"/>
    <col min="15380" max="15381" width="9.140625" style="1"/>
    <col min="15382" max="15383" width="7.5703125" style="1" customWidth="1"/>
    <col min="15384" max="15384" width="2.42578125" style="1" customWidth="1"/>
    <col min="15385" max="15618" width="9.140625" style="1"/>
    <col min="15619" max="15620" width="4.5703125" style="1" customWidth="1"/>
    <col min="15621" max="15621" width="2.5703125" style="1" customWidth="1"/>
    <col min="15622" max="15622" width="3.42578125" style="1" customWidth="1"/>
    <col min="15623" max="15623" width="25" style="1" customWidth="1"/>
    <col min="15624" max="15625" width="8.85546875" style="1" customWidth="1"/>
    <col min="15626" max="15626" width="9.140625" style="1"/>
    <col min="15627" max="15627" width="10" style="1" bestFit="1" customWidth="1"/>
    <col min="15628" max="15629" width="9.140625" style="1"/>
    <col min="15630" max="15630" width="8.140625" style="1" customWidth="1"/>
    <col min="15631" max="15631" width="9" style="1" customWidth="1"/>
    <col min="15632" max="15632" width="8" style="1" customWidth="1"/>
    <col min="15633" max="15633" width="8.5703125" style="1" customWidth="1"/>
    <col min="15634" max="15634" width="8" style="1" customWidth="1"/>
    <col min="15635" max="15635" width="8.5703125" style="1" customWidth="1"/>
    <col min="15636" max="15637" width="9.140625" style="1"/>
    <col min="15638" max="15639" width="7.5703125" style="1" customWidth="1"/>
    <col min="15640" max="15640" width="2.42578125" style="1" customWidth="1"/>
    <col min="15641" max="15874" width="9.140625" style="1"/>
    <col min="15875" max="15876" width="4.5703125" style="1" customWidth="1"/>
    <col min="15877" max="15877" width="2.5703125" style="1" customWidth="1"/>
    <col min="15878" max="15878" width="3.42578125" style="1" customWidth="1"/>
    <col min="15879" max="15879" width="25" style="1" customWidth="1"/>
    <col min="15880" max="15881" width="8.85546875" style="1" customWidth="1"/>
    <col min="15882" max="15882" width="9.140625" style="1"/>
    <col min="15883" max="15883" width="10" style="1" bestFit="1" customWidth="1"/>
    <col min="15884" max="15885" width="9.140625" style="1"/>
    <col min="15886" max="15886" width="8.140625" style="1" customWidth="1"/>
    <col min="15887" max="15887" width="9" style="1" customWidth="1"/>
    <col min="15888" max="15888" width="8" style="1" customWidth="1"/>
    <col min="15889" max="15889" width="8.5703125" style="1" customWidth="1"/>
    <col min="15890" max="15890" width="8" style="1" customWidth="1"/>
    <col min="15891" max="15891" width="8.5703125" style="1" customWidth="1"/>
    <col min="15892" max="15893" width="9.140625" style="1"/>
    <col min="15894" max="15895" width="7.5703125" style="1" customWidth="1"/>
    <col min="15896" max="15896" width="2.42578125" style="1" customWidth="1"/>
    <col min="15897" max="16130" width="9.140625" style="1"/>
    <col min="16131" max="16132" width="4.5703125" style="1" customWidth="1"/>
    <col min="16133" max="16133" width="2.5703125" style="1" customWidth="1"/>
    <col min="16134" max="16134" width="3.42578125" style="1" customWidth="1"/>
    <col min="16135" max="16135" width="25" style="1" customWidth="1"/>
    <col min="16136" max="16137" width="8.85546875" style="1" customWidth="1"/>
    <col min="16138" max="16138" width="9.140625" style="1"/>
    <col min="16139" max="16139" width="10" style="1" bestFit="1" customWidth="1"/>
    <col min="16140" max="16141" width="9.140625" style="1"/>
    <col min="16142" max="16142" width="8.140625" style="1" customWidth="1"/>
    <col min="16143" max="16143" width="9" style="1" customWidth="1"/>
    <col min="16144" max="16144" width="8" style="1" customWidth="1"/>
    <col min="16145" max="16145" width="8.5703125" style="1" customWidth="1"/>
    <col min="16146" max="16146" width="8" style="1" customWidth="1"/>
    <col min="16147" max="16147" width="8.5703125" style="1" customWidth="1"/>
    <col min="16148" max="16149" width="9.140625" style="1"/>
    <col min="16150" max="16151" width="7.5703125" style="1" customWidth="1"/>
    <col min="16152" max="16152" width="2.42578125" style="1" customWidth="1"/>
    <col min="16153" max="16384" width="9.140625" style="1"/>
  </cols>
  <sheetData>
    <row r="1" spans="1:19" ht="15.75" x14ac:dyDescent="0.25">
      <c r="A1" s="378" t="s">
        <v>3391</v>
      </c>
      <c r="B1" s="1634"/>
      <c r="C1" s="1634"/>
      <c r="D1" s="1634"/>
      <c r="E1" s="1634"/>
      <c r="F1" s="1634"/>
      <c r="G1" s="1634"/>
      <c r="H1" s="1634"/>
      <c r="I1" s="1634"/>
      <c r="J1" s="1634"/>
      <c r="K1" s="1634"/>
      <c r="L1" s="1634"/>
      <c r="M1" s="1634"/>
      <c r="N1" s="1634"/>
      <c r="O1" s="1634"/>
      <c r="P1" s="1634"/>
    </row>
    <row r="2" spans="1:19" x14ac:dyDescent="0.2">
      <c r="A2" s="129" t="s">
        <v>3392</v>
      </c>
      <c r="B2" s="1634"/>
      <c r="C2" s="1634"/>
      <c r="D2" s="1634"/>
      <c r="E2" s="1634"/>
      <c r="F2" s="1634"/>
      <c r="G2" s="1634"/>
      <c r="H2" s="1634"/>
      <c r="I2" s="1634"/>
      <c r="J2" s="1634"/>
      <c r="K2" s="1634"/>
      <c r="L2" s="1634"/>
      <c r="M2" s="1634"/>
      <c r="N2" s="1634"/>
      <c r="O2" s="1634"/>
      <c r="P2" s="1634"/>
    </row>
    <row r="3" spans="1:19" ht="15.75" x14ac:dyDescent="0.25">
      <c r="A3" s="2144" t="s">
        <v>94</v>
      </c>
      <c r="B3" s="2145"/>
      <c r="C3" s="2145"/>
      <c r="D3" s="2145"/>
      <c r="E3" s="2146"/>
      <c r="F3" s="70"/>
      <c r="G3" s="1634"/>
      <c r="H3" s="1634"/>
      <c r="I3" s="1634"/>
      <c r="J3" s="1634"/>
      <c r="K3" s="1634"/>
      <c r="L3" s="1634"/>
      <c r="M3" s="1634"/>
      <c r="N3" s="1634"/>
      <c r="O3" s="1634"/>
      <c r="P3" s="1634"/>
    </row>
    <row r="4" spans="1:19" ht="25.5" customHeight="1" x14ac:dyDescent="0.2">
      <c r="A4" s="222" t="s">
        <v>95</v>
      </c>
      <c r="B4" s="1634"/>
      <c r="C4" s="1634"/>
      <c r="D4" s="1634"/>
      <c r="E4" s="1634"/>
      <c r="F4" s="2217" t="s">
        <v>3393</v>
      </c>
      <c r="G4" s="2218"/>
      <c r="H4" s="2217" t="s">
        <v>3394</v>
      </c>
      <c r="I4" s="2218"/>
      <c r="J4" s="2217" t="s">
        <v>3395</v>
      </c>
      <c r="K4" s="2218"/>
      <c r="L4" s="2217" t="s">
        <v>3396</v>
      </c>
      <c r="M4" s="2218"/>
      <c r="N4" s="2217" t="s">
        <v>3397</v>
      </c>
      <c r="O4" s="2218"/>
      <c r="P4" s="2353" t="s">
        <v>3398</v>
      </c>
      <c r="Q4" s="2354"/>
      <c r="R4" s="2217" t="s">
        <v>3399</v>
      </c>
      <c r="S4" s="2218"/>
    </row>
    <row r="5" spans="1:19" ht="12.75" customHeight="1" x14ac:dyDescent="0.2">
      <c r="B5" s="1634"/>
      <c r="C5" s="1634"/>
      <c r="D5" s="1634"/>
      <c r="E5" s="1634"/>
      <c r="F5" s="1698" t="s">
        <v>3400</v>
      </c>
      <c r="G5" s="1698" t="s">
        <v>3401</v>
      </c>
      <c r="H5" s="2217" t="s">
        <v>242</v>
      </c>
      <c r="I5" s="2218"/>
      <c r="J5" s="2217" t="s">
        <v>242</v>
      </c>
      <c r="K5" s="2218"/>
      <c r="L5" s="2217" t="s">
        <v>242</v>
      </c>
      <c r="M5" s="2218"/>
      <c r="N5" s="2217" t="s">
        <v>242</v>
      </c>
      <c r="O5" s="2218"/>
      <c r="P5" s="2353" t="s">
        <v>242</v>
      </c>
      <c r="Q5" s="2354"/>
      <c r="R5" s="2217" t="s">
        <v>242</v>
      </c>
      <c r="S5" s="2218"/>
    </row>
    <row r="6" spans="1:19" ht="12.6" customHeight="1" x14ac:dyDescent="0.2">
      <c r="A6" s="38" t="s">
        <v>74</v>
      </c>
      <c r="B6" s="38" t="s">
        <v>3402</v>
      </c>
      <c r="C6" s="1634"/>
      <c r="D6" s="1634"/>
      <c r="E6" s="1634"/>
      <c r="F6" s="224"/>
      <c r="G6" s="224"/>
      <c r="H6" s="224"/>
      <c r="I6" s="224"/>
      <c r="J6" s="224"/>
      <c r="K6" s="224"/>
      <c r="L6" s="224"/>
      <c r="M6" s="224"/>
      <c r="N6" s="224"/>
      <c r="O6" s="224"/>
      <c r="P6" s="1313"/>
      <c r="Q6" s="1313"/>
      <c r="R6" s="224"/>
      <c r="S6" s="224"/>
    </row>
    <row r="7" spans="1:19" ht="12.6" customHeight="1" x14ac:dyDescent="0.2">
      <c r="A7" s="1634" t="s">
        <v>3403</v>
      </c>
      <c r="B7" s="1634"/>
      <c r="C7" s="1634"/>
      <c r="D7" s="1634"/>
      <c r="E7" s="1634"/>
      <c r="F7" s="1634"/>
      <c r="G7" s="1634"/>
      <c r="H7" s="1634"/>
      <c r="I7" s="1634"/>
      <c r="J7" s="1634"/>
      <c r="K7" s="1634"/>
      <c r="L7" s="1634"/>
      <c r="M7" s="1634"/>
      <c r="N7" s="1634"/>
      <c r="P7" s="1085"/>
      <c r="Q7" s="1085"/>
      <c r="R7" s="1634"/>
      <c r="S7" s="1"/>
    </row>
    <row r="8" spans="1:19" ht="12.6" customHeight="1" x14ac:dyDescent="0.2">
      <c r="A8" s="1634"/>
      <c r="B8" s="2361" t="s">
        <v>3404</v>
      </c>
      <c r="C8" s="346" t="s">
        <v>3405</v>
      </c>
      <c r="D8" s="347"/>
      <c r="E8" s="1314"/>
      <c r="F8" s="94"/>
      <c r="G8" s="94"/>
      <c r="H8" s="2355" t="s">
        <v>3406</v>
      </c>
      <c r="I8" s="2356"/>
      <c r="J8" s="2355" t="s">
        <v>3407</v>
      </c>
      <c r="K8" s="2356"/>
      <c r="L8" s="2355" t="s">
        <v>3408</v>
      </c>
      <c r="M8" s="2356"/>
      <c r="N8" s="2357">
        <v>6950</v>
      </c>
      <c r="O8" s="2358"/>
      <c r="P8" s="2359" t="s">
        <v>3409</v>
      </c>
      <c r="Q8" s="2360"/>
      <c r="R8" s="2355" t="s">
        <v>3410</v>
      </c>
      <c r="S8" s="2356"/>
    </row>
    <row r="9" spans="1:19" ht="12.6" customHeight="1" x14ac:dyDescent="0.2">
      <c r="A9" s="1634"/>
      <c r="B9" s="2362"/>
      <c r="C9" s="346" t="s">
        <v>3411</v>
      </c>
      <c r="D9" s="347"/>
      <c r="E9" s="1314"/>
      <c r="F9" s="1737" t="s">
        <v>3412</v>
      </c>
      <c r="G9" s="1737" t="s">
        <v>3413</v>
      </c>
      <c r="H9" s="2355" t="s">
        <v>3414</v>
      </c>
      <c r="I9" s="2356"/>
      <c r="J9" s="2355" t="s">
        <v>3415</v>
      </c>
      <c r="K9" s="2356"/>
      <c r="L9" s="2355" t="s">
        <v>3416</v>
      </c>
      <c r="M9" s="2356"/>
      <c r="N9" s="2357">
        <v>6951</v>
      </c>
      <c r="O9" s="2358"/>
      <c r="P9" s="2359" t="s">
        <v>3417</v>
      </c>
      <c r="Q9" s="2360"/>
      <c r="R9" s="2355" t="s">
        <v>3418</v>
      </c>
      <c r="S9" s="2356"/>
    </row>
    <row r="10" spans="1:19" ht="12.6" customHeight="1" x14ac:dyDescent="0.2">
      <c r="A10" s="1634"/>
      <c r="B10" s="2362"/>
      <c r="C10" s="346" t="s">
        <v>3419</v>
      </c>
      <c r="D10" s="347"/>
      <c r="E10" s="1314"/>
      <c r="F10" s="231"/>
      <c r="G10" s="1737" t="s">
        <v>3420</v>
      </c>
      <c r="H10" s="2355" t="s">
        <v>3421</v>
      </c>
      <c r="I10" s="2356"/>
      <c r="J10" s="2355" t="s">
        <v>3422</v>
      </c>
      <c r="K10" s="2356"/>
      <c r="L10" s="2355" t="s">
        <v>3423</v>
      </c>
      <c r="M10" s="2356"/>
      <c r="N10" s="2357">
        <v>6952</v>
      </c>
      <c r="O10" s="2358"/>
      <c r="P10" s="2359" t="s">
        <v>3424</v>
      </c>
      <c r="Q10" s="2360"/>
      <c r="R10" s="2355" t="s">
        <v>3425</v>
      </c>
      <c r="S10" s="2356"/>
    </row>
    <row r="11" spans="1:19" ht="12.6" customHeight="1" x14ac:dyDescent="0.2">
      <c r="A11" s="1634"/>
      <c r="B11" s="2362"/>
      <c r="C11" s="341" t="s">
        <v>3426</v>
      </c>
      <c r="D11" s="229"/>
      <c r="E11" s="342"/>
      <c r="F11" s="1737" t="s">
        <v>3427</v>
      </c>
      <c r="G11" s="231"/>
      <c r="H11" s="2355" t="s">
        <v>3428</v>
      </c>
      <c r="I11" s="2356"/>
      <c r="J11" s="2355" t="s">
        <v>3429</v>
      </c>
      <c r="K11" s="2356"/>
      <c r="L11" s="2355" t="s">
        <v>3430</v>
      </c>
      <c r="M11" s="2356"/>
      <c r="N11" s="2357">
        <v>6953</v>
      </c>
      <c r="O11" s="2358"/>
      <c r="P11" s="2359" t="s">
        <v>3431</v>
      </c>
      <c r="Q11" s="2360"/>
      <c r="R11" s="2355" t="s">
        <v>3432</v>
      </c>
      <c r="S11" s="2356"/>
    </row>
    <row r="12" spans="1:19" ht="12.6" customHeight="1" x14ac:dyDescent="0.2">
      <c r="A12" s="1634"/>
      <c r="B12" s="2363"/>
      <c r="C12" s="341" t="s">
        <v>242</v>
      </c>
      <c r="D12" s="229"/>
      <c r="E12" s="342"/>
      <c r="F12" s="1737" t="s">
        <v>3433</v>
      </c>
      <c r="G12" s="1737" t="s">
        <v>3434</v>
      </c>
      <c r="H12" s="2355" t="s">
        <v>3435</v>
      </c>
      <c r="I12" s="2356"/>
      <c r="J12" s="2355" t="s">
        <v>3436</v>
      </c>
      <c r="K12" s="2356"/>
      <c r="L12" s="2355" t="s">
        <v>3437</v>
      </c>
      <c r="M12" s="2356"/>
      <c r="N12" s="2357">
        <v>6954</v>
      </c>
      <c r="O12" s="2358"/>
      <c r="P12" s="2359" t="s">
        <v>3438</v>
      </c>
      <c r="Q12" s="2360"/>
      <c r="R12" s="2355" t="s">
        <v>3439</v>
      </c>
      <c r="S12" s="2356"/>
    </row>
    <row r="13" spans="1:19" ht="12.6" customHeight="1" x14ac:dyDescent="0.2">
      <c r="A13" s="2364" t="s">
        <v>3440</v>
      </c>
      <c r="B13" s="2361" t="s">
        <v>3441</v>
      </c>
      <c r="C13" s="346" t="s">
        <v>3442</v>
      </c>
      <c r="D13" s="347"/>
      <c r="E13" s="1314"/>
      <c r="F13" s="94"/>
      <c r="G13" s="94"/>
      <c r="H13" s="2355" t="s">
        <v>3443</v>
      </c>
      <c r="I13" s="2356"/>
      <c r="J13" s="2355" t="s">
        <v>3444</v>
      </c>
      <c r="K13" s="2356"/>
      <c r="L13" s="2355" t="s">
        <v>3445</v>
      </c>
      <c r="M13" s="2356"/>
      <c r="N13" s="2357">
        <v>6955</v>
      </c>
      <c r="O13" s="2358"/>
      <c r="P13" s="2359" t="s">
        <v>3446</v>
      </c>
      <c r="Q13" s="2360"/>
      <c r="R13" s="2355" t="s">
        <v>3447</v>
      </c>
      <c r="S13" s="2356"/>
    </row>
    <row r="14" spans="1:19" ht="12.6" customHeight="1" x14ac:dyDescent="0.2">
      <c r="A14" s="2365"/>
      <c r="B14" s="2362"/>
      <c r="C14" s="346" t="s">
        <v>3448</v>
      </c>
      <c r="D14" s="347"/>
      <c r="E14" s="1314"/>
      <c r="F14" s="94"/>
      <c r="G14" s="94"/>
      <c r="H14" s="2355" t="s">
        <v>3449</v>
      </c>
      <c r="I14" s="2356"/>
      <c r="J14" s="2355" t="s">
        <v>3450</v>
      </c>
      <c r="K14" s="2356"/>
      <c r="L14" s="2355" t="s">
        <v>3451</v>
      </c>
      <c r="M14" s="2356"/>
      <c r="N14" s="2357">
        <v>6956</v>
      </c>
      <c r="O14" s="2358"/>
      <c r="P14" s="2359" t="s">
        <v>3452</v>
      </c>
      <c r="Q14" s="2360"/>
      <c r="R14" s="2355" t="s">
        <v>3453</v>
      </c>
      <c r="S14" s="2356"/>
    </row>
    <row r="15" spans="1:19" ht="12.6" customHeight="1" x14ac:dyDescent="0.2">
      <c r="A15" s="2365"/>
      <c r="B15" s="2362"/>
      <c r="C15" s="346" t="s">
        <v>3419</v>
      </c>
      <c r="D15" s="347"/>
      <c r="E15" s="1314"/>
      <c r="F15" s="94"/>
      <c r="G15" s="94"/>
      <c r="H15" s="2355" t="s">
        <v>3454</v>
      </c>
      <c r="I15" s="2356"/>
      <c r="J15" s="2355" t="s">
        <v>3455</v>
      </c>
      <c r="K15" s="2356"/>
      <c r="L15" s="2355" t="s">
        <v>3456</v>
      </c>
      <c r="M15" s="2356"/>
      <c r="N15" s="2357">
        <v>6957</v>
      </c>
      <c r="O15" s="2358"/>
      <c r="P15" s="2359" t="s">
        <v>3457</v>
      </c>
      <c r="Q15" s="2360"/>
      <c r="R15" s="2355" t="s">
        <v>3458</v>
      </c>
      <c r="S15" s="2356"/>
    </row>
    <row r="16" spans="1:19" ht="12.6" customHeight="1" x14ac:dyDescent="0.2">
      <c r="A16" s="2365"/>
      <c r="B16" s="2362"/>
      <c r="C16" s="346" t="s">
        <v>3426</v>
      </c>
      <c r="D16" s="347"/>
      <c r="E16" s="1314"/>
      <c r="F16" s="94"/>
      <c r="G16" s="94"/>
      <c r="H16" s="2355" t="s">
        <v>3459</v>
      </c>
      <c r="I16" s="2356"/>
      <c r="J16" s="2355" t="s">
        <v>3460</v>
      </c>
      <c r="K16" s="2356"/>
      <c r="L16" s="2355" t="s">
        <v>3461</v>
      </c>
      <c r="M16" s="2356"/>
      <c r="N16" s="2357">
        <v>6958</v>
      </c>
      <c r="O16" s="2358"/>
      <c r="P16" s="2359" t="s">
        <v>3462</v>
      </c>
      <c r="Q16" s="2360"/>
      <c r="R16" s="2355" t="s">
        <v>3463</v>
      </c>
      <c r="S16" s="2356"/>
    </row>
    <row r="17" spans="1:19" ht="12.6" customHeight="1" x14ac:dyDescent="0.2">
      <c r="A17" s="2365"/>
      <c r="B17" s="2363"/>
      <c r="C17" s="341" t="s">
        <v>242</v>
      </c>
      <c r="D17" s="229"/>
      <c r="E17" s="342"/>
      <c r="F17" s="94"/>
      <c r="G17" s="94"/>
      <c r="H17" s="2355" t="s">
        <v>3464</v>
      </c>
      <c r="I17" s="2356"/>
      <c r="J17" s="2355" t="s">
        <v>3465</v>
      </c>
      <c r="K17" s="2356"/>
      <c r="L17" s="2355" t="s">
        <v>3466</v>
      </c>
      <c r="M17" s="2356"/>
      <c r="N17" s="2357">
        <v>6959</v>
      </c>
      <c r="O17" s="2358"/>
      <c r="P17" s="2359" t="s">
        <v>3467</v>
      </c>
      <c r="Q17" s="2360"/>
      <c r="R17" s="2355" t="s">
        <v>3468</v>
      </c>
      <c r="S17" s="2356"/>
    </row>
    <row r="18" spans="1:19" ht="12.6" customHeight="1" x14ac:dyDescent="0.2">
      <c r="A18" s="2365"/>
      <c r="B18" s="2361" t="s">
        <v>3469</v>
      </c>
      <c r="C18" s="346" t="s">
        <v>3405</v>
      </c>
      <c r="D18" s="347"/>
      <c r="E18" s="1314"/>
      <c r="F18" s="94"/>
      <c r="G18" s="94"/>
      <c r="H18" s="2355" t="s">
        <v>3470</v>
      </c>
      <c r="I18" s="2356"/>
      <c r="J18" s="2355" t="s">
        <v>3471</v>
      </c>
      <c r="K18" s="2356"/>
      <c r="L18" s="2355" t="s">
        <v>3472</v>
      </c>
      <c r="M18" s="2356"/>
      <c r="N18" s="2357">
        <v>6960</v>
      </c>
      <c r="O18" s="2358"/>
      <c r="P18" s="2359" t="s">
        <v>3473</v>
      </c>
      <c r="Q18" s="2360"/>
      <c r="R18" s="2355" t="s">
        <v>3474</v>
      </c>
      <c r="S18" s="2356"/>
    </row>
    <row r="19" spans="1:19" ht="12.6" customHeight="1" x14ac:dyDescent="0.2">
      <c r="A19" s="2365"/>
      <c r="B19" s="2362"/>
      <c r="C19" s="346" t="s">
        <v>3411</v>
      </c>
      <c r="D19" s="347"/>
      <c r="E19" s="1314"/>
      <c r="F19" s="1737" t="s">
        <v>3475</v>
      </c>
      <c r="G19" s="1737" t="s">
        <v>3476</v>
      </c>
      <c r="H19" s="2355" t="s">
        <v>3477</v>
      </c>
      <c r="I19" s="2356"/>
      <c r="J19" s="2355" t="s">
        <v>3478</v>
      </c>
      <c r="K19" s="2356"/>
      <c r="L19" s="2355" t="s">
        <v>3479</v>
      </c>
      <c r="M19" s="2356"/>
      <c r="N19" s="2357">
        <v>6961</v>
      </c>
      <c r="O19" s="2358"/>
      <c r="P19" s="2359" t="s">
        <v>3480</v>
      </c>
      <c r="Q19" s="2360"/>
      <c r="R19" s="2355" t="s">
        <v>3481</v>
      </c>
      <c r="S19" s="2356"/>
    </row>
    <row r="20" spans="1:19" ht="12.6" customHeight="1" x14ac:dyDescent="0.2">
      <c r="A20" s="2365"/>
      <c r="B20" s="2362"/>
      <c r="C20" s="346" t="s">
        <v>3419</v>
      </c>
      <c r="D20" s="347"/>
      <c r="E20" s="1314"/>
      <c r="F20" s="231"/>
      <c r="G20" s="1737" t="s">
        <v>3482</v>
      </c>
      <c r="H20" s="2355" t="s">
        <v>3483</v>
      </c>
      <c r="I20" s="2356"/>
      <c r="J20" s="2355" t="s">
        <v>3484</v>
      </c>
      <c r="K20" s="2356"/>
      <c r="L20" s="2355" t="s">
        <v>3485</v>
      </c>
      <c r="M20" s="2356"/>
      <c r="N20" s="2357">
        <v>6962</v>
      </c>
      <c r="O20" s="2358"/>
      <c r="P20" s="2359" t="s">
        <v>3486</v>
      </c>
      <c r="Q20" s="2360"/>
      <c r="R20" s="2355" t="s">
        <v>3487</v>
      </c>
      <c r="S20" s="2356"/>
    </row>
    <row r="21" spans="1:19" ht="12.6" customHeight="1" x14ac:dyDescent="0.2">
      <c r="A21" s="2365"/>
      <c r="B21" s="2362"/>
      <c r="C21" s="341" t="s">
        <v>3426</v>
      </c>
      <c r="D21" s="229"/>
      <c r="E21" s="342"/>
      <c r="F21" s="1737" t="s">
        <v>3488</v>
      </c>
      <c r="G21" s="231"/>
      <c r="H21" s="2355" t="s">
        <v>3489</v>
      </c>
      <c r="I21" s="2356"/>
      <c r="J21" s="2355" t="s">
        <v>3490</v>
      </c>
      <c r="K21" s="2356"/>
      <c r="L21" s="2355" t="s">
        <v>3491</v>
      </c>
      <c r="M21" s="2356"/>
      <c r="N21" s="2357">
        <v>6963</v>
      </c>
      <c r="O21" s="2358"/>
      <c r="P21" s="2359" t="s">
        <v>3492</v>
      </c>
      <c r="Q21" s="2360"/>
      <c r="R21" s="2355" t="s">
        <v>3493</v>
      </c>
      <c r="S21" s="2356"/>
    </row>
    <row r="22" spans="1:19" ht="12.6" customHeight="1" x14ac:dyDescent="0.2">
      <c r="A22" s="2366"/>
      <c r="B22" s="2363"/>
      <c r="C22" s="341" t="s">
        <v>242</v>
      </c>
      <c r="D22" s="229"/>
      <c r="E22" s="342"/>
      <c r="F22" s="1737" t="s">
        <v>3494</v>
      </c>
      <c r="G22" s="1737" t="s">
        <v>3495</v>
      </c>
      <c r="H22" s="2355" t="s">
        <v>3496</v>
      </c>
      <c r="I22" s="2356"/>
      <c r="J22" s="2355" t="s">
        <v>3497</v>
      </c>
      <c r="K22" s="2356"/>
      <c r="L22" s="2355" t="s">
        <v>3498</v>
      </c>
      <c r="M22" s="2356"/>
      <c r="N22" s="2357">
        <v>6964</v>
      </c>
      <c r="O22" s="2358"/>
      <c r="P22" s="2359" t="s">
        <v>3499</v>
      </c>
      <c r="Q22" s="2360"/>
      <c r="R22" s="2355" t="s">
        <v>3500</v>
      </c>
      <c r="S22" s="2356"/>
    </row>
    <row r="23" spans="1:19" ht="12.6" customHeight="1" x14ac:dyDescent="0.2">
      <c r="A23" s="1634"/>
      <c r="B23" s="346" t="s">
        <v>242</v>
      </c>
      <c r="C23" s="347"/>
      <c r="D23" s="347"/>
      <c r="E23" s="1314"/>
      <c r="F23" s="1737" t="s">
        <v>3501</v>
      </c>
      <c r="G23" s="1737" t="s">
        <v>3502</v>
      </c>
      <c r="H23" s="2355" t="s">
        <v>3503</v>
      </c>
      <c r="I23" s="2356"/>
      <c r="J23" s="2355" t="s">
        <v>3504</v>
      </c>
      <c r="K23" s="2356"/>
      <c r="L23" s="2355" t="s">
        <v>3505</v>
      </c>
      <c r="M23" s="2356"/>
      <c r="N23" s="2357">
        <v>6965</v>
      </c>
      <c r="O23" s="2358"/>
      <c r="P23" s="2359" t="s">
        <v>3506</v>
      </c>
      <c r="Q23" s="2360"/>
      <c r="R23" s="2355" t="s">
        <v>3507</v>
      </c>
      <c r="S23" s="2356"/>
    </row>
    <row r="24" spans="1:19" ht="12.6" customHeight="1" x14ac:dyDescent="0.2">
      <c r="A24" s="1634" t="s">
        <v>3508</v>
      </c>
      <c r="B24" s="1634"/>
      <c r="C24" s="1634"/>
      <c r="D24" s="1634"/>
      <c r="E24" s="1634"/>
      <c r="F24" s="1634"/>
      <c r="G24" s="1634"/>
      <c r="H24" s="1634"/>
      <c r="I24" s="1634"/>
      <c r="J24" s="1634"/>
      <c r="K24" s="1634"/>
      <c r="L24" s="1634"/>
      <c r="M24" s="1634"/>
      <c r="N24" s="324"/>
      <c r="O24" s="324"/>
      <c r="P24" s="324"/>
      <c r="Q24" s="324"/>
      <c r="R24" s="1"/>
      <c r="S24" s="1"/>
    </row>
    <row r="25" spans="1:19" ht="12.6" customHeight="1" x14ac:dyDescent="0.2">
      <c r="A25" s="1634"/>
      <c r="B25" s="2361" t="s">
        <v>3404</v>
      </c>
      <c r="C25" s="346" t="s">
        <v>3405</v>
      </c>
      <c r="D25" s="347"/>
      <c r="E25" s="1314"/>
      <c r="F25" s="94"/>
      <c r="G25" s="94"/>
      <c r="H25" s="2355" t="s">
        <v>3509</v>
      </c>
      <c r="I25" s="2356"/>
      <c r="J25" s="2355" t="s">
        <v>3510</v>
      </c>
      <c r="K25" s="2356"/>
      <c r="L25" s="2355" t="s">
        <v>3511</v>
      </c>
      <c r="M25" s="2356"/>
      <c r="N25" s="2357">
        <v>6966</v>
      </c>
      <c r="O25" s="2358"/>
      <c r="P25" s="2359" t="s">
        <v>3512</v>
      </c>
      <c r="Q25" s="2360"/>
      <c r="R25" s="2355" t="s">
        <v>3513</v>
      </c>
      <c r="S25" s="2356"/>
    </row>
    <row r="26" spans="1:19" ht="12.6" customHeight="1" x14ac:dyDescent="0.2">
      <c r="A26" s="1634"/>
      <c r="B26" s="2362"/>
      <c r="C26" s="346" t="s">
        <v>3411</v>
      </c>
      <c r="D26" s="347"/>
      <c r="E26" s="1314"/>
      <c r="F26" s="1737" t="s">
        <v>3514</v>
      </c>
      <c r="G26" s="1737" t="s">
        <v>3515</v>
      </c>
      <c r="H26" s="2355" t="s">
        <v>3516</v>
      </c>
      <c r="I26" s="2356"/>
      <c r="J26" s="2355" t="s">
        <v>3517</v>
      </c>
      <c r="K26" s="2356"/>
      <c r="L26" s="2355" t="s">
        <v>3518</v>
      </c>
      <c r="M26" s="2356"/>
      <c r="N26" s="2357">
        <v>6967</v>
      </c>
      <c r="O26" s="2358"/>
      <c r="P26" s="2359" t="s">
        <v>3519</v>
      </c>
      <c r="Q26" s="2360"/>
      <c r="R26" s="2355" t="s">
        <v>3520</v>
      </c>
      <c r="S26" s="2356"/>
    </row>
    <row r="27" spans="1:19" ht="12.6" customHeight="1" x14ac:dyDescent="0.2">
      <c r="A27" s="1634"/>
      <c r="B27" s="2362"/>
      <c r="C27" s="346" t="s">
        <v>3419</v>
      </c>
      <c r="D27" s="347"/>
      <c r="E27" s="1314"/>
      <c r="F27" s="231"/>
      <c r="G27" s="1737" t="s">
        <v>3521</v>
      </c>
      <c r="H27" s="2355" t="s">
        <v>3522</v>
      </c>
      <c r="I27" s="2356"/>
      <c r="J27" s="2355" t="s">
        <v>3523</v>
      </c>
      <c r="K27" s="2356"/>
      <c r="L27" s="2355" t="s">
        <v>3524</v>
      </c>
      <c r="M27" s="2356"/>
      <c r="N27" s="2357">
        <v>6968</v>
      </c>
      <c r="O27" s="2358"/>
      <c r="P27" s="2359" t="s">
        <v>3525</v>
      </c>
      <c r="Q27" s="2360"/>
      <c r="R27" s="2355" t="s">
        <v>3526</v>
      </c>
      <c r="S27" s="2356"/>
    </row>
    <row r="28" spans="1:19" ht="12.6" customHeight="1" x14ac:dyDescent="0.2">
      <c r="A28" s="1634"/>
      <c r="B28" s="2362"/>
      <c r="C28" s="346" t="s">
        <v>3426</v>
      </c>
      <c r="D28" s="347"/>
      <c r="E28" s="1314"/>
      <c r="F28" s="1737" t="s">
        <v>3527</v>
      </c>
      <c r="G28" s="231"/>
      <c r="H28" s="2355" t="s">
        <v>3528</v>
      </c>
      <c r="I28" s="2356"/>
      <c r="J28" s="2355" t="s">
        <v>3529</v>
      </c>
      <c r="K28" s="2356"/>
      <c r="L28" s="2355" t="s">
        <v>3530</v>
      </c>
      <c r="M28" s="2356"/>
      <c r="N28" s="2357">
        <v>6969</v>
      </c>
      <c r="O28" s="2358"/>
      <c r="P28" s="2359" t="s">
        <v>3531</v>
      </c>
      <c r="Q28" s="2360"/>
      <c r="R28" s="2355" t="s">
        <v>3532</v>
      </c>
      <c r="S28" s="2356"/>
    </row>
    <row r="29" spans="1:19" ht="12.6" customHeight="1" x14ac:dyDescent="0.2">
      <c r="A29" s="1634"/>
      <c r="B29" s="2363"/>
      <c r="C29" s="346" t="s">
        <v>242</v>
      </c>
      <c r="D29" s="347"/>
      <c r="E29" s="1314"/>
      <c r="F29" s="1737" t="s">
        <v>3533</v>
      </c>
      <c r="G29" s="1737" t="s">
        <v>3534</v>
      </c>
      <c r="H29" s="2355" t="s">
        <v>3535</v>
      </c>
      <c r="I29" s="2356"/>
      <c r="J29" s="2355" t="s">
        <v>3536</v>
      </c>
      <c r="K29" s="2356"/>
      <c r="L29" s="2355" t="s">
        <v>3537</v>
      </c>
      <c r="M29" s="2356"/>
      <c r="N29" s="2357">
        <v>6970</v>
      </c>
      <c r="O29" s="2358"/>
      <c r="P29" s="2359" t="s">
        <v>3538</v>
      </c>
      <c r="Q29" s="2360"/>
      <c r="R29" s="2355" t="s">
        <v>3539</v>
      </c>
      <c r="S29" s="2356"/>
    </row>
    <row r="30" spans="1:19" ht="12.6" customHeight="1" x14ac:dyDescent="0.2">
      <c r="A30" s="2364" t="s">
        <v>3440</v>
      </c>
      <c r="B30" s="2361" t="s">
        <v>3441</v>
      </c>
      <c r="C30" s="346" t="s">
        <v>3442</v>
      </c>
      <c r="D30" s="347"/>
      <c r="E30" s="1314"/>
      <c r="F30" s="94"/>
      <c r="G30" s="94"/>
      <c r="H30" s="2355" t="s">
        <v>3540</v>
      </c>
      <c r="I30" s="2356"/>
      <c r="J30" s="2355" t="s">
        <v>3541</v>
      </c>
      <c r="K30" s="2356"/>
      <c r="L30" s="2355" t="s">
        <v>3542</v>
      </c>
      <c r="M30" s="2356"/>
      <c r="N30" s="2357">
        <v>6971</v>
      </c>
      <c r="O30" s="2358"/>
      <c r="P30" s="2359" t="s">
        <v>3543</v>
      </c>
      <c r="Q30" s="2360"/>
      <c r="R30" s="2355" t="s">
        <v>3544</v>
      </c>
      <c r="S30" s="2356"/>
    </row>
    <row r="31" spans="1:19" ht="12.6" customHeight="1" x14ac:dyDescent="0.2">
      <c r="A31" s="2365"/>
      <c r="B31" s="2362"/>
      <c r="C31" s="346" t="s">
        <v>3448</v>
      </c>
      <c r="D31" s="347"/>
      <c r="E31" s="1314"/>
      <c r="F31" s="94"/>
      <c r="G31" s="94"/>
      <c r="H31" s="2355" t="s">
        <v>3545</v>
      </c>
      <c r="I31" s="2356"/>
      <c r="J31" s="2355" t="s">
        <v>3546</v>
      </c>
      <c r="K31" s="2356"/>
      <c r="L31" s="2355" t="s">
        <v>3547</v>
      </c>
      <c r="M31" s="2356"/>
      <c r="N31" s="2357">
        <v>6972</v>
      </c>
      <c r="O31" s="2358"/>
      <c r="P31" s="2359" t="s">
        <v>3548</v>
      </c>
      <c r="Q31" s="2360"/>
      <c r="R31" s="2355" t="s">
        <v>3549</v>
      </c>
      <c r="S31" s="2356"/>
    </row>
    <row r="32" spans="1:19" ht="12.6" customHeight="1" x14ac:dyDescent="0.2">
      <c r="A32" s="2365"/>
      <c r="B32" s="2362"/>
      <c r="C32" s="346" t="s">
        <v>3419</v>
      </c>
      <c r="D32" s="347"/>
      <c r="E32" s="1314"/>
      <c r="F32" s="94"/>
      <c r="G32" s="94"/>
      <c r="H32" s="2355" t="s">
        <v>3550</v>
      </c>
      <c r="I32" s="2356"/>
      <c r="J32" s="2355" t="s">
        <v>3551</v>
      </c>
      <c r="K32" s="2356"/>
      <c r="L32" s="2355" t="s">
        <v>3552</v>
      </c>
      <c r="M32" s="2356"/>
      <c r="N32" s="2357">
        <v>6973</v>
      </c>
      <c r="O32" s="2358"/>
      <c r="P32" s="2359" t="s">
        <v>3553</v>
      </c>
      <c r="Q32" s="2360"/>
      <c r="R32" s="2355" t="s">
        <v>3554</v>
      </c>
      <c r="S32" s="2356"/>
    </row>
    <row r="33" spans="1:19" ht="12.6" customHeight="1" x14ac:dyDescent="0.2">
      <c r="A33" s="2365"/>
      <c r="B33" s="2362"/>
      <c r="C33" s="346" t="s">
        <v>3426</v>
      </c>
      <c r="D33" s="347"/>
      <c r="E33" s="1314"/>
      <c r="F33" s="94"/>
      <c r="G33" s="94"/>
      <c r="H33" s="2355" t="s">
        <v>3555</v>
      </c>
      <c r="I33" s="2356"/>
      <c r="J33" s="2355" t="s">
        <v>3556</v>
      </c>
      <c r="K33" s="2356"/>
      <c r="L33" s="2355" t="s">
        <v>3557</v>
      </c>
      <c r="M33" s="2356"/>
      <c r="N33" s="2357">
        <v>6974</v>
      </c>
      <c r="O33" s="2358"/>
      <c r="P33" s="2359" t="s">
        <v>3558</v>
      </c>
      <c r="Q33" s="2360"/>
      <c r="R33" s="2355" t="s">
        <v>3559</v>
      </c>
      <c r="S33" s="2356"/>
    </row>
    <row r="34" spans="1:19" ht="12.6" customHeight="1" x14ac:dyDescent="0.2">
      <c r="A34" s="2365"/>
      <c r="B34" s="2367"/>
      <c r="C34" s="346" t="s">
        <v>242</v>
      </c>
      <c r="D34" s="347"/>
      <c r="E34" s="1314"/>
      <c r="F34" s="94"/>
      <c r="G34" s="94"/>
      <c r="H34" s="2355" t="s">
        <v>3560</v>
      </c>
      <c r="I34" s="2356"/>
      <c r="J34" s="2355" t="s">
        <v>3561</v>
      </c>
      <c r="K34" s="2356"/>
      <c r="L34" s="2355" t="s">
        <v>3562</v>
      </c>
      <c r="M34" s="2356"/>
      <c r="N34" s="2357">
        <v>6975</v>
      </c>
      <c r="O34" s="2358"/>
      <c r="P34" s="2359" t="s">
        <v>3563</v>
      </c>
      <c r="Q34" s="2360"/>
      <c r="R34" s="2355" t="s">
        <v>3564</v>
      </c>
      <c r="S34" s="2356"/>
    </row>
    <row r="35" spans="1:19" ht="12.6" customHeight="1" x14ac:dyDescent="0.2">
      <c r="A35" s="2365"/>
      <c r="B35" s="2361" t="s">
        <v>3469</v>
      </c>
      <c r="C35" s="346" t="s">
        <v>3405</v>
      </c>
      <c r="D35" s="347"/>
      <c r="E35" s="1314"/>
      <c r="F35" s="94"/>
      <c r="G35" s="94"/>
      <c r="H35" s="2355" t="s">
        <v>3565</v>
      </c>
      <c r="I35" s="2356"/>
      <c r="J35" s="2355" t="s">
        <v>3566</v>
      </c>
      <c r="K35" s="2356"/>
      <c r="L35" s="2355" t="s">
        <v>3567</v>
      </c>
      <c r="M35" s="2356"/>
      <c r="N35" s="2357">
        <v>6976</v>
      </c>
      <c r="O35" s="2358"/>
      <c r="P35" s="2359" t="s">
        <v>3568</v>
      </c>
      <c r="Q35" s="2360"/>
      <c r="R35" s="2355" t="s">
        <v>3569</v>
      </c>
      <c r="S35" s="2356"/>
    </row>
    <row r="36" spans="1:19" ht="12.6" customHeight="1" x14ac:dyDescent="0.2">
      <c r="A36" s="2365"/>
      <c r="B36" s="2362"/>
      <c r="C36" s="346" t="s">
        <v>3411</v>
      </c>
      <c r="D36" s="347"/>
      <c r="E36" s="1314"/>
      <c r="F36" s="1737" t="s">
        <v>3570</v>
      </c>
      <c r="G36" s="1737" t="s">
        <v>3571</v>
      </c>
      <c r="H36" s="2355" t="s">
        <v>3572</v>
      </c>
      <c r="I36" s="2356"/>
      <c r="J36" s="2355" t="s">
        <v>3573</v>
      </c>
      <c r="K36" s="2356"/>
      <c r="L36" s="2355" t="s">
        <v>3574</v>
      </c>
      <c r="M36" s="2356"/>
      <c r="N36" s="2357">
        <v>6977</v>
      </c>
      <c r="O36" s="2358"/>
      <c r="P36" s="2359" t="s">
        <v>3575</v>
      </c>
      <c r="Q36" s="2360"/>
      <c r="R36" s="2355" t="s">
        <v>3576</v>
      </c>
      <c r="S36" s="2356"/>
    </row>
    <row r="37" spans="1:19" ht="12.6" customHeight="1" x14ac:dyDescent="0.2">
      <c r="A37" s="2365"/>
      <c r="B37" s="2362"/>
      <c r="C37" s="346" t="s">
        <v>3419</v>
      </c>
      <c r="D37" s="347"/>
      <c r="E37" s="1314"/>
      <c r="F37" s="231"/>
      <c r="G37" s="1737" t="s">
        <v>3577</v>
      </c>
      <c r="H37" s="2355" t="s">
        <v>3578</v>
      </c>
      <c r="I37" s="2356"/>
      <c r="J37" s="2355" t="s">
        <v>3579</v>
      </c>
      <c r="K37" s="2356"/>
      <c r="L37" s="2355" t="s">
        <v>3580</v>
      </c>
      <c r="M37" s="2356"/>
      <c r="N37" s="2357">
        <v>6978</v>
      </c>
      <c r="O37" s="2358"/>
      <c r="P37" s="2359" t="s">
        <v>3581</v>
      </c>
      <c r="Q37" s="2360"/>
      <c r="R37" s="2355" t="s">
        <v>3582</v>
      </c>
      <c r="S37" s="2356"/>
    </row>
    <row r="38" spans="1:19" ht="12.6" customHeight="1" x14ac:dyDescent="0.2">
      <c r="A38" s="2365"/>
      <c r="B38" s="2362"/>
      <c r="C38" s="341" t="s">
        <v>3426</v>
      </c>
      <c r="D38" s="229"/>
      <c r="E38" s="342"/>
      <c r="F38" s="1737" t="s">
        <v>3583</v>
      </c>
      <c r="G38" s="231"/>
      <c r="H38" s="2355" t="s">
        <v>3584</v>
      </c>
      <c r="I38" s="2356"/>
      <c r="J38" s="2355" t="s">
        <v>3585</v>
      </c>
      <c r="K38" s="2356"/>
      <c r="L38" s="2355" t="s">
        <v>3586</v>
      </c>
      <c r="M38" s="2356"/>
      <c r="N38" s="2357">
        <v>6979</v>
      </c>
      <c r="O38" s="2358"/>
      <c r="P38" s="2359" t="s">
        <v>3587</v>
      </c>
      <c r="Q38" s="2360"/>
      <c r="R38" s="2355" t="s">
        <v>3588</v>
      </c>
      <c r="S38" s="2356"/>
    </row>
    <row r="39" spans="1:19" ht="12.6" customHeight="1" x14ac:dyDescent="0.2">
      <c r="A39" s="2366"/>
      <c r="B39" s="2363"/>
      <c r="C39" s="341" t="s">
        <v>242</v>
      </c>
      <c r="D39" s="229"/>
      <c r="E39" s="342"/>
      <c r="F39" s="1737" t="s">
        <v>3589</v>
      </c>
      <c r="G39" s="1737" t="s">
        <v>3590</v>
      </c>
      <c r="H39" s="2355" t="s">
        <v>3591</v>
      </c>
      <c r="I39" s="2356"/>
      <c r="J39" s="2355" t="s">
        <v>3592</v>
      </c>
      <c r="K39" s="2356"/>
      <c r="L39" s="2355" t="s">
        <v>3593</v>
      </c>
      <c r="M39" s="2356"/>
      <c r="N39" s="2357">
        <v>6980</v>
      </c>
      <c r="O39" s="2358"/>
      <c r="P39" s="2359" t="s">
        <v>3594</v>
      </c>
      <c r="Q39" s="2360"/>
      <c r="R39" s="2355" t="s">
        <v>3595</v>
      </c>
      <c r="S39" s="2356"/>
    </row>
    <row r="40" spans="1:19" ht="12.6" customHeight="1" x14ac:dyDescent="0.2">
      <c r="A40" s="1634"/>
      <c r="B40" s="346" t="s">
        <v>242</v>
      </c>
      <c r="C40" s="337"/>
      <c r="D40" s="347"/>
      <c r="E40" s="1314"/>
      <c r="F40" s="1737" t="s">
        <v>3596</v>
      </c>
      <c r="G40" s="1737" t="s">
        <v>3597</v>
      </c>
      <c r="H40" s="2355" t="s">
        <v>3598</v>
      </c>
      <c r="I40" s="2356"/>
      <c r="J40" s="2355" t="s">
        <v>3599</v>
      </c>
      <c r="K40" s="2356"/>
      <c r="L40" s="2355" t="s">
        <v>3600</v>
      </c>
      <c r="M40" s="2356"/>
      <c r="N40" s="2357">
        <v>6981</v>
      </c>
      <c r="O40" s="2358"/>
      <c r="P40" s="2359" t="s">
        <v>3601</v>
      </c>
      <c r="Q40" s="2360"/>
      <c r="R40" s="2355" t="s">
        <v>3602</v>
      </c>
      <c r="S40" s="2356"/>
    </row>
    <row r="41" spans="1:19" ht="12.6" customHeight="1" x14ac:dyDescent="0.2">
      <c r="A41" s="1634" t="s">
        <v>3603</v>
      </c>
      <c r="B41" s="1634"/>
      <c r="C41" s="1634"/>
      <c r="D41" s="1634"/>
      <c r="E41" s="1634"/>
      <c r="F41" s="1634"/>
      <c r="G41" s="1634"/>
      <c r="H41" s="1634"/>
      <c r="I41" s="1634"/>
      <c r="J41" s="1634"/>
      <c r="K41" s="1634"/>
      <c r="L41" s="1634"/>
      <c r="M41" s="1634"/>
      <c r="N41" s="324"/>
      <c r="O41" s="324"/>
      <c r="P41" s="324"/>
      <c r="Q41" s="324"/>
      <c r="R41" s="1"/>
      <c r="S41" s="1"/>
    </row>
    <row r="42" spans="1:19" ht="12.6" customHeight="1" x14ac:dyDescent="0.2">
      <c r="A42" s="1634"/>
      <c r="B42" s="2361" t="s">
        <v>3404</v>
      </c>
      <c r="C42" s="346" t="s">
        <v>3405</v>
      </c>
      <c r="D42" s="347"/>
      <c r="E42" s="1314"/>
      <c r="F42" s="94"/>
      <c r="G42" s="94"/>
      <c r="H42" s="2355" t="s">
        <v>3604</v>
      </c>
      <c r="I42" s="2356"/>
      <c r="J42" s="2355" t="s">
        <v>3605</v>
      </c>
      <c r="K42" s="2356"/>
      <c r="L42" s="2355" t="s">
        <v>3606</v>
      </c>
      <c r="M42" s="2356"/>
      <c r="N42" s="2357">
        <v>6982</v>
      </c>
      <c r="O42" s="2358"/>
      <c r="P42" s="2359" t="s">
        <v>3607</v>
      </c>
      <c r="Q42" s="2360"/>
      <c r="R42" s="2355" t="s">
        <v>3608</v>
      </c>
      <c r="S42" s="2356"/>
    </row>
    <row r="43" spans="1:19" ht="12.6" customHeight="1" x14ac:dyDescent="0.2">
      <c r="A43" s="1634"/>
      <c r="B43" s="2362"/>
      <c r="C43" s="346" t="s">
        <v>3411</v>
      </c>
      <c r="D43" s="347"/>
      <c r="E43" s="1314"/>
      <c r="F43" s="1737" t="s">
        <v>3609</v>
      </c>
      <c r="G43" s="1737" t="s">
        <v>3610</v>
      </c>
      <c r="H43" s="2355" t="s">
        <v>3611</v>
      </c>
      <c r="I43" s="2356"/>
      <c r="J43" s="2355" t="s">
        <v>3612</v>
      </c>
      <c r="K43" s="2356"/>
      <c r="L43" s="2355" t="s">
        <v>3613</v>
      </c>
      <c r="M43" s="2356"/>
      <c r="N43" s="2357">
        <v>6983</v>
      </c>
      <c r="O43" s="2358"/>
      <c r="P43" s="2359" t="s">
        <v>3614</v>
      </c>
      <c r="Q43" s="2360"/>
      <c r="R43" s="2355" t="s">
        <v>3615</v>
      </c>
      <c r="S43" s="2356"/>
    </row>
    <row r="44" spans="1:19" ht="12.6" customHeight="1" x14ac:dyDescent="0.2">
      <c r="A44" s="1634"/>
      <c r="B44" s="2362"/>
      <c r="C44" s="346" t="s">
        <v>3419</v>
      </c>
      <c r="D44" s="347"/>
      <c r="E44" s="1314"/>
      <c r="F44" s="231"/>
      <c r="G44" s="1737" t="s">
        <v>3616</v>
      </c>
      <c r="H44" s="2355" t="s">
        <v>3617</v>
      </c>
      <c r="I44" s="2356"/>
      <c r="J44" s="2355" t="s">
        <v>3618</v>
      </c>
      <c r="K44" s="2356"/>
      <c r="L44" s="2355" t="s">
        <v>3619</v>
      </c>
      <c r="M44" s="2356"/>
      <c r="N44" s="2357">
        <v>6984</v>
      </c>
      <c r="O44" s="2358"/>
      <c r="P44" s="2359" t="s">
        <v>3620</v>
      </c>
      <c r="Q44" s="2360"/>
      <c r="R44" s="2355" t="s">
        <v>3621</v>
      </c>
      <c r="S44" s="2356"/>
    </row>
    <row r="45" spans="1:19" ht="12.6" customHeight="1" x14ac:dyDescent="0.2">
      <c r="A45" s="1634"/>
      <c r="B45" s="2362"/>
      <c r="C45" s="346" t="s">
        <v>3426</v>
      </c>
      <c r="D45" s="347"/>
      <c r="E45" s="1314"/>
      <c r="F45" s="1737" t="s">
        <v>3622</v>
      </c>
      <c r="G45" s="231"/>
      <c r="H45" s="2355" t="s">
        <v>3623</v>
      </c>
      <c r="I45" s="2356"/>
      <c r="J45" s="2355" t="s">
        <v>3624</v>
      </c>
      <c r="K45" s="2356"/>
      <c r="L45" s="2355" t="s">
        <v>3625</v>
      </c>
      <c r="M45" s="2356"/>
      <c r="N45" s="2357">
        <v>6985</v>
      </c>
      <c r="O45" s="2358"/>
      <c r="P45" s="2359" t="s">
        <v>3626</v>
      </c>
      <c r="Q45" s="2360"/>
      <c r="R45" s="2355" t="s">
        <v>3627</v>
      </c>
      <c r="S45" s="2356"/>
    </row>
    <row r="46" spans="1:19" ht="12.6" customHeight="1" x14ac:dyDescent="0.2">
      <c r="A46" s="1634"/>
      <c r="B46" s="2363"/>
      <c r="C46" s="346" t="s">
        <v>242</v>
      </c>
      <c r="D46" s="347"/>
      <c r="E46" s="1314"/>
      <c r="F46" s="1737" t="s">
        <v>3628</v>
      </c>
      <c r="G46" s="1737" t="s">
        <v>3629</v>
      </c>
      <c r="H46" s="2355" t="s">
        <v>3630</v>
      </c>
      <c r="I46" s="2356"/>
      <c r="J46" s="2355" t="s">
        <v>3631</v>
      </c>
      <c r="K46" s="2356"/>
      <c r="L46" s="2355" t="s">
        <v>3632</v>
      </c>
      <c r="M46" s="2356"/>
      <c r="N46" s="2357">
        <v>6986</v>
      </c>
      <c r="O46" s="2358"/>
      <c r="P46" s="2359" t="s">
        <v>3633</v>
      </c>
      <c r="Q46" s="2360"/>
      <c r="R46" s="2355" t="s">
        <v>3634</v>
      </c>
      <c r="S46" s="2356"/>
    </row>
    <row r="47" spans="1:19" ht="12.6" customHeight="1" x14ac:dyDescent="0.2">
      <c r="A47" s="2364" t="s">
        <v>3440</v>
      </c>
      <c r="B47" s="2361" t="s">
        <v>3441</v>
      </c>
      <c r="C47" s="346" t="s">
        <v>3442</v>
      </c>
      <c r="D47" s="347"/>
      <c r="E47" s="1314"/>
      <c r="F47" s="94"/>
      <c r="G47" s="94"/>
      <c r="H47" s="2355" t="s">
        <v>3635</v>
      </c>
      <c r="I47" s="2356"/>
      <c r="J47" s="2355" t="s">
        <v>3636</v>
      </c>
      <c r="K47" s="2356"/>
      <c r="L47" s="2355" t="s">
        <v>3637</v>
      </c>
      <c r="M47" s="2356"/>
      <c r="N47" s="2357">
        <v>6987</v>
      </c>
      <c r="O47" s="2358"/>
      <c r="P47" s="2359" t="s">
        <v>3638</v>
      </c>
      <c r="Q47" s="2360"/>
      <c r="R47" s="2355" t="s">
        <v>3639</v>
      </c>
      <c r="S47" s="2356"/>
    </row>
    <row r="48" spans="1:19" ht="12.6" customHeight="1" x14ac:dyDescent="0.2">
      <c r="A48" s="2365"/>
      <c r="B48" s="2362"/>
      <c r="C48" s="346" t="s">
        <v>3448</v>
      </c>
      <c r="D48" s="347"/>
      <c r="E48" s="1314"/>
      <c r="F48" s="94"/>
      <c r="G48" s="94"/>
      <c r="H48" s="2355" t="s">
        <v>3640</v>
      </c>
      <c r="I48" s="2356"/>
      <c r="J48" s="2355" t="s">
        <v>3641</v>
      </c>
      <c r="K48" s="2356"/>
      <c r="L48" s="2355" t="s">
        <v>3642</v>
      </c>
      <c r="M48" s="2356"/>
      <c r="N48" s="2357">
        <v>6988</v>
      </c>
      <c r="O48" s="2358"/>
      <c r="P48" s="2359" t="s">
        <v>3643</v>
      </c>
      <c r="Q48" s="2360"/>
      <c r="R48" s="2355" t="s">
        <v>3644</v>
      </c>
      <c r="S48" s="2356"/>
    </row>
    <row r="49" spans="1:19" ht="12.6" customHeight="1" x14ac:dyDescent="0.2">
      <c r="A49" s="2365"/>
      <c r="B49" s="2362"/>
      <c r="C49" s="346" t="s">
        <v>3419</v>
      </c>
      <c r="D49" s="347"/>
      <c r="E49" s="1314"/>
      <c r="F49" s="94"/>
      <c r="G49" s="94"/>
      <c r="H49" s="2355" t="s">
        <v>3645</v>
      </c>
      <c r="I49" s="2356"/>
      <c r="J49" s="2355" t="s">
        <v>3646</v>
      </c>
      <c r="K49" s="2356"/>
      <c r="L49" s="2355" t="s">
        <v>3647</v>
      </c>
      <c r="M49" s="2356"/>
      <c r="N49" s="2357">
        <v>6989</v>
      </c>
      <c r="O49" s="2358"/>
      <c r="P49" s="2359" t="s">
        <v>3648</v>
      </c>
      <c r="Q49" s="2360"/>
      <c r="R49" s="2355" t="s">
        <v>3649</v>
      </c>
      <c r="S49" s="2356"/>
    </row>
    <row r="50" spans="1:19" ht="12.6" customHeight="1" x14ac:dyDescent="0.2">
      <c r="A50" s="2365"/>
      <c r="B50" s="2362"/>
      <c r="C50" s="346" t="s">
        <v>3426</v>
      </c>
      <c r="D50" s="347"/>
      <c r="E50" s="1314"/>
      <c r="F50" s="94"/>
      <c r="G50" s="94"/>
      <c r="H50" s="2355" t="s">
        <v>3650</v>
      </c>
      <c r="I50" s="2356"/>
      <c r="J50" s="2355" t="s">
        <v>3651</v>
      </c>
      <c r="K50" s="2356"/>
      <c r="L50" s="2355" t="s">
        <v>3652</v>
      </c>
      <c r="M50" s="2356"/>
      <c r="N50" s="2357">
        <v>6990</v>
      </c>
      <c r="O50" s="2358"/>
      <c r="P50" s="2359" t="s">
        <v>3653</v>
      </c>
      <c r="Q50" s="2360"/>
      <c r="R50" s="2355" t="s">
        <v>3654</v>
      </c>
      <c r="S50" s="2356"/>
    </row>
    <row r="51" spans="1:19" ht="12.6" customHeight="1" x14ac:dyDescent="0.2">
      <c r="A51" s="2365"/>
      <c r="B51" s="2367"/>
      <c r="C51" s="346" t="s">
        <v>242</v>
      </c>
      <c r="D51" s="347"/>
      <c r="E51" s="1314"/>
      <c r="F51" s="94"/>
      <c r="G51" s="94"/>
      <c r="H51" s="2355" t="s">
        <v>3655</v>
      </c>
      <c r="I51" s="2356"/>
      <c r="J51" s="2355" t="s">
        <v>3656</v>
      </c>
      <c r="K51" s="2356"/>
      <c r="L51" s="2355" t="s">
        <v>3657</v>
      </c>
      <c r="M51" s="2356"/>
      <c r="N51" s="2357">
        <v>6991</v>
      </c>
      <c r="O51" s="2358"/>
      <c r="P51" s="2359" t="s">
        <v>3658</v>
      </c>
      <c r="Q51" s="2360"/>
      <c r="R51" s="2355" t="s">
        <v>3659</v>
      </c>
      <c r="S51" s="2356"/>
    </row>
    <row r="52" spans="1:19" ht="12.6" customHeight="1" x14ac:dyDescent="0.2">
      <c r="A52" s="2365"/>
      <c r="B52" s="2361" t="s">
        <v>3469</v>
      </c>
      <c r="C52" s="346" t="s">
        <v>3405</v>
      </c>
      <c r="D52" s="347"/>
      <c r="E52" s="1314"/>
      <c r="F52" s="94"/>
      <c r="G52" s="94"/>
      <c r="H52" s="2355" t="s">
        <v>3660</v>
      </c>
      <c r="I52" s="2356"/>
      <c r="J52" s="2355" t="s">
        <v>3661</v>
      </c>
      <c r="K52" s="2356"/>
      <c r="L52" s="2355" t="s">
        <v>3662</v>
      </c>
      <c r="M52" s="2356"/>
      <c r="N52" s="2357">
        <v>6992</v>
      </c>
      <c r="O52" s="2358"/>
      <c r="P52" s="2359" t="s">
        <v>3663</v>
      </c>
      <c r="Q52" s="2360"/>
      <c r="R52" s="2355" t="s">
        <v>3664</v>
      </c>
      <c r="S52" s="2356"/>
    </row>
    <row r="53" spans="1:19" ht="12.6" customHeight="1" x14ac:dyDescent="0.2">
      <c r="A53" s="2365"/>
      <c r="B53" s="2362"/>
      <c r="C53" s="346" t="s">
        <v>3411</v>
      </c>
      <c r="D53" s="347"/>
      <c r="E53" s="1314"/>
      <c r="F53" s="1737" t="s">
        <v>3665</v>
      </c>
      <c r="G53" s="1737" t="s">
        <v>3666</v>
      </c>
      <c r="H53" s="2355" t="s">
        <v>3667</v>
      </c>
      <c r="I53" s="2356"/>
      <c r="J53" s="2355" t="s">
        <v>3668</v>
      </c>
      <c r="K53" s="2356"/>
      <c r="L53" s="2355" t="s">
        <v>3669</v>
      </c>
      <c r="M53" s="2356"/>
      <c r="N53" s="2357">
        <v>6993</v>
      </c>
      <c r="O53" s="2358"/>
      <c r="P53" s="2359" t="s">
        <v>3670</v>
      </c>
      <c r="Q53" s="2360"/>
      <c r="R53" s="2355" t="s">
        <v>3671</v>
      </c>
      <c r="S53" s="2356"/>
    </row>
    <row r="54" spans="1:19" ht="12.6" customHeight="1" x14ac:dyDescent="0.2">
      <c r="A54" s="2365"/>
      <c r="B54" s="2362"/>
      <c r="C54" s="346" t="s">
        <v>3419</v>
      </c>
      <c r="D54" s="347"/>
      <c r="E54" s="1314"/>
      <c r="F54" s="231"/>
      <c r="G54" s="1737" t="s">
        <v>3672</v>
      </c>
      <c r="H54" s="2355" t="s">
        <v>3673</v>
      </c>
      <c r="I54" s="2356"/>
      <c r="J54" s="2355" t="s">
        <v>3674</v>
      </c>
      <c r="K54" s="2356"/>
      <c r="L54" s="2355" t="s">
        <v>3675</v>
      </c>
      <c r="M54" s="2356"/>
      <c r="N54" s="2357">
        <v>6994</v>
      </c>
      <c r="O54" s="2358"/>
      <c r="P54" s="2359" t="s">
        <v>3676</v>
      </c>
      <c r="Q54" s="2360"/>
      <c r="R54" s="2355" t="s">
        <v>3677</v>
      </c>
      <c r="S54" s="2356"/>
    </row>
    <row r="55" spans="1:19" ht="12.6" customHeight="1" x14ac:dyDescent="0.2">
      <c r="A55" s="2365"/>
      <c r="B55" s="2362"/>
      <c r="C55" s="341" t="s">
        <v>3426</v>
      </c>
      <c r="D55" s="229"/>
      <c r="E55" s="342"/>
      <c r="F55" s="1737" t="s">
        <v>3678</v>
      </c>
      <c r="G55" s="231"/>
      <c r="H55" s="2355" t="s">
        <v>3679</v>
      </c>
      <c r="I55" s="2356"/>
      <c r="J55" s="2355" t="s">
        <v>3680</v>
      </c>
      <c r="K55" s="2356"/>
      <c r="L55" s="2355" t="s">
        <v>3681</v>
      </c>
      <c r="M55" s="2356"/>
      <c r="N55" s="2357">
        <v>6995</v>
      </c>
      <c r="O55" s="2358"/>
      <c r="P55" s="2359" t="s">
        <v>3682</v>
      </c>
      <c r="Q55" s="2360"/>
      <c r="R55" s="2355" t="s">
        <v>3683</v>
      </c>
      <c r="S55" s="2356"/>
    </row>
    <row r="56" spans="1:19" ht="12.6" customHeight="1" x14ac:dyDescent="0.2">
      <c r="A56" s="2366"/>
      <c r="B56" s="2363"/>
      <c r="C56" s="341" t="s">
        <v>242</v>
      </c>
      <c r="D56" s="229"/>
      <c r="E56" s="342"/>
      <c r="F56" s="1737" t="s">
        <v>3684</v>
      </c>
      <c r="G56" s="1737" t="s">
        <v>3685</v>
      </c>
      <c r="H56" s="2355" t="s">
        <v>3686</v>
      </c>
      <c r="I56" s="2356"/>
      <c r="J56" s="2355" t="s">
        <v>3687</v>
      </c>
      <c r="K56" s="2356"/>
      <c r="L56" s="2355" t="s">
        <v>3688</v>
      </c>
      <c r="M56" s="2356"/>
      <c r="N56" s="2357">
        <v>6996</v>
      </c>
      <c r="O56" s="2358"/>
      <c r="P56" s="2359" t="s">
        <v>3689</v>
      </c>
      <c r="Q56" s="2360"/>
      <c r="R56" s="2355" t="s">
        <v>3690</v>
      </c>
      <c r="S56" s="2356"/>
    </row>
    <row r="57" spans="1:19" ht="12.6" customHeight="1" x14ac:dyDescent="0.2">
      <c r="A57" s="1634"/>
      <c r="B57" s="346" t="s">
        <v>242</v>
      </c>
      <c r="C57" s="337"/>
      <c r="D57" s="347"/>
      <c r="E57" s="1314"/>
      <c r="F57" s="1737" t="s">
        <v>3691</v>
      </c>
      <c r="G57" s="1737" t="s">
        <v>3692</v>
      </c>
      <c r="H57" s="2355" t="s">
        <v>3693</v>
      </c>
      <c r="I57" s="2356"/>
      <c r="J57" s="2355" t="s">
        <v>3694</v>
      </c>
      <c r="K57" s="2356"/>
      <c r="L57" s="2355" t="s">
        <v>3695</v>
      </c>
      <c r="M57" s="2356"/>
      <c r="N57" s="2357">
        <v>6997</v>
      </c>
      <c r="O57" s="2358"/>
      <c r="P57" s="2359" t="s">
        <v>3696</v>
      </c>
      <c r="Q57" s="2360"/>
      <c r="R57" s="2355" t="s">
        <v>3697</v>
      </c>
      <c r="S57" s="2356"/>
    </row>
    <row r="58" spans="1:19" ht="12.6" customHeight="1" x14ac:dyDescent="0.2">
      <c r="A58" s="1634"/>
      <c r="B58" s="1634"/>
      <c r="D58" s="1634"/>
      <c r="E58" s="1634"/>
      <c r="F58" s="1634"/>
      <c r="G58" s="1634"/>
      <c r="H58" s="1634"/>
      <c r="I58" s="1634"/>
      <c r="J58" s="1634"/>
      <c r="K58" s="1634"/>
      <c r="L58" s="1634"/>
      <c r="M58" s="1634"/>
      <c r="N58" s="1634"/>
      <c r="O58" s="1634"/>
      <c r="P58" s="324"/>
      <c r="Q58" s="324"/>
      <c r="R58" s="1634"/>
      <c r="S58" s="1634"/>
    </row>
    <row r="59" spans="1:19" ht="22.5" customHeight="1" x14ac:dyDescent="0.2">
      <c r="A59" s="1634"/>
      <c r="B59" s="1634"/>
      <c r="D59" s="1634"/>
      <c r="E59" s="1634"/>
      <c r="F59" s="2372" t="s">
        <v>3393</v>
      </c>
      <c r="G59" s="2373"/>
      <c r="H59" s="2372" t="s">
        <v>3394</v>
      </c>
      <c r="I59" s="2373"/>
      <c r="J59" s="2217" t="s">
        <v>3395</v>
      </c>
      <c r="K59" s="2218"/>
      <c r="L59" s="2372" t="s">
        <v>3396</v>
      </c>
      <c r="M59" s="2373"/>
      <c r="N59" s="2217" t="s">
        <v>3397</v>
      </c>
      <c r="O59" s="2218"/>
      <c r="P59" s="2372" t="s">
        <v>3398</v>
      </c>
      <c r="Q59" s="2373"/>
      <c r="R59" s="2372" t="s">
        <v>3399</v>
      </c>
      <c r="S59" s="2373"/>
    </row>
    <row r="60" spans="1:19" ht="12.6" customHeight="1" x14ac:dyDescent="0.2">
      <c r="A60" s="1634" t="s">
        <v>3698</v>
      </c>
      <c r="B60" s="1634"/>
      <c r="C60" s="1634"/>
      <c r="D60" s="1634"/>
      <c r="E60" s="1634"/>
      <c r="F60" s="1634"/>
      <c r="G60" s="1634"/>
      <c r="H60" s="1634"/>
      <c r="I60" s="1634"/>
      <c r="J60" s="1634"/>
      <c r="K60" s="1634"/>
      <c r="L60" s="1634"/>
      <c r="M60" s="1634"/>
      <c r="N60" s="1634"/>
      <c r="P60" s="1085"/>
      <c r="Q60" s="1085"/>
      <c r="R60" s="1634"/>
      <c r="S60" s="1"/>
    </row>
    <row r="61" spans="1:19" ht="12.6" customHeight="1" x14ac:dyDescent="0.2">
      <c r="A61" s="1634"/>
      <c r="B61" s="2361" t="s">
        <v>3404</v>
      </c>
      <c r="C61" s="346" t="s">
        <v>3405</v>
      </c>
      <c r="D61" s="347"/>
      <c r="E61" s="1314"/>
      <c r="F61" s="2374"/>
      <c r="G61" s="2375"/>
      <c r="H61" s="2368" t="s">
        <v>3699</v>
      </c>
      <c r="I61" s="2369"/>
      <c r="J61" s="2368" t="s">
        <v>3700</v>
      </c>
      <c r="K61" s="2369"/>
      <c r="L61" s="2368" t="s">
        <v>3701</v>
      </c>
      <c r="M61" s="2369"/>
      <c r="N61" s="2370">
        <v>6998</v>
      </c>
      <c r="O61" s="2371"/>
      <c r="P61" s="2370" t="s">
        <v>3702</v>
      </c>
      <c r="Q61" s="2371"/>
      <c r="R61" s="2368" t="s">
        <v>3703</v>
      </c>
      <c r="S61" s="2369"/>
    </row>
    <row r="62" spans="1:19" ht="12.6" customHeight="1" x14ac:dyDescent="0.2">
      <c r="A62" s="1634"/>
      <c r="B62" s="2362"/>
      <c r="C62" s="346" t="s">
        <v>3411</v>
      </c>
      <c r="D62" s="347"/>
      <c r="E62" s="1314"/>
      <c r="F62" s="2368" t="s">
        <v>3704</v>
      </c>
      <c r="G62" s="2369"/>
      <c r="H62" s="2368" t="s">
        <v>3705</v>
      </c>
      <c r="I62" s="2369"/>
      <c r="J62" s="2368" t="s">
        <v>3706</v>
      </c>
      <c r="K62" s="2369"/>
      <c r="L62" s="2368" t="s">
        <v>3707</v>
      </c>
      <c r="M62" s="2369"/>
      <c r="N62" s="2370">
        <v>6999</v>
      </c>
      <c r="O62" s="2371"/>
      <c r="P62" s="2370" t="s">
        <v>3708</v>
      </c>
      <c r="Q62" s="2371"/>
      <c r="R62" s="2368" t="s">
        <v>3709</v>
      </c>
      <c r="S62" s="2369"/>
    </row>
    <row r="63" spans="1:19" ht="12.6" customHeight="1" x14ac:dyDescent="0.2">
      <c r="A63" s="1634"/>
      <c r="B63" s="2362"/>
      <c r="C63" s="346" t="s">
        <v>3419</v>
      </c>
      <c r="D63" s="347"/>
      <c r="E63" s="1314"/>
      <c r="F63" s="2368" t="s">
        <v>3710</v>
      </c>
      <c r="G63" s="2369"/>
      <c r="H63" s="2368" t="s">
        <v>3711</v>
      </c>
      <c r="I63" s="2369"/>
      <c r="J63" s="2368" t="s">
        <v>3712</v>
      </c>
      <c r="K63" s="2369"/>
      <c r="L63" s="2368" t="s">
        <v>3713</v>
      </c>
      <c r="M63" s="2369"/>
      <c r="N63" s="2370">
        <v>7000</v>
      </c>
      <c r="O63" s="2371"/>
      <c r="P63" s="2370" t="s">
        <v>3714</v>
      </c>
      <c r="Q63" s="2371"/>
      <c r="R63" s="2368" t="s">
        <v>3715</v>
      </c>
      <c r="S63" s="2369"/>
    </row>
    <row r="64" spans="1:19" ht="12.6" customHeight="1" x14ac:dyDescent="0.2">
      <c r="A64" s="1634"/>
      <c r="B64" s="2362"/>
      <c r="C64" s="346" t="s">
        <v>3426</v>
      </c>
      <c r="D64" s="347"/>
      <c r="E64" s="1314"/>
      <c r="F64" s="2368" t="s">
        <v>3716</v>
      </c>
      <c r="G64" s="2369"/>
      <c r="H64" s="2368" t="s">
        <v>3717</v>
      </c>
      <c r="I64" s="2369"/>
      <c r="J64" s="2368" t="s">
        <v>3718</v>
      </c>
      <c r="K64" s="2369"/>
      <c r="L64" s="2368" t="s">
        <v>3719</v>
      </c>
      <c r="M64" s="2369"/>
      <c r="N64" s="2370">
        <v>7001</v>
      </c>
      <c r="O64" s="2371"/>
      <c r="P64" s="2370" t="s">
        <v>3720</v>
      </c>
      <c r="Q64" s="2371"/>
      <c r="R64" s="2368" t="s">
        <v>3721</v>
      </c>
      <c r="S64" s="2369"/>
    </row>
    <row r="65" spans="1:21" ht="12.6" customHeight="1" x14ac:dyDescent="0.2">
      <c r="A65" s="1634"/>
      <c r="B65" s="2363"/>
      <c r="C65" s="346" t="s">
        <v>242</v>
      </c>
      <c r="D65" s="347"/>
      <c r="E65" s="1314"/>
      <c r="F65" s="2368" t="s">
        <v>3722</v>
      </c>
      <c r="G65" s="2369"/>
      <c r="H65" s="2368" t="s">
        <v>3723</v>
      </c>
      <c r="I65" s="2369"/>
      <c r="J65" s="2368" t="s">
        <v>3724</v>
      </c>
      <c r="K65" s="2369"/>
      <c r="L65" s="2368" t="s">
        <v>3725</v>
      </c>
      <c r="M65" s="2369"/>
      <c r="N65" s="2370">
        <v>7002</v>
      </c>
      <c r="O65" s="2371"/>
      <c r="P65" s="2370" t="s">
        <v>3726</v>
      </c>
      <c r="Q65" s="2371"/>
      <c r="R65" s="2368" t="s">
        <v>3727</v>
      </c>
      <c r="S65" s="2369"/>
    </row>
    <row r="66" spans="1:21" ht="12.6" customHeight="1" x14ac:dyDescent="0.2">
      <c r="A66" s="2364" t="s">
        <v>3440</v>
      </c>
      <c r="B66" s="2361" t="s">
        <v>3441</v>
      </c>
      <c r="C66" s="347" t="s">
        <v>3442</v>
      </c>
      <c r="D66" s="347"/>
      <c r="E66" s="1314"/>
      <c r="F66" s="2374"/>
      <c r="G66" s="2375"/>
      <c r="H66" s="2368" t="s">
        <v>3728</v>
      </c>
      <c r="I66" s="2369"/>
      <c r="J66" s="2368" t="s">
        <v>3729</v>
      </c>
      <c r="K66" s="2369"/>
      <c r="L66" s="2368" t="s">
        <v>3730</v>
      </c>
      <c r="M66" s="2369"/>
      <c r="N66" s="2370">
        <v>7003</v>
      </c>
      <c r="O66" s="2371"/>
      <c r="P66" s="2370" t="s">
        <v>3731</v>
      </c>
      <c r="Q66" s="2371"/>
      <c r="R66" s="2368" t="s">
        <v>3732</v>
      </c>
      <c r="S66" s="2369"/>
    </row>
    <row r="67" spans="1:21" ht="12.6" customHeight="1" x14ac:dyDescent="0.2">
      <c r="A67" s="2365"/>
      <c r="B67" s="2362"/>
      <c r="C67" s="347" t="s">
        <v>3448</v>
      </c>
      <c r="D67" s="347"/>
      <c r="E67" s="1314"/>
      <c r="F67" s="2374"/>
      <c r="G67" s="2375"/>
      <c r="H67" s="2368" t="s">
        <v>3733</v>
      </c>
      <c r="I67" s="2369"/>
      <c r="J67" s="2368" t="s">
        <v>3734</v>
      </c>
      <c r="K67" s="2369"/>
      <c r="L67" s="2368" t="s">
        <v>3735</v>
      </c>
      <c r="M67" s="2369"/>
      <c r="N67" s="2370">
        <v>7004</v>
      </c>
      <c r="O67" s="2371"/>
      <c r="P67" s="2370" t="s">
        <v>3736</v>
      </c>
      <c r="Q67" s="2371"/>
      <c r="R67" s="2368" t="s">
        <v>3737</v>
      </c>
      <c r="S67" s="2369"/>
    </row>
    <row r="68" spans="1:21" ht="12.6" customHeight="1" x14ac:dyDescent="0.2">
      <c r="A68" s="2365"/>
      <c r="B68" s="2362"/>
      <c r="C68" s="347" t="s">
        <v>3419</v>
      </c>
      <c r="D68" s="347"/>
      <c r="E68" s="1314"/>
      <c r="F68" s="2374"/>
      <c r="G68" s="2375"/>
      <c r="H68" s="2368" t="s">
        <v>3738</v>
      </c>
      <c r="I68" s="2369"/>
      <c r="J68" s="2368" t="s">
        <v>3739</v>
      </c>
      <c r="K68" s="2369"/>
      <c r="L68" s="2368" t="s">
        <v>3740</v>
      </c>
      <c r="M68" s="2369"/>
      <c r="N68" s="2370">
        <v>7023</v>
      </c>
      <c r="O68" s="2371"/>
      <c r="P68" s="2370" t="s">
        <v>3741</v>
      </c>
      <c r="Q68" s="2371"/>
      <c r="R68" s="2368" t="s">
        <v>3742</v>
      </c>
      <c r="S68" s="2369"/>
    </row>
    <row r="69" spans="1:21" ht="12.6" customHeight="1" x14ac:dyDescent="0.2">
      <c r="A69" s="2365"/>
      <c r="B69" s="2362"/>
      <c r="C69" s="347" t="s">
        <v>3426</v>
      </c>
      <c r="D69" s="347"/>
      <c r="E69" s="1314"/>
      <c r="F69" s="2374"/>
      <c r="G69" s="2375"/>
      <c r="H69" s="2368" t="s">
        <v>3743</v>
      </c>
      <c r="I69" s="2369"/>
      <c r="J69" s="2368" t="s">
        <v>3744</v>
      </c>
      <c r="K69" s="2369"/>
      <c r="L69" s="2368" t="s">
        <v>3745</v>
      </c>
      <c r="M69" s="2369"/>
      <c r="N69" s="2370">
        <v>7024</v>
      </c>
      <c r="O69" s="2371"/>
      <c r="P69" s="2370" t="s">
        <v>3746</v>
      </c>
      <c r="Q69" s="2371"/>
      <c r="R69" s="2368" t="s">
        <v>3747</v>
      </c>
      <c r="S69" s="2369"/>
    </row>
    <row r="70" spans="1:21" ht="12.6" customHeight="1" x14ac:dyDescent="0.2">
      <c r="A70" s="2365"/>
      <c r="B70" s="2367"/>
      <c r="C70" s="347" t="s">
        <v>242</v>
      </c>
      <c r="D70" s="347"/>
      <c r="E70" s="1314"/>
      <c r="F70" s="2376"/>
      <c r="G70" s="2377"/>
      <c r="H70" s="2368" t="s">
        <v>3748</v>
      </c>
      <c r="I70" s="2369"/>
      <c r="J70" s="2368" t="s">
        <v>3749</v>
      </c>
      <c r="K70" s="2369"/>
      <c r="L70" s="2368" t="s">
        <v>3750</v>
      </c>
      <c r="M70" s="2369"/>
      <c r="N70" s="2370">
        <v>7025</v>
      </c>
      <c r="O70" s="2371"/>
      <c r="P70" s="2370" t="s">
        <v>3751</v>
      </c>
      <c r="Q70" s="2371"/>
      <c r="R70" s="2368" t="s">
        <v>3752</v>
      </c>
      <c r="S70" s="2369"/>
    </row>
    <row r="71" spans="1:21" ht="12.6" customHeight="1" x14ac:dyDescent="0.2">
      <c r="A71" s="2365"/>
      <c r="B71" s="2361" t="s">
        <v>3469</v>
      </c>
      <c r="C71" s="346" t="s">
        <v>3405</v>
      </c>
      <c r="D71" s="347"/>
      <c r="E71" s="1314"/>
      <c r="F71" s="2374"/>
      <c r="G71" s="2375"/>
      <c r="H71" s="2368" t="s">
        <v>3753</v>
      </c>
      <c r="I71" s="2369"/>
      <c r="J71" s="2368" t="s">
        <v>3754</v>
      </c>
      <c r="K71" s="2369"/>
      <c r="L71" s="2368" t="s">
        <v>3755</v>
      </c>
      <c r="M71" s="2369"/>
      <c r="N71" s="2370">
        <v>7028</v>
      </c>
      <c r="O71" s="2371"/>
      <c r="P71" s="2370" t="s">
        <v>3756</v>
      </c>
      <c r="Q71" s="2371"/>
      <c r="R71" s="2368" t="s">
        <v>3757</v>
      </c>
      <c r="S71" s="2369"/>
    </row>
    <row r="72" spans="1:21" ht="12.6" customHeight="1" x14ac:dyDescent="0.2">
      <c r="A72" s="2365"/>
      <c r="B72" s="2362"/>
      <c r="C72" s="346" t="s">
        <v>3411</v>
      </c>
      <c r="D72" s="347"/>
      <c r="E72" s="1314"/>
      <c r="F72" s="2368" t="s">
        <v>3758</v>
      </c>
      <c r="G72" s="2369"/>
      <c r="H72" s="2368" t="s">
        <v>3759</v>
      </c>
      <c r="I72" s="2369"/>
      <c r="J72" s="2368" t="s">
        <v>3760</v>
      </c>
      <c r="K72" s="2369"/>
      <c r="L72" s="2368" t="s">
        <v>3761</v>
      </c>
      <c r="M72" s="2369"/>
      <c r="N72" s="2370">
        <v>7029</v>
      </c>
      <c r="O72" s="2371"/>
      <c r="P72" s="2370" t="s">
        <v>3762</v>
      </c>
      <c r="Q72" s="2371"/>
      <c r="R72" s="2368" t="s">
        <v>3763</v>
      </c>
      <c r="S72" s="2369"/>
    </row>
    <row r="73" spans="1:21" ht="12.6" customHeight="1" x14ac:dyDescent="0.2">
      <c r="A73" s="2365"/>
      <c r="B73" s="2362"/>
      <c r="C73" s="346" t="s">
        <v>3419</v>
      </c>
      <c r="D73" s="347"/>
      <c r="E73" s="1314"/>
      <c r="F73" s="2368" t="s">
        <v>3764</v>
      </c>
      <c r="G73" s="2369"/>
      <c r="H73" s="2368" t="s">
        <v>3765</v>
      </c>
      <c r="I73" s="2369"/>
      <c r="J73" s="2368" t="s">
        <v>3766</v>
      </c>
      <c r="K73" s="2369"/>
      <c r="L73" s="2368" t="s">
        <v>3767</v>
      </c>
      <c r="M73" s="2369"/>
      <c r="N73" s="2370">
        <v>7030</v>
      </c>
      <c r="O73" s="2371"/>
      <c r="P73" s="2370" t="s">
        <v>3768</v>
      </c>
      <c r="Q73" s="2371"/>
      <c r="R73" s="2368" t="s">
        <v>3769</v>
      </c>
      <c r="S73" s="2369"/>
    </row>
    <row r="74" spans="1:21" ht="12.6" customHeight="1" x14ac:dyDescent="0.2">
      <c r="A74" s="2365"/>
      <c r="B74" s="2362"/>
      <c r="C74" s="346" t="s">
        <v>3426</v>
      </c>
      <c r="D74" s="347"/>
      <c r="E74" s="1314"/>
      <c r="F74" s="2368" t="s">
        <v>3770</v>
      </c>
      <c r="G74" s="2369"/>
      <c r="H74" s="2368" t="s">
        <v>3771</v>
      </c>
      <c r="I74" s="2369"/>
      <c r="J74" s="2368" t="s">
        <v>3772</v>
      </c>
      <c r="K74" s="2369"/>
      <c r="L74" s="2368" t="s">
        <v>3773</v>
      </c>
      <c r="M74" s="2369"/>
      <c r="N74" s="2370">
        <v>7031</v>
      </c>
      <c r="O74" s="2371"/>
      <c r="P74" s="2370" t="s">
        <v>3774</v>
      </c>
      <c r="Q74" s="2371"/>
      <c r="R74" s="2368" t="s">
        <v>3775</v>
      </c>
      <c r="S74" s="2369"/>
    </row>
    <row r="75" spans="1:21" ht="12.6" customHeight="1" x14ac:dyDescent="0.2">
      <c r="A75" s="2366"/>
      <c r="B75" s="2363"/>
      <c r="C75" s="346" t="s">
        <v>242</v>
      </c>
      <c r="D75" s="347"/>
      <c r="E75" s="1314"/>
      <c r="F75" s="2368" t="s">
        <v>3776</v>
      </c>
      <c r="G75" s="2369"/>
      <c r="H75" s="2368" t="s">
        <v>3777</v>
      </c>
      <c r="I75" s="2369"/>
      <c r="J75" s="2368" t="s">
        <v>3778</v>
      </c>
      <c r="K75" s="2369"/>
      <c r="L75" s="2368" t="s">
        <v>3779</v>
      </c>
      <c r="M75" s="2369"/>
      <c r="N75" s="2370">
        <v>7032</v>
      </c>
      <c r="O75" s="2371"/>
      <c r="P75" s="2370" t="s">
        <v>3780</v>
      </c>
      <c r="Q75" s="2371"/>
      <c r="R75" s="2368" t="s">
        <v>3781</v>
      </c>
      <c r="S75" s="2369"/>
    </row>
    <row r="76" spans="1:21" ht="12.6" customHeight="1" x14ac:dyDescent="0.2">
      <c r="A76" s="1634"/>
      <c r="B76" s="346" t="s">
        <v>242</v>
      </c>
      <c r="C76" s="337"/>
      <c r="D76" s="347"/>
      <c r="E76" s="1314"/>
      <c r="F76" s="2368" t="s">
        <v>3782</v>
      </c>
      <c r="G76" s="2369"/>
      <c r="H76" s="2368" t="s">
        <v>3783</v>
      </c>
      <c r="I76" s="2369"/>
      <c r="J76" s="2368" t="s">
        <v>3784</v>
      </c>
      <c r="K76" s="2369"/>
      <c r="L76" s="2368" t="s">
        <v>3785</v>
      </c>
      <c r="M76" s="2369"/>
      <c r="N76" s="2370">
        <v>7033</v>
      </c>
      <c r="O76" s="2371"/>
      <c r="P76" s="2370" t="s">
        <v>3786</v>
      </c>
      <c r="Q76" s="2371"/>
      <c r="R76" s="2368" t="s">
        <v>3787</v>
      </c>
      <c r="S76" s="2369"/>
    </row>
    <row r="77" spans="1:21" ht="6" customHeight="1" x14ac:dyDescent="0.2">
      <c r="A77" s="1634"/>
      <c r="B77" s="1634"/>
      <c r="D77" s="1634"/>
      <c r="E77" s="1634"/>
      <c r="F77" s="1634"/>
      <c r="G77" s="1634"/>
      <c r="H77" s="1634"/>
      <c r="I77" s="1634"/>
      <c r="J77" s="1634"/>
      <c r="K77" s="1634"/>
      <c r="L77" s="1634"/>
      <c r="M77" s="1634"/>
      <c r="N77" s="1634"/>
      <c r="O77" s="1634"/>
      <c r="P77" s="1634"/>
      <c r="Q77" s="1634"/>
      <c r="R77" s="324"/>
      <c r="S77" s="324"/>
      <c r="T77" s="1634"/>
      <c r="U77" s="1634"/>
    </row>
    <row r="78" spans="1:21" ht="15" x14ac:dyDescent="0.2">
      <c r="A78" s="1315" t="s">
        <v>3287</v>
      </c>
      <c r="B78" s="1634"/>
      <c r="C78" s="1634"/>
      <c r="D78" s="1634"/>
      <c r="E78" s="1634"/>
      <c r="F78" s="1634"/>
      <c r="G78" s="1634"/>
      <c r="H78" s="1634"/>
      <c r="I78" s="1634"/>
      <c r="J78" s="1634"/>
      <c r="K78" s="1634"/>
      <c r="L78" s="1634"/>
      <c r="M78" s="1634"/>
      <c r="N78" s="1634"/>
      <c r="O78" s="1634"/>
      <c r="P78" s="1634"/>
      <c r="T78" s="1634"/>
    </row>
    <row r="79" spans="1:21" ht="6" customHeight="1" x14ac:dyDescent="0.2">
      <c r="A79" s="1634"/>
      <c r="B79" s="1634"/>
      <c r="C79" s="1634"/>
      <c r="D79" s="1634"/>
      <c r="E79" s="1634"/>
      <c r="F79" s="1634"/>
      <c r="G79" s="1634"/>
      <c r="H79" s="1634"/>
      <c r="I79" s="1634"/>
      <c r="J79" s="1634"/>
      <c r="K79" s="1634"/>
      <c r="L79" s="1634"/>
      <c r="M79" s="1634"/>
      <c r="N79" s="1634"/>
      <c r="O79" s="1634"/>
      <c r="P79" s="1634"/>
      <c r="T79" s="1634"/>
    </row>
    <row r="80" spans="1:21" ht="12.6" customHeight="1" x14ac:dyDescent="0.2">
      <c r="A80" s="38" t="s">
        <v>76</v>
      </c>
      <c r="B80" s="138" t="s">
        <v>3788</v>
      </c>
      <c r="C80" s="1634"/>
      <c r="D80" s="1634"/>
      <c r="E80" s="1634"/>
      <c r="F80" s="1634"/>
      <c r="G80" s="1634"/>
      <c r="H80" s="1634"/>
      <c r="I80" s="1634"/>
      <c r="J80" s="1634"/>
      <c r="K80" s="1634"/>
      <c r="L80" s="1634"/>
      <c r="M80" s="1634"/>
      <c r="N80" s="1634"/>
      <c r="O80" s="1634"/>
      <c r="P80" s="1634"/>
      <c r="T80" s="1634"/>
    </row>
    <row r="81" spans="1:19" ht="12.6" customHeight="1" x14ac:dyDescent="0.2"/>
    <row r="82" spans="1:19" s="1317" customFormat="1" ht="33.75" customHeight="1" x14ac:dyDescent="0.2">
      <c r="A82" s="1316" t="s">
        <v>3789</v>
      </c>
      <c r="B82" s="2381" t="s">
        <v>3790</v>
      </c>
      <c r="C82" s="2381"/>
      <c r="D82" s="2381"/>
      <c r="E82" s="2382"/>
      <c r="F82" s="2290" t="s">
        <v>3393</v>
      </c>
      <c r="G82" s="2378"/>
      <c r="H82" s="2290" t="s">
        <v>3394</v>
      </c>
      <c r="I82" s="2378"/>
      <c r="J82" s="2217" t="s">
        <v>3395</v>
      </c>
      <c r="K82" s="2218"/>
      <c r="L82" s="2290" t="s">
        <v>3396</v>
      </c>
      <c r="M82" s="2378"/>
      <c r="N82" s="2290" t="s">
        <v>3397</v>
      </c>
      <c r="O82" s="2378"/>
      <c r="P82" s="2217" t="s">
        <v>3398</v>
      </c>
      <c r="Q82" s="2218"/>
      <c r="R82" s="2290" t="s">
        <v>3399</v>
      </c>
      <c r="S82" s="2378"/>
    </row>
    <row r="83" spans="1:19" s="1317" customFormat="1" ht="12.6" customHeight="1" x14ac:dyDescent="0.2">
      <c r="A83" s="1318" t="s">
        <v>244</v>
      </c>
      <c r="B83" s="1319" t="s">
        <v>3404</v>
      </c>
      <c r="C83" s="1320"/>
      <c r="D83" s="1320"/>
      <c r="E83" s="1320"/>
      <c r="F83" s="1321"/>
      <c r="G83" s="1321"/>
      <c r="H83" s="1321"/>
      <c r="I83" s="1321"/>
      <c r="J83" s="1321"/>
      <c r="K83" s="1321"/>
      <c r="L83" s="1321"/>
      <c r="M83" s="1321"/>
      <c r="N83" s="1321"/>
      <c r="O83" s="1321"/>
      <c r="P83" s="1321"/>
      <c r="Q83" s="1321"/>
      <c r="R83" s="1321"/>
      <c r="S83" s="1321"/>
    </row>
    <row r="84" spans="1:19" s="1317" customFormat="1" ht="12.6" customHeight="1" x14ac:dyDescent="0.2">
      <c r="A84" s="1634" t="s">
        <v>3791</v>
      </c>
      <c r="B84" s="1654"/>
      <c r="C84" s="1654"/>
      <c r="D84" s="1654"/>
      <c r="E84" s="1654"/>
      <c r="F84" s="1322"/>
      <c r="G84" s="1322"/>
      <c r="H84" s="1322"/>
      <c r="I84" s="1322"/>
      <c r="J84" s="1322"/>
      <c r="K84" s="1322"/>
      <c r="L84" s="1322"/>
      <c r="M84" s="1322"/>
      <c r="N84" s="1322"/>
      <c r="O84" s="1322"/>
      <c r="P84" s="1322"/>
      <c r="Q84" s="1322"/>
      <c r="R84" s="1322"/>
      <c r="S84" s="1322"/>
    </row>
    <row r="85" spans="1:19" s="1317" customFormat="1" ht="12.6" customHeight="1" x14ac:dyDescent="0.2">
      <c r="A85" s="1634"/>
      <c r="B85" s="1634" t="s">
        <v>3792</v>
      </c>
      <c r="C85" s="1634"/>
      <c r="D85" s="1634"/>
      <c r="E85" s="1634"/>
      <c r="F85" s="2379"/>
      <c r="G85" s="2380"/>
      <c r="H85" s="2379"/>
      <c r="I85" s="2380"/>
      <c r="J85" s="2379"/>
      <c r="K85" s="2380"/>
      <c r="L85" s="2379"/>
      <c r="M85" s="2380"/>
      <c r="N85" s="2379"/>
      <c r="O85" s="2380"/>
      <c r="P85" s="1739"/>
      <c r="Q85" s="1739"/>
      <c r="R85" s="2379"/>
      <c r="S85" s="2380"/>
    </row>
    <row r="86" spans="1:19" s="1317" customFormat="1" ht="11.25" customHeight="1" x14ac:dyDescent="0.2">
      <c r="A86" s="1634"/>
      <c r="B86" s="1634"/>
      <c r="C86" s="1634" t="s">
        <v>3793</v>
      </c>
      <c r="D86" s="1634"/>
      <c r="E86" s="1634"/>
      <c r="F86" s="2384" t="s">
        <v>3794</v>
      </c>
      <c r="G86" s="2385"/>
      <c r="H86" s="2384" t="s">
        <v>3795</v>
      </c>
      <c r="I86" s="2385"/>
      <c r="J86" s="2384" t="s">
        <v>3796</v>
      </c>
      <c r="K86" s="2385"/>
      <c r="L86" s="2384" t="s">
        <v>3797</v>
      </c>
      <c r="M86" s="2385"/>
      <c r="N86" s="2384" t="s">
        <v>3798</v>
      </c>
      <c r="O86" s="2385"/>
      <c r="P86" s="2386" t="s">
        <v>3799</v>
      </c>
      <c r="Q86" s="2387"/>
      <c r="R86" s="2384" t="s">
        <v>3800</v>
      </c>
      <c r="S86" s="2385"/>
    </row>
    <row r="87" spans="1:19" s="1317" customFormat="1" ht="12.6" customHeight="1" x14ac:dyDescent="0.2">
      <c r="A87" s="1634"/>
      <c r="B87" s="1634"/>
      <c r="C87" s="1634" t="s">
        <v>3801</v>
      </c>
      <c r="D87" s="1634"/>
      <c r="E87" s="1634"/>
      <c r="F87" s="2384" t="s">
        <v>3802</v>
      </c>
      <c r="G87" s="2385"/>
      <c r="H87" s="2384" t="s">
        <v>3803</v>
      </c>
      <c r="I87" s="2385"/>
      <c r="J87" s="2384" t="s">
        <v>3804</v>
      </c>
      <c r="K87" s="2385"/>
      <c r="L87" s="2384" t="s">
        <v>3805</v>
      </c>
      <c r="M87" s="2385"/>
      <c r="N87" s="2384" t="s">
        <v>3806</v>
      </c>
      <c r="O87" s="2385"/>
      <c r="P87" s="2386" t="s">
        <v>3807</v>
      </c>
      <c r="Q87" s="2387"/>
      <c r="R87" s="2384" t="s">
        <v>3808</v>
      </c>
      <c r="S87" s="2385"/>
    </row>
    <row r="88" spans="1:19" s="1317" customFormat="1" ht="12.6" customHeight="1" x14ac:dyDescent="0.2">
      <c r="A88" s="1634"/>
      <c r="B88" s="1634" t="s">
        <v>3809</v>
      </c>
      <c r="C88" s="1634"/>
      <c r="D88" s="1634"/>
      <c r="E88" s="1634"/>
      <c r="F88" s="2383"/>
      <c r="G88" s="2383"/>
      <c r="H88" s="2379"/>
      <c r="I88" s="2380"/>
      <c r="J88" s="2379"/>
      <c r="K88" s="2380"/>
      <c r="L88" s="2379"/>
      <c r="M88" s="2380"/>
      <c r="N88" s="2379"/>
      <c r="O88" s="2380"/>
      <c r="P88" s="1739"/>
      <c r="Q88" s="1739"/>
      <c r="R88" s="2379"/>
      <c r="S88" s="2380"/>
    </row>
    <row r="89" spans="1:19" s="1317" customFormat="1" ht="12.6" customHeight="1" x14ac:dyDescent="0.2">
      <c r="A89" s="1634"/>
      <c r="B89" s="1634"/>
      <c r="C89" s="1634" t="s">
        <v>3793</v>
      </c>
      <c r="D89" s="1634"/>
      <c r="E89" s="1634"/>
      <c r="F89" s="2384" t="s">
        <v>3810</v>
      </c>
      <c r="G89" s="2385"/>
      <c r="H89" s="2384" t="s">
        <v>3811</v>
      </c>
      <c r="I89" s="2385"/>
      <c r="J89" s="2384" t="s">
        <v>3812</v>
      </c>
      <c r="K89" s="2385"/>
      <c r="L89" s="2384" t="s">
        <v>3813</v>
      </c>
      <c r="M89" s="2385"/>
      <c r="N89" s="2384" t="s">
        <v>3814</v>
      </c>
      <c r="O89" s="2385"/>
      <c r="P89" s="2386" t="s">
        <v>3815</v>
      </c>
      <c r="Q89" s="2387"/>
      <c r="R89" s="2384" t="s">
        <v>3816</v>
      </c>
      <c r="S89" s="2385"/>
    </row>
    <row r="90" spans="1:19" s="1317" customFormat="1" ht="12.6" customHeight="1" x14ac:dyDescent="0.2">
      <c r="A90" s="1634"/>
      <c r="B90" s="1634"/>
      <c r="C90" s="1634" t="s">
        <v>3801</v>
      </c>
      <c r="D90" s="1634"/>
      <c r="E90" s="1634"/>
      <c r="F90" s="2384" t="s">
        <v>3817</v>
      </c>
      <c r="G90" s="2385"/>
      <c r="H90" s="2384" t="s">
        <v>3818</v>
      </c>
      <c r="I90" s="2385"/>
      <c r="J90" s="2384" t="s">
        <v>3819</v>
      </c>
      <c r="K90" s="2385"/>
      <c r="L90" s="2384" t="s">
        <v>3820</v>
      </c>
      <c r="M90" s="2385"/>
      <c r="N90" s="2384" t="s">
        <v>3821</v>
      </c>
      <c r="O90" s="2385"/>
      <c r="P90" s="2386" t="s">
        <v>3822</v>
      </c>
      <c r="Q90" s="2387"/>
      <c r="R90" s="2384" t="s">
        <v>3823</v>
      </c>
      <c r="S90" s="2385"/>
    </row>
    <row r="91" spans="1:19" s="1317" customFormat="1" ht="12.6" customHeight="1" x14ac:dyDescent="0.2">
      <c r="A91" s="1634"/>
      <c r="B91" s="1634" t="s">
        <v>3399</v>
      </c>
      <c r="C91" s="1634"/>
      <c r="D91" s="1634"/>
      <c r="E91" s="1634"/>
      <c r="F91" s="2384" t="s">
        <v>3824</v>
      </c>
      <c r="G91" s="2385"/>
      <c r="H91" s="2384" t="s">
        <v>3825</v>
      </c>
      <c r="I91" s="2385"/>
      <c r="J91" s="2384" t="s">
        <v>3826</v>
      </c>
      <c r="K91" s="2385"/>
      <c r="L91" s="2384" t="s">
        <v>3827</v>
      </c>
      <c r="M91" s="2385"/>
      <c r="N91" s="2384" t="s">
        <v>3828</v>
      </c>
      <c r="O91" s="2385"/>
      <c r="P91" s="2386" t="s">
        <v>3829</v>
      </c>
      <c r="Q91" s="2387"/>
      <c r="R91" s="2384" t="s">
        <v>3830</v>
      </c>
      <c r="S91" s="2385"/>
    </row>
    <row r="92" spans="1:19" s="1317" customFormat="1" ht="12.6" customHeight="1" x14ac:dyDescent="0.2">
      <c r="A92" s="1700" t="s">
        <v>3831</v>
      </c>
      <c r="B92" s="1634"/>
      <c r="C92" s="1634"/>
      <c r="D92" s="1634"/>
      <c r="E92" s="1634"/>
      <c r="F92" s="1323"/>
      <c r="G92" s="1323"/>
      <c r="H92" s="1324"/>
      <c r="I92" s="1324"/>
      <c r="J92" s="1324"/>
      <c r="K92" s="1323"/>
      <c r="L92" s="1324"/>
      <c r="M92" s="1323"/>
      <c r="N92" s="1323"/>
      <c r="O92" s="1323"/>
      <c r="P92" s="1323"/>
      <c r="Q92" s="1323"/>
      <c r="R92" s="1325"/>
      <c r="S92" s="1325"/>
    </row>
    <row r="93" spans="1:19" s="1317" customFormat="1" ht="12.6" customHeight="1" x14ac:dyDescent="0.2">
      <c r="A93" s="1634"/>
      <c r="B93" s="1634" t="s">
        <v>3792</v>
      </c>
      <c r="C93" s="1634"/>
      <c r="D93" s="1634"/>
      <c r="E93" s="1634"/>
      <c r="F93" s="2379"/>
      <c r="G93" s="2380"/>
      <c r="H93" s="2379"/>
      <c r="I93" s="2380"/>
      <c r="J93" s="2379"/>
      <c r="K93" s="2380"/>
      <c r="L93" s="2379"/>
      <c r="M93" s="2380"/>
      <c r="N93" s="2379"/>
      <c r="O93" s="2380"/>
      <c r="P93" s="1739"/>
      <c r="Q93" s="1739"/>
      <c r="R93" s="2379"/>
      <c r="S93" s="2380"/>
    </row>
    <row r="94" spans="1:19" s="1317" customFormat="1" ht="12.6" customHeight="1" x14ac:dyDescent="0.2">
      <c r="A94" s="1634"/>
      <c r="B94" s="1634"/>
      <c r="C94" s="1634" t="s">
        <v>3793</v>
      </c>
      <c r="D94" s="1634"/>
      <c r="E94" s="1634"/>
      <c r="F94" s="2384" t="s">
        <v>3832</v>
      </c>
      <c r="G94" s="2385"/>
      <c r="H94" s="2384" t="s">
        <v>3833</v>
      </c>
      <c r="I94" s="2385"/>
      <c r="J94" s="2384" t="s">
        <v>3834</v>
      </c>
      <c r="K94" s="2385"/>
      <c r="L94" s="2384" t="s">
        <v>3835</v>
      </c>
      <c r="M94" s="2385"/>
      <c r="N94" s="2384" t="s">
        <v>3836</v>
      </c>
      <c r="O94" s="2385"/>
      <c r="P94" s="2386" t="s">
        <v>3837</v>
      </c>
      <c r="Q94" s="2387"/>
      <c r="R94" s="2384" t="s">
        <v>3838</v>
      </c>
      <c r="S94" s="2385"/>
    </row>
    <row r="95" spans="1:19" s="1317" customFormat="1" ht="12.6" customHeight="1" x14ac:dyDescent="0.2">
      <c r="A95" s="1634"/>
      <c r="B95" s="1634"/>
      <c r="C95" s="1634" t="s">
        <v>3801</v>
      </c>
      <c r="D95" s="1634"/>
      <c r="E95" s="1634"/>
      <c r="F95" s="2384" t="s">
        <v>3839</v>
      </c>
      <c r="G95" s="2385"/>
      <c r="H95" s="2384" t="s">
        <v>3840</v>
      </c>
      <c r="I95" s="2385"/>
      <c r="J95" s="2384" t="s">
        <v>3841</v>
      </c>
      <c r="K95" s="2385"/>
      <c r="L95" s="2384" t="s">
        <v>3842</v>
      </c>
      <c r="M95" s="2385"/>
      <c r="N95" s="2384" t="s">
        <v>3843</v>
      </c>
      <c r="O95" s="2385"/>
      <c r="P95" s="2386" t="s">
        <v>3844</v>
      </c>
      <c r="Q95" s="2387"/>
      <c r="R95" s="2384" t="s">
        <v>3845</v>
      </c>
      <c r="S95" s="2385"/>
    </row>
    <row r="96" spans="1:19" s="1317" customFormat="1" ht="12.6" customHeight="1" x14ac:dyDescent="0.2">
      <c r="A96" s="1634"/>
      <c r="B96" s="1634" t="s">
        <v>3809</v>
      </c>
      <c r="C96" s="1634"/>
      <c r="D96" s="1634"/>
      <c r="E96" s="1634"/>
      <c r="F96" s="2383"/>
      <c r="G96" s="2383"/>
      <c r="H96" s="2379"/>
      <c r="I96" s="2380"/>
      <c r="J96" s="2379"/>
      <c r="K96" s="2380"/>
      <c r="L96" s="2379"/>
      <c r="M96" s="2380"/>
      <c r="N96" s="2379"/>
      <c r="O96" s="2380"/>
      <c r="P96" s="1739"/>
      <c r="Q96" s="1739"/>
      <c r="R96" s="2379"/>
      <c r="S96" s="2380"/>
    </row>
    <row r="97" spans="1:19" s="1317" customFormat="1" ht="12.6" customHeight="1" x14ac:dyDescent="0.2">
      <c r="A97" s="1634"/>
      <c r="B97" s="1634"/>
      <c r="C97" s="1634" t="s">
        <v>3793</v>
      </c>
      <c r="D97" s="1634"/>
      <c r="E97" s="1634"/>
      <c r="F97" s="2384" t="s">
        <v>3846</v>
      </c>
      <c r="G97" s="2385"/>
      <c r="H97" s="2384" t="s">
        <v>3847</v>
      </c>
      <c r="I97" s="2385"/>
      <c r="J97" s="2384" t="s">
        <v>3848</v>
      </c>
      <c r="K97" s="2385"/>
      <c r="L97" s="2384" t="s">
        <v>3849</v>
      </c>
      <c r="M97" s="2385"/>
      <c r="N97" s="2384" t="s">
        <v>3850</v>
      </c>
      <c r="O97" s="2385"/>
      <c r="P97" s="2386" t="s">
        <v>3851</v>
      </c>
      <c r="Q97" s="2387"/>
      <c r="R97" s="2384" t="s">
        <v>3852</v>
      </c>
      <c r="S97" s="2385"/>
    </row>
    <row r="98" spans="1:19" s="1317" customFormat="1" ht="12.6" customHeight="1" x14ac:dyDescent="0.2">
      <c r="A98" s="1634"/>
      <c r="B98" s="1634"/>
      <c r="C98" s="1634" t="s">
        <v>3801</v>
      </c>
      <c r="D98" s="1634"/>
      <c r="E98" s="1634"/>
      <c r="F98" s="2384" t="s">
        <v>3853</v>
      </c>
      <c r="G98" s="2385"/>
      <c r="H98" s="2384" t="s">
        <v>3854</v>
      </c>
      <c r="I98" s="2385"/>
      <c r="J98" s="2384" t="s">
        <v>3855</v>
      </c>
      <c r="K98" s="2385"/>
      <c r="L98" s="2384" t="s">
        <v>3856</v>
      </c>
      <c r="M98" s="2385"/>
      <c r="N98" s="2384" t="s">
        <v>3857</v>
      </c>
      <c r="O98" s="2385"/>
      <c r="P98" s="2386" t="s">
        <v>3858</v>
      </c>
      <c r="Q98" s="2387"/>
      <c r="R98" s="2384" t="s">
        <v>3859</v>
      </c>
      <c r="S98" s="2385"/>
    </row>
    <row r="99" spans="1:19" s="1317" customFormat="1" ht="12.6" customHeight="1" x14ac:dyDescent="0.2">
      <c r="A99" s="1634"/>
      <c r="B99" s="1634" t="s">
        <v>3399</v>
      </c>
      <c r="C99" s="1634"/>
      <c r="D99" s="1634"/>
      <c r="E99" s="1634"/>
      <c r="F99" s="2384" t="s">
        <v>3860</v>
      </c>
      <c r="G99" s="2385"/>
      <c r="H99" s="2384" t="s">
        <v>3861</v>
      </c>
      <c r="I99" s="2385"/>
      <c r="J99" s="2384" t="s">
        <v>3862</v>
      </c>
      <c r="K99" s="2385"/>
      <c r="L99" s="2384" t="s">
        <v>3863</v>
      </c>
      <c r="M99" s="2385"/>
      <c r="N99" s="2384" t="s">
        <v>3864</v>
      </c>
      <c r="O99" s="2385"/>
      <c r="P99" s="2386" t="s">
        <v>3865</v>
      </c>
      <c r="Q99" s="2387"/>
      <c r="R99" s="2384" t="s">
        <v>3866</v>
      </c>
      <c r="S99" s="2385"/>
    </row>
    <row r="100" spans="1:19" s="1317" customFormat="1" ht="12.6" customHeight="1" x14ac:dyDescent="0.2">
      <c r="A100" s="1634" t="s">
        <v>3867</v>
      </c>
      <c r="B100" s="1634"/>
      <c r="C100" s="1634"/>
      <c r="D100" s="1634"/>
      <c r="E100" s="1634"/>
      <c r="F100" s="311"/>
      <c r="G100" s="311"/>
      <c r="H100" s="311"/>
      <c r="I100" s="311"/>
      <c r="J100" s="311"/>
      <c r="K100" s="311"/>
      <c r="L100" s="311"/>
      <c r="M100" s="311"/>
      <c r="N100" s="311"/>
      <c r="O100" s="311"/>
      <c r="P100" s="311"/>
      <c r="Q100" s="311"/>
      <c r="R100" s="311"/>
      <c r="S100" s="311"/>
    </row>
    <row r="101" spans="1:19" s="1317" customFormat="1" ht="12.6" customHeight="1" x14ac:dyDescent="0.2">
      <c r="A101" s="1634"/>
      <c r="B101" s="1634" t="s">
        <v>3792</v>
      </c>
      <c r="C101" s="1634"/>
      <c r="D101" s="1634"/>
      <c r="E101" s="1634"/>
      <c r="F101" s="2379"/>
      <c r="G101" s="2380"/>
      <c r="H101" s="2379"/>
      <c r="I101" s="2380"/>
      <c r="J101" s="2379"/>
      <c r="K101" s="2380"/>
      <c r="L101" s="2379"/>
      <c r="M101" s="2380"/>
      <c r="N101" s="2379"/>
      <c r="O101" s="2380"/>
      <c r="P101" s="1739"/>
      <c r="Q101" s="1739"/>
      <c r="R101" s="2379"/>
      <c r="S101" s="2380"/>
    </row>
    <row r="102" spans="1:19" s="1317" customFormat="1" ht="12.6" customHeight="1" x14ac:dyDescent="0.2">
      <c r="A102" s="1634"/>
      <c r="B102" s="1634"/>
      <c r="C102" s="1634" t="s">
        <v>3793</v>
      </c>
      <c r="D102" s="1634"/>
      <c r="E102" s="1634"/>
      <c r="F102" s="2384" t="s">
        <v>3868</v>
      </c>
      <c r="G102" s="2385"/>
      <c r="H102" s="2384" t="s">
        <v>3869</v>
      </c>
      <c r="I102" s="2385"/>
      <c r="J102" s="2384" t="s">
        <v>3870</v>
      </c>
      <c r="K102" s="2385"/>
      <c r="L102" s="2384" t="s">
        <v>3871</v>
      </c>
      <c r="M102" s="2385"/>
      <c r="N102" s="2384" t="s">
        <v>3872</v>
      </c>
      <c r="O102" s="2385"/>
      <c r="P102" s="2386" t="s">
        <v>3873</v>
      </c>
      <c r="Q102" s="2387"/>
      <c r="R102" s="2384" t="s">
        <v>3874</v>
      </c>
      <c r="S102" s="2385"/>
    </row>
    <row r="103" spans="1:19" s="1317" customFormat="1" ht="12.6" customHeight="1" x14ac:dyDescent="0.2">
      <c r="A103" s="1634"/>
      <c r="B103" s="1634"/>
      <c r="C103" s="1634" t="s">
        <v>3801</v>
      </c>
      <c r="D103" s="1634"/>
      <c r="E103" s="1634"/>
      <c r="F103" s="2384" t="s">
        <v>3875</v>
      </c>
      <c r="G103" s="2385"/>
      <c r="H103" s="2384" t="s">
        <v>3876</v>
      </c>
      <c r="I103" s="2385"/>
      <c r="J103" s="2384" t="s">
        <v>3877</v>
      </c>
      <c r="K103" s="2385"/>
      <c r="L103" s="2384" t="s">
        <v>3878</v>
      </c>
      <c r="M103" s="2385"/>
      <c r="N103" s="2384" t="s">
        <v>3879</v>
      </c>
      <c r="O103" s="2385"/>
      <c r="P103" s="2386" t="s">
        <v>3880</v>
      </c>
      <c r="Q103" s="2387"/>
      <c r="R103" s="2384" t="s">
        <v>3881</v>
      </c>
      <c r="S103" s="2385"/>
    </row>
    <row r="104" spans="1:19" s="1317" customFormat="1" ht="12.6" customHeight="1" x14ac:dyDescent="0.2">
      <c r="A104" s="1634"/>
      <c r="B104" s="1634" t="s">
        <v>3809</v>
      </c>
      <c r="C104" s="1634"/>
      <c r="D104" s="1634"/>
      <c r="E104" s="1634"/>
      <c r="F104" s="2383"/>
      <c r="G104" s="2383"/>
      <c r="H104" s="2379"/>
      <c r="I104" s="2380"/>
      <c r="J104" s="2379"/>
      <c r="K104" s="2380"/>
      <c r="L104" s="2379"/>
      <c r="M104" s="2380"/>
      <c r="N104" s="2379"/>
      <c r="O104" s="2380"/>
      <c r="P104" s="1739"/>
      <c r="Q104" s="1739"/>
      <c r="R104" s="2379"/>
      <c r="S104" s="2380"/>
    </row>
    <row r="105" spans="1:19" s="1317" customFormat="1" ht="12.6" customHeight="1" x14ac:dyDescent="0.2">
      <c r="A105" s="1634"/>
      <c r="B105" s="1634"/>
      <c r="C105" s="1634" t="s">
        <v>3793</v>
      </c>
      <c r="D105" s="1634"/>
      <c r="E105" s="1634"/>
      <c r="F105" s="2384" t="s">
        <v>3882</v>
      </c>
      <c r="G105" s="2385"/>
      <c r="H105" s="2384" t="s">
        <v>3883</v>
      </c>
      <c r="I105" s="2385"/>
      <c r="J105" s="2384" t="s">
        <v>3884</v>
      </c>
      <c r="K105" s="2385"/>
      <c r="L105" s="2384" t="s">
        <v>3885</v>
      </c>
      <c r="M105" s="2385"/>
      <c r="N105" s="2384" t="s">
        <v>3886</v>
      </c>
      <c r="O105" s="2385"/>
      <c r="P105" s="2386" t="s">
        <v>3887</v>
      </c>
      <c r="Q105" s="2387"/>
      <c r="R105" s="2384" t="s">
        <v>3888</v>
      </c>
      <c r="S105" s="2385"/>
    </row>
    <row r="106" spans="1:19" s="1317" customFormat="1" ht="12.6" customHeight="1" x14ac:dyDescent="0.2">
      <c r="A106" s="1634"/>
      <c r="B106" s="1634"/>
      <c r="C106" s="1634" t="s">
        <v>3801</v>
      </c>
      <c r="D106" s="1634"/>
      <c r="E106" s="1634"/>
      <c r="F106" s="2384" t="s">
        <v>3889</v>
      </c>
      <c r="G106" s="2385"/>
      <c r="H106" s="2384" t="s">
        <v>3890</v>
      </c>
      <c r="I106" s="2385"/>
      <c r="J106" s="2384" t="s">
        <v>3891</v>
      </c>
      <c r="K106" s="2385"/>
      <c r="L106" s="2384" t="s">
        <v>3892</v>
      </c>
      <c r="M106" s="2385"/>
      <c r="N106" s="2384" t="s">
        <v>3893</v>
      </c>
      <c r="O106" s="2385"/>
      <c r="P106" s="2386" t="s">
        <v>3894</v>
      </c>
      <c r="Q106" s="2387"/>
      <c r="R106" s="2384" t="s">
        <v>3895</v>
      </c>
      <c r="S106" s="2385"/>
    </row>
    <row r="107" spans="1:19" s="1317" customFormat="1" ht="12.6" customHeight="1" x14ac:dyDescent="0.2">
      <c r="A107" s="1634"/>
      <c r="B107" s="1634" t="s">
        <v>3399</v>
      </c>
      <c r="C107" s="1634"/>
      <c r="D107" s="1634"/>
      <c r="E107" s="1634"/>
      <c r="F107" s="2384" t="s">
        <v>3896</v>
      </c>
      <c r="G107" s="2385"/>
      <c r="H107" s="2384" t="s">
        <v>3897</v>
      </c>
      <c r="I107" s="2385"/>
      <c r="J107" s="2384" t="s">
        <v>3898</v>
      </c>
      <c r="K107" s="2385"/>
      <c r="L107" s="2384" t="s">
        <v>3899</v>
      </c>
      <c r="M107" s="2385"/>
      <c r="N107" s="2384" t="s">
        <v>3900</v>
      </c>
      <c r="O107" s="2385"/>
      <c r="P107" s="2386" t="s">
        <v>3901</v>
      </c>
      <c r="Q107" s="2387"/>
      <c r="R107" s="2384" t="s">
        <v>3902</v>
      </c>
      <c r="S107" s="2385"/>
    </row>
    <row r="108" spans="1:19" s="1317" customFormat="1" ht="12.6" customHeight="1" x14ac:dyDescent="0.2">
      <c r="A108" s="1634" t="s">
        <v>3903</v>
      </c>
      <c r="B108" s="1634"/>
      <c r="C108" s="1634"/>
      <c r="D108" s="1634"/>
      <c r="E108" s="1634"/>
      <c r="F108" s="1738"/>
      <c r="G108" s="1739"/>
      <c r="H108" s="1738"/>
      <c r="I108" s="1739"/>
      <c r="J108" s="1738"/>
      <c r="K108" s="1739"/>
      <c r="L108" s="1738"/>
      <c r="M108" s="1739"/>
      <c r="N108" s="1738"/>
      <c r="O108" s="1739"/>
      <c r="P108" s="1739"/>
      <c r="Q108" s="1739"/>
      <c r="R108" s="1738"/>
      <c r="S108" s="1739"/>
    </row>
    <row r="109" spans="1:19" s="1317" customFormat="1" ht="12.6" customHeight="1" x14ac:dyDescent="0.2">
      <c r="A109" s="1634"/>
      <c r="B109" s="1634" t="s">
        <v>3792</v>
      </c>
      <c r="C109" s="1634"/>
      <c r="D109" s="1634"/>
      <c r="E109" s="1634"/>
      <c r="F109" s="2379"/>
      <c r="G109" s="2380"/>
      <c r="H109" s="2379"/>
      <c r="I109" s="2380"/>
      <c r="J109" s="2379"/>
      <c r="K109" s="2380"/>
      <c r="L109" s="2379"/>
      <c r="M109" s="2380"/>
      <c r="N109" s="2379"/>
      <c r="O109" s="2380"/>
      <c r="P109" s="1739"/>
      <c r="Q109" s="1739"/>
      <c r="R109" s="2379"/>
      <c r="S109" s="2380"/>
    </row>
    <row r="110" spans="1:19" s="1317" customFormat="1" ht="12.6" customHeight="1" x14ac:dyDescent="0.2">
      <c r="A110" s="1634"/>
      <c r="B110" s="1634"/>
      <c r="C110" s="1634" t="s">
        <v>3793</v>
      </c>
      <c r="D110" s="1634"/>
      <c r="E110" s="1634"/>
      <c r="F110" s="2384" t="s">
        <v>3904</v>
      </c>
      <c r="G110" s="2385"/>
      <c r="H110" s="2384" t="s">
        <v>3905</v>
      </c>
      <c r="I110" s="2385"/>
      <c r="J110" s="2384" t="s">
        <v>3906</v>
      </c>
      <c r="K110" s="2385"/>
      <c r="L110" s="2384" t="s">
        <v>3907</v>
      </c>
      <c r="M110" s="2385"/>
      <c r="N110" s="2384" t="s">
        <v>3908</v>
      </c>
      <c r="O110" s="2385"/>
      <c r="P110" s="2386" t="s">
        <v>3909</v>
      </c>
      <c r="Q110" s="2387"/>
      <c r="R110" s="2384" t="s">
        <v>3910</v>
      </c>
      <c r="S110" s="2385"/>
    </row>
    <row r="111" spans="1:19" s="1317" customFormat="1" ht="12.6" customHeight="1" x14ac:dyDescent="0.2">
      <c r="A111" s="1634"/>
      <c r="B111" s="1634"/>
      <c r="C111" s="1634" t="s">
        <v>3801</v>
      </c>
      <c r="D111" s="1634"/>
      <c r="E111" s="1634"/>
      <c r="F111" s="2384" t="s">
        <v>3911</v>
      </c>
      <c r="G111" s="2385"/>
      <c r="H111" s="2384" t="s">
        <v>3912</v>
      </c>
      <c r="I111" s="2385"/>
      <c r="J111" s="2384" t="s">
        <v>3913</v>
      </c>
      <c r="K111" s="2385"/>
      <c r="L111" s="2384" t="s">
        <v>3914</v>
      </c>
      <c r="M111" s="2385"/>
      <c r="N111" s="2384" t="s">
        <v>3915</v>
      </c>
      <c r="O111" s="2385"/>
      <c r="P111" s="2386" t="s">
        <v>3916</v>
      </c>
      <c r="Q111" s="2387"/>
      <c r="R111" s="2384" t="s">
        <v>3917</v>
      </c>
      <c r="S111" s="2385"/>
    </row>
    <row r="112" spans="1:19" s="1317" customFormat="1" ht="12.6" customHeight="1" x14ac:dyDescent="0.2">
      <c r="A112" s="1634"/>
      <c r="B112" s="1634" t="s">
        <v>3809</v>
      </c>
      <c r="C112" s="1634"/>
      <c r="D112" s="1634"/>
      <c r="E112" s="1634"/>
      <c r="F112" s="2383"/>
      <c r="G112" s="2383"/>
      <c r="H112" s="2379"/>
      <c r="I112" s="2380"/>
      <c r="J112" s="2379"/>
      <c r="K112" s="2380"/>
      <c r="L112" s="2379"/>
      <c r="M112" s="2380"/>
      <c r="N112" s="2379"/>
      <c r="O112" s="2380"/>
      <c r="P112" s="1739"/>
      <c r="Q112" s="1739"/>
      <c r="R112" s="2379"/>
      <c r="S112" s="2380"/>
    </row>
    <row r="113" spans="1:19" s="1317" customFormat="1" ht="12.6" customHeight="1" x14ac:dyDescent="0.2">
      <c r="A113" s="1634"/>
      <c r="B113" s="1634"/>
      <c r="C113" s="1634" t="s">
        <v>3793</v>
      </c>
      <c r="D113" s="1634"/>
      <c r="E113" s="1634"/>
      <c r="F113" s="2384" t="s">
        <v>3918</v>
      </c>
      <c r="G113" s="2385"/>
      <c r="H113" s="2384" t="s">
        <v>3919</v>
      </c>
      <c r="I113" s="2385"/>
      <c r="J113" s="2384" t="s">
        <v>3920</v>
      </c>
      <c r="K113" s="2385"/>
      <c r="L113" s="2384" t="s">
        <v>3921</v>
      </c>
      <c r="M113" s="2385"/>
      <c r="N113" s="2384" t="s">
        <v>3922</v>
      </c>
      <c r="O113" s="2385"/>
      <c r="P113" s="2386" t="s">
        <v>3923</v>
      </c>
      <c r="Q113" s="2387"/>
      <c r="R113" s="2384" t="s">
        <v>3924</v>
      </c>
      <c r="S113" s="2385"/>
    </row>
    <row r="114" spans="1:19" s="1317" customFormat="1" ht="12.6" customHeight="1" x14ac:dyDescent="0.2">
      <c r="A114" s="1634"/>
      <c r="B114" s="1634"/>
      <c r="C114" s="1634" t="s">
        <v>3801</v>
      </c>
      <c r="D114" s="1634"/>
      <c r="E114" s="1634"/>
      <c r="F114" s="2384" t="s">
        <v>3925</v>
      </c>
      <c r="G114" s="2385"/>
      <c r="H114" s="2384" t="s">
        <v>3926</v>
      </c>
      <c r="I114" s="2385"/>
      <c r="J114" s="2384" t="s">
        <v>3927</v>
      </c>
      <c r="K114" s="2385"/>
      <c r="L114" s="2384" t="s">
        <v>3928</v>
      </c>
      <c r="M114" s="2385"/>
      <c r="N114" s="2384" t="s">
        <v>3929</v>
      </c>
      <c r="O114" s="2385"/>
      <c r="P114" s="2386" t="s">
        <v>3930</v>
      </c>
      <c r="Q114" s="2387"/>
      <c r="R114" s="2384" t="s">
        <v>3931</v>
      </c>
      <c r="S114" s="2385"/>
    </row>
    <row r="115" spans="1:19" s="1317" customFormat="1" ht="12.6" customHeight="1" x14ac:dyDescent="0.2">
      <c r="A115" s="1634"/>
      <c r="B115" s="1634" t="s">
        <v>3399</v>
      </c>
      <c r="C115" s="1634"/>
      <c r="D115" s="1634"/>
      <c r="E115" s="1634"/>
      <c r="F115" s="2384" t="s">
        <v>3932</v>
      </c>
      <c r="G115" s="2385"/>
      <c r="H115" s="2384" t="s">
        <v>3933</v>
      </c>
      <c r="I115" s="2385"/>
      <c r="J115" s="2384" t="s">
        <v>3934</v>
      </c>
      <c r="K115" s="2385"/>
      <c r="L115" s="2384" t="s">
        <v>3935</v>
      </c>
      <c r="M115" s="2385"/>
      <c r="N115" s="2384" t="s">
        <v>3936</v>
      </c>
      <c r="O115" s="2385"/>
      <c r="P115" s="2386" t="s">
        <v>3937</v>
      </c>
      <c r="Q115" s="2387"/>
      <c r="R115" s="2384" t="s">
        <v>3938</v>
      </c>
      <c r="S115" s="2385"/>
    </row>
    <row r="116" spans="1:19" s="1317" customFormat="1" ht="12.6" customHeight="1" x14ac:dyDescent="0.25">
      <c r="A116" s="52" t="s">
        <v>3939</v>
      </c>
      <c r="B116" s="47"/>
      <c r="C116" s="47"/>
      <c r="D116" s="47"/>
      <c r="E116" s="47"/>
      <c r="R116" s="2388" t="s">
        <v>3940</v>
      </c>
      <c r="S116" s="2174"/>
    </row>
    <row r="117" spans="1:19" s="1317" customFormat="1" ht="13.35" customHeight="1" x14ac:dyDescent="0.25">
      <c r="A117" s="292" t="s">
        <v>3941</v>
      </c>
      <c r="B117" s="47"/>
      <c r="C117" s="47"/>
      <c r="D117" s="47"/>
      <c r="E117" s="47"/>
      <c r="R117" s="2389" t="s">
        <v>3942</v>
      </c>
      <c r="S117" s="2173"/>
    </row>
    <row r="118" spans="1:19" s="1317" customFormat="1" ht="12.6" customHeight="1" x14ac:dyDescent="0.25">
      <c r="A118" s="52" t="s">
        <v>3943</v>
      </c>
      <c r="B118" s="47"/>
      <c r="C118" s="47"/>
      <c r="D118" s="47"/>
      <c r="E118" s="47"/>
      <c r="R118" s="2388" t="s">
        <v>3944</v>
      </c>
      <c r="S118" s="2174"/>
    </row>
    <row r="119" spans="1:19" s="1317" customFormat="1" ht="12.6" customHeight="1" x14ac:dyDescent="0.25">
      <c r="A119" s="52" t="s">
        <v>3945</v>
      </c>
      <c r="B119" s="47"/>
      <c r="C119" s="47"/>
      <c r="D119" s="47"/>
      <c r="E119" s="47"/>
      <c r="R119" s="2389" t="s">
        <v>3946</v>
      </c>
      <c r="S119" s="2173"/>
    </row>
    <row r="120" spans="1:19" s="1317" customFormat="1" ht="6" customHeight="1" x14ac:dyDescent="0.2"/>
    <row r="121" spans="1:19" s="1317" customFormat="1" ht="33.75" customHeight="1" x14ac:dyDescent="0.2">
      <c r="A121" s="1316" t="s">
        <v>3789</v>
      </c>
      <c r="B121" s="2381" t="s">
        <v>3947</v>
      </c>
      <c r="C121" s="2381"/>
      <c r="D121" s="2381"/>
      <c r="E121" s="2382"/>
      <c r="F121" s="2290" t="s">
        <v>3393</v>
      </c>
      <c r="G121" s="2378"/>
      <c r="H121" s="2290" t="s">
        <v>3394</v>
      </c>
      <c r="I121" s="2378"/>
      <c r="J121" s="2217" t="s">
        <v>3395</v>
      </c>
      <c r="K121" s="2218"/>
      <c r="L121" s="2290" t="s">
        <v>3396</v>
      </c>
      <c r="M121" s="2378"/>
      <c r="N121" s="2290" t="s">
        <v>3397</v>
      </c>
      <c r="O121" s="2378"/>
      <c r="P121" s="2217" t="s">
        <v>3398</v>
      </c>
      <c r="Q121" s="2218"/>
      <c r="R121" s="2290" t="s">
        <v>3399</v>
      </c>
      <c r="S121" s="2378"/>
    </row>
    <row r="122" spans="1:19" s="1317" customFormat="1" ht="12.6" customHeight="1" x14ac:dyDescent="0.2">
      <c r="A122" s="1318" t="s">
        <v>245</v>
      </c>
      <c r="B122" s="1319" t="s">
        <v>3948</v>
      </c>
      <c r="C122" s="1320"/>
      <c r="D122" s="1320"/>
      <c r="E122" s="1320"/>
      <c r="F122" s="1321"/>
      <c r="G122" s="1321"/>
      <c r="H122" s="1321"/>
      <c r="I122" s="1321"/>
      <c r="J122" s="1321"/>
      <c r="K122" s="1321"/>
      <c r="L122" s="1321"/>
      <c r="M122" s="1321"/>
      <c r="N122" s="1321"/>
      <c r="O122" s="1321"/>
      <c r="P122" s="1321"/>
      <c r="Q122" s="1321"/>
      <c r="R122" s="1321"/>
      <c r="S122" s="1321"/>
    </row>
    <row r="123" spans="1:19" s="1317" customFormat="1" ht="12.6" customHeight="1" x14ac:dyDescent="0.2">
      <c r="A123" s="1700" t="s">
        <v>3949</v>
      </c>
      <c r="B123" s="1732"/>
      <c r="C123" s="1732"/>
      <c r="D123" s="1732"/>
      <c r="E123" s="1732"/>
      <c r="F123" s="1322"/>
      <c r="G123" s="1322"/>
      <c r="H123" s="1322"/>
      <c r="I123" s="1322"/>
      <c r="J123" s="1322"/>
      <c r="K123" s="1322"/>
      <c r="L123" s="1322"/>
      <c r="M123" s="1322"/>
      <c r="N123" s="1322"/>
      <c r="O123" s="1322"/>
      <c r="P123" s="1322"/>
      <c r="Q123" s="1322"/>
      <c r="R123" s="1322"/>
      <c r="S123" s="1322"/>
    </row>
    <row r="124" spans="1:19" s="1317" customFormat="1" ht="12.6" customHeight="1" x14ac:dyDescent="0.2">
      <c r="A124" s="1700"/>
      <c r="B124" s="1700" t="s">
        <v>3792</v>
      </c>
      <c r="C124" s="1700"/>
      <c r="D124" s="1700"/>
      <c r="E124" s="1700"/>
      <c r="F124" s="2379"/>
      <c r="G124" s="2380"/>
      <c r="H124" s="2379"/>
      <c r="I124" s="2380"/>
      <c r="J124" s="2379"/>
      <c r="K124" s="2380"/>
      <c r="L124" s="2379"/>
      <c r="M124" s="2380"/>
      <c r="N124" s="2379"/>
      <c r="O124" s="2380"/>
      <c r="P124" s="1739"/>
      <c r="Q124" s="1739"/>
      <c r="R124" s="2379"/>
      <c r="S124" s="2380"/>
    </row>
    <row r="125" spans="1:19" s="1317" customFormat="1" ht="12.6" customHeight="1" x14ac:dyDescent="0.2">
      <c r="A125" s="1700"/>
      <c r="B125" s="1700"/>
      <c r="C125" s="1700" t="s">
        <v>3793</v>
      </c>
      <c r="D125" s="1700"/>
      <c r="E125" s="1700"/>
      <c r="F125" s="2390"/>
      <c r="G125" s="2391"/>
      <c r="H125" s="2384" t="s">
        <v>3950</v>
      </c>
      <c r="I125" s="2385"/>
      <c r="J125" s="2384" t="s">
        <v>3951</v>
      </c>
      <c r="K125" s="2385"/>
      <c r="L125" s="2384" t="s">
        <v>3952</v>
      </c>
      <c r="M125" s="2385"/>
      <c r="N125" s="2384" t="s">
        <v>3953</v>
      </c>
      <c r="O125" s="2385"/>
      <c r="P125" s="2392" t="s">
        <v>3954</v>
      </c>
      <c r="Q125" s="2393"/>
      <c r="R125" s="2384" t="s">
        <v>3955</v>
      </c>
      <c r="S125" s="2385"/>
    </row>
    <row r="126" spans="1:19" s="1317" customFormat="1" ht="12.6" customHeight="1" x14ac:dyDescent="0.2">
      <c r="A126" s="1700"/>
      <c r="B126" s="1700"/>
      <c r="C126" s="1700" t="s">
        <v>3801</v>
      </c>
      <c r="D126" s="1700"/>
      <c r="E126" s="1700"/>
      <c r="F126" s="2390"/>
      <c r="G126" s="2391"/>
      <c r="H126" s="2384" t="s">
        <v>3956</v>
      </c>
      <c r="I126" s="2385"/>
      <c r="J126" s="2384" t="s">
        <v>3957</v>
      </c>
      <c r="K126" s="2385"/>
      <c r="L126" s="2384" t="s">
        <v>3958</v>
      </c>
      <c r="M126" s="2385"/>
      <c r="N126" s="2384" t="s">
        <v>3959</v>
      </c>
      <c r="O126" s="2385"/>
      <c r="P126" s="2392" t="s">
        <v>3960</v>
      </c>
      <c r="Q126" s="2393"/>
      <c r="R126" s="2384" t="s">
        <v>3961</v>
      </c>
      <c r="S126" s="2385"/>
    </row>
    <row r="127" spans="1:19" s="1317" customFormat="1" ht="12.6" customHeight="1" x14ac:dyDescent="0.2">
      <c r="A127" s="1700"/>
      <c r="B127" s="1700" t="s">
        <v>3809</v>
      </c>
      <c r="C127" s="1700"/>
      <c r="D127" s="1700"/>
      <c r="E127" s="1700"/>
      <c r="F127" s="2383"/>
      <c r="G127" s="2383"/>
      <c r="H127" s="2379"/>
      <c r="I127" s="2380"/>
      <c r="J127" s="2379"/>
      <c r="K127" s="2380"/>
      <c r="L127" s="2379"/>
      <c r="M127" s="2380"/>
      <c r="N127" s="2379"/>
      <c r="O127" s="2380"/>
      <c r="P127" s="1739"/>
      <c r="Q127" s="1739"/>
      <c r="R127" s="2379"/>
      <c r="S127" s="2380"/>
    </row>
    <row r="128" spans="1:19" s="1317" customFormat="1" ht="12.6" customHeight="1" x14ac:dyDescent="0.2">
      <c r="A128" s="1700"/>
      <c r="B128" s="1700"/>
      <c r="C128" s="1700" t="s">
        <v>3793</v>
      </c>
      <c r="D128" s="1700"/>
      <c r="E128" s="1700"/>
      <c r="F128" s="2390"/>
      <c r="G128" s="2391"/>
      <c r="H128" s="2384" t="s">
        <v>3962</v>
      </c>
      <c r="I128" s="2385"/>
      <c r="J128" s="2384" t="s">
        <v>3963</v>
      </c>
      <c r="K128" s="2385"/>
      <c r="L128" s="2384" t="s">
        <v>3964</v>
      </c>
      <c r="M128" s="2385"/>
      <c r="N128" s="2384" t="s">
        <v>3965</v>
      </c>
      <c r="O128" s="2385"/>
      <c r="P128" s="2392" t="s">
        <v>3966</v>
      </c>
      <c r="Q128" s="2393"/>
      <c r="R128" s="2384" t="s">
        <v>3967</v>
      </c>
      <c r="S128" s="2385"/>
    </row>
    <row r="129" spans="1:19" s="1317" customFormat="1" ht="12.6" customHeight="1" x14ac:dyDescent="0.2">
      <c r="A129" s="1700"/>
      <c r="B129" s="1700"/>
      <c r="C129" s="1700" t="s">
        <v>3801</v>
      </c>
      <c r="D129" s="1700"/>
      <c r="E129" s="1700"/>
      <c r="F129" s="2390"/>
      <c r="G129" s="2391"/>
      <c r="H129" s="2384" t="s">
        <v>3968</v>
      </c>
      <c r="I129" s="2385"/>
      <c r="J129" s="2384" t="s">
        <v>3969</v>
      </c>
      <c r="K129" s="2385"/>
      <c r="L129" s="2384" t="s">
        <v>3970</v>
      </c>
      <c r="M129" s="2385"/>
      <c r="N129" s="2384" t="s">
        <v>3971</v>
      </c>
      <c r="O129" s="2385"/>
      <c r="P129" s="2392" t="s">
        <v>3972</v>
      </c>
      <c r="Q129" s="2393"/>
      <c r="R129" s="2384" t="s">
        <v>3973</v>
      </c>
      <c r="S129" s="2385"/>
    </row>
    <row r="130" spans="1:19" s="1317" customFormat="1" ht="12.6" customHeight="1" x14ac:dyDescent="0.2">
      <c r="A130" s="1700"/>
      <c r="B130" s="1700" t="s">
        <v>3399</v>
      </c>
      <c r="C130" s="1700"/>
      <c r="D130" s="1700"/>
      <c r="E130" s="1700"/>
      <c r="F130" s="2390"/>
      <c r="G130" s="2391"/>
      <c r="H130" s="2384" t="s">
        <v>3974</v>
      </c>
      <c r="I130" s="2385"/>
      <c r="J130" s="2384" t="s">
        <v>3975</v>
      </c>
      <c r="K130" s="2385"/>
      <c r="L130" s="2384" t="s">
        <v>3976</v>
      </c>
      <c r="M130" s="2385"/>
      <c r="N130" s="2384" t="s">
        <v>3977</v>
      </c>
      <c r="O130" s="2385"/>
      <c r="P130" s="2392" t="s">
        <v>3978</v>
      </c>
      <c r="Q130" s="2393"/>
      <c r="R130" s="2384" t="s">
        <v>3979</v>
      </c>
      <c r="S130" s="2385"/>
    </row>
    <row r="131" spans="1:19" s="1317" customFormat="1" ht="12.6" customHeight="1" x14ac:dyDescent="0.2">
      <c r="A131" s="1700" t="s">
        <v>3831</v>
      </c>
      <c r="B131" s="1700"/>
      <c r="C131" s="1700"/>
      <c r="D131" s="1700"/>
      <c r="E131" s="1700"/>
      <c r="F131" s="1323"/>
      <c r="G131" s="1323"/>
      <c r="H131" s="1324"/>
      <c r="I131" s="1324"/>
      <c r="J131" s="1324"/>
      <c r="K131" s="1323"/>
      <c r="L131" s="1324"/>
      <c r="M131" s="1323"/>
      <c r="N131" s="1323"/>
      <c r="O131" s="1323"/>
      <c r="P131" s="1326"/>
      <c r="Q131" s="1326"/>
      <c r="R131" s="1325"/>
      <c r="S131" s="1325"/>
    </row>
    <row r="132" spans="1:19" s="1317" customFormat="1" ht="12.6" customHeight="1" x14ac:dyDescent="0.2">
      <c r="A132" s="1700"/>
      <c r="B132" s="1700" t="s">
        <v>3792</v>
      </c>
      <c r="C132" s="1700"/>
      <c r="D132" s="1700"/>
      <c r="E132" s="1700"/>
      <c r="F132" s="2379"/>
      <c r="G132" s="2380"/>
      <c r="H132" s="2379"/>
      <c r="I132" s="2380"/>
      <c r="J132" s="2379"/>
      <c r="K132" s="2380"/>
      <c r="L132" s="2379"/>
      <c r="M132" s="2380"/>
      <c r="N132" s="2379"/>
      <c r="O132" s="2380"/>
      <c r="P132" s="1739"/>
      <c r="Q132" s="1739"/>
      <c r="R132" s="2379"/>
      <c r="S132" s="2380"/>
    </row>
    <row r="133" spans="1:19" s="1317" customFormat="1" ht="12.6" customHeight="1" x14ac:dyDescent="0.2">
      <c r="A133" s="1700"/>
      <c r="B133" s="1700"/>
      <c r="C133" s="1700" t="s">
        <v>3793</v>
      </c>
      <c r="D133" s="1700"/>
      <c r="E133" s="1700"/>
      <c r="F133" s="2390"/>
      <c r="G133" s="2391"/>
      <c r="H133" s="2384" t="s">
        <v>3980</v>
      </c>
      <c r="I133" s="2385"/>
      <c r="J133" s="2384" t="s">
        <v>3981</v>
      </c>
      <c r="K133" s="2385"/>
      <c r="L133" s="2384" t="s">
        <v>3982</v>
      </c>
      <c r="M133" s="2385"/>
      <c r="N133" s="2384" t="s">
        <v>3983</v>
      </c>
      <c r="O133" s="2385"/>
      <c r="P133" s="2392" t="s">
        <v>3984</v>
      </c>
      <c r="Q133" s="2393"/>
      <c r="R133" s="2384" t="s">
        <v>3985</v>
      </c>
      <c r="S133" s="2385"/>
    </row>
    <row r="134" spans="1:19" s="1317" customFormat="1" ht="12.6" customHeight="1" x14ac:dyDescent="0.2">
      <c r="A134" s="1700"/>
      <c r="B134" s="1700"/>
      <c r="C134" s="1700" t="s">
        <v>3801</v>
      </c>
      <c r="D134" s="1700"/>
      <c r="E134" s="1700"/>
      <c r="F134" s="2390"/>
      <c r="G134" s="2391"/>
      <c r="H134" s="2384" t="s">
        <v>3986</v>
      </c>
      <c r="I134" s="2385"/>
      <c r="J134" s="2384" t="s">
        <v>3987</v>
      </c>
      <c r="K134" s="2385"/>
      <c r="L134" s="2384" t="s">
        <v>3988</v>
      </c>
      <c r="M134" s="2385"/>
      <c r="N134" s="2384" t="s">
        <v>3989</v>
      </c>
      <c r="O134" s="2385"/>
      <c r="P134" s="2392" t="s">
        <v>3990</v>
      </c>
      <c r="Q134" s="2393"/>
      <c r="R134" s="2384" t="s">
        <v>3991</v>
      </c>
      <c r="S134" s="2385"/>
    </row>
    <row r="135" spans="1:19" s="1317" customFormat="1" ht="12.6" customHeight="1" x14ac:dyDescent="0.2">
      <c r="A135" s="1700"/>
      <c r="B135" s="1700" t="s">
        <v>3809</v>
      </c>
      <c r="C135" s="1700"/>
      <c r="D135" s="1700"/>
      <c r="E135" s="1700"/>
      <c r="F135" s="2383"/>
      <c r="G135" s="2383"/>
      <c r="H135" s="2379"/>
      <c r="I135" s="2380"/>
      <c r="J135" s="2379"/>
      <c r="K135" s="2380"/>
      <c r="L135" s="2379"/>
      <c r="M135" s="2380"/>
      <c r="N135" s="2379"/>
      <c r="O135" s="2380"/>
      <c r="P135" s="1739"/>
      <c r="Q135" s="1739"/>
      <c r="R135" s="2379"/>
      <c r="S135" s="2380"/>
    </row>
    <row r="136" spans="1:19" s="1317" customFormat="1" ht="12.6" customHeight="1" x14ac:dyDescent="0.2">
      <c r="A136" s="1700"/>
      <c r="B136" s="1700"/>
      <c r="C136" s="1700" t="s">
        <v>3793</v>
      </c>
      <c r="D136" s="1700"/>
      <c r="E136" s="1700"/>
      <c r="F136" s="2390"/>
      <c r="G136" s="2391"/>
      <c r="H136" s="2384" t="s">
        <v>3992</v>
      </c>
      <c r="I136" s="2385"/>
      <c r="J136" s="2384" t="s">
        <v>3993</v>
      </c>
      <c r="K136" s="2385"/>
      <c r="L136" s="2384" t="s">
        <v>3994</v>
      </c>
      <c r="M136" s="2385"/>
      <c r="N136" s="2384" t="s">
        <v>3995</v>
      </c>
      <c r="O136" s="2385"/>
      <c r="P136" s="2392" t="s">
        <v>3996</v>
      </c>
      <c r="Q136" s="2393"/>
      <c r="R136" s="2384" t="s">
        <v>3997</v>
      </c>
      <c r="S136" s="2385"/>
    </row>
    <row r="137" spans="1:19" s="1317" customFormat="1" ht="12.6" customHeight="1" x14ac:dyDescent="0.2">
      <c r="A137" s="1700"/>
      <c r="B137" s="1700"/>
      <c r="C137" s="1700" t="s">
        <v>3801</v>
      </c>
      <c r="D137" s="1700"/>
      <c r="E137" s="1700"/>
      <c r="F137" s="2390"/>
      <c r="G137" s="2391"/>
      <c r="H137" s="2384" t="s">
        <v>3998</v>
      </c>
      <c r="I137" s="2385"/>
      <c r="J137" s="2384" t="s">
        <v>3999</v>
      </c>
      <c r="K137" s="2385"/>
      <c r="L137" s="2384" t="s">
        <v>4000</v>
      </c>
      <c r="M137" s="2385"/>
      <c r="N137" s="2384" t="s">
        <v>4001</v>
      </c>
      <c r="O137" s="2385"/>
      <c r="P137" s="2392" t="s">
        <v>4002</v>
      </c>
      <c r="Q137" s="2393"/>
      <c r="R137" s="2384" t="s">
        <v>4003</v>
      </c>
      <c r="S137" s="2385"/>
    </row>
    <row r="138" spans="1:19" s="1317" customFormat="1" ht="12.6" customHeight="1" x14ac:dyDescent="0.2">
      <c r="A138" s="1700"/>
      <c r="B138" s="1700" t="s">
        <v>3399</v>
      </c>
      <c r="C138" s="1700"/>
      <c r="D138" s="1700"/>
      <c r="E138" s="1700"/>
      <c r="F138" s="2390"/>
      <c r="G138" s="2391"/>
      <c r="H138" s="2384" t="s">
        <v>4004</v>
      </c>
      <c r="I138" s="2385"/>
      <c r="J138" s="2384" t="s">
        <v>4005</v>
      </c>
      <c r="K138" s="2385"/>
      <c r="L138" s="2384" t="s">
        <v>4006</v>
      </c>
      <c r="M138" s="2385"/>
      <c r="N138" s="2384" t="s">
        <v>4007</v>
      </c>
      <c r="O138" s="2385"/>
      <c r="P138" s="2392" t="s">
        <v>4008</v>
      </c>
      <c r="Q138" s="2393"/>
      <c r="R138" s="2384" t="s">
        <v>4009</v>
      </c>
      <c r="S138" s="2385"/>
    </row>
    <row r="139" spans="1:19" s="1317" customFormat="1" ht="12.6" customHeight="1" x14ac:dyDescent="0.2">
      <c r="A139" s="1700" t="s">
        <v>3867</v>
      </c>
      <c r="B139" s="1700"/>
      <c r="C139" s="1700"/>
      <c r="D139" s="1700"/>
      <c r="E139" s="1700"/>
      <c r="F139" s="311"/>
      <c r="G139" s="311"/>
      <c r="H139" s="311"/>
      <c r="I139" s="311"/>
      <c r="J139" s="311"/>
      <c r="K139" s="311"/>
      <c r="L139" s="311"/>
      <c r="M139" s="311"/>
      <c r="N139" s="311"/>
      <c r="O139" s="311"/>
      <c r="P139" s="310"/>
      <c r="Q139" s="310"/>
      <c r="R139" s="311"/>
      <c r="S139" s="311"/>
    </row>
    <row r="140" spans="1:19" s="1317" customFormat="1" ht="12.6" customHeight="1" x14ac:dyDescent="0.2">
      <c r="A140" s="1700"/>
      <c r="B140" s="1700" t="s">
        <v>3792</v>
      </c>
      <c r="C140" s="1700"/>
      <c r="D140" s="1700"/>
      <c r="E140" s="1700"/>
      <c r="F140" s="2379"/>
      <c r="G140" s="2380"/>
      <c r="H140" s="2379"/>
      <c r="I140" s="2380"/>
      <c r="J140" s="2379"/>
      <c r="K140" s="2380"/>
      <c r="L140" s="2379"/>
      <c r="M140" s="2380"/>
      <c r="N140" s="2379"/>
      <c r="O140" s="2380"/>
      <c r="P140" s="1739"/>
      <c r="Q140" s="1739"/>
      <c r="R140" s="2379"/>
      <c r="S140" s="2380"/>
    </row>
    <row r="141" spans="1:19" s="1317" customFormat="1" ht="12.6" customHeight="1" x14ac:dyDescent="0.2">
      <c r="A141" s="1634"/>
      <c r="B141" s="1634"/>
      <c r="C141" s="1634" t="s">
        <v>3793</v>
      </c>
      <c r="D141" s="1634"/>
      <c r="E141" s="1634"/>
      <c r="F141" s="2390"/>
      <c r="G141" s="2391"/>
      <c r="H141" s="2384" t="s">
        <v>4010</v>
      </c>
      <c r="I141" s="2385"/>
      <c r="J141" s="2384" t="s">
        <v>4011</v>
      </c>
      <c r="K141" s="2385"/>
      <c r="L141" s="2384" t="s">
        <v>4012</v>
      </c>
      <c r="M141" s="2385"/>
      <c r="N141" s="2384" t="s">
        <v>4013</v>
      </c>
      <c r="O141" s="2385"/>
      <c r="P141" s="2392" t="s">
        <v>4014</v>
      </c>
      <c r="Q141" s="2393"/>
      <c r="R141" s="2384" t="s">
        <v>4015</v>
      </c>
      <c r="S141" s="2385"/>
    </row>
    <row r="142" spans="1:19" s="1317" customFormat="1" ht="12.6" customHeight="1" x14ac:dyDescent="0.2">
      <c r="A142" s="1634"/>
      <c r="B142" s="1634"/>
      <c r="C142" s="1634" t="s">
        <v>3801</v>
      </c>
      <c r="D142" s="1634"/>
      <c r="E142" s="1634"/>
      <c r="F142" s="2390"/>
      <c r="G142" s="2391"/>
      <c r="H142" s="2384" t="s">
        <v>4016</v>
      </c>
      <c r="I142" s="2385"/>
      <c r="J142" s="2384" t="s">
        <v>4017</v>
      </c>
      <c r="K142" s="2385"/>
      <c r="L142" s="2384" t="s">
        <v>4018</v>
      </c>
      <c r="M142" s="2385"/>
      <c r="N142" s="2384" t="s">
        <v>4019</v>
      </c>
      <c r="O142" s="2385"/>
      <c r="P142" s="2392" t="s">
        <v>4020</v>
      </c>
      <c r="Q142" s="2393"/>
      <c r="R142" s="2384" t="s">
        <v>4021</v>
      </c>
      <c r="S142" s="2385"/>
    </row>
    <row r="143" spans="1:19" s="1317" customFormat="1" ht="12.6" customHeight="1" x14ac:dyDescent="0.2">
      <c r="A143" s="1634"/>
      <c r="B143" s="1634" t="s">
        <v>3809</v>
      </c>
      <c r="C143" s="1634"/>
      <c r="D143" s="1634"/>
      <c r="E143" s="1634"/>
      <c r="F143" s="2383"/>
      <c r="G143" s="2383"/>
      <c r="H143" s="2379"/>
      <c r="I143" s="2380"/>
      <c r="J143" s="2379"/>
      <c r="K143" s="2380"/>
      <c r="L143" s="2379"/>
      <c r="M143" s="2380"/>
      <c r="N143" s="2379"/>
      <c r="O143" s="2380"/>
      <c r="P143" s="1739"/>
      <c r="Q143" s="1739"/>
      <c r="R143" s="2379"/>
      <c r="S143" s="2380"/>
    </row>
    <row r="144" spans="1:19" s="1317" customFormat="1" ht="12.6" customHeight="1" x14ac:dyDescent="0.2">
      <c r="A144" s="1634"/>
      <c r="B144" s="1634"/>
      <c r="C144" s="1634" t="s">
        <v>3793</v>
      </c>
      <c r="D144" s="1634"/>
      <c r="E144" s="1634"/>
      <c r="F144" s="2390"/>
      <c r="G144" s="2391"/>
      <c r="H144" s="2384" t="s">
        <v>4022</v>
      </c>
      <c r="I144" s="2385"/>
      <c r="J144" s="2384" t="s">
        <v>4023</v>
      </c>
      <c r="K144" s="2385"/>
      <c r="L144" s="2384" t="s">
        <v>4024</v>
      </c>
      <c r="M144" s="2385"/>
      <c r="N144" s="2384" t="s">
        <v>4025</v>
      </c>
      <c r="O144" s="2385"/>
      <c r="P144" s="2392" t="s">
        <v>4026</v>
      </c>
      <c r="Q144" s="2393"/>
      <c r="R144" s="2384" t="s">
        <v>4027</v>
      </c>
      <c r="S144" s="2385"/>
    </row>
    <row r="145" spans="1:19" s="1317" customFormat="1" ht="12.6" customHeight="1" x14ac:dyDescent="0.2">
      <c r="A145" s="1634"/>
      <c r="B145" s="1634"/>
      <c r="C145" s="1634" t="s">
        <v>3801</v>
      </c>
      <c r="D145" s="1634"/>
      <c r="E145" s="1634"/>
      <c r="F145" s="2390"/>
      <c r="G145" s="2391"/>
      <c r="H145" s="2384" t="s">
        <v>4028</v>
      </c>
      <c r="I145" s="2385"/>
      <c r="J145" s="2384" t="s">
        <v>4029</v>
      </c>
      <c r="K145" s="2385"/>
      <c r="L145" s="2384" t="s">
        <v>4030</v>
      </c>
      <c r="M145" s="2385"/>
      <c r="N145" s="2384" t="s">
        <v>4031</v>
      </c>
      <c r="O145" s="2385"/>
      <c r="P145" s="2392" t="s">
        <v>4032</v>
      </c>
      <c r="Q145" s="2393"/>
      <c r="R145" s="2384" t="s">
        <v>4033</v>
      </c>
      <c r="S145" s="2385"/>
    </row>
    <row r="146" spans="1:19" s="1317" customFormat="1" ht="12.6" customHeight="1" x14ac:dyDescent="0.2">
      <c r="A146" s="1634"/>
      <c r="B146" s="1634" t="s">
        <v>3399</v>
      </c>
      <c r="C146" s="1634"/>
      <c r="D146" s="1634"/>
      <c r="E146" s="1634"/>
      <c r="F146" s="2390"/>
      <c r="G146" s="2391"/>
      <c r="H146" s="2384" t="s">
        <v>4034</v>
      </c>
      <c r="I146" s="2385"/>
      <c r="J146" s="2384" t="s">
        <v>4035</v>
      </c>
      <c r="K146" s="2385"/>
      <c r="L146" s="2384" t="s">
        <v>4036</v>
      </c>
      <c r="M146" s="2385"/>
      <c r="N146" s="2384" t="s">
        <v>4037</v>
      </c>
      <c r="O146" s="2385"/>
      <c r="P146" s="2392" t="s">
        <v>4038</v>
      </c>
      <c r="Q146" s="2393"/>
      <c r="R146" s="2384" t="s">
        <v>4039</v>
      </c>
      <c r="S146" s="2385"/>
    </row>
    <row r="147" spans="1:19" s="1317" customFormat="1" ht="12.6" customHeight="1" x14ac:dyDescent="0.2">
      <c r="A147" s="1634" t="s">
        <v>4040</v>
      </c>
      <c r="B147" s="1634"/>
      <c r="C147" s="1634"/>
      <c r="D147" s="1634"/>
      <c r="E147" s="1634"/>
      <c r="F147" s="1738"/>
      <c r="G147" s="1739"/>
      <c r="H147" s="1738"/>
      <c r="I147" s="1739"/>
      <c r="J147" s="1738"/>
      <c r="K147" s="1739"/>
      <c r="L147" s="1738"/>
      <c r="M147" s="1739"/>
      <c r="N147" s="1738"/>
      <c r="O147" s="1739"/>
      <c r="P147" s="1739"/>
      <c r="Q147" s="1739"/>
      <c r="R147" s="1738"/>
      <c r="S147" s="1739"/>
    </row>
    <row r="148" spans="1:19" s="1317" customFormat="1" ht="12.6" customHeight="1" x14ac:dyDescent="0.2">
      <c r="A148" s="1634"/>
      <c r="B148" s="1634" t="s">
        <v>3792</v>
      </c>
      <c r="C148" s="1634"/>
      <c r="D148" s="1634"/>
      <c r="E148" s="1634"/>
      <c r="F148" s="2379"/>
      <c r="G148" s="2380"/>
      <c r="H148" s="2379"/>
      <c r="I148" s="2380"/>
      <c r="J148" s="2379"/>
      <c r="K148" s="2380"/>
      <c r="L148" s="2379"/>
      <c r="M148" s="2380"/>
      <c r="N148" s="2379"/>
      <c r="O148" s="2380"/>
      <c r="P148" s="1739"/>
      <c r="Q148" s="1739"/>
      <c r="R148" s="2379"/>
      <c r="S148" s="2380"/>
    </row>
    <row r="149" spans="1:19" s="1317" customFormat="1" ht="12.6" customHeight="1" x14ac:dyDescent="0.2">
      <c r="A149" s="1634"/>
      <c r="B149" s="1634"/>
      <c r="C149" s="1634" t="s">
        <v>3793</v>
      </c>
      <c r="D149" s="1634"/>
      <c r="E149" s="1634"/>
      <c r="F149" s="2390"/>
      <c r="G149" s="2391"/>
      <c r="H149" s="2384" t="s">
        <v>4041</v>
      </c>
      <c r="I149" s="2385"/>
      <c r="J149" s="2384" t="s">
        <v>4042</v>
      </c>
      <c r="K149" s="2385"/>
      <c r="L149" s="2384" t="s">
        <v>4043</v>
      </c>
      <c r="M149" s="2385"/>
      <c r="N149" s="2384" t="s">
        <v>4044</v>
      </c>
      <c r="O149" s="2385"/>
      <c r="P149" s="2392" t="s">
        <v>4045</v>
      </c>
      <c r="Q149" s="2393"/>
      <c r="R149" s="2384" t="s">
        <v>4046</v>
      </c>
      <c r="S149" s="2385"/>
    </row>
    <row r="150" spans="1:19" s="1317" customFormat="1" ht="12.6" customHeight="1" x14ac:dyDescent="0.2">
      <c r="A150" s="1634"/>
      <c r="B150" s="1634"/>
      <c r="C150" s="1634" t="s">
        <v>3801</v>
      </c>
      <c r="D150" s="1634"/>
      <c r="E150" s="1634"/>
      <c r="F150" s="2390"/>
      <c r="G150" s="2391"/>
      <c r="H150" s="2384" t="s">
        <v>4047</v>
      </c>
      <c r="I150" s="2385"/>
      <c r="J150" s="2384" t="s">
        <v>4048</v>
      </c>
      <c r="K150" s="2385"/>
      <c r="L150" s="2384" t="s">
        <v>4049</v>
      </c>
      <c r="M150" s="2385"/>
      <c r="N150" s="2384" t="s">
        <v>4050</v>
      </c>
      <c r="O150" s="2385"/>
      <c r="P150" s="2392" t="s">
        <v>4051</v>
      </c>
      <c r="Q150" s="2393"/>
      <c r="R150" s="2384" t="s">
        <v>4052</v>
      </c>
      <c r="S150" s="2385"/>
    </row>
    <row r="151" spans="1:19" s="1317" customFormat="1" ht="12.6" customHeight="1" x14ac:dyDescent="0.2">
      <c r="A151" s="1634"/>
      <c r="B151" s="1634" t="s">
        <v>3809</v>
      </c>
      <c r="C151" s="1634"/>
      <c r="D151" s="1634"/>
      <c r="E151" s="1634"/>
      <c r="F151" s="2383"/>
      <c r="G151" s="2383"/>
      <c r="H151" s="2379"/>
      <c r="I151" s="2380"/>
      <c r="J151" s="2379"/>
      <c r="K151" s="2380"/>
      <c r="L151" s="2379"/>
      <c r="M151" s="2380"/>
      <c r="N151" s="2379"/>
      <c r="O151" s="2380"/>
      <c r="P151" s="1739"/>
      <c r="Q151" s="1739"/>
      <c r="R151" s="2379"/>
      <c r="S151" s="2380"/>
    </row>
    <row r="152" spans="1:19" s="1317" customFormat="1" ht="12.6" customHeight="1" x14ac:dyDescent="0.2">
      <c r="A152" s="1634"/>
      <c r="B152" s="1634"/>
      <c r="C152" s="1634" t="s">
        <v>3793</v>
      </c>
      <c r="D152" s="1634"/>
      <c r="E152" s="1634"/>
      <c r="F152" s="2390"/>
      <c r="G152" s="2391"/>
      <c r="H152" s="2384" t="s">
        <v>4053</v>
      </c>
      <c r="I152" s="2385"/>
      <c r="J152" s="2384" t="s">
        <v>4054</v>
      </c>
      <c r="K152" s="2385"/>
      <c r="L152" s="2384" t="s">
        <v>4055</v>
      </c>
      <c r="M152" s="2385"/>
      <c r="N152" s="2384" t="s">
        <v>4056</v>
      </c>
      <c r="O152" s="2385"/>
      <c r="P152" s="2392" t="s">
        <v>4057</v>
      </c>
      <c r="Q152" s="2393"/>
      <c r="R152" s="2384" t="s">
        <v>4058</v>
      </c>
      <c r="S152" s="2385"/>
    </row>
    <row r="153" spans="1:19" s="1317" customFormat="1" ht="12.6" customHeight="1" x14ac:dyDescent="0.2">
      <c r="A153" s="1634"/>
      <c r="B153" s="1634"/>
      <c r="C153" s="1634" t="s">
        <v>3801</v>
      </c>
      <c r="D153" s="1634"/>
      <c r="E153" s="1634"/>
      <c r="F153" s="2390"/>
      <c r="G153" s="2391"/>
      <c r="H153" s="2384" t="s">
        <v>4059</v>
      </c>
      <c r="I153" s="2385"/>
      <c r="J153" s="2384" t="s">
        <v>4060</v>
      </c>
      <c r="K153" s="2385"/>
      <c r="L153" s="2384" t="s">
        <v>4061</v>
      </c>
      <c r="M153" s="2385"/>
      <c r="N153" s="2384" t="s">
        <v>4062</v>
      </c>
      <c r="O153" s="2385"/>
      <c r="P153" s="2392" t="s">
        <v>4063</v>
      </c>
      <c r="Q153" s="2393"/>
      <c r="R153" s="2384" t="s">
        <v>4064</v>
      </c>
      <c r="S153" s="2385"/>
    </row>
    <row r="154" spans="1:19" s="1317" customFormat="1" ht="12.6" customHeight="1" x14ac:dyDescent="0.2">
      <c r="A154" s="1634"/>
      <c r="B154" s="1634" t="s">
        <v>3399</v>
      </c>
      <c r="C154" s="1634"/>
      <c r="D154" s="1634"/>
      <c r="E154" s="1634"/>
      <c r="F154" s="2390"/>
      <c r="G154" s="2391"/>
      <c r="H154" s="2384" t="s">
        <v>4065</v>
      </c>
      <c r="I154" s="2385"/>
      <c r="J154" s="2384" t="s">
        <v>4066</v>
      </c>
      <c r="K154" s="2385"/>
      <c r="L154" s="2384" t="s">
        <v>4067</v>
      </c>
      <c r="M154" s="2385"/>
      <c r="N154" s="2384" t="s">
        <v>4068</v>
      </c>
      <c r="O154" s="2385"/>
      <c r="P154" s="2392" t="s">
        <v>4069</v>
      </c>
      <c r="Q154" s="2393"/>
      <c r="R154" s="2384" t="s">
        <v>4070</v>
      </c>
      <c r="S154" s="2385"/>
    </row>
    <row r="155" spans="1:19" s="1317" customFormat="1" ht="6" customHeight="1" x14ac:dyDescent="0.2"/>
    <row r="156" spans="1:19" s="1317" customFormat="1" ht="33.75" customHeight="1" x14ac:dyDescent="0.2">
      <c r="A156" s="1316" t="s">
        <v>3789</v>
      </c>
      <c r="B156" s="2381" t="s">
        <v>3947</v>
      </c>
      <c r="C156" s="2381"/>
      <c r="D156" s="2381"/>
      <c r="E156" s="2382"/>
      <c r="F156" s="2290" t="s">
        <v>3393</v>
      </c>
      <c r="G156" s="2378"/>
      <c r="H156" s="2290" t="s">
        <v>3394</v>
      </c>
      <c r="I156" s="2378"/>
      <c r="J156" s="2217" t="s">
        <v>3395</v>
      </c>
      <c r="K156" s="2218"/>
      <c r="L156" s="2290" t="s">
        <v>3396</v>
      </c>
      <c r="M156" s="2378"/>
      <c r="N156" s="2290" t="s">
        <v>3397</v>
      </c>
      <c r="O156" s="2378"/>
      <c r="P156" s="2217" t="s">
        <v>3398</v>
      </c>
      <c r="Q156" s="2218"/>
      <c r="R156" s="2290" t="s">
        <v>3399</v>
      </c>
      <c r="S156" s="2378"/>
    </row>
    <row r="157" spans="1:19" s="1317" customFormat="1" ht="6" customHeight="1" x14ac:dyDescent="0.25">
      <c r="A157" s="47"/>
      <c r="B157" s="47"/>
      <c r="C157" s="47"/>
      <c r="D157" s="47"/>
      <c r="E157" s="47"/>
    </row>
    <row r="158" spans="1:19" s="1317" customFormat="1" ht="12.6" customHeight="1" x14ac:dyDescent="0.2">
      <c r="A158" s="1318" t="s">
        <v>246</v>
      </c>
      <c r="B158" s="1319" t="s">
        <v>4071</v>
      </c>
      <c r="C158" s="1320"/>
      <c r="D158" s="1320"/>
      <c r="E158" s="1320"/>
      <c r="F158" s="1321"/>
      <c r="G158" s="1321"/>
      <c r="H158" s="1321"/>
      <c r="I158" s="1321"/>
      <c r="J158" s="1321"/>
      <c r="K158" s="1321"/>
      <c r="L158" s="1321"/>
      <c r="M158" s="1321"/>
      <c r="N158" s="1321"/>
      <c r="O158" s="1321"/>
      <c r="P158" s="1321"/>
      <c r="Q158" s="1321"/>
      <c r="R158" s="1321"/>
      <c r="S158" s="1321"/>
    </row>
    <row r="159" spans="1:19" s="1317" customFormat="1" ht="12.6" customHeight="1" x14ac:dyDescent="0.2">
      <c r="A159" s="1700" t="s">
        <v>3949</v>
      </c>
      <c r="B159" s="1732"/>
      <c r="C159" s="1732"/>
      <c r="D159" s="1732"/>
      <c r="E159" s="1732"/>
      <c r="F159" s="1322"/>
      <c r="G159" s="1322"/>
      <c r="H159" s="1322"/>
      <c r="I159" s="1322"/>
      <c r="J159" s="1322"/>
      <c r="K159" s="1322"/>
      <c r="L159" s="1322"/>
      <c r="M159" s="1322"/>
      <c r="N159" s="1322"/>
      <c r="O159" s="1322"/>
      <c r="P159" s="1322"/>
      <c r="Q159" s="1322"/>
      <c r="R159" s="1322"/>
      <c r="S159" s="1322"/>
    </row>
    <row r="160" spans="1:19" s="1317" customFormat="1" ht="12.6" customHeight="1" x14ac:dyDescent="0.2">
      <c r="A160" s="1700"/>
      <c r="B160" s="1700" t="s">
        <v>3792</v>
      </c>
      <c r="C160" s="1700"/>
      <c r="D160" s="1700"/>
      <c r="E160" s="1700"/>
      <c r="F160" s="2379"/>
      <c r="G160" s="2380"/>
      <c r="H160" s="2379"/>
      <c r="I160" s="2380"/>
      <c r="J160" s="2379"/>
      <c r="K160" s="2380"/>
      <c r="L160" s="2379"/>
      <c r="M160" s="2380"/>
      <c r="N160" s="2379"/>
      <c r="O160" s="2380"/>
      <c r="P160" s="1739"/>
      <c r="Q160" s="1739"/>
      <c r="R160" s="2379"/>
      <c r="S160" s="2380"/>
    </row>
    <row r="161" spans="1:19" s="1317" customFormat="1" ht="12.6" customHeight="1" x14ac:dyDescent="0.2">
      <c r="A161" s="1700"/>
      <c r="B161" s="1700"/>
      <c r="C161" s="1700" t="s">
        <v>3793</v>
      </c>
      <c r="D161" s="1700"/>
      <c r="E161" s="1700"/>
      <c r="F161" s="2384" t="s">
        <v>4072</v>
      </c>
      <c r="G161" s="2385"/>
      <c r="H161" s="2384" t="s">
        <v>4073</v>
      </c>
      <c r="I161" s="2385"/>
      <c r="J161" s="2384" t="s">
        <v>4074</v>
      </c>
      <c r="K161" s="2385"/>
      <c r="L161" s="2384" t="s">
        <v>4075</v>
      </c>
      <c r="M161" s="2385"/>
      <c r="N161" s="2384" t="s">
        <v>4076</v>
      </c>
      <c r="O161" s="2385"/>
      <c r="P161" s="2392" t="s">
        <v>4077</v>
      </c>
      <c r="Q161" s="2393"/>
      <c r="R161" s="2384" t="s">
        <v>4078</v>
      </c>
      <c r="S161" s="2385"/>
    </row>
    <row r="162" spans="1:19" s="1317" customFormat="1" ht="12.6" customHeight="1" x14ac:dyDescent="0.2">
      <c r="A162" s="1700"/>
      <c r="B162" s="1700"/>
      <c r="C162" s="1700" t="s">
        <v>3801</v>
      </c>
      <c r="D162" s="1700"/>
      <c r="E162" s="1700"/>
      <c r="F162" s="2384" t="s">
        <v>4079</v>
      </c>
      <c r="G162" s="2385"/>
      <c r="H162" s="2384" t="s">
        <v>4080</v>
      </c>
      <c r="I162" s="2385"/>
      <c r="J162" s="2384" t="s">
        <v>4081</v>
      </c>
      <c r="K162" s="2385"/>
      <c r="L162" s="2384" t="s">
        <v>4082</v>
      </c>
      <c r="M162" s="2385"/>
      <c r="N162" s="2384" t="s">
        <v>4083</v>
      </c>
      <c r="O162" s="2385"/>
      <c r="P162" s="2392" t="s">
        <v>4084</v>
      </c>
      <c r="Q162" s="2393"/>
      <c r="R162" s="2384" t="s">
        <v>4085</v>
      </c>
      <c r="S162" s="2385"/>
    </row>
    <row r="163" spans="1:19" s="1317" customFormat="1" ht="12.6" customHeight="1" x14ac:dyDescent="0.2">
      <c r="A163" s="1700"/>
      <c r="B163" s="1700" t="s">
        <v>3809</v>
      </c>
      <c r="C163" s="1700"/>
      <c r="D163" s="1700"/>
      <c r="E163" s="1700"/>
      <c r="F163" s="2383"/>
      <c r="G163" s="2383"/>
      <c r="H163" s="2379"/>
      <c r="I163" s="2380"/>
      <c r="J163" s="2379"/>
      <c r="K163" s="2380"/>
      <c r="L163" s="2379"/>
      <c r="M163" s="2380"/>
      <c r="N163" s="2379"/>
      <c r="O163" s="2380"/>
      <c r="P163" s="1739"/>
      <c r="Q163" s="1739"/>
      <c r="R163" s="2379"/>
      <c r="S163" s="2380"/>
    </row>
    <row r="164" spans="1:19" s="1317" customFormat="1" ht="12.6" customHeight="1" x14ac:dyDescent="0.2">
      <c r="A164" s="1700"/>
      <c r="B164" s="1700"/>
      <c r="C164" s="1700" t="s">
        <v>3793</v>
      </c>
      <c r="D164" s="1700"/>
      <c r="E164" s="1700"/>
      <c r="F164" s="2384" t="s">
        <v>4086</v>
      </c>
      <c r="G164" s="2385"/>
      <c r="H164" s="2384" t="s">
        <v>4087</v>
      </c>
      <c r="I164" s="2385"/>
      <c r="J164" s="2384" t="s">
        <v>4088</v>
      </c>
      <c r="K164" s="2385"/>
      <c r="L164" s="2384" t="s">
        <v>4089</v>
      </c>
      <c r="M164" s="2385"/>
      <c r="N164" s="2384" t="s">
        <v>4090</v>
      </c>
      <c r="O164" s="2385"/>
      <c r="P164" s="2392" t="s">
        <v>4091</v>
      </c>
      <c r="Q164" s="2393"/>
      <c r="R164" s="2384" t="s">
        <v>4092</v>
      </c>
      <c r="S164" s="2385"/>
    </row>
    <row r="165" spans="1:19" s="1317" customFormat="1" ht="12.6" customHeight="1" x14ac:dyDescent="0.2">
      <c r="A165" s="1700"/>
      <c r="B165" s="1700"/>
      <c r="C165" s="1700" t="s">
        <v>3801</v>
      </c>
      <c r="D165" s="1700"/>
      <c r="E165" s="1700"/>
      <c r="F165" s="2384" t="s">
        <v>4093</v>
      </c>
      <c r="G165" s="2385"/>
      <c r="H165" s="2384" t="s">
        <v>4094</v>
      </c>
      <c r="I165" s="2385"/>
      <c r="J165" s="2384" t="s">
        <v>4095</v>
      </c>
      <c r="K165" s="2385"/>
      <c r="L165" s="2384" t="s">
        <v>4096</v>
      </c>
      <c r="M165" s="2385"/>
      <c r="N165" s="2384" t="s">
        <v>4097</v>
      </c>
      <c r="O165" s="2385"/>
      <c r="P165" s="2392" t="s">
        <v>4098</v>
      </c>
      <c r="Q165" s="2393"/>
      <c r="R165" s="2384" t="s">
        <v>4099</v>
      </c>
      <c r="S165" s="2385"/>
    </row>
    <row r="166" spans="1:19" s="1317" customFormat="1" ht="12.6" customHeight="1" x14ac:dyDescent="0.2">
      <c r="A166" s="1700"/>
      <c r="B166" s="1700" t="s">
        <v>3399</v>
      </c>
      <c r="C166" s="1700"/>
      <c r="D166" s="1700"/>
      <c r="E166" s="1700"/>
      <c r="F166" s="2384" t="s">
        <v>4100</v>
      </c>
      <c r="G166" s="2385"/>
      <c r="H166" s="2384" t="s">
        <v>4101</v>
      </c>
      <c r="I166" s="2385"/>
      <c r="J166" s="2384" t="s">
        <v>4102</v>
      </c>
      <c r="K166" s="2385"/>
      <c r="L166" s="2384" t="s">
        <v>4103</v>
      </c>
      <c r="M166" s="2385"/>
      <c r="N166" s="2384" t="s">
        <v>4104</v>
      </c>
      <c r="O166" s="2385"/>
      <c r="P166" s="2392" t="s">
        <v>4105</v>
      </c>
      <c r="Q166" s="2393"/>
      <c r="R166" s="2384" t="s">
        <v>4106</v>
      </c>
      <c r="S166" s="2385"/>
    </row>
    <row r="167" spans="1:19" s="1317" customFormat="1" ht="12.6" customHeight="1" x14ac:dyDescent="0.2">
      <c r="A167" s="1700" t="s">
        <v>3831</v>
      </c>
      <c r="B167" s="1700"/>
      <c r="C167" s="1700"/>
      <c r="D167" s="1700"/>
      <c r="E167" s="1700"/>
      <c r="F167" s="1323"/>
      <c r="G167" s="1323"/>
      <c r="H167" s="1324"/>
      <c r="I167" s="1324"/>
      <c r="J167" s="1324"/>
      <c r="K167" s="1323"/>
      <c r="L167" s="1324"/>
      <c r="M167" s="1323"/>
      <c r="N167" s="1323"/>
      <c r="O167" s="1323"/>
      <c r="P167" s="1326"/>
      <c r="Q167" s="1326"/>
      <c r="R167" s="1325"/>
      <c r="S167" s="1325"/>
    </row>
    <row r="168" spans="1:19" s="1317" customFormat="1" ht="12.6" customHeight="1" x14ac:dyDescent="0.2">
      <c r="A168" s="1700"/>
      <c r="B168" s="1700" t="s">
        <v>3792</v>
      </c>
      <c r="C168" s="1700"/>
      <c r="D168" s="1700"/>
      <c r="E168" s="1700"/>
      <c r="F168" s="2379"/>
      <c r="G168" s="2380"/>
      <c r="H168" s="2379"/>
      <c r="I168" s="2380"/>
      <c r="J168" s="2379"/>
      <c r="K168" s="2380"/>
      <c r="L168" s="2379"/>
      <c r="M168" s="2380"/>
      <c r="N168" s="2379"/>
      <c r="O168" s="2380"/>
      <c r="P168" s="1739"/>
      <c r="Q168" s="1739"/>
      <c r="R168" s="2379"/>
      <c r="S168" s="2380"/>
    </row>
    <row r="169" spans="1:19" s="1317" customFormat="1" ht="12.6" customHeight="1" x14ac:dyDescent="0.2">
      <c r="A169" s="1700"/>
      <c r="B169" s="1700"/>
      <c r="C169" s="1700" t="s">
        <v>3793</v>
      </c>
      <c r="D169" s="1700"/>
      <c r="E169" s="1700"/>
      <c r="F169" s="2384" t="s">
        <v>4107</v>
      </c>
      <c r="G169" s="2385"/>
      <c r="H169" s="2384" t="s">
        <v>4108</v>
      </c>
      <c r="I169" s="2385"/>
      <c r="J169" s="2384" t="s">
        <v>4109</v>
      </c>
      <c r="K169" s="2385"/>
      <c r="L169" s="2384" t="s">
        <v>4110</v>
      </c>
      <c r="M169" s="2385"/>
      <c r="N169" s="2384" t="s">
        <v>4111</v>
      </c>
      <c r="O169" s="2385"/>
      <c r="P169" s="2392" t="s">
        <v>4112</v>
      </c>
      <c r="Q169" s="2393"/>
      <c r="R169" s="2384" t="s">
        <v>4113</v>
      </c>
      <c r="S169" s="2385"/>
    </row>
    <row r="170" spans="1:19" s="1317" customFormat="1" ht="12.6" customHeight="1" x14ac:dyDescent="0.2">
      <c r="A170" s="1700"/>
      <c r="B170" s="1700"/>
      <c r="C170" s="1700" t="s">
        <v>3801</v>
      </c>
      <c r="D170" s="1700"/>
      <c r="E170" s="1700"/>
      <c r="F170" s="2384" t="s">
        <v>4114</v>
      </c>
      <c r="G170" s="2385"/>
      <c r="H170" s="2384" t="s">
        <v>4115</v>
      </c>
      <c r="I170" s="2385"/>
      <c r="J170" s="2384" t="s">
        <v>4116</v>
      </c>
      <c r="K170" s="2385"/>
      <c r="L170" s="2384" t="s">
        <v>4117</v>
      </c>
      <c r="M170" s="2385"/>
      <c r="N170" s="2384" t="s">
        <v>4118</v>
      </c>
      <c r="O170" s="2385"/>
      <c r="P170" s="2392" t="s">
        <v>4119</v>
      </c>
      <c r="Q170" s="2393"/>
      <c r="R170" s="2384" t="s">
        <v>4120</v>
      </c>
      <c r="S170" s="2385"/>
    </row>
    <row r="171" spans="1:19" s="1317" customFormat="1" ht="12.6" customHeight="1" x14ac:dyDescent="0.2">
      <c r="A171" s="1700"/>
      <c r="B171" s="1700" t="s">
        <v>3809</v>
      </c>
      <c r="C171" s="1700"/>
      <c r="D171" s="1700"/>
      <c r="E171" s="1700"/>
      <c r="F171" s="2383"/>
      <c r="G171" s="2383"/>
      <c r="H171" s="2379"/>
      <c r="I171" s="2380"/>
      <c r="J171" s="2379"/>
      <c r="K171" s="2380"/>
      <c r="L171" s="2379"/>
      <c r="M171" s="2380"/>
      <c r="N171" s="2379"/>
      <c r="O171" s="2380"/>
      <c r="P171" s="1739"/>
      <c r="Q171" s="1739"/>
      <c r="R171" s="2379"/>
      <c r="S171" s="2380"/>
    </row>
    <row r="172" spans="1:19" s="1317" customFormat="1" ht="12.6" customHeight="1" x14ac:dyDescent="0.2">
      <c r="A172" s="1700"/>
      <c r="B172" s="1700"/>
      <c r="C172" s="1700" t="s">
        <v>3793</v>
      </c>
      <c r="D172" s="1700"/>
      <c r="E172" s="1700"/>
      <c r="F172" s="2384" t="s">
        <v>4121</v>
      </c>
      <c r="G172" s="2385"/>
      <c r="H172" s="2384" t="s">
        <v>4122</v>
      </c>
      <c r="I172" s="2385"/>
      <c r="J172" s="2384" t="s">
        <v>4123</v>
      </c>
      <c r="K172" s="2385"/>
      <c r="L172" s="2384" t="s">
        <v>4124</v>
      </c>
      <c r="M172" s="2385"/>
      <c r="N172" s="2384" t="s">
        <v>4125</v>
      </c>
      <c r="O172" s="2385"/>
      <c r="P172" s="2392" t="s">
        <v>4126</v>
      </c>
      <c r="Q172" s="2393"/>
      <c r="R172" s="2384" t="s">
        <v>4127</v>
      </c>
      <c r="S172" s="2385"/>
    </row>
    <row r="173" spans="1:19" s="1317" customFormat="1" ht="12.6" customHeight="1" x14ac:dyDescent="0.2">
      <c r="A173" s="1700"/>
      <c r="B173" s="1700"/>
      <c r="C173" s="1700" t="s">
        <v>3801</v>
      </c>
      <c r="D173" s="1700"/>
      <c r="E173" s="1700"/>
      <c r="F173" s="2384" t="s">
        <v>4128</v>
      </c>
      <c r="G173" s="2385"/>
      <c r="H173" s="2384" t="s">
        <v>4129</v>
      </c>
      <c r="I173" s="2385"/>
      <c r="J173" s="2384" t="s">
        <v>4130</v>
      </c>
      <c r="K173" s="2385"/>
      <c r="L173" s="2384" t="s">
        <v>4131</v>
      </c>
      <c r="M173" s="2385"/>
      <c r="N173" s="2384" t="s">
        <v>4132</v>
      </c>
      <c r="O173" s="2385"/>
      <c r="P173" s="2392" t="s">
        <v>4133</v>
      </c>
      <c r="Q173" s="2393"/>
      <c r="R173" s="2384" t="s">
        <v>4134</v>
      </c>
      <c r="S173" s="2385"/>
    </row>
    <row r="174" spans="1:19" s="1317" customFormat="1" ht="12.6" customHeight="1" x14ac:dyDescent="0.2">
      <c r="A174" s="1700"/>
      <c r="B174" s="1700" t="s">
        <v>3399</v>
      </c>
      <c r="C174" s="1700"/>
      <c r="D174" s="1700"/>
      <c r="E174" s="1700"/>
      <c r="F174" s="2384" t="s">
        <v>4135</v>
      </c>
      <c r="G174" s="2385"/>
      <c r="H174" s="2384" t="s">
        <v>4136</v>
      </c>
      <c r="I174" s="2385"/>
      <c r="J174" s="2384" t="s">
        <v>4137</v>
      </c>
      <c r="K174" s="2385"/>
      <c r="L174" s="2384" t="s">
        <v>4138</v>
      </c>
      <c r="M174" s="2385"/>
      <c r="N174" s="2384" t="s">
        <v>4139</v>
      </c>
      <c r="O174" s="2385"/>
      <c r="P174" s="2392" t="s">
        <v>4140</v>
      </c>
      <c r="Q174" s="2393"/>
      <c r="R174" s="2384" t="s">
        <v>4141</v>
      </c>
      <c r="S174" s="2385"/>
    </row>
    <row r="175" spans="1:19" s="1317" customFormat="1" ht="12.6" customHeight="1" x14ac:dyDescent="0.2">
      <c r="A175" s="1700" t="s">
        <v>3867</v>
      </c>
      <c r="B175" s="1700"/>
      <c r="C175" s="1700"/>
      <c r="D175" s="1700"/>
      <c r="E175" s="1700"/>
      <c r="F175" s="311"/>
      <c r="G175" s="311"/>
      <c r="H175" s="311"/>
      <c r="I175" s="311"/>
      <c r="J175" s="311"/>
      <c r="K175" s="311"/>
      <c r="L175" s="311"/>
      <c r="M175" s="311"/>
      <c r="N175" s="311"/>
      <c r="O175" s="311"/>
      <c r="P175" s="310"/>
      <c r="Q175" s="310"/>
      <c r="R175" s="311"/>
      <c r="S175" s="311"/>
    </row>
    <row r="176" spans="1:19" s="1317" customFormat="1" ht="12.6" customHeight="1" x14ac:dyDescent="0.2">
      <c r="A176" s="1700"/>
      <c r="B176" s="1700" t="s">
        <v>3792</v>
      </c>
      <c r="C176" s="1700"/>
      <c r="D176" s="1700"/>
      <c r="E176" s="1700"/>
      <c r="F176" s="2379"/>
      <c r="G176" s="2380"/>
      <c r="H176" s="2379"/>
      <c r="I176" s="2380"/>
      <c r="J176" s="2379"/>
      <c r="K176" s="2380"/>
      <c r="L176" s="2379"/>
      <c r="M176" s="2380"/>
      <c r="N176" s="2379"/>
      <c r="O176" s="2380"/>
      <c r="P176" s="1739"/>
      <c r="Q176" s="1739"/>
      <c r="R176" s="2379"/>
      <c r="S176" s="2380"/>
    </row>
    <row r="177" spans="1:21" s="1317" customFormat="1" ht="12.6" customHeight="1" x14ac:dyDescent="0.2">
      <c r="A177" s="1700"/>
      <c r="B177" s="1700"/>
      <c r="C177" s="1700" t="s">
        <v>3793</v>
      </c>
      <c r="D177" s="1700"/>
      <c r="E177" s="1700"/>
      <c r="F177" s="2384" t="s">
        <v>4142</v>
      </c>
      <c r="G177" s="2385"/>
      <c r="H177" s="2384" t="s">
        <v>4143</v>
      </c>
      <c r="I177" s="2385"/>
      <c r="J177" s="2384" t="s">
        <v>4144</v>
      </c>
      <c r="K177" s="2385"/>
      <c r="L177" s="2384" t="s">
        <v>4145</v>
      </c>
      <c r="M177" s="2385"/>
      <c r="N177" s="2384" t="s">
        <v>4146</v>
      </c>
      <c r="O177" s="2385"/>
      <c r="P177" s="2392" t="s">
        <v>4147</v>
      </c>
      <c r="Q177" s="2393"/>
      <c r="R177" s="2384" t="s">
        <v>4148</v>
      </c>
      <c r="S177" s="2385"/>
    </row>
    <row r="178" spans="1:21" s="1317" customFormat="1" ht="12.6" customHeight="1" x14ac:dyDescent="0.2">
      <c r="A178" s="1634"/>
      <c r="B178" s="1634"/>
      <c r="C178" s="1634" t="s">
        <v>3801</v>
      </c>
      <c r="D178" s="1634"/>
      <c r="E178" s="1634"/>
      <c r="F178" s="2384" t="s">
        <v>4149</v>
      </c>
      <c r="G178" s="2385"/>
      <c r="H178" s="2384" t="s">
        <v>4150</v>
      </c>
      <c r="I178" s="2385"/>
      <c r="J178" s="2384" t="s">
        <v>4151</v>
      </c>
      <c r="K178" s="2385"/>
      <c r="L178" s="2384" t="s">
        <v>4152</v>
      </c>
      <c r="M178" s="2385"/>
      <c r="N178" s="2384" t="s">
        <v>4153</v>
      </c>
      <c r="O178" s="2385"/>
      <c r="P178" s="2392" t="s">
        <v>4154</v>
      </c>
      <c r="Q178" s="2393"/>
      <c r="R178" s="2384" t="s">
        <v>4155</v>
      </c>
      <c r="S178" s="2385"/>
    </row>
    <row r="179" spans="1:21" s="1317" customFormat="1" ht="12.6" customHeight="1" x14ac:dyDescent="0.2">
      <c r="A179" s="1634"/>
      <c r="B179" s="1634" t="s">
        <v>3809</v>
      </c>
      <c r="C179" s="1634"/>
      <c r="D179" s="1634"/>
      <c r="E179" s="1634"/>
      <c r="F179" s="2383"/>
      <c r="G179" s="2383"/>
      <c r="H179" s="2379"/>
      <c r="I179" s="2380"/>
      <c r="J179" s="2379"/>
      <c r="K179" s="2380"/>
      <c r="L179" s="2379"/>
      <c r="M179" s="2380"/>
      <c r="N179" s="2379"/>
      <c r="O179" s="2380"/>
      <c r="P179" s="1739"/>
      <c r="Q179" s="1739"/>
      <c r="R179" s="2379"/>
      <c r="S179" s="2380"/>
    </row>
    <row r="180" spans="1:21" s="1317" customFormat="1" ht="12.6" customHeight="1" x14ac:dyDescent="0.2">
      <c r="A180" s="1634"/>
      <c r="B180" s="1634"/>
      <c r="C180" s="1634" t="s">
        <v>3793</v>
      </c>
      <c r="D180" s="1634"/>
      <c r="E180" s="1634"/>
      <c r="F180" s="2384" t="s">
        <v>4156</v>
      </c>
      <c r="G180" s="2385"/>
      <c r="H180" s="2384" t="s">
        <v>4157</v>
      </c>
      <c r="I180" s="2385"/>
      <c r="J180" s="2384" t="s">
        <v>4158</v>
      </c>
      <c r="K180" s="2385"/>
      <c r="L180" s="2384" t="s">
        <v>4159</v>
      </c>
      <c r="M180" s="2385"/>
      <c r="N180" s="2384" t="s">
        <v>4160</v>
      </c>
      <c r="O180" s="2385"/>
      <c r="P180" s="2392" t="s">
        <v>4161</v>
      </c>
      <c r="Q180" s="2393"/>
      <c r="R180" s="2384" t="s">
        <v>4162</v>
      </c>
      <c r="S180" s="2385"/>
    </row>
    <row r="181" spans="1:21" s="1317" customFormat="1" ht="12.6" customHeight="1" x14ac:dyDescent="0.2">
      <c r="A181" s="1634"/>
      <c r="B181" s="1634"/>
      <c r="C181" s="1634" t="s">
        <v>3801</v>
      </c>
      <c r="D181" s="1634"/>
      <c r="E181" s="1634"/>
      <c r="F181" s="2384" t="s">
        <v>4163</v>
      </c>
      <c r="G181" s="2385"/>
      <c r="H181" s="2384" t="s">
        <v>4164</v>
      </c>
      <c r="I181" s="2385"/>
      <c r="J181" s="2384" t="s">
        <v>4165</v>
      </c>
      <c r="K181" s="2385"/>
      <c r="L181" s="2384" t="s">
        <v>4166</v>
      </c>
      <c r="M181" s="2385"/>
      <c r="N181" s="2384" t="s">
        <v>4167</v>
      </c>
      <c r="O181" s="2385"/>
      <c r="P181" s="2392" t="s">
        <v>4168</v>
      </c>
      <c r="Q181" s="2393"/>
      <c r="R181" s="2384" t="s">
        <v>4169</v>
      </c>
      <c r="S181" s="2385"/>
    </row>
    <row r="182" spans="1:21" s="1317" customFormat="1" ht="12.6" customHeight="1" x14ac:dyDescent="0.2">
      <c r="A182" s="1634"/>
      <c r="B182" s="1634" t="s">
        <v>3399</v>
      </c>
      <c r="C182" s="1634"/>
      <c r="D182" s="1634"/>
      <c r="E182" s="1634"/>
      <c r="F182" s="2384" t="s">
        <v>4170</v>
      </c>
      <c r="G182" s="2385"/>
      <c r="H182" s="2384" t="s">
        <v>4171</v>
      </c>
      <c r="I182" s="2385"/>
      <c r="J182" s="2384" t="s">
        <v>4172</v>
      </c>
      <c r="K182" s="2385"/>
      <c r="L182" s="2384" t="s">
        <v>4173</v>
      </c>
      <c r="M182" s="2385"/>
      <c r="N182" s="2384" t="s">
        <v>4174</v>
      </c>
      <c r="O182" s="2385"/>
      <c r="P182" s="2392" t="s">
        <v>4175</v>
      </c>
      <c r="Q182" s="2393"/>
      <c r="R182" s="2384" t="s">
        <v>4176</v>
      </c>
      <c r="S182" s="2385"/>
    </row>
    <row r="183" spans="1:21" s="1317" customFormat="1" ht="12.6" customHeight="1" x14ac:dyDescent="0.2">
      <c r="A183" s="1634" t="s">
        <v>4040</v>
      </c>
      <c r="B183" s="1634"/>
      <c r="C183" s="1634"/>
      <c r="D183" s="1634"/>
      <c r="E183" s="1634"/>
      <c r="F183" s="1738"/>
      <c r="G183" s="1739"/>
      <c r="H183" s="1738"/>
      <c r="I183" s="1739"/>
      <c r="J183" s="1738"/>
      <c r="K183" s="1739"/>
      <c r="L183" s="1738"/>
      <c r="M183" s="1739"/>
      <c r="N183" s="1738"/>
      <c r="O183" s="1739"/>
      <c r="P183" s="1739"/>
      <c r="Q183" s="1739"/>
      <c r="R183" s="1738"/>
      <c r="S183" s="1739"/>
    </row>
    <row r="184" spans="1:21" s="1317" customFormat="1" ht="12.6" customHeight="1" x14ac:dyDescent="0.2">
      <c r="A184" s="1634"/>
      <c r="B184" s="1634" t="s">
        <v>3792</v>
      </c>
      <c r="C184" s="1634"/>
      <c r="D184" s="1634"/>
      <c r="E184" s="1634"/>
      <c r="F184" s="2379"/>
      <c r="G184" s="2380"/>
      <c r="H184" s="2379"/>
      <c r="I184" s="2380"/>
      <c r="J184" s="2379"/>
      <c r="K184" s="2380"/>
      <c r="L184" s="2379"/>
      <c r="M184" s="2380"/>
      <c r="N184" s="2379"/>
      <c r="O184" s="2380"/>
      <c r="P184" s="1739"/>
      <c r="Q184" s="1739"/>
      <c r="R184" s="2379"/>
      <c r="S184" s="2380"/>
    </row>
    <row r="185" spans="1:21" s="1317" customFormat="1" ht="12.6" customHeight="1" x14ac:dyDescent="0.2">
      <c r="A185" s="1634"/>
      <c r="B185" s="1634"/>
      <c r="C185" s="1634" t="s">
        <v>3793</v>
      </c>
      <c r="D185" s="1634"/>
      <c r="E185" s="1634"/>
      <c r="F185" s="2384" t="s">
        <v>4177</v>
      </c>
      <c r="G185" s="2385"/>
      <c r="H185" s="2384" t="s">
        <v>4178</v>
      </c>
      <c r="I185" s="2385"/>
      <c r="J185" s="2384" t="s">
        <v>4179</v>
      </c>
      <c r="K185" s="2385"/>
      <c r="L185" s="2384" t="s">
        <v>4180</v>
      </c>
      <c r="M185" s="2385"/>
      <c r="N185" s="2384" t="s">
        <v>4181</v>
      </c>
      <c r="O185" s="2385"/>
      <c r="P185" s="2392" t="s">
        <v>4182</v>
      </c>
      <c r="Q185" s="2393"/>
      <c r="R185" s="2384" t="s">
        <v>4183</v>
      </c>
      <c r="S185" s="2385"/>
    </row>
    <row r="186" spans="1:21" s="1317" customFormat="1" ht="12.6" customHeight="1" x14ac:dyDescent="0.2">
      <c r="A186" s="1634"/>
      <c r="B186" s="1634"/>
      <c r="C186" s="1634" t="s">
        <v>3801</v>
      </c>
      <c r="D186" s="1634"/>
      <c r="E186" s="1634"/>
      <c r="F186" s="2384" t="s">
        <v>4184</v>
      </c>
      <c r="G186" s="2385"/>
      <c r="H186" s="2384" t="s">
        <v>4185</v>
      </c>
      <c r="I186" s="2385"/>
      <c r="J186" s="2384" t="s">
        <v>4186</v>
      </c>
      <c r="K186" s="2385"/>
      <c r="L186" s="2384" t="s">
        <v>4187</v>
      </c>
      <c r="M186" s="2385"/>
      <c r="N186" s="2384" t="s">
        <v>4188</v>
      </c>
      <c r="O186" s="2385"/>
      <c r="P186" s="2392" t="s">
        <v>4189</v>
      </c>
      <c r="Q186" s="2393"/>
      <c r="R186" s="2384" t="s">
        <v>4190</v>
      </c>
      <c r="S186" s="2385"/>
    </row>
    <row r="187" spans="1:21" s="1317" customFormat="1" ht="12.6" customHeight="1" x14ac:dyDescent="0.2">
      <c r="A187" s="1634"/>
      <c r="B187" s="1634" t="s">
        <v>3809</v>
      </c>
      <c r="C187" s="1634"/>
      <c r="D187" s="1634"/>
      <c r="E187" s="1634"/>
      <c r="F187" s="2383"/>
      <c r="G187" s="2383"/>
      <c r="H187" s="2379"/>
      <c r="I187" s="2380"/>
      <c r="J187" s="2379"/>
      <c r="K187" s="2380"/>
      <c r="L187" s="2379"/>
      <c r="M187" s="2380"/>
      <c r="N187" s="2379"/>
      <c r="O187" s="2380"/>
      <c r="P187" s="1739"/>
      <c r="Q187" s="1739"/>
      <c r="R187" s="2379"/>
      <c r="S187" s="2380"/>
    </row>
    <row r="188" spans="1:21" s="1317" customFormat="1" ht="12.6" customHeight="1" x14ac:dyDescent="0.2">
      <c r="A188" s="1634"/>
      <c r="B188" s="1634"/>
      <c r="C188" s="1634" t="s">
        <v>3793</v>
      </c>
      <c r="D188" s="1634"/>
      <c r="E188" s="1634"/>
      <c r="F188" s="2384" t="s">
        <v>4191</v>
      </c>
      <c r="G188" s="2385"/>
      <c r="H188" s="2384" t="s">
        <v>4192</v>
      </c>
      <c r="I188" s="2385"/>
      <c r="J188" s="2384" t="s">
        <v>4193</v>
      </c>
      <c r="K188" s="2385"/>
      <c r="L188" s="2384" t="s">
        <v>4194</v>
      </c>
      <c r="M188" s="2385"/>
      <c r="N188" s="2384" t="s">
        <v>4195</v>
      </c>
      <c r="O188" s="2385"/>
      <c r="P188" s="2392" t="s">
        <v>4196</v>
      </c>
      <c r="Q188" s="2393"/>
      <c r="R188" s="2384" t="s">
        <v>4197</v>
      </c>
      <c r="S188" s="2385"/>
    </row>
    <row r="189" spans="1:21" s="1317" customFormat="1" ht="12.6" customHeight="1" x14ac:dyDescent="0.2">
      <c r="A189" s="1634"/>
      <c r="B189" s="1634"/>
      <c r="C189" s="1634" t="s">
        <v>3801</v>
      </c>
      <c r="D189" s="1634"/>
      <c r="E189" s="1634"/>
      <c r="F189" s="2384" t="s">
        <v>4198</v>
      </c>
      <c r="G189" s="2385"/>
      <c r="H189" s="2384" t="s">
        <v>4199</v>
      </c>
      <c r="I189" s="2385"/>
      <c r="J189" s="2384" t="s">
        <v>4200</v>
      </c>
      <c r="K189" s="2385"/>
      <c r="L189" s="2384" t="s">
        <v>4201</v>
      </c>
      <c r="M189" s="2385"/>
      <c r="N189" s="2384" t="s">
        <v>4202</v>
      </c>
      <c r="O189" s="2385"/>
      <c r="P189" s="2392" t="s">
        <v>4203</v>
      </c>
      <c r="Q189" s="2393"/>
      <c r="R189" s="2384" t="s">
        <v>4204</v>
      </c>
      <c r="S189" s="2385"/>
    </row>
    <row r="190" spans="1:21" s="1317" customFormat="1" ht="12.6" customHeight="1" x14ac:dyDescent="0.2">
      <c r="A190" s="1634"/>
      <c r="B190" s="1634" t="s">
        <v>3399</v>
      </c>
      <c r="C190" s="1634"/>
      <c r="D190" s="1634"/>
      <c r="E190" s="1634"/>
      <c r="F190" s="2384" t="s">
        <v>4205</v>
      </c>
      <c r="G190" s="2385"/>
      <c r="H190" s="2384" t="s">
        <v>4206</v>
      </c>
      <c r="I190" s="2385"/>
      <c r="J190" s="2384" t="s">
        <v>4207</v>
      </c>
      <c r="K190" s="2385"/>
      <c r="L190" s="2384" t="s">
        <v>4208</v>
      </c>
      <c r="M190" s="2385"/>
      <c r="N190" s="2384" t="s">
        <v>4209</v>
      </c>
      <c r="O190" s="2385"/>
      <c r="P190" s="2392" t="s">
        <v>4210</v>
      </c>
      <c r="Q190" s="2393"/>
      <c r="R190" s="2384" t="s">
        <v>4211</v>
      </c>
      <c r="S190" s="2385"/>
    </row>
    <row r="191" spans="1:21" s="1317" customFormat="1" ht="10.15" customHeight="1" x14ac:dyDescent="0.2"/>
    <row r="192" spans="1:21" s="1317" customFormat="1" ht="27" customHeight="1" x14ac:dyDescent="0.2">
      <c r="A192" s="1327" t="s">
        <v>4212</v>
      </c>
      <c r="B192" s="2381" t="s">
        <v>4213</v>
      </c>
      <c r="C192" s="2381"/>
      <c r="D192" s="2381"/>
      <c r="E192" s="2382"/>
      <c r="F192" s="2290" t="s">
        <v>3393</v>
      </c>
      <c r="G192" s="2378"/>
      <c r="H192" s="2290" t="s">
        <v>3394</v>
      </c>
      <c r="I192" s="2378"/>
      <c r="J192" s="2217" t="s">
        <v>3395</v>
      </c>
      <c r="K192" s="2218"/>
      <c r="L192" s="2290" t="s">
        <v>3396</v>
      </c>
      <c r="M192" s="2378"/>
      <c r="N192" s="2290" t="s">
        <v>3397</v>
      </c>
      <c r="O192" s="2378"/>
      <c r="P192" s="2217" t="s">
        <v>3398</v>
      </c>
      <c r="Q192" s="2218"/>
      <c r="R192" s="2217" t="s">
        <v>4214</v>
      </c>
      <c r="S192" s="2218"/>
      <c r="T192" s="2290" t="s">
        <v>3399</v>
      </c>
      <c r="U192" s="2378"/>
    </row>
    <row r="193" spans="1:28" s="1317" customFormat="1" ht="10.15" customHeight="1" x14ac:dyDescent="0.2">
      <c r="A193" s="1318" t="s">
        <v>244</v>
      </c>
      <c r="B193" s="1319" t="s">
        <v>3404</v>
      </c>
      <c r="C193" s="1320"/>
      <c r="D193" s="1320"/>
      <c r="E193" s="1320"/>
    </row>
    <row r="194" spans="1:28" s="1317" customFormat="1" ht="10.15" customHeight="1" x14ac:dyDescent="0.2">
      <c r="A194" s="1328"/>
      <c r="B194" s="1328"/>
      <c r="C194" s="1328"/>
      <c r="D194" s="1328"/>
      <c r="E194" s="1328"/>
      <c r="F194" s="1329"/>
      <c r="G194" s="1329"/>
      <c r="H194" s="1329"/>
      <c r="I194" s="1329"/>
      <c r="J194" s="1329"/>
      <c r="K194" s="1329"/>
      <c r="L194" s="1329"/>
      <c r="M194" s="1329"/>
      <c r="N194" s="1329"/>
      <c r="O194" s="1329"/>
      <c r="P194" s="1329"/>
      <c r="Q194" s="1329"/>
      <c r="R194" s="1330"/>
      <c r="S194" s="1330"/>
      <c r="T194" s="1330"/>
      <c r="U194" s="1330"/>
    </row>
    <row r="195" spans="1:28" s="1317" customFormat="1" ht="11.25" customHeight="1" x14ac:dyDescent="0.25">
      <c r="A195" s="47"/>
      <c r="B195" s="292" t="s">
        <v>198</v>
      </c>
      <c r="C195" s="292"/>
      <c r="D195" s="292"/>
      <c r="E195" s="292"/>
      <c r="F195" s="1331"/>
      <c r="G195" s="1331"/>
      <c r="H195" s="1331"/>
      <c r="I195" s="1331"/>
      <c r="J195" s="1331"/>
      <c r="K195" s="1331"/>
      <c r="L195" s="1331"/>
      <c r="M195" s="1331"/>
      <c r="N195" s="1331"/>
      <c r="O195" s="1331"/>
      <c r="P195" s="1331"/>
      <c r="Q195" s="1331"/>
      <c r="R195" s="1331"/>
      <c r="S195" s="1331"/>
      <c r="T195" s="1331"/>
      <c r="U195" s="1331"/>
    </row>
    <row r="196" spans="1:28" s="1317" customFormat="1" ht="15" x14ac:dyDescent="0.25">
      <c r="A196" s="47"/>
      <c r="B196" s="292"/>
      <c r="C196" s="1700" t="s">
        <v>3792</v>
      </c>
      <c r="D196" s="1700"/>
      <c r="E196" s="1700"/>
      <c r="F196" s="2384" t="s">
        <v>4215</v>
      </c>
      <c r="G196" s="2385"/>
      <c r="H196" s="2384" t="s">
        <v>4216</v>
      </c>
      <c r="I196" s="2385"/>
      <c r="J196" s="2384" t="s">
        <v>4217</v>
      </c>
      <c r="K196" s="2385"/>
      <c r="L196" s="2384" t="s">
        <v>4218</v>
      </c>
      <c r="M196" s="2385"/>
      <c r="N196" s="2384" t="s">
        <v>4219</v>
      </c>
      <c r="O196" s="2385"/>
      <c r="P196" s="2392" t="s">
        <v>4220</v>
      </c>
      <c r="Q196" s="2393"/>
      <c r="R196" s="2394" t="s">
        <v>4221</v>
      </c>
      <c r="S196" s="2395"/>
      <c r="T196" s="2384" t="s">
        <v>4222</v>
      </c>
      <c r="U196" s="2385"/>
    </row>
    <row r="197" spans="1:28" s="1317" customFormat="1" ht="12.75" customHeight="1" x14ac:dyDescent="0.25">
      <c r="A197" s="47"/>
      <c r="B197" s="292"/>
      <c r="C197" s="1700" t="s">
        <v>3809</v>
      </c>
      <c r="D197" s="1700"/>
      <c r="E197" s="1700"/>
      <c r="F197" s="2398"/>
      <c r="G197" s="2399"/>
      <c r="H197" s="2384" t="s">
        <v>4223</v>
      </c>
      <c r="I197" s="2385"/>
      <c r="J197" s="2384" t="s">
        <v>4224</v>
      </c>
      <c r="K197" s="2385"/>
      <c r="L197" s="2384" t="s">
        <v>4225</v>
      </c>
      <c r="M197" s="2385"/>
      <c r="N197" s="2384" t="s">
        <v>4226</v>
      </c>
      <c r="O197" s="2385"/>
      <c r="P197" s="2392" t="s">
        <v>4227</v>
      </c>
      <c r="Q197" s="2393"/>
      <c r="R197" s="2394" t="s">
        <v>4221</v>
      </c>
      <c r="S197" s="2395"/>
      <c r="T197" s="2384" t="s">
        <v>4228</v>
      </c>
      <c r="U197" s="2385"/>
    </row>
    <row r="198" spans="1:28" s="1317" customFormat="1" ht="10.15" customHeight="1" x14ac:dyDescent="0.25">
      <c r="A198" s="47"/>
      <c r="B198" s="292" t="s">
        <v>4229</v>
      </c>
      <c r="C198" s="47"/>
      <c r="D198" s="292"/>
      <c r="E198" s="292"/>
      <c r="F198" s="1331"/>
      <c r="G198" s="1331"/>
      <c r="H198" s="1331"/>
      <c r="I198" s="1331"/>
      <c r="J198" s="1331"/>
      <c r="K198" s="1331"/>
      <c r="L198" s="1331"/>
      <c r="M198" s="1331"/>
      <c r="N198" s="1331"/>
      <c r="O198" s="1331"/>
      <c r="P198" s="1332"/>
      <c r="Q198" s="1332"/>
      <c r="R198" s="1331"/>
      <c r="S198" s="1331"/>
      <c r="T198" s="1331"/>
      <c r="U198" s="1331"/>
    </row>
    <row r="199" spans="1:28" s="1317" customFormat="1" ht="10.15" customHeight="1" x14ac:dyDescent="0.25">
      <c r="A199" s="47"/>
      <c r="B199" s="294" t="s">
        <v>244</v>
      </c>
      <c r="C199" s="292" t="s">
        <v>4230</v>
      </c>
      <c r="D199" s="292"/>
      <c r="E199" s="292"/>
      <c r="F199" s="1331"/>
      <c r="G199" s="1331"/>
      <c r="H199" s="1331"/>
      <c r="I199" s="1331"/>
      <c r="J199" s="1331"/>
      <c r="K199" s="1331"/>
      <c r="L199" s="1331"/>
      <c r="M199" s="1331"/>
      <c r="N199" s="1331"/>
      <c r="O199" s="1331"/>
      <c r="P199" s="1332"/>
      <c r="Q199" s="1332"/>
      <c r="R199" s="1331"/>
      <c r="S199" s="1331"/>
      <c r="T199" s="2389" t="s">
        <v>4231</v>
      </c>
      <c r="U199" s="2173"/>
      <c r="V199" s="1331" t="s">
        <v>74</v>
      </c>
    </row>
    <row r="200" spans="1:28" s="1317" customFormat="1" ht="10.15" customHeight="1" x14ac:dyDescent="0.25">
      <c r="A200" s="47"/>
      <c r="B200" s="294" t="s">
        <v>245</v>
      </c>
      <c r="C200" s="292" t="s">
        <v>4232</v>
      </c>
      <c r="D200" s="292"/>
      <c r="E200" s="292"/>
      <c r="F200" s="1331"/>
      <c r="G200" s="1331"/>
      <c r="H200" s="1331"/>
      <c r="I200" s="1331"/>
      <c r="J200" s="1331"/>
      <c r="K200" s="1331"/>
      <c r="L200" s="1331"/>
      <c r="M200" s="1331"/>
      <c r="N200" s="1331"/>
      <c r="O200" s="1331"/>
      <c r="P200" s="1332"/>
      <c r="Q200" s="1332"/>
      <c r="R200" s="1331"/>
      <c r="S200" s="1331"/>
      <c r="T200" s="2389" t="s">
        <v>4233</v>
      </c>
      <c r="U200" s="2173"/>
      <c r="V200" s="1331" t="s">
        <v>76</v>
      </c>
    </row>
    <row r="201" spans="1:28" s="1317" customFormat="1" ht="10.15" customHeight="1" x14ac:dyDescent="0.25">
      <c r="A201" s="47"/>
      <c r="B201" s="292" t="s">
        <v>4234</v>
      </c>
      <c r="C201" s="292"/>
      <c r="D201" s="292"/>
      <c r="E201" s="292"/>
      <c r="F201" s="1333"/>
      <c r="G201" s="1333"/>
      <c r="H201" s="1333"/>
      <c r="I201" s="1333"/>
      <c r="J201" s="1333"/>
      <c r="K201" s="1333"/>
      <c r="L201" s="1333"/>
      <c r="M201" s="1333"/>
      <c r="N201" s="1333"/>
      <c r="O201" s="1333"/>
      <c r="P201" s="1334"/>
      <c r="Q201" s="1334"/>
      <c r="R201" s="1333"/>
      <c r="S201" s="1335" t="str">
        <f>CONCATENATE($V$199," ou ",$V$200," [2]")</f>
        <v>A ou B [2]</v>
      </c>
      <c r="T201" s="2388" t="s">
        <v>4235</v>
      </c>
      <c r="U201" s="2174"/>
      <c r="V201" s="1331" t="s">
        <v>114</v>
      </c>
    </row>
    <row r="202" spans="1:28" s="1317" customFormat="1" ht="10.15" customHeight="1" x14ac:dyDescent="0.25">
      <c r="A202" s="47"/>
      <c r="B202" s="292" t="s">
        <v>4236</v>
      </c>
      <c r="C202" s="292"/>
      <c r="D202" s="292"/>
      <c r="E202" s="1719"/>
      <c r="F202" s="1331"/>
      <c r="G202" s="1331"/>
      <c r="H202" s="1331"/>
      <c r="I202" s="1331"/>
      <c r="J202" s="1331"/>
      <c r="K202" s="1331"/>
      <c r="L202" s="1331"/>
      <c r="M202" s="1331"/>
      <c r="N202" s="1331"/>
      <c r="O202" s="1331"/>
      <c r="P202" s="1332"/>
      <c r="Q202" s="1332"/>
      <c r="R202" s="1331"/>
      <c r="S202" s="1333"/>
      <c r="T202" s="2396" t="s">
        <v>4237</v>
      </c>
      <c r="U202" s="2397"/>
      <c r="V202" s="1336" t="s">
        <v>118</v>
      </c>
    </row>
    <row r="203" spans="1:28" s="1317" customFormat="1" ht="10.15" customHeight="1" x14ac:dyDescent="0.25">
      <c r="A203" s="47"/>
      <c r="B203" s="292" t="s">
        <v>4238</v>
      </c>
      <c r="C203" s="292"/>
      <c r="D203" s="292"/>
      <c r="E203" s="1719"/>
      <c r="F203" s="1333"/>
      <c r="G203" s="1333"/>
      <c r="H203" s="1333"/>
      <c r="I203" s="1333"/>
      <c r="J203" s="1333"/>
      <c r="K203" s="1333"/>
      <c r="L203" s="1333"/>
      <c r="M203" s="1333"/>
      <c r="N203" s="1333"/>
      <c r="O203" s="1333"/>
      <c r="P203" s="1334"/>
      <c r="Q203" s="1334"/>
      <c r="R203" s="1333"/>
      <c r="S203" s="1335" t="str">
        <f>CONCATENATE($V$201," x ",$V$202)</f>
        <v>C x D</v>
      </c>
      <c r="T203" s="2388" t="s">
        <v>4239</v>
      </c>
      <c r="U203" s="2174"/>
      <c r="V203" s="1331" t="s">
        <v>121</v>
      </c>
      <c r="W203" s="1333"/>
      <c r="X203" s="1333"/>
      <c r="Y203" s="1333"/>
      <c r="Z203" s="1333"/>
      <c r="AA203" s="1333"/>
      <c r="AB203" s="1333"/>
    </row>
    <row r="204" spans="1:28" s="1317" customFormat="1" ht="10.15" customHeight="1" x14ac:dyDescent="0.25">
      <c r="A204" s="47"/>
      <c r="B204" s="292" t="s">
        <v>3941</v>
      </c>
      <c r="C204" s="292"/>
      <c r="D204" s="292"/>
      <c r="E204" s="1719"/>
      <c r="F204" s="1333"/>
      <c r="G204" s="1333"/>
      <c r="H204" s="1333"/>
      <c r="I204" s="1333"/>
      <c r="J204" s="1333"/>
      <c r="K204" s="1333"/>
      <c r="L204" s="1333"/>
      <c r="M204" s="1333"/>
      <c r="N204" s="1333"/>
      <c r="O204" s="1333"/>
      <c r="P204" s="1334"/>
      <c r="Q204" s="1334"/>
      <c r="R204" s="1333"/>
      <c r="S204" s="1333"/>
      <c r="T204" s="2389" t="s">
        <v>4240</v>
      </c>
      <c r="U204" s="2173"/>
      <c r="V204" s="1331" t="s">
        <v>125</v>
      </c>
      <c r="W204" s="1333"/>
      <c r="X204" s="1333"/>
      <c r="Y204" s="1333"/>
      <c r="Z204" s="1333"/>
      <c r="AA204" s="1333"/>
      <c r="AB204" s="1333"/>
    </row>
    <row r="205" spans="1:28" s="1317" customFormat="1" ht="10.15" customHeight="1" x14ac:dyDescent="0.25">
      <c r="A205" s="47"/>
      <c r="B205" s="292" t="s">
        <v>4241</v>
      </c>
      <c r="C205" s="292"/>
      <c r="D205" s="292"/>
      <c r="E205" s="292"/>
      <c r="F205" s="1333"/>
      <c r="G205" s="1333"/>
      <c r="H205" s="1333"/>
      <c r="I205" s="1333"/>
      <c r="J205" s="1333"/>
      <c r="K205" s="1333"/>
      <c r="L205" s="1333"/>
      <c r="M205" s="1333"/>
      <c r="N205" s="1333"/>
      <c r="O205" s="1333"/>
      <c r="P205" s="1334"/>
      <c r="Q205" s="1334"/>
      <c r="R205" s="1333"/>
      <c r="S205" s="1335" t="str">
        <f>CONCATENATE($V$203," + ",$V$204)</f>
        <v>E + F</v>
      </c>
      <c r="T205" s="2388" t="s">
        <v>4242</v>
      </c>
      <c r="U205" s="2174"/>
      <c r="V205" s="1331"/>
    </row>
    <row r="206" spans="1:28" s="1317" customFormat="1" ht="10.15" customHeight="1" x14ac:dyDescent="0.25">
      <c r="A206" s="47"/>
      <c r="B206" s="47"/>
      <c r="C206" s="47"/>
      <c r="D206" s="47"/>
      <c r="E206" s="47"/>
      <c r="P206" s="1337"/>
      <c r="Q206" s="1337"/>
    </row>
    <row r="207" spans="1:28" s="1317" customFormat="1" ht="8.4499999999999993" customHeight="1" x14ac:dyDescent="0.2">
      <c r="A207" s="1318" t="s">
        <v>245</v>
      </c>
      <c r="B207" s="1338" t="s">
        <v>4243</v>
      </c>
      <c r="C207" s="1339"/>
      <c r="D207" s="1339"/>
      <c r="E207" s="1339"/>
      <c r="P207" s="1337"/>
      <c r="Q207" s="1337"/>
    </row>
    <row r="208" spans="1:28" s="1317" customFormat="1" ht="8.4499999999999993" customHeight="1" x14ac:dyDescent="0.2">
      <c r="A208" s="1328"/>
      <c r="B208" s="1340"/>
      <c r="C208" s="1340"/>
      <c r="D208" s="1340"/>
      <c r="E208" s="1340"/>
      <c r="F208" s="1329"/>
      <c r="G208" s="1329"/>
      <c r="H208" s="1329"/>
      <c r="I208" s="1329"/>
      <c r="J208" s="1329"/>
      <c r="K208" s="1329"/>
      <c r="L208" s="1329"/>
      <c r="M208" s="1329"/>
      <c r="N208" s="1329"/>
      <c r="O208" s="1329"/>
      <c r="P208" s="1341"/>
      <c r="Q208" s="1341"/>
      <c r="R208" s="1330"/>
      <c r="S208" s="1330"/>
      <c r="T208" s="1330"/>
      <c r="U208" s="1330"/>
    </row>
    <row r="209" spans="1:28" s="1317" customFormat="1" ht="8.4499999999999993" customHeight="1" x14ac:dyDescent="0.25">
      <c r="A209" s="47"/>
      <c r="B209" s="292" t="s">
        <v>198</v>
      </c>
      <c r="C209" s="292"/>
      <c r="D209" s="292"/>
      <c r="E209" s="292"/>
      <c r="F209" s="1331"/>
      <c r="G209" s="1331"/>
      <c r="H209" s="1331"/>
      <c r="I209" s="1331"/>
      <c r="J209" s="1331"/>
      <c r="K209" s="1331"/>
      <c r="L209" s="1331"/>
      <c r="M209" s="1331"/>
      <c r="N209" s="1331"/>
      <c r="O209" s="1331"/>
      <c r="P209" s="1332"/>
      <c r="Q209" s="1332"/>
      <c r="R209" s="1331"/>
      <c r="S209" s="1331"/>
      <c r="T209" s="1331"/>
      <c r="U209" s="1331"/>
    </row>
    <row r="210" spans="1:28" s="1317" customFormat="1" ht="12" customHeight="1" x14ac:dyDescent="0.25">
      <c r="A210" s="47"/>
      <c r="B210" s="292"/>
      <c r="C210" s="1700" t="s">
        <v>3792</v>
      </c>
      <c r="D210" s="1700"/>
      <c r="E210" s="1700"/>
      <c r="F210" s="2398"/>
      <c r="G210" s="2399"/>
      <c r="H210" s="2384" t="s">
        <v>4244</v>
      </c>
      <c r="I210" s="2385"/>
      <c r="J210" s="2384" t="s">
        <v>4245</v>
      </c>
      <c r="K210" s="2385"/>
      <c r="L210" s="2384" t="s">
        <v>4246</v>
      </c>
      <c r="M210" s="2385"/>
      <c r="N210" s="2384" t="s">
        <v>4247</v>
      </c>
      <c r="O210" s="2385"/>
      <c r="P210" s="2392" t="s">
        <v>4248</v>
      </c>
      <c r="Q210" s="2393"/>
      <c r="R210" s="2394" t="s">
        <v>4221</v>
      </c>
      <c r="S210" s="2395"/>
      <c r="T210" s="2384" t="s">
        <v>4249</v>
      </c>
      <c r="U210" s="2385"/>
    </row>
    <row r="211" spans="1:28" s="1317" customFormat="1" ht="13.5" customHeight="1" x14ac:dyDescent="0.25">
      <c r="A211" s="47"/>
      <c r="B211" s="292"/>
      <c r="C211" s="1700" t="s">
        <v>3809</v>
      </c>
      <c r="D211" s="1700"/>
      <c r="E211" s="1700"/>
      <c r="F211" s="2398"/>
      <c r="G211" s="2399"/>
      <c r="H211" s="2384" t="s">
        <v>4250</v>
      </c>
      <c r="I211" s="2385"/>
      <c r="J211" s="2384" t="s">
        <v>4251</v>
      </c>
      <c r="K211" s="2385"/>
      <c r="L211" s="2384" t="s">
        <v>4252</v>
      </c>
      <c r="M211" s="2385"/>
      <c r="N211" s="2384" t="s">
        <v>4253</v>
      </c>
      <c r="O211" s="2385"/>
      <c r="P211" s="2392" t="s">
        <v>4254</v>
      </c>
      <c r="Q211" s="2393"/>
      <c r="R211" s="2394" t="s">
        <v>4221</v>
      </c>
      <c r="S211" s="2395"/>
      <c r="T211" s="2384" t="s">
        <v>4255</v>
      </c>
      <c r="U211" s="2385"/>
    </row>
    <row r="212" spans="1:28" s="1317" customFormat="1" ht="8.4499999999999993" customHeight="1" x14ac:dyDescent="0.25">
      <c r="A212" s="47"/>
      <c r="B212" s="292" t="s">
        <v>4229</v>
      </c>
      <c r="C212" s="47"/>
      <c r="D212" s="292"/>
      <c r="E212" s="292"/>
      <c r="F212" s="1331"/>
      <c r="G212" s="1331"/>
      <c r="H212" s="1331"/>
      <c r="I212" s="1331"/>
      <c r="J212" s="1331"/>
      <c r="K212" s="1331"/>
      <c r="L212" s="1331"/>
      <c r="M212" s="1331"/>
      <c r="N212" s="1331"/>
      <c r="O212" s="1331"/>
      <c r="P212" s="1331"/>
      <c r="Q212" s="1331"/>
      <c r="R212" s="1331"/>
      <c r="S212" s="1331"/>
      <c r="T212" s="1331"/>
      <c r="U212" s="1331"/>
    </row>
    <row r="213" spans="1:28" s="1317" customFormat="1" ht="8.4499999999999993" customHeight="1" x14ac:dyDescent="0.25">
      <c r="A213" s="47"/>
      <c r="B213" s="294" t="s">
        <v>244</v>
      </c>
      <c r="C213" s="292" t="s">
        <v>4256</v>
      </c>
      <c r="D213" s="292"/>
      <c r="E213" s="292"/>
      <c r="F213" s="1331"/>
      <c r="G213" s="1331"/>
      <c r="H213" s="1331"/>
      <c r="I213" s="1331"/>
      <c r="J213" s="1331"/>
      <c r="K213" s="1331"/>
      <c r="L213" s="1331"/>
      <c r="M213" s="1331"/>
      <c r="N213" s="1331"/>
      <c r="O213" s="1331"/>
      <c r="P213" s="1331"/>
      <c r="Q213" s="1331"/>
      <c r="R213" s="1331"/>
      <c r="S213" s="1331"/>
      <c r="T213" s="2389" t="s">
        <v>4257</v>
      </c>
      <c r="U213" s="2173"/>
      <c r="V213" s="1331" t="s">
        <v>307</v>
      </c>
    </row>
    <row r="214" spans="1:28" s="1317" customFormat="1" ht="8.4499999999999993" customHeight="1" x14ac:dyDescent="0.25">
      <c r="A214" s="47"/>
      <c r="B214" s="294" t="s">
        <v>245</v>
      </c>
      <c r="C214" s="292" t="s">
        <v>4232</v>
      </c>
      <c r="D214" s="292"/>
      <c r="E214" s="292"/>
      <c r="F214" s="1331"/>
      <c r="G214" s="1331"/>
      <c r="H214" s="1331"/>
      <c r="I214" s="1331"/>
      <c r="J214" s="1331"/>
      <c r="K214" s="1331"/>
      <c r="L214" s="1331"/>
      <c r="M214" s="1331"/>
      <c r="N214" s="1331"/>
      <c r="O214" s="1331"/>
      <c r="P214" s="1331"/>
      <c r="Q214" s="1331"/>
      <c r="R214" s="1331"/>
      <c r="S214" s="1331"/>
      <c r="T214" s="2389" t="s">
        <v>4258</v>
      </c>
      <c r="U214" s="2173"/>
      <c r="V214" s="1331" t="s">
        <v>472</v>
      </c>
    </row>
    <row r="215" spans="1:28" s="1317" customFormat="1" ht="11.45" customHeight="1" x14ac:dyDescent="0.25">
      <c r="A215" s="47"/>
      <c r="B215" s="292" t="s">
        <v>4234</v>
      </c>
      <c r="C215" s="292"/>
      <c r="D215" s="292"/>
      <c r="E215" s="292"/>
      <c r="F215" s="1331"/>
      <c r="G215" s="1331"/>
      <c r="H215" s="1333"/>
      <c r="I215" s="1333"/>
      <c r="J215" s="1333"/>
      <c r="K215" s="1333"/>
      <c r="L215" s="1333"/>
      <c r="M215" s="1333"/>
      <c r="N215" s="1333"/>
      <c r="O215" s="1333"/>
      <c r="P215" s="1333"/>
      <c r="Q215" s="1333"/>
      <c r="R215" s="1333"/>
      <c r="S215" s="1335" t="s">
        <v>4259</v>
      </c>
      <c r="T215" s="2388" t="s">
        <v>4260</v>
      </c>
      <c r="U215" s="2174"/>
      <c r="V215" s="1331" t="s">
        <v>481</v>
      </c>
    </row>
    <row r="216" spans="1:28" s="1317" customFormat="1" ht="10.9" customHeight="1" x14ac:dyDescent="0.25">
      <c r="A216" s="47"/>
      <c r="B216" s="292" t="s">
        <v>4236</v>
      </c>
      <c r="C216" s="292"/>
      <c r="D216" s="292"/>
      <c r="E216" s="1719"/>
      <c r="F216" s="1333"/>
      <c r="G216" s="1333"/>
      <c r="H216" s="1331"/>
      <c r="I216" s="1331"/>
      <c r="J216" s="1331"/>
      <c r="K216" s="1331"/>
      <c r="L216" s="1331"/>
      <c r="M216" s="1331"/>
      <c r="N216" s="1331"/>
      <c r="O216" s="1331"/>
      <c r="P216" s="1331"/>
      <c r="Q216" s="1331"/>
      <c r="R216" s="1331"/>
      <c r="S216" s="1333"/>
      <c r="T216" s="2396" t="s">
        <v>4261</v>
      </c>
      <c r="U216" s="2397"/>
      <c r="V216" s="1336" t="s">
        <v>853</v>
      </c>
    </row>
    <row r="217" spans="1:28" s="1317" customFormat="1" ht="8.4499999999999993" customHeight="1" x14ac:dyDescent="0.25">
      <c r="A217" s="47"/>
      <c r="B217" s="292" t="s">
        <v>4238</v>
      </c>
      <c r="C217" s="292"/>
      <c r="D217" s="292"/>
      <c r="E217" s="1719"/>
      <c r="F217" s="1333"/>
      <c r="G217" s="1333"/>
      <c r="H217" s="1333"/>
      <c r="I217" s="1333"/>
      <c r="J217" s="1333"/>
      <c r="K217" s="1333"/>
      <c r="L217" s="1333"/>
      <c r="M217" s="1333"/>
      <c r="N217" s="1333"/>
      <c r="O217" s="1333"/>
      <c r="P217" s="1333"/>
      <c r="Q217" s="1333"/>
      <c r="R217" s="1333"/>
      <c r="S217" s="1335" t="str">
        <f>CONCATENATE($V$215," x ",$V$216)</f>
        <v>O x P</v>
      </c>
      <c r="T217" s="2388" t="s">
        <v>4262</v>
      </c>
      <c r="U217" s="2174"/>
      <c r="V217" s="1331"/>
      <c r="W217" s="1333"/>
      <c r="X217" s="1333"/>
      <c r="Y217" s="1333"/>
      <c r="Z217" s="1333"/>
      <c r="AA217" s="1333"/>
      <c r="AB217" s="1333"/>
    </row>
    <row r="218" spans="1:28" s="1317" customFormat="1" ht="10.15" customHeight="1" x14ac:dyDescent="0.25">
      <c r="A218" s="47"/>
      <c r="B218" s="47"/>
      <c r="C218" s="47"/>
      <c r="D218" s="47"/>
      <c r="E218" s="47"/>
    </row>
    <row r="219" spans="1:28" s="1317" customFormat="1" ht="27" customHeight="1" x14ac:dyDescent="0.2">
      <c r="A219" s="1342" t="s">
        <v>4212</v>
      </c>
      <c r="B219" s="2400" t="s">
        <v>4263</v>
      </c>
      <c r="C219" s="2400"/>
      <c r="D219" s="2400"/>
      <c r="E219" s="2401"/>
      <c r="F219" s="2290" t="s">
        <v>3393</v>
      </c>
      <c r="G219" s="2378"/>
      <c r="H219" s="2290" t="s">
        <v>3394</v>
      </c>
      <c r="I219" s="2378"/>
      <c r="J219" s="2217" t="s">
        <v>3395</v>
      </c>
      <c r="K219" s="2218"/>
      <c r="L219" s="2290" t="s">
        <v>3396</v>
      </c>
      <c r="M219" s="2378"/>
      <c r="N219" s="2290" t="s">
        <v>3397</v>
      </c>
      <c r="O219" s="2378"/>
      <c r="P219" s="2217" t="s">
        <v>3398</v>
      </c>
      <c r="Q219" s="2218"/>
      <c r="R219" s="2372" t="s">
        <v>4214</v>
      </c>
      <c r="S219" s="2373"/>
      <c r="T219" s="2290" t="s">
        <v>3399</v>
      </c>
      <c r="U219" s="2378"/>
    </row>
    <row r="220" spans="1:28" s="1317" customFormat="1" ht="10.15" customHeight="1" x14ac:dyDescent="0.2">
      <c r="A220" s="1318" t="s">
        <v>246</v>
      </c>
      <c r="B220" s="1338" t="s">
        <v>4071</v>
      </c>
      <c r="C220" s="1339"/>
      <c r="D220" s="1339"/>
      <c r="E220" s="1339"/>
    </row>
    <row r="221" spans="1:28" s="1317" customFormat="1" ht="10.15" customHeight="1" x14ac:dyDescent="0.2">
      <c r="A221" s="1328"/>
      <c r="B221" s="1340"/>
      <c r="C221" s="1340"/>
      <c r="D221" s="1340"/>
      <c r="E221" s="1340"/>
      <c r="F221" s="1329"/>
      <c r="G221" s="1329"/>
      <c r="H221" s="1329"/>
      <c r="I221" s="1329"/>
      <c r="J221" s="1329"/>
      <c r="K221" s="1329"/>
      <c r="L221" s="1329"/>
      <c r="M221" s="1329"/>
      <c r="N221" s="1329"/>
      <c r="O221" s="1329"/>
      <c r="P221" s="1329"/>
      <c r="Q221" s="1329"/>
      <c r="R221" s="1330"/>
      <c r="S221" s="1330"/>
      <c r="T221" s="1330"/>
      <c r="U221" s="1330"/>
    </row>
    <row r="222" spans="1:28" s="1317" customFormat="1" ht="10.15" customHeight="1" x14ac:dyDescent="0.25">
      <c r="A222" s="47"/>
      <c r="B222" s="292" t="s">
        <v>198</v>
      </c>
      <c r="C222" s="292"/>
      <c r="D222" s="292"/>
      <c r="E222" s="292"/>
      <c r="F222" s="1331"/>
      <c r="G222" s="1331"/>
      <c r="H222" s="1331"/>
      <c r="I222" s="1331"/>
      <c r="J222" s="1331"/>
      <c r="K222" s="1331"/>
      <c r="L222" s="1331"/>
      <c r="M222" s="1331"/>
      <c r="N222" s="1331"/>
      <c r="O222" s="1331"/>
      <c r="P222" s="1331"/>
      <c r="Q222" s="1331"/>
      <c r="R222" s="1331"/>
      <c r="S222" s="1331"/>
      <c r="T222" s="1331"/>
      <c r="U222" s="1331"/>
    </row>
    <row r="223" spans="1:28" s="1317" customFormat="1" ht="12" customHeight="1" x14ac:dyDescent="0.25">
      <c r="A223" s="47"/>
      <c r="B223" s="292"/>
      <c r="C223" s="1700" t="s">
        <v>3792</v>
      </c>
      <c r="D223" s="1700"/>
      <c r="E223" s="1700"/>
      <c r="F223" s="2384" t="s">
        <v>4264</v>
      </c>
      <c r="G223" s="2385"/>
      <c r="H223" s="2384" t="s">
        <v>4265</v>
      </c>
      <c r="I223" s="2385"/>
      <c r="J223" s="2384" t="s">
        <v>4266</v>
      </c>
      <c r="K223" s="2385"/>
      <c r="L223" s="2384" t="s">
        <v>4267</v>
      </c>
      <c r="M223" s="2385"/>
      <c r="N223" s="2384" t="s">
        <v>4268</v>
      </c>
      <c r="O223" s="2385"/>
      <c r="P223" s="2392" t="s">
        <v>4269</v>
      </c>
      <c r="Q223" s="2393"/>
      <c r="R223" s="2394" t="s">
        <v>4221</v>
      </c>
      <c r="S223" s="2395"/>
      <c r="T223" s="2392" t="s">
        <v>4270</v>
      </c>
      <c r="U223" s="2393"/>
    </row>
    <row r="224" spans="1:28" s="1317" customFormat="1" ht="12" customHeight="1" x14ac:dyDescent="0.25">
      <c r="A224" s="47"/>
      <c r="B224" s="292"/>
      <c r="C224" s="1700" t="s">
        <v>3809</v>
      </c>
      <c r="D224" s="1700"/>
      <c r="E224" s="1700"/>
      <c r="F224" s="2398"/>
      <c r="G224" s="2399"/>
      <c r="H224" s="2384" t="s">
        <v>4271</v>
      </c>
      <c r="I224" s="2385"/>
      <c r="J224" s="2384" t="s">
        <v>4272</v>
      </c>
      <c r="K224" s="2385"/>
      <c r="L224" s="2384" t="s">
        <v>4273</v>
      </c>
      <c r="M224" s="2385"/>
      <c r="N224" s="2384" t="s">
        <v>4274</v>
      </c>
      <c r="O224" s="2385"/>
      <c r="P224" s="2392" t="s">
        <v>4275</v>
      </c>
      <c r="Q224" s="2393"/>
      <c r="R224" s="2394" t="s">
        <v>4221</v>
      </c>
      <c r="S224" s="2395"/>
      <c r="T224" s="2392" t="s">
        <v>4276</v>
      </c>
      <c r="U224" s="2393"/>
    </row>
    <row r="225" spans="1:28" s="1317" customFormat="1" ht="10.15" customHeight="1" x14ac:dyDescent="0.25">
      <c r="A225" s="47"/>
      <c r="B225" s="292" t="s">
        <v>4229</v>
      </c>
      <c r="C225" s="47"/>
      <c r="D225" s="292"/>
      <c r="E225" s="292"/>
      <c r="F225" s="1331"/>
      <c r="G225" s="1331"/>
      <c r="H225" s="1331"/>
      <c r="I225" s="1331"/>
      <c r="J225" s="1331"/>
      <c r="K225" s="1331"/>
      <c r="L225" s="1331"/>
      <c r="M225" s="1331"/>
      <c r="N225" s="1331"/>
      <c r="O225" s="1331"/>
      <c r="P225" s="1331"/>
      <c r="Q225" s="1331"/>
      <c r="R225" s="1331"/>
      <c r="S225" s="1331"/>
      <c r="T225" s="1331"/>
      <c r="U225" s="1331"/>
    </row>
    <row r="226" spans="1:28" s="1317" customFormat="1" ht="10.15" customHeight="1" x14ac:dyDescent="0.25">
      <c r="A226" s="47"/>
      <c r="B226" s="294" t="s">
        <v>244</v>
      </c>
      <c r="C226" s="292" t="s">
        <v>4256</v>
      </c>
      <c r="D226" s="292"/>
      <c r="E226" s="292"/>
      <c r="F226" s="1331"/>
      <c r="G226" s="1331"/>
      <c r="H226" s="1331"/>
      <c r="I226" s="1331"/>
      <c r="J226" s="1331"/>
      <c r="K226" s="1331"/>
      <c r="L226" s="1331"/>
      <c r="M226" s="1331"/>
      <c r="N226" s="1331"/>
      <c r="O226" s="1331"/>
      <c r="P226" s="1331"/>
      <c r="Q226" s="1331"/>
      <c r="R226" s="1331"/>
      <c r="S226" s="1331"/>
      <c r="T226" s="2389" t="s">
        <v>4277</v>
      </c>
      <c r="U226" s="2173"/>
      <c r="V226" s="1331" t="s">
        <v>890</v>
      </c>
    </row>
    <row r="227" spans="1:28" s="1317" customFormat="1" ht="10.15" customHeight="1" x14ac:dyDescent="0.25">
      <c r="A227" s="47"/>
      <c r="B227" s="294" t="s">
        <v>245</v>
      </c>
      <c r="C227" s="292" t="s">
        <v>4232</v>
      </c>
      <c r="D227" s="292"/>
      <c r="E227" s="292"/>
      <c r="F227" s="1331"/>
      <c r="G227" s="1331"/>
      <c r="H227" s="1331"/>
      <c r="I227" s="1331"/>
      <c r="J227" s="1331"/>
      <c r="K227" s="1331"/>
      <c r="L227" s="1331"/>
      <c r="M227" s="1331"/>
      <c r="N227" s="1331"/>
      <c r="O227" s="1331"/>
      <c r="P227" s="1331"/>
      <c r="Q227" s="1331"/>
      <c r="R227" s="1331"/>
      <c r="S227" s="1331"/>
      <c r="T227" s="2389" t="s">
        <v>4278</v>
      </c>
      <c r="U227" s="2173"/>
      <c r="V227" s="1331" t="s">
        <v>893</v>
      </c>
    </row>
    <row r="228" spans="1:28" s="1317" customFormat="1" ht="10.15" customHeight="1" x14ac:dyDescent="0.25">
      <c r="A228" s="47"/>
      <c r="B228" s="292" t="s">
        <v>4234</v>
      </c>
      <c r="C228" s="292"/>
      <c r="D228" s="292"/>
      <c r="E228" s="292"/>
      <c r="F228" s="1333"/>
      <c r="G228" s="1333"/>
      <c r="H228" s="1333"/>
      <c r="I228" s="1333"/>
      <c r="J228" s="1333"/>
      <c r="K228" s="1333"/>
      <c r="L228" s="1333"/>
      <c r="M228" s="1333"/>
      <c r="N228" s="1333"/>
      <c r="O228" s="1333"/>
      <c r="P228" s="1333"/>
      <c r="Q228" s="1333"/>
      <c r="R228" s="1333"/>
      <c r="S228" s="1335" t="s">
        <v>4279</v>
      </c>
      <c r="T228" s="2388" t="s">
        <v>4280</v>
      </c>
      <c r="U228" s="2174"/>
      <c r="V228" s="1331" t="s">
        <v>899</v>
      </c>
    </row>
    <row r="229" spans="1:28" s="1317" customFormat="1" ht="10.15" customHeight="1" x14ac:dyDescent="0.25">
      <c r="A229" s="47"/>
      <c r="B229" s="292" t="s">
        <v>4236</v>
      </c>
      <c r="C229" s="292"/>
      <c r="D229" s="292"/>
      <c r="E229" s="1719"/>
      <c r="F229" s="1331"/>
      <c r="G229" s="1331"/>
      <c r="H229" s="1331"/>
      <c r="I229" s="1331"/>
      <c r="J229" s="1331"/>
      <c r="K229" s="1331"/>
      <c r="L229" s="1331"/>
      <c r="M229" s="1331"/>
      <c r="N229" s="1331"/>
      <c r="O229" s="1331"/>
      <c r="P229" s="1331"/>
      <c r="Q229" s="1331"/>
      <c r="R229" s="1331"/>
      <c r="S229" s="1333"/>
      <c r="T229" s="2396" t="s">
        <v>4281</v>
      </c>
      <c r="U229" s="2397"/>
      <c r="V229" s="1336" t="s">
        <v>902</v>
      </c>
    </row>
    <row r="230" spans="1:28" s="1317" customFormat="1" ht="10.15" customHeight="1" x14ac:dyDescent="0.25">
      <c r="A230" s="47"/>
      <c r="B230" s="292" t="s">
        <v>4238</v>
      </c>
      <c r="C230" s="292"/>
      <c r="D230" s="292"/>
      <c r="E230" s="1719"/>
      <c r="F230" s="1333"/>
      <c r="G230" s="1333"/>
      <c r="H230" s="1333"/>
      <c r="I230" s="1333"/>
      <c r="J230" s="1333"/>
      <c r="K230" s="1333"/>
      <c r="L230" s="1333"/>
      <c r="M230" s="1333"/>
      <c r="N230" s="1333"/>
      <c r="O230" s="1333"/>
      <c r="P230" s="1333"/>
      <c r="Q230" s="1333"/>
      <c r="R230" s="1333"/>
      <c r="S230" s="1335" t="str">
        <f>CONCATENATE($V$228," x ",$V$229)</f>
        <v>W x X</v>
      </c>
      <c r="T230" s="2388" t="s">
        <v>4282</v>
      </c>
      <c r="U230" s="2174"/>
      <c r="V230" s="1331"/>
    </row>
    <row r="231" spans="1:28" s="1317" customFormat="1" ht="10.15" customHeight="1" x14ac:dyDescent="0.25">
      <c r="A231" s="47"/>
      <c r="B231" s="47"/>
      <c r="C231" s="47"/>
      <c r="D231" s="47"/>
      <c r="E231" s="47"/>
    </row>
    <row r="232" spans="1:28" s="1317" customFormat="1" ht="10.15" customHeight="1" x14ac:dyDescent="0.25">
      <c r="A232" s="47"/>
      <c r="B232" s="47"/>
      <c r="C232" s="47"/>
      <c r="D232" s="47"/>
      <c r="E232" s="47"/>
    </row>
    <row r="233" spans="1:28" s="1317" customFormat="1" ht="10.15" customHeight="1" x14ac:dyDescent="0.2">
      <c r="A233" s="1318" t="s">
        <v>401</v>
      </c>
      <c r="B233" s="1338" t="s">
        <v>242</v>
      </c>
      <c r="C233" s="1339"/>
      <c r="D233" s="1339"/>
      <c r="E233" s="1339"/>
    </row>
    <row r="234" spans="1:28" s="1317" customFormat="1" ht="10.15" customHeight="1" x14ac:dyDescent="0.25">
      <c r="A234" s="47"/>
      <c r="B234" s="292" t="s">
        <v>4229</v>
      </c>
      <c r="C234" s="47"/>
      <c r="D234" s="292"/>
      <c r="E234" s="292"/>
      <c r="F234" s="1331"/>
      <c r="G234" s="1331"/>
      <c r="H234" s="1331"/>
      <c r="I234" s="1331"/>
      <c r="J234" s="1331"/>
      <c r="K234" s="1331"/>
      <c r="L234" s="1331"/>
      <c r="M234" s="1331"/>
      <c r="N234" s="1331"/>
      <c r="O234" s="1331"/>
      <c r="P234" s="1331"/>
      <c r="Q234" s="1331"/>
      <c r="R234" s="1331"/>
      <c r="S234" s="1331"/>
      <c r="T234" s="1331"/>
      <c r="U234" s="1331"/>
    </row>
    <row r="235" spans="1:28" s="1317" customFormat="1" ht="10.15" customHeight="1" x14ac:dyDescent="0.25">
      <c r="A235" s="47"/>
      <c r="B235" s="294" t="s">
        <v>244</v>
      </c>
      <c r="C235" s="292" t="s">
        <v>4256</v>
      </c>
      <c r="D235" s="292"/>
      <c r="E235" s="292"/>
      <c r="F235" s="1331"/>
      <c r="G235" s="1331"/>
      <c r="H235" s="1331"/>
      <c r="I235" s="1331"/>
      <c r="J235" s="1331"/>
      <c r="K235" s="1331"/>
      <c r="L235" s="1331"/>
      <c r="M235" s="1331"/>
      <c r="N235" s="1331"/>
      <c r="O235" s="1331"/>
      <c r="P235" s="1331"/>
      <c r="Q235" s="1331"/>
      <c r="R235" s="1331"/>
      <c r="S235" s="1335" t="str">
        <f>CONCATENATE($V$199," + ",$V$213,," + ",$V$226)</f>
        <v>A + M + U</v>
      </c>
      <c r="T235" s="2389" t="s">
        <v>4283</v>
      </c>
      <c r="U235" s="2173"/>
      <c r="V235" s="1331" t="s">
        <v>916</v>
      </c>
    </row>
    <row r="236" spans="1:28" s="1317" customFormat="1" ht="10.15" customHeight="1" x14ac:dyDescent="0.25">
      <c r="A236" s="47"/>
      <c r="B236" s="294" t="s">
        <v>245</v>
      </c>
      <c r="C236" s="292" t="s">
        <v>4232</v>
      </c>
      <c r="D236" s="292"/>
      <c r="E236" s="292"/>
      <c r="F236" s="1331"/>
      <c r="G236" s="1331"/>
      <c r="H236" s="1331"/>
      <c r="I236" s="1331"/>
      <c r="J236" s="1331"/>
      <c r="K236" s="1331"/>
      <c r="L236" s="1331"/>
      <c r="M236" s="1331"/>
      <c r="N236" s="1331"/>
      <c r="O236" s="1331"/>
      <c r="P236" s="1331"/>
      <c r="Q236" s="1331"/>
      <c r="R236" s="1331"/>
      <c r="S236" s="1335" t="str">
        <f>CONCATENATE($V$200," + ",$V$214," + ",$V$227)</f>
        <v>B + N + V</v>
      </c>
      <c r="T236" s="2389" t="s">
        <v>4284</v>
      </c>
      <c r="U236" s="2173"/>
      <c r="V236" s="1331" t="s">
        <v>941</v>
      </c>
    </row>
    <row r="237" spans="1:28" s="1317" customFormat="1" ht="10.15" customHeight="1" x14ac:dyDescent="0.25">
      <c r="A237" s="47"/>
      <c r="B237" s="292" t="s">
        <v>4234</v>
      </c>
      <c r="C237" s="292"/>
      <c r="D237" s="292"/>
      <c r="E237" s="292"/>
      <c r="F237" s="1333"/>
      <c r="G237" s="1333"/>
      <c r="H237" s="1333"/>
      <c r="I237" s="1333"/>
      <c r="J237" s="1333"/>
      <c r="K237" s="1333"/>
      <c r="L237" s="1333"/>
      <c r="M237" s="1333"/>
      <c r="N237" s="1333"/>
      <c r="O237" s="1333"/>
      <c r="P237" s="1333"/>
      <c r="Q237" s="1333"/>
      <c r="R237" s="1333"/>
      <c r="S237" s="1335" t="s">
        <v>4285</v>
      </c>
      <c r="T237" s="2389" t="s">
        <v>4286</v>
      </c>
      <c r="U237" s="2173"/>
      <c r="V237" s="1331" t="s">
        <v>944</v>
      </c>
    </row>
    <row r="238" spans="1:28" s="1317" customFormat="1" ht="10.15" customHeight="1" x14ac:dyDescent="0.25">
      <c r="A238" s="47"/>
      <c r="B238" s="292" t="s">
        <v>4236</v>
      </c>
      <c r="C238" s="292"/>
      <c r="D238" s="292"/>
      <c r="E238" s="1719"/>
      <c r="F238" s="1331"/>
      <c r="G238" s="1331"/>
      <c r="H238" s="1331"/>
      <c r="I238" s="1331"/>
      <c r="J238" s="1331"/>
      <c r="K238" s="1331"/>
      <c r="L238" s="1331"/>
      <c r="M238" s="1331"/>
      <c r="N238" s="1331"/>
      <c r="O238" s="1331"/>
      <c r="P238" s="1331"/>
      <c r="Q238" s="1331"/>
      <c r="R238" s="1331"/>
      <c r="S238" s="1333"/>
      <c r="T238" s="2389" t="s">
        <v>4287</v>
      </c>
      <c r="U238" s="2173"/>
      <c r="V238" s="1336" t="s">
        <v>947</v>
      </c>
    </row>
    <row r="239" spans="1:28" s="1317" customFormat="1" ht="10.15" customHeight="1" x14ac:dyDescent="0.25">
      <c r="A239" s="47"/>
      <c r="B239" s="292" t="s">
        <v>4238</v>
      </c>
      <c r="C239" s="292"/>
      <c r="D239" s="292"/>
      <c r="E239" s="1719"/>
      <c r="F239" s="1333"/>
      <c r="G239" s="1333"/>
      <c r="H239" s="1333"/>
      <c r="I239" s="1333"/>
      <c r="J239" s="1333"/>
      <c r="K239" s="1333"/>
      <c r="L239" s="1333"/>
      <c r="M239" s="1333"/>
      <c r="N239" s="1333"/>
      <c r="O239" s="1333"/>
      <c r="P239" s="1333"/>
      <c r="Q239" s="1333"/>
      <c r="R239" s="1333"/>
      <c r="S239" s="1335" t="str">
        <f>CONCATENATE($V$237," x ",$V$238)</f>
        <v>AE x AF</v>
      </c>
      <c r="T239" s="2389" t="s">
        <v>4288</v>
      </c>
      <c r="U239" s="2173"/>
      <c r="V239" s="1331" t="s">
        <v>958</v>
      </c>
      <c r="W239" s="1333"/>
      <c r="X239" s="1333"/>
      <c r="Y239" s="1333"/>
      <c r="Z239" s="1333"/>
      <c r="AA239" s="1333"/>
      <c r="AB239" s="1333"/>
    </row>
    <row r="240" spans="1:28" s="1317" customFormat="1" ht="10.15" customHeight="1" x14ac:dyDescent="0.25">
      <c r="A240" s="47"/>
      <c r="B240" s="292" t="s">
        <v>3941</v>
      </c>
      <c r="C240" s="292"/>
      <c r="D240" s="292"/>
      <c r="E240" s="1719"/>
      <c r="F240" s="1333"/>
      <c r="G240" s="1333"/>
      <c r="H240" s="1333"/>
      <c r="I240" s="1333"/>
      <c r="J240" s="1333"/>
      <c r="K240" s="1333"/>
      <c r="L240" s="1333"/>
      <c r="M240" s="1333"/>
      <c r="N240" s="1333"/>
      <c r="O240" s="1333"/>
      <c r="P240" s="1333"/>
      <c r="Q240" s="1333"/>
      <c r="R240" s="1333"/>
      <c r="S240" s="1335" t="str">
        <f>CONCATENATE($V$204,)</f>
        <v>F</v>
      </c>
      <c r="T240" s="2389" t="s">
        <v>4289</v>
      </c>
      <c r="U240" s="2173"/>
      <c r="V240" s="1331" t="s">
        <v>960</v>
      </c>
      <c r="W240" s="1333"/>
      <c r="X240" s="1333"/>
      <c r="Y240" s="1333"/>
      <c r="Z240" s="1333"/>
      <c r="AA240" s="1333"/>
      <c r="AB240" s="1333"/>
    </row>
    <row r="241" spans="1:23" s="1317" customFormat="1" ht="10.15" customHeight="1" x14ac:dyDescent="0.25">
      <c r="A241" s="47"/>
      <c r="B241" s="292" t="s">
        <v>4290</v>
      </c>
      <c r="C241" s="292"/>
      <c r="D241" s="292"/>
      <c r="E241" s="292"/>
      <c r="F241" s="1333"/>
      <c r="G241" s="1333"/>
      <c r="H241" s="1333"/>
      <c r="I241" s="1333"/>
      <c r="J241" s="1333"/>
      <c r="K241" s="1333"/>
      <c r="L241" s="1333"/>
      <c r="M241" s="1333"/>
      <c r="N241" s="1333"/>
      <c r="O241" s="1333"/>
      <c r="P241" s="1333"/>
      <c r="Q241" s="1333"/>
      <c r="R241" s="1333"/>
      <c r="S241" s="1335" t="str">
        <f>CONCATENATE($V$239," + ",$V$240)</f>
        <v>AG + AH</v>
      </c>
      <c r="T241" s="2389" t="s">
        <v>4291</v>
      </c>
      <c r="U241" s="2173"/>
      <c r="V241" s="1331" t="s">
        <v>963</v>
      </c>
    </row>
    <row r="242" spans="1:23" s="1317" customFormat="1" ht="10.15" customHeight="1" x14ac:dyDescent="0.2"/>
    <row r="243" spans="1:23" s="1317" customFormat="1" ht="10.15" customHeight="1" x14ac:dyDescent="0.2"/>
    <row r="244" spans="1:23" ht="10.15" customHeight="1" x14ac:dyDescent="0.2"/>
    <row r="245" spans="1:23" ht="10.15" customHeight="1" x14ac:dyDescent="0.2"/>
    <row r="246" spans="1:23" s="131" customFormat="1" ht="22.15" customHeight="1" x14ac:dyDescent="0.2">
      <c r="A246" s="1095">
        <v>1</v>
      </c>
      <c r="B246" s="2001" t="s">
        <v>4292</v>
      </c>
      <c r="C246" s="2001"/>
      <c r="D246" s="2001"/>
      <c r="E246" s="2001"/>
      <c r="F246" s="2001"/>
      <c r="G246" s="2001"/>
      <c r="H246" s="2001"/>
      <c r="I246" s="2001"/>
      <c r="J246" s="2001"/>
      <c r="K246" s="2001"/>
      <c r="L246" s="2001"/>
      <c r="M246" s="2001"/>
      <c r="N246" s="2001"/>
      <c r="O246" s="2001"/>
      <c r="P246" s="2001"/>
      <c r="Q246" s="2001"/>
      <c r="R246" s="2001"/>
      <c r="S246" s="2001"/>
      <c r="T246" s="2001"/>
      <c r="U246" s="2001"/>
      <c r="V246" s="2001"/>
      <c r="W246" s="2001"/>
    </row>
    <row r="247" spans="1:23" s="131" customFormat="1" ht="17.45" customHeight="1" x14ac:dyDescent="0.2">
      <c r="A247" s="1343">
        <v>2</v>
      </c>
      <c r="B247" s="2001" t="s">
        <v>4293</v>
      </c>
      <c r="C247" s="2001"/>
      <c r="D247" s="2001"/>
      <c r="E247" s="2001"/>
      <c r="F247" s="2001"/>
      <c r="G247" s="2001"/>
      <c r="H247" s="2001"/>
      <c r="I247" s="2001"/>
      <c r="J247" s="2001"/>
      <c r="K247" s="2001"/>
      <c r="L247" s="2001"/>
      <c r="M247" s="2001"/>
      <c r="N247" s="2001"/>
      <c r="O247" s="2001"/>
      <c r="P247" s="2001"/>
      <c r="Q247" s="2001"/>
      <c r="R247" s="2001"/>
      <c r="S247" s="2001"/>
      <c r="T247" s="2001"/>
      <c r="U247" s="2001"/>
      <c r="V247" s="2001"/>
      <c r="W247" s="2001"/>
    </row>
    <row r="248" spans="1:23" ht="13.9" customHeight="1" x14ac:dyDescent="0.2">
      <c r="A248" s="25"/>
      <c r="B248" s="25"/>
    </row>
    <row r="249" spans="1:23" ht="10.15" customHeight="1" x14ac:dyDescent="0.2"/>
    <row r="250" spans="1:23" ht="10.15" customHeight="1" x14ac:dyDescent="0.2"/>
    <row r="251" spans="1:23" ht="10.15" customHeight="1" x14ac:dyDescent="0.2">
      <c r="R251" s="1"/>
      <c r="S251" s="1"/>
    </row>
    <row r="252" spans="1:23" ht="10.15" customHeight="1" x14ac:dyDescent="0.2">
      <c r="R252" s="1"/>
      <c r="S252" s="1"/>
    </row>
    <row r="253" spans="1:23" ht="10.15" customHeight="1" x14ac:dyDescent="0.2">
      <c r="R253" s="1"/>
      <c r="S253" s="1"/>
    </row>
  </sheetData>
  <mergeCells count="1121">
    <mergeCell ref="B246:W246"/>
    <mergeCell ref="B247:W247"/>
    <mergeCell ref="T236:U236"/>
    <mergeCell ref="T237:U237"/>
    <mergeCell ref="T238:U238"/>
    <mergeCell ref="T239:U239"/>
    <mergeCell ref="T240:U240"/>
    <mergeCell ref="T241:U241"/>
    <mergeCell ref="T226:U226"/>
    <mergeCell ref="T227:U227"/>
    <mergeCell ref="T228:U228"/>
    <mergeCell ref="T229:U229"/>
    <mergeCell ref="T230:U230"/>
    <mergeCell ref="T235:U235"/>
    <mergeCell ref="R223:S223"/>
    <mergeCell ref="T223:U223"/>
    <mergeCell ref="F224:G224"/>
    <mergeCell ref="H224:I224"/>
    <mergeCell ref="J224:K224"/>
    <mergeCell ref="L224:M224"/>
    <mergeCell ref="N224:O224"/>
    <mergeCell ref="P224:Q224"/>
    <mergeCell ref="R224:S224"/>
    <mergeCell ref="T224:U224"/>
    <mergeCell ref="N219:O219"/>
    <mergeCell ref="P219:Q219"/>
    <mergeCell ref="R219:S219"/>
    <mergeCell ref="T219:U219"/>
    <mergeCell ref="F223:G223"/>
    <mergeCell ref="H223:I223"/>
    <mergeCell ref="J223:K223"/>
    <mergeCell ref="L223:M223"/>
    <mergeCell ref="N223:O223"/>
    <mergeCell ref="P223:Q223"/>
    <mergeCell ref="T213:U213"/>
    <mergeCell ref="T214:U214"/>
    <mergeCell ref="T215:U215"/>
    <mergeCell ref="T216:U216"/>
    <mergeCell ref="T217:U217"/>
    <mergeCell ref="B219:E219"/>
    <mergeCell ref="F219:G219"/>
    <mergeCell ref="H219:I219"/>
    <mergeCell ref="J219:K219"/>
    <mergeCell ref="L219:M219"/>
    <mergeCell ref="T210:U210"/>
    <mergeCell ref="F211:G211"/>
    <mergeCell ref="H211:I211"/>
    <mergeCell ref="J211:K211"/>
    <mergeCell ref="L211:M211"/>
    <mergeCell ref="N211:O211"/>
    <mergeCell ref="P211:Q211"/>
    <mergeCell ref="R211:S211"/>
    <mergeCell ref="T211:U211"/>
    <mergeCell ref="T203:U203"/>
    <mergeCell ref="T204:U204"/>
    <mergeCell ref="T205:U205"/>
    <mergeCell ref="F210:G210"/>
    <mergeCell ref="H210:I210"/>
    <mergeCell ref="J210:K210"/>
    <mergeCell ref="L210:M210"/>
    <mergeCell ref="N210:O210"/>
    <mergeCell ref="P210:Q210"/>
    <mergeCell ref="R210:S210"/>
    <mergeCell ref="R197:S197"/>
    <mergeCell ref="T197:U197"/>
    <mergeCell ref="T199:U199"/>
    <mergeCell ref="T200:U200"/>
    <mergeCell ref="T201:U201"/>
    <mergeCell ref="T202:U202"/>
    <mergeCell ref="F197:G197"/>
    <mergeCell ref="H197:I197"/>
    <mergeCell ref="J197:K197"/>
    <mergeCell ref="L197:M197"/>
    <mergeCell ref="N197:O197"/>
    <mergeCell ref="P197:Q197"/>
    <mergeCell ref="T192:U192"/>
    <mergeCell ref="F196:G196"/>
    <mergeCell ref="H196:I196"/>
    <mergeCell ref="J196:K196"/>
    <mergeCell ref="L196:M196"/>
    <mergeCell ref="N196:O196"/>
    <mergeCell ref="P196:Q196"/>
    <mergeCell ref="R196:S196"/>
    <mergeCell ref="T196:U196"/>
    <mergeCell ref="R190:S190"/>
    <mergeCell ref="B192:E192"/>
    <mergeCell ref="F192:G192"/>
    <mergeCell ref="H192:I192"/>
    <mergeCell ref="J192:K192"/>
    <mergeCell ref="L192:M192"/>
    <mergeCell ref="N192:O192"/>
    <mergeCell ref="P192:Q192"/>
    <mergeCell ref="R192:S192"/>
    <mergeCell ref="F190:G190"/>
    <mergeCell ref="H190:I190"/>
    <mergeCell ref="J190:K190"/>
    <mergeCell ref="L190:M190"/>
    <mergeCell ref="N190:O190"/>
    <mergeCell ref="P190:Q190"/>
    <mergeCell ref="R188:S188"/>
    <mergeCell ref="F189:G189"/>
    <mergeCell ref="H189:I189"/>
    <mergeCell ref="J189:K189"/>
    <mergeCell ref="L189:M189"/>
    <mergeCell ref="N189:O189"/>
    <mergeCell ref="P189:Q189"/>
    <mergeCell ref="R189:S189"/>
    <mergeCell ref="F188:G188"/>
    <mergeCell ref="H188:I188"/>
    <mergeCell ref="J188:K188"/>
    <mergeCell ref="L188:M188"/>
    <mergeCell ref="N188:O188"/>
    <mergeCell ref="P188:Q188"/>
    <mergeCell ref="F187:G187"/>
    <mergeCell ref="H187:I187"/>
    <mergeCell ref="J187:K187"/>
    <mergeCell ref="L187:M187"/>
    <mergeCell ref="N187:O187"/>
    <mergeCell ref="R187:S187"/>
    <mergeCell ref="R185:S185"/>
    <mergeCell ref="F186:G186"/>
    <mergeCell ref="H186:I186"/>
    <mergeCell ref="J186:K186"/>
    <mergeCell ref="L186:M186"/>
    <mergeCell ref="N186:O186"/>
    <mergeCell ref="P186:Q186"/>
    <mergeCell ref="R186:S186"/>
    <mergeCell ref="F185:G185"/>
    <mergeCell ref="H185:I185"/>
    <mergeCell ref="J185:K185"/>
    <mergeCell ref="L185:M185"/>
    <mergeCell ref="N185:O185"/>
    <mergeCell ref="P185:Q185"/>
    <mergeCell ref="R182:S182"/>
    <mergeCell ref="F184:G184"/>
    <mergeCell ref="H184:I184"/>
    <mergeCell ref="J184:K184"/>
    <mergeCell ref="L184:M184"/>
    <mergeCell ref="N184:O184"/>
    <mergeCell ref="R184:S184"/>
    <mergeCell ref="F182:G182"/>
    <mergeCell ref="H182:I182"/>
    <mergeCell ref="J182:K182"/>
    <mergeCell ref="L182:M182"/>
    <mergeCell ref="N182:O182"/>
    <mergeCell ref="P182:Q182"/>
    <mergeCell ref="R180:S180"/>
    <mergeCell ref="F181:G181"/>
    <mergeCell ref="H181:I181"/>
    <mergeCell ref="J181:K181"/>
    <mergeCell ref="L181:M181"/>
    <mergeCell ref="N181:O181"/>
    <mergeCell ref="P181:Q181"/>
    <mergeCell ref="R181:S181"/>
    <mergeCell ref="F180:G180"/>
    <mergeCell ref="H180:I180"/>
    <mergeCell ref="J180:K180"/>
    <mergeCell ref="L180:M180"/>
    <mergeCell ref="N180:O180"/>
    <mergeCell ref="P180:Q180"/>
    <mergeCell ref="F179:G179"/>
    <mergeCell ref="H179:I179"/>
    <mergeCell ref="J179:K179"/>
    <mergeCell ref="L179:M179"/>
    <mergeCell ref="N179:O179"/>
    <mergeCell ref="R179:S179"/>
    <mergeCell ref="R177:S177"/>
    <mergeCell ref="F178:G178"/>
    <mergeCell ref="H178:I178"/>
    <mergeCell ref="J178:K178"/>
    <mergeCell ref="L178:M178"/>
    <mergeCell ref="N178:O178"/>
    <mergeCell ref="P178:Q178"/>
    <mergeCell ref="R178:S178"/>
    <mergeCell ref="F177:G177"/>
    <mergeCell ref="H177:I177"/>
    <mergeCell ref="J177:K177"/>
    <mergeCell ref="L177:M177"/>
    <mergeCell ref="N177:O177"/>
    <mergeCell ref="P177:Q177"/>
    <mergeCell ref="R174:S174"/>
    <mergeCell ref="F176:G176"/>
    <mergeCell ref="H176:I176"/>
    <mergeCell ref="J176:K176"/>
    <mergeCell ref="L176:M176"/>
    <mergeCell ref="N176:O176"/>
    <mergeCell ref="R176:S176"/>
    <mergeCell ref="F174:G174"/>
    <mergeCell ref="H174:I174"/>
    <mergeCell ref="J174:K174"/>
    <mergeCell ref="L174:M174"/>
    <mergeCell ref="N174:O174"/>
    <mergeCell ref="P174:Q174"/>
    <mergeCell ref="R172:S172"/>
    <mergeCell ref="F173:G173"/>
    <mergeCell ref="H173:I173"/>
    <mergeCell ref="J173:K173"/>
    <mergeCell ref="L173:M173"/>
    <mergeCell ref="N173:O173"/>
    <mergeCell ref="P173:Q173"/>
    <mergeCell ref="R173:S173"/>
    <mergeCell ref="F172:G172"/>
    <mergeCell ref="H172:I172"/>
    <mergeCell ref="J172:K172"/>
    <mergeCell ref="L172:M172"/>
    <mergeCell ref="N172:O172"/>
    <mergeCell ref="P172:Q172"/>
    <mergeCell ref="F171:G171"/>
    <mergeCell ref="H171:I171"/>
    <mergeCell ref="J171:K171"/>
    <mergeCell ref="L171:M171"/>
    <mergeCell ref="N171:O171"/>
    <mergeCell ref="R171:S171"/>
    <mergeCell ref="R169:S169"/>
    <mergeCell ref="F170:G170"/>
    <mergeCell ref="H170:I170"/>
    <mergeCell ref="J170:K170"/>
    <mergeCell ref="L170:M170"/>
    <mergeCell ref="N170:O170"/>
    <mergeCell ref="P170:Q170"/>
    <mergeCell ref="R170:S170"/>
    <mergeCell ref="F169:G169"/>
    <mergeCell ref="H169:I169"/>
    <mergeCell ref="J169:K169"/>
    <mergeCell ref="L169:M169"/>
    <mergeCell ref="N169:O169"/>
    <mergeCell ref="P169:Q169"/>
    <mergeCell ref="R166:S166"/>
    <mergeCell ref="F168:G168"/>
    <mergeCell ref="H168:I168"/>
    <mergeCell ref="J168:K168"/>
    <mergeCell ref="L168:M168"/>
    <mergeCell ref="N168:O168"/>
    <mergeCell ref="R168:S168"/>
    <mergeCell ref="F166:G166"/>
    <mergeCell ref="H166:I166"/>
    <mergeCell ref="J166:K166"/>
    <mergeCell ref="L166:M166"/>
    <mergeCell ref="N166:O166"/>
    <mergeCell ref="P166:Q166"/>
    <mergeCell ref="R164:S164"/>
    <mergeCell ref="F165:G165"/>
    <mergeCell ref="H165:I165"/>
    <mergeCell ref="J165:K165"/>
    <mergeCell ref="L165:M165"/>
    <mergeCell ref="N165:O165"/>
    <mergeCell ref="P165:Q165"/>
    <mergeCell ref="R165:S165"/>
    <mergeCell ref="F164:G164"/>
    <mergeCell ref="H164:I164"/>
    <mergeCell ref="J164:K164"/>
    <mergeCell ref="L164:M164"/>
    <mergeCell ref="N164:O164"/>
    <mergeCell ref="P164:Q164"/>
    <mergeCell ref="F163:G163"/>
    <mergeCell ref="H163:I163"/>
    <mergeCell ref="J163:K163"/>
    <mergeCell ref="L163:M163"/>
    <mergeCell ref="N163:O163"/>
    <mergeCell ref="R163:S163"/>
    <mergeCell ref="R161:S161"/>
    <mergeCell ref="F162:G162"/>
    <mergeCell ref="H162:I162"/>
    <mergeCell ref="J162:K162"/>
    <mergeCell ref="L162:M162"/>
    <mergeCell ref="N162:O162"/>
    <mergeCell ref="P162:Q162"/>
    <mergeCell ref="R162:S162"/>
    <mergeCell ref="F161:G161"/>
    <mergeCell ref="H161:I161"/>
    <mergeCell ref="J161:K161"/>
    <mergeCell ref="L161:M161"/>
    <mergeCell ref="N161:O161"/>
    <mergeCell ref="P161:Q161"/>
    <mergeCell ref="F160:G160"/>
    <mergeCell ref="H160:I160"/>
    <mergeCell ref="J160:K160"/>
    <mergeCell ref="L160:M160"/>
    <mergeCell ref="N160:O160"/>
    <mergeCell ref="R160:S160"/>
    <mergeCell ref="R154:S154"/>
    <mergeCell ref="B156:E156"/>
    <mergeCell ref="F156:G156"/>
    <mergeCell ref="H156:I156"/>
    <mergeCell ref="J156:K156"/>
    <mergeCell ref="L156:M156"/>
    <mergeCell ref="N156:O156"/>
    <mergeCell ref="P156:Q156"/>
    <mergeCell ref="R156:S156"/>
    <mergeCell ref="F154:G154"/>
    <mergeCell ref="H154:I154"/>
    <mergeCell ref="J154:K154"/>
    <mergeCell ref="L154:M154"/>
    <mergeCell ref="N154:O154"/>
    <mergeCell ref="P154:Q154"/>
    <mergeCell ref="R152:S152"/>
    <mergeCell ref="F153:G153"/>
    <mergeCell ref="H153:I153"/>
    <mergeCell ref="J153:K153"/>
    <mergeCell ref="L153:M153"/>
    <mergeCell ref="N153:O153"/>
    <mergeCell ref="P153:Q153"/>
    <mergeCell ref="R153:S153"/>
    <mergeCell ref="F152:G152"/>
    <mergeCell ref="H152:I152"/>
    <mergeCell ref="J152:K152"/>
    <mergeCell ref="L152:M152"/>
    <mergeCell ref="N152:O152"/>
    <mergeCell ref="P152:Q152"/>
    <mergeCell ref="F151:G151"/>
    <mergeCell ref="H151:I151"/>
    <mergeCell ref="J151:K151"/>
    <mergeCell ref="L151:M151"/>
    <mergeCell ref="N151:O151"/>
    <mergeCell ref="R151:S151"/>
    <mergeCell ref="R149:S149"/>
    <mergeCell ref="F150:G150"/>
    <mergeCell ref="H150:I150"/>
    <mergeCell ref="J150:K150"/>
    <mergeCell ref="L150:M150"/>
    <mergeCell ref="N150:O150"/>
    <mergeCell ref="P150:Q150"/>
    <mergeCell ref="R150:S150"/>
    <mergeCell ref="F149:G149"/>
    <mergeCell ref="H149:I149"/>
    <mergeCell ref="J149:K149"/>
    <mergeCell ref="L149:M149"/>
    <mergeCell ref="N149:O149"/>
    <mergeCell ref="P149:Q149"/>
    <mergeCell ref="R146:S146"/>
    <mergeCell ref="F148:G148"/>
    <mergeCell ref="H148:I148"/>
    <mergeCell ref="J148:K148"/>
    <mergeCell ref="L148:M148"/>
    <mergeCell ref="N148:O148"/>
    <mergeCell ref="R148:S148"/>
    <mergeCell ref="F146:G146"/>
    <mergeCell ref="H146:I146"/>
    <mergeCell ref="J146:K146"/>
    <mergeCell ref="L146:M146"/>
    <mergeCell ref="N146:O146"/>
    <mergeCell ref="P146:Q146"/>
    <mergeCell ref="R144:S144"/>
    <mergeCell ref="F145:G145"/>
    <mergeCell ref="H145:I145"/>
    <mergeCell ref="J145:K145"/>
    <mergeCell ref="L145:M145"/>
    <mergeCell ref="N145:O145"/>
    <mergeCell ref="P145:Q145"/>
    <mergeCell ref="R145:S145"/>
    <mergeCell ref="F144:G144"/>
    <mergeCell ref="H144:I144"/>
    <mergeCell ref="J144:K144"/>
    <mergeCell ref="L144:M144"/>
    <mergeCell ref="N144:O144"/>
    <mergeCell ref="P144:Q144"/>
    <mergeCell ref="F143:G143"/>
    <mergeCell ref="H143:I143"/>
    <mergeCell ref="J143:K143"/>
    <mergeCell ref="L143:M143"/>
    <mergeCell ref="N143:O143"/>
    <mergeCell ref="R143:S143"/>
    <mergeCell ref="R141:S141"/>
    <mergeCell ref="F142:G142"/>
    <mergeCell ref="H142:I142"/>
    <mergeCell ref="J142:K142"/>
    <mergeCell ref="L142:M142"/>
    <mergeCell ref="N142:O142"/>
    <mergeCell ref="P142:Q142"/>
    <mergeCell ref="R142:S142"/>
    <mergeCell ref="F141:G141"/>
    <mergeCell ref="H141:I141"/>
    <mergeCell ref="J141:K141"/>
    <mergeCell ref="L141:M141"/>
    <mergeCell ref="N141:O141"/>
    <mergeCell ref="P141:Q141"/>
    <mergeCell ref="R138:S138"/>
    <mergeCell ref="F140:G140"/>
    <mergeCell ref="H140:I140"/>
    <mergeCell ref="J140:K140"/>
    <mergeCell ref="L140:M140"/>
    <mergeCell ref="N140:O140"/>
    <mergeCell ref="R140:S140"/>
    <mergeCell ref="F138:G138"/>
    <mergeCell ref="H138:I138"/>
    <mergeCell ref="J138:K138"/>
    <mergeCell ref="L138:M138"/>
    <mergeCell ref="N138:O138"/>
    <mergeCell ref="P138:Q138"/>
    <mergeCell ref="R136:S136"/>
    <mergeCell ref="F137:G137"/>
    <mergeCell ref="H137:I137"/>
    <mergeCell ref="J137:K137"/>
    <mergeCell ref="L137:M137"/>
    <mergeCell ref="N137:O137"/>
    <mergeCell ref="P137:Q137"/>
    <mergeCell ref="R137:S137"/>
    <mergeCell ref="F136:G136"/>
    <mergeCell ref="H136:I136"/>
    <mergeCell ref="J136:K136"/>
    <mergeCell ref="L136:M136"/>
    <mergeCell ref="N136:O136"/>
    <mergeCell ref="P136:Q136"/>
    <mergeCell ref="F135:G135"/>
    <mergeCell ref="H135:I135"/>
    <mergeCell ref="J135:K135"/>
    <mergeCell ref="L135:M135"/>
    <mergeCell ref="N135:O135"/>
    <mergeCell ref="R135:S135"/>
    <mergeCell ref="R133:S133"/>
    <mergeCell ref="F134:G134"/>
    <mergeCell ref="H134:I134"/>
    <mergeCell ref="J134:K134"/>
    <mergeCell ref="L134:M134"/>
    <mergeCell ref="N134:O134"/>
    <mergeCell ref="P134:Q134"/>
    <mergeCell ref="R134:S134"/>
    <mergeCell ref="F133:G133"/>
    <mergeCell ref="H133:I133"/>
    <mergeCell ref="J133:K133"/>
    <mergeCell ref="L133:M133"/>
    <mergeCell ref="N133:O133"/>
    <mergeCell ref="P133:Q133"/>
    <mergeCell ref="R130:S130"/>
    <mergeCell ref="F132:G132"/>
    <mergeCell ref="H132:I132"/>
    <mergeCell ref="J132:K132"/>
    <mergeCell ref="L132:M132"/>
    <mergeCell ref="N132:O132"/>
    <mergeCell ref="R132:S132"/>
    <mergeCell ref="F130:G130"/>
    <mergeCell ref="H130:I130"/>
    <mergeCell ref="J130:K130"/>
    <mergeCell ref="L130:M130"/>
    <mergeCell ref="N130:O130"/>
    <mergeCell ref="P130:Q130"/>
    <mergeCell ref="R128:S128"/>
    <mergeCell ref="F129:G129"/>
    <mergeCell ref="H129:I129"/>
    <mergeCell ref="J129:K129"/>
    <mergeCell ref="L129:M129"/>
    <mergeCell ref="N129:O129"/>
    <mergeCell ref="P129:Q129"/>
    <mergeCell ref="R129:S129"/>
    <mergeCell ref="F128:G128"/>
    <mergeCell ref="H128:I128"/>
    <mergeCell ref="J128:K128"/>
    <mergeCell ref="L128:M128"/>
    <mergeCell ref="N128:O128"/>
    <mergeCell ref="P128:Q128"/>
    <mergeCell ref="F127:G127"/>
    <mergeCell ref="H127:I127"/>
    <mergeCell ref="J127:K127"/>
    <mergeCell ref="L127:M127"/>
    <mergeCell ref="N127:O127"/>
    <mergeCell ref="R127:S127"/>
    <mergeCell ref="R125:S125"/>
    <mergeCell ref="F126:G126"/>
    <mergeCell ref="H126:I126"/>
    <mergeCell ref="J126:K126"/>
    <mergeCell ref="L126:M126"/>
    <mergeCell ref="N126:O126"/>
    <mergeCell ref="P126:Q126"/>
    <mergeCell ref="R126:S126"/>
    <mergeCell ref="F125:G125"/>
    <mergeCell ref="H125:I125"/>
    <mergeCell ref="J125:K125"/>
    <mergeCell ref="L125:M125"/>
    <mergeCell ref="N125:O125"/>
    <mergeCell ref="P125:Q125"/>
    <mergeCell ref="N121:O121"/>
    <mergeCell ref="P121:Q121"/>
    <mergeCell ref="R121:S121"/>
    <mergeCell ref="F124:G124"/>
    <mergeCell ref="H124:I124"/>
    <mergeCell ref="J124:K124"/>
    <mergeCell ref="L124:M124"/>
    <mergeCell ref="N124:O124"/>
    <mergeCell ref="R124:S124"/>
    <mergeCell ref="R115:S115"/>
    <mergeCell ref="R116:S116"/>
    <mergeCell ref="R117:S117"/>
    <mergeCell ref="R118:S118"/>
    <mergeCell ref="R119:S119"/>
    <mergeCell ref="B121:E121"/>
    <mergeCell ref="F121:G121"/>
    <mergeCell ref="H121:I121"/>
    <mergeCell ref="J121:K121"/>
    <mergeCell ref="L121:M121"/>
    <mergeCell ref="F115:G115"/>
    <mergeCell ref="H115:I115"/>
    <mergeCell ref="J115:K115"/>
    <mergeCell ref="L115:M115"/>
    <mergeCell ref="N115:O115"/>
    <mergeCell ref="P115:Q115"/>
    <mergeCell ref="R113:S113"/>
    <mergeCell ref="F114:G114"/>
    <mergeCell ref="H114:I114"/>
    <mergeCell ref="J114:K114"/>
    <mergeCell ref="L114:M114"/>
    <mergeCell ref="N114:O114"/>
    <mergeCell ref="P114:Q114"/>
    <mergeCell ref="R114:S114"/>
    <mergeCell ref="F113:G113"/>
    <mergeCell ref="H113:I113"/>
    <mergeCell ref="J113:K113"/>
    <mergeCell ref="L113:M113"/>
    <mergeCell ref="N113:O113"/>
    <mergeCell ref="P113:Q113"/>
    <mergeCell ref="F112:G112"/>
    <mergeCell ref="H112:I112"/>
    <mergeCell ref="J112:K112"/>
    <mergeCell ref="L112:M112"/>
    <mergeCell ref="N112:O112"/>
    <mergeCell ref="R112:S112"/>
    <mergeCell ref="R110:S110"/>
    <mergeCell ref="F111:G111"/>
    <mergeCell ref="H111:I111"/>
    <mergeCell ref="J111:K111"/>
    <mergeCell ref="L111:M111"/>
    <mergeCell ref="N111:O111"/>
    <mergeCell ref="P111:Q111"/>
    <mergeCell ref="R111:S111"/>
    <mergeCell ref="F110:G110"/>
    <mergeCell ref="H110:I110"/>
    <mergeCell ref="J110:K110"/>
    <mergeCell ref="L110:M110"/>
    <mergeCell ref="N110:O110"/>
    <mergeCell ref="P110:Q110"/>
    <mergeCell ref="R107:S107"/>
    <mergeCell ref="F109:G109"/>
    <mergeCell ref="H109:I109"/>
    <mergeCell ref="J109:K109"/>
    <mergeCell ref="L109:M109"/>
    <mergeCell ref="N109:O109"/>
    <mergeCell ref="R109:S109"/>
    <mergeCell ref="F107:G107"/>
    <mergeCell ref="H107:I107"/>
    <mergeCell ref="J107:K107"/>
    <mergeCell ref="L107:M107"/>
    <mergeCell ref="N107:O107"/>
    <mergeCell ref="P107:Q107"/>
    <mergeCell ref="R105:S105"/>
    <mergeCell ref="F106:G106"/>
    <mergeCell ref="H106:I106"/>
    <mergeCell ref="J106:K106"/>
    <mergeCell ref="L106:M106"/>
    <mergeCell ref="N106:O106"/>
    <mergeCell ref="P106:Q106"/>
    <mergeCell ref="R106:S106"/>
    <mergeCell ref="F105:G105"/>
    <mergeCell ref="H105:I105"/>
    <mergeCell ref="J105:K105"/>
    <mergeCell ref="L105:M105"/>
    <mergeCell ref="N105:O105"/>
    <mergeCell ref="P105:Q105"/>
    <mergeCell ref="F104:G104"/>
    <mergeCell ref="H104:I104"/>
    <mergeCell ref="J104:K104"/>
    <mergeCell ref="L104:M104"/>
    <mergeCell ref="N104:O104"/>
    <mergeCell ref="R104:S104"/>
    <mergeCell ref="R102:S102"/>
    <mergeCell ref="F103:G103"/>
    <mergeCell ref="H103:I103"/>
    <mergeCell ref="J103:K103"/>
    <mergeCell ref="L103:M103"/>
    <mergeCell ref="N103:O103"/>
    <mergeCell ref="P103:Q103"/>
    <mergeCell ref="R103:S103"/>
    <mergeCell ref="F102:G102"/>
    <mergeCell ref="H102:I102"/>
    <mergeCell ref="J102:K102"/>
    <mergeCell ref="L102:M102"/>
    <mergeCell ref="N102:O102"/>
    <mergeCell ref="P102:Q102"/>
    <mergeCell ref="R99:S99"/>
    <mergeCell ref="F101:G101"/>
    <mergeCell ref="H101:I101"/>
    <mergeCell ref="J101:K101"/>
    <mergeCell ref="L101:M101"/>
    <mergeCell ref="N101:O101"/>
    <mergeCell ref="R101:S101"/>
    <mergeCell ref="F99:G99"/>
    <mergeCell ref="H99:I99"/>
    <mergeCell ref="J99:K99"/>
    <mergeCell ref="L99:M99"/>
    <mergeCell ref="N99:O99"/>
    <mergeCell ref="P99:Q99"/>
    <mergeCell ref="R97:S97"/>
    <mergeCell ref="F98:G98"/>
    <mergeCell ref="H98:I98"/>
    <mergeCell ref="J98:K98"/>
    <mergeCell ref="L98:M98"/>
    <mergeCell ref="N98:O98"/>
    <mergeCell ref="P98:Q98"/>
    <mergeCell ref="R98:S98"/>
    <mergeCell ref="F97:G97"/>
    <mergeCell ref="H97:I97"/>
    <mergeCell ref="J97:K97"/>
    <mergeCell ref="L97:M97"/>
    <mergeCell ref="N97:O97"/>
    <mergeCell ref="P97:Q97"/>
    <mergeCell ref="F96:G96"/>
    <mergeCell ref="H96:I96"/>
    <mergeCell ref="J96:K96"/>
    <mergeCell ref="L96:M96"/>
    <mergeCell ref="N96:O96"/>
    <mergeCell ref="R96:S96"/>
    <mergeCell ref="R94:S94"/>
    <mergeCell ref="F95:G95"/>
    <mergeCell ref="H95:I95"/>
    <mergeCell ref="J95:K95"/>
    <mergeCell ref="L95:M95"/>
    <mergeCell ref="N95:O95"/>
    <mergeCell ref="P95:Q95"/>
    <mergeCell ref="R95:S95"/>
    <mergeCell ref="F94:G94"/>
    <mergeCell ref="H94:I94"/>
    <mergeCell ref="J94:K94"/>
    <mergeCell ref="L94:M94"/>
    <mergeCell ref="N94:O94"/>
    <mergeCell ref="P94:Q94"/>
    <mergeCell ref="R91:S91"/>
    <mergeCell ref="F93:G93"/>
    <mergeCell ref="H93:I93"/>
    <mergeCell ref="J93:K93"/>
    <mergeCell ref="L93:M93"/>
    <mergeCell ref="N93:O93"/>
    <mergeCell ref="R93:S93"/>
    <mergeCell ref="F91:G91"/>
    <mergeCell ref="H91:I91"/>
    <mergeCell ref="J91:K91"/>
    <mergeCell ref="L91:M91"/>
    <mergeCell ref="N91:O91"/>
    <mergeCell ref="P91:Q91"/>
    <mergeCell ref="R89:S89"/>
    <mergeCell ref="F90:G90"/>
    <mergeCell ref="H90:I90"/>
    <mergeCell ref="J90:K90"/>
    <mergeCell ref="L90:M90"/>
    <mergeCell ref="N90:O90"/>
    <mergeCell ref="P90:Q90"/>
    <mergeCell ref="R90:S90"/>
    <mergeCell ref="F89:G89"/>
    <mergeCell ref="H89:I89"/>
    <mergeCell ref="J89:K89"/>
    <mergeCell ref="L89:M89"/>
    <mergeCell ref="N89:O89"/>
    <mergeCell ref="P89:Q89"/>
    <mergeCell ref="F88:G88"/>
    <mergeCell ref="H88:I88"/>
    <mergeCell ref="J88:K88"/>
    <mergeCell ref="L88:M88"/>
    <mergeCell ref="N88:O88"/>
    <mergeCell ref="R88:S88"/>
    <mergeCell ref="R86:S86"/>
    <mergeCell ref="F87:G87"/>
    <mergeCell ref="H87:I87"/>
    <mergeCell ref="J87:K87"/>
    <mergeCell ref="L87:M87"/>
    <mergeCell ref="N87:O87"/>
    <mergeCell ref="P87:Q87"/>
    <mergeCell ref="R87:S87"/>
    <mergeCell ref="F86:G86"/>
    <mergeCell ref="H86:I86"/>
    <mergeCell ref="J86:K86"/>
    <mergeCell ref="L86:M86"/>
    <mergeCell ref="N86:O86"/>
    <mergeCell ref="P86:Q86"/>
    <mergeCell ref="P82:Q82"/>
    <mergeCell ref="R82:S82"/>
    <mergeCell ref="F85:G85"/>
    <mergeCell ref="H85:I85"/>
    <mergeCell ref="J85:K85"/>
    <mergeCell ref="L85:M85"/>
    <mergeCell ref="N85:O85"/>
    <mergeCell ref="R85:S85"/>
    <mergeCell ref="B82:E82"/>
    <mergeCell ref="F82:G82"/>
    <mergeCell ref="H82:I82"/>
    <mergeCell ref="J82:K82"/>
    <mergeCell ref="L82:M82"/>
    <mergeCell ref="N82:O82"/>
    <mergeCell ref="R75:S75"/>
    <mergeCell ref="F76:G76"/>
    <mergeCell ref="H76:I76"/>
    <mergeCell ref="J76:K76"/>
    <mergeCell ref="L76:M76"/>
    <mergeCell ref="N76:O76"/>
    <mergeCell ref="P76:Q76"/>
    <mergeCell ref="R76:S76"/>
    <mergeCell ref="F75:G75"/>
    <mergeCell ref="H75:I75"/>
    <mergeCell ref="J75:K75"/>
    <mergeCell ref="L75:M75"/>
    <mergeCell ref="N75:O75"/>
    <mergeCell ref="P75:Q75"/>
    <mergeCell ref="B71:B75"/>
    <mergeCell ref="N73:O73"/>
    <mergeCell ref="P73:Q73"/>
    <mergeCell ref="R73:S73"/>
    <mergeCell ref="F74:G74"/>
    <mergeCell ref="H74:I74"/>
    <mergeCell ref="J74:K74"/>
    <mergeCell ref="L74:M74"/>
    <mergeCell ref="N74:O74"/>
    <mergeCell ref="P74:Q74"/>
    <mergeCell ref="R74:S74"/>
    <mergeCell ref="P71:Q71"/>
    <mergeCell ref="R71:S71"/>
    <mergeCell ref="F72:G72"/>
    <mergeCell ref="H72:I72"/>
    <mergeCell ref="J72:K72"/>
    <mergeCell ref="L72:M72"/>
    <mergeCell ref="N72:O72"/>
    <mergeCell ref="P72:Q72"/>
    <mergeCell ref="R72:S72"/>
    <mergeCell ref="F71:G71"/>
    <mergeCell ref="H71:I71"/>
    <mergeCell ref="J71:K71"/>
    <mergeCell ref="L71:M71"/>
    <mergeCell ref="N71:O71"/>
    <mergeCell ref="F73:G73"/>
    <mergeCell ref="H73:I73"/>
    <mergeCell ref="J73:K73"/>
    <mergeCell ref="L73:M73"/>
    <mergeCell ref="J70:K70"/>
    <mergeCell ref="L70:M70"/>
    <mergeCell ref="N70:O70"/>
    <mergeCell ref="P70:Q70"/>
    <mergeCell ref="R70:S70"/>
    <mergeCell ref="F69:G69"/>
    <mergeCell ref="H69:I69"/>
    <mergeCell ref="J69:K69"/>
    <mergeCell ref="L69:M69"/>
    <mergeCell ref="N69:O69"/>
    <mergeCell ref="P69:Q69"/>
    <mergeCell ref="R67:S67"/>
    <mergeCell ref="F68:G68"/>
    <mergeCell ref="H68:I68"/>
    <mergeCell ref="J68:K68"/>
    <mergeCell ref="L68:M68"/>
    <mergeCell ref="N68:O68"/>
    <mergeCell ref="P68:Q68"/>
    <mergeCell ref="R68:S68"/>
    <mergeCell ref="F67:G67"/>
    <mergeCell ref="H67:I67"/>
    <mergeCell ref="J67:K67"/>
    <mergeCell ref="L67:M67"/>
    <mergeCell ref="N67:O67"/>
    <mergeCell ref="P67:Q67"/>
    <mergeCell ref="A66:A75"/>
    <mergeCell ref="B66:B70"/>
    <mergeCell ref="F66:G66"/>
    <mergeCell ref="H66:I66"/>
    <mergeCell ref="J66:K66"/>
    <mergeCell ref="L66:M66"/>
    <mergeCell ref="N66:O66"/>
    <mergeCell ref="P66:Q66"/>
    <mergeCell ref="R66:S66"/>
    <mergeCell ref="F65:G65"/>
    <mergeCell ref="H65:I65"/>
    <mergeCell ref="J65:K65"/>
    <mergeCell ref="L65:M65"/>
    <mergeCell ref="N65:O65"/>
    <mergeCell ref="P65:Q65"/>
    <mergeCell ref="R63:S63"/>
    <mergeCell ref="F64:G64"/>
    <mergeCell ref="H64:I64"/>
    <mergeCell ref="J64:K64"/>
    <mergeCell ref="L64:M64"/>
    <mergeCell ref="N64:O64"/>
    <mergeCell ref="P64:Q64"/>
    <mergeCell ref="R64:S64"/>
    <mergeCell ref="F63:G63"/>
    <mergeCell ref="H63:I63"/>
    <mergeCell ref="J63:K63"/>
    <mergeCell ref="L63:M63"/>
    <mergeCell ref="N63:O63"/>
    <mergeCell ref="P63:Q63"/>
    <mergeCell ref="R69:S69"/>
    <mergeCell ref="F70:G70"/>
    <mergeCell ref="H70:I70"/>
    <mergeCell ref="H62:I62"/>
    <mergeCell ref="J62:K62"/>
    <mergeCell ref="L62:M62"/>
    <mergeCell ref="N62:O62"/>
    <mergeCell ref="P62:Q62"/>
    <mergeCell ref="R62:S62"/>
    <mergeCell ref="R59:S59"/>
    <mergeCell ref="B61:B65"/>
    <mergeCell ref="F61:G61"/>
    <mergeCell ref="H61:I61"/>
    <mergeCell ref="J61:K61"/>
    <mergeCell ref="L61:M61"/>
    <mergeCell ref="N61:O61"/>
    <mergeCell ref="P61:Q61"/>
    <mergeCell ref="R61:S61"/>
    <mergeCell ref="F62:G62"/>
    <mergeCell ref="F59:G59"/>
    <mergeCell ref="H59:I59"/>
    <mergeCell ref="J59:K59"/>
    <mergeCell ref="L59:M59"/>
    <mergeCell ref="N59:O59"/>
    <mergeCell ref="P59:Q59"/>
    <mergeCell ref="R65:S65"/>
    <mergeCell ref="B52:B56"/>
    <mergeCell ref="H52:I52"/>
    <mergeCell ref="J52:K52"/>
    <mergeCell ref="L52:M52"/>
    <mergeCell ref="N52:O52"/>
    <mergeCell ref="P52:Q52"/>
    <mergeCell ref="H54:I54"/>
    <mergeCell ref="J54:K54"/>
    <mergeCell ref="L54:M54"/>
    <mergeCell ref="N54:O54"/>
    <mergeCell ref="H57:I57"/>
    <mergeCell ref="J57:K57"/>
    <mergeCell ref="L57:M57"/>
    <mergeCell ref="N57:O57"/>
    <mergeCell ref="P57:Q57"/>
    <mergeCell ref="R57:S57"/>
    <mergeCell ref="H56:I56"/>
    <mergeCell ref="J56:K56"/>
    <mergeCell ref="L56:M56"/>
    <mergeCell ref="N56:O56"/>
    <mergeCell ref="P56:Q56"/>
    <mergeCell ref="R56:S56"/>
    <mergeCell ref="P54:Q54"/>
    <mergeCell ref="R54:S54"/>
    <mergeCell ref="H55:I55"/>
    <mergeCell ref="J55:K55"/>
    <mergeCell ref="L55:M55"/>
    <mergeCell ref="N55:O55"/>
    <mergeCell ref="P55:Q55"/>
    <mergeCell ref="R55:S55"/>
    <mergeCell ref="H50:I50"/>
    <mergeCell ref="J50:K50"/>
    <mergeCell ref="L50:M50"/>
    <mergeCell ref="N50:O50"/>
    <mergeCell ref="P50:Q50"/>
    <mergeCell ref="R50:S50"/>
    <mergeCell ref="P47:Q47"/>
    <mergeCell ref="R47:S47"/>
    <mergeCell ref="H48:I48"/>
    <mergeCell ref="J48:K48"/>
    <mergeCell ref="L48:M48"/>
    <mergeCell ref="N48:O48"/>
    <mergeCell ref="P48:Q48"/>
    <mergeCell ref="R48:S48"/>
    <mergeCell ref="R52:S52"/>
    <mergeCell ref="H53:I53"/>
    <mergeCell ref="J53:K53"/>
    <mergeCell ref="L53:M53"/>
    <mergeCell ref="N53:O53"/>
    <mergeCell ref="P53:Q53"/>
    <mergeCell ref="R53:S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P46:Q46"/>
    <mergeCell ref="R46:S46"/>
    <mergeCell ref="P44:Q44"/>
    <mergeCell ref="R44:S44"/>
    <mergeCell ref="H45:I45"/>
    <mergeCell ref="J45:K45"/>
    <mergeCell ref="L45:M45"/>
    <mergeCell ref="N45:O45"/>
    <mergeCell ref="P45:Q45"/>
    <mergeCell ref="R45:S45"/>
    <mergeCell ref="H51:I51"/>
    <mergeCell ref="J51:K51"/>
    <mergeCell ref="L51:M51"/>
    <mergeCell ref="N51:O51"/>
    <mergeCell ref="P51:Q51"/>
    <mergeCell ref="R51:S51"/>
    <mergeCell ref="P49:Q49"/>
    <mergeCell ref="R49:S49"/>
    <mergeCell ref="R42:S42"/>
    <mergeCell ref="H43:I43"/>
    <mergeCell ref="J43:K43"/>
    <mergeCell ref="L43:M43"/>
    <mergeCell ref="N43:O43"/>
    <mergeCell ref="P43:Q43"/>
    <mergeCell ref="R43:S43"/>
    <mergeCell ref="B42:B46"/>
    <mergeCell ref="H42:I42"/>
    <mergeCell ref="J42:K42"/>
    <mergeCell ref="L42:M42"/>
    <mergeCell ref="N42:O42"/>
    <mergeCell ref="P42:Q42"/>
    <mergeCell ref="H44:I44"/>
    <mergeCell ref="J44:K44"/>
    <mergeCell ref="L44:M44"/>
    <mergeCell ref="N44:O44"/>
    <mergeCell ref="B35:B39"/>
    <mergeCell ref="H35:I35"/>
    <mergeCell ref="J35:K35"/>
    <mergeCell ref="L35:M35"/>
    <mergeCell ref="N35:O35"/>
    <mergeCell ref="P35:Q35"/>
    <mergeCell ref="H37:I37"/>
    <mergeCell ref="J37:K37"/>
    <mergeCell ref="L37:M37"/>
    <mergeCell ref="N37:O37"/>
    <mergeCell ref="H40:I40"/>
    <mergeCell ref="J40:K40"/>
    <mergeCell ref="L40:M40"/>
    <mergeCell ref="N40:O40"/>
    <mergeCell ref="P40:Q40"/>
    <mergeCell ref="R40:S40"/>
    <mergeCell ref="H39:I39"/>
    <mergeCell ref="J39:K39"/>
    <mergeCell ref="L39:M39"/>
    <mergeCell ref="N39:O39"/>
    <mergeCell ref="P39:Q39"/>
    <mergeCell ref="R39:S39"/>
    <mergeCell ref="P37:Q37"/>
    <mergeCell ref="R37:S37"/>
    <mergeCell ref="H38:I38"/>
    <mergeCell ref="J38:K38"/>
    <mergeCell ref="L38:M38"/>
    <mergeCell ref="N38:O38"/>
    <mergeCell ref="P38:Q38"/>
    <mergeCell ref="R38:S38"/>
    <mergeCell ref="H33:I33"/>
    <mergeCell ref="J33:K33"/>
    <mergeCell ref="L33:M33"/>
    <mergeCell ref="N33:O33"/>
    <mergeCell ref="P33:Q33"/>
    <mergeCell ref="R33:S33"/>
    <mergeCell ref="P30:Q30"/>
    <mergeCell ref="R30:S30"/>
    <mergeCell ref="H31:I31"/>
    <mergeCell ref="J31:K31"/>
    <mergeCell ref="L31:M31"/>
    <mergeCell ref="N31:O31"/>
    <mergeCell ref="P31:Q31"/>
    <mergeCell ref="R31:S31"/>
    <mergeCell ref="R35:S35"/>
    <mergeCell ref="H36:I36"/>
    <mergeCell ref="J36:K36"/>
    <mergeCell ref="L36:M36"/>
    <mergeCell ref="N36:O36"/>
    <mergeCell ref="P36:Q36"/>
    <mergeCell ref="R36:S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P29:Q29"/>
    <mergeCell ref="R29:S29"/>
    <mergeCell ref="P27:Q27"/>
    <mergeCell ref="R27:S27"/>
    <mergeCell ref="H28:I28"/>
    <mergeCell ref="J28:K28"/>
    <mergeCell ref="L28:M28"/>
    <mergeCell ref="N28:O28"/>
    <mergeCell ref="P28:Q28"/>
    <mergeCell ref="R28:S28"/>
    <mergeCell ref="H34:I34"/>
    <mergeCell ref="J34:K34"/>
    <mergeCell ref="L34:M34"/>
    <mergeCell ref="N34:O34"/>
    <mergeCell ref="P34:Q34"/>
    <mergeCell ref="R34:S34"/>
    <mergeCell ref="P32:Q32"/>
    <mergeCell ref="R32:S32"/>
    <mergeCell ref="R25:S25"/>
    <mergeCell ref="H26:I26"/>
    <mergeCell ref="J26:K26"/>
    <mergeCell ref="L26:M26"/>
    <mergeCell ref="N26:O26"/>
    <mergeCell ref="P26:Q26"/>
    <mergeCell ref="R26:S26"/>
    <mergeCell ref="B25:B29"/>
    <mergeCell ref="H25:I25"/>
    <mergeCell ref="J25:K25"/>
    <mergeCell ref="L25:M25"/>
    <mergeCell ref="N25:O25"/>
    <mergeCell ref="P25:Q25"/>
    <mergeCell ref="H27:I27"/>
    <mergeCell ref="J27:K27"/>
    <mergeCell ref="L27:M27"/>
    <mergeCell ref="N27:O27"/>
    <mergeCell ref="B18:B22"/>
    <mergeCell ref="H18:I18"/>
    <mergeCell ref="J18:K18"/>
    <mergeCell ref="L18:M18"/>
    <mergeCell ref="N18:O18"/>
    <mergeCell ref="P18:Q18"/>
    <mergeCell ref="H20:I20"/>
    <mergeCell ref="J20:K20"/>
    <mergeCell ref="L20:M20"/>
    <mergeCell ref="N20:O20"/>
    <mergeCell ref="H23:I23"/>
    <mergeCell ref="J23:K23"/>
    <mergeCell ref="L23:M23"/>
    <mergeCell ref="N23:O23"/>
    <mergeCell ref="P23:Q23"/>
    <mergeCell ref="R23:S23"/>
    <mergeCell ref="H22:I22"/>
    <mergeCell ref="J22:K22"/>
    <mergeCell ref="L22:M22"/>
    <mergeCell ref="N22:O22"/>
    <mergeCell ref="P22:Q22"/>
    <mergeCell ref="R22:S22"/>
    <mergeCell ref="P20:Q20"/>
    <mergeCell ref="R20:S20"/>
    <mergeCell ref="H21:I21"/>
    <mergeCell ref="J21:K21"/>
    <mergeCell ref="L21:M21"/>
    <mergeCell ref="N21:O21"/>
    <mergeCell ref="P21:Q21"/>
    <mergeCell ref="R21:S21"/>
    <mergeCell ref="H16:I16"/>
    <mergeCell ref="J16:K16"/>
    <mergeCell ref="L16:M16"/>
    <mergeCell ref="N16:O16"/>
    <mergeCell ref="P16:Q16"/>
    <mergeCell ref="R16:S16"/>
    <mergeCell ref="P13:Q13"/>
    <mergeCell ref="R13:S13"/>
    <mergeCell ref="H14:I14"/>
    <mergeCell ref="J14:K14"/>
    <mergeCell ref="L14:M14"/>
    <mergeCell ref="N14:O14"/>
    <mergeCell ref="P14:Q14"/>
    <mergeCell ref="R14:S14"/>
    <mergeCell ref="R18:S18"/>
    <mergeCell ref="H19:I19"/>
    <mergeCell ref="J19:K19"/>
    <mergeCell ref="L19:M19"/>
    <mergeCell ref="N19:O19"/>
    <mergeCell ref="P19:Q19"/>
    <mergeCell ref="R19:S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P12:Q12"/>
    <mergeCell ref="R12:S12"/>
    <mergeCell ref="P10:Q10"/>
    <mergeCell ref="R10:S10"/>
    <mergeCell ref="H11:I11"/>
    <mergeCell ref="J11:K11"/>
    <mergeCell ref="L11:M11"/>
    <mergeCell ref="N11:O11"/>
    <mergeCell ref="P11:Q11"/>
    <mergeCell ref="R11:S11"/>
    <mergeCell ref="H17:I17"/>
    <mergeCell ref="J17:K17"/>
    <mergeCell ref="L17:M17"/>
    <mergeCell ref="N17:O17"/>
    <mergeCell ref="P17:Q17"/>
    <mergeCell ref="R17:S17"/>
    <mergeCell ref="P15:Q15"/>
    <mergeCell ref="R15:S15"/>
    <mergeCell ref="P4:Q4"/>
    <mergeCell ref="R4:S4"/>
    <mergeCell ref="H5:I5"/>
    <mergeCell ref="J5:K5"/>
    <mergeCell ref="L5:M5"/>
    <mergeCell ref="N5:O5"/>
    <mergeCell ref="P5:Q5"/>
    <mergeCell ref="R5:S5"/>
    <mergeCell ref="A3:E3"/>
    <mergeCell ref="F4:G4"/>
    <mergeCell ref="H4:I4"/>
    <mergeCell ref="J4:K4"/>
    <mergeCell ref="L4:M4"/>
    <mergeCell ref="N4:O4"/>
    <mergeCell ref="R8:S8"/>
    <mergeCell ref="H9:I9"/>
    <mergeCell ref="J9:K9"/>
    <mergeCell ref="L9:M9"/>
    <mergeCell ref="N9:O9"/>
    <mergeCell ref="P9:Q9"/>
    <mergeCell ref="R9:S9"/>
    <mergeCell ref="B8:B12"/>
    <mergeCell ref="H8:I8"/>
    <mergeCell ref="J8:K8"/>
    <mergeCell ref="L8:M8"/>
    <mergeCell ref="N8:O8"/>
    <mergeCell ref="P8:Q8"/>
    <mergeCell ref="H10:I10"/>
    <mergeCell ref="J10:K10"/>
    <mergeCell ref="L10:M10"/>
    <mergeCell ref="N10:O10"/>
  </mergeCells>
  <hyperlinks>
    <hyperlink ref="A3:D3" location="'Liste tableaux'!A1" display="Retour à la liste des tableaux" xr:uid="{4252E9F7-9054-4C7B-BE93-A8E19E49F489}"/>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workbookViewId="0"/>
  </sheetViews>
  <sheetFormatPr defaultColWidth="9.140625" defaultRowHeight="11.25" x14ac:dyDescent="0.2"/>
  <cols>
    <col min="1" max="1" width="38.85546875" style="1245" customWidth="1"/>
    <col min="2" max="2" width="33.85546875" style="1245" customWidth="1"/>
    <col min="3" max="3" width="16.140625" style="1245" customWidth="1"/>
    <col min="4" max="4" width="16.7109375" style="1245" customWidth="1"/>
    <col min="5" max="5" width="11.5703125" style="1245" customWidth="1"/>
    <col min="6" max="6" width="3.85546875" style="1245" customWidth="1"/>
    <col min="7" max="8" width="9.140625" style="1245"/>
    <col min="9" max="9" width="20.42578125" style="1245" bestFit="1" customWidth="1"/>
    <col min="10" max="254" width="9.140625" style="1245"/>
    <col min="255" max="255" width="34.5703125" style="1245" customWidth="1"/>
    <col min="256" max="256" width="33.85546875" style="1245" customWidth="1"/>
    <col min="257" max="257" width="21.42578125" style="1245" customWidth="1"/>
    <col min="258" max="260" width="11.42578125" style="1245" customWidth="1"/>
    <col min="261" max="261" width="13" style="1245" customWidth="1"/>
    <col min="262" max="262" width="2.85546875" style="1245" customWidth="1"/>
    <col min="263" max="510" width="9.140625" style="1245"/>
    <col min="511" max="511" width="34.5703125" style="1245" customWidth="1"/>
    <col min="512" max="512" width="33.85546875" style="1245" customWidth="1"/>
    <col min="513" max="513" width="21.42578125" style="1245" customWidth="1"/>
    <col min="514" max="516" width="11.42578125" style="1245" customWidth="1"/>
    <col min="517" max="517" width="13" style="1245" customWidth="1"/>
    <col min="518" max="518" width="2.85546875" style="1245" customWidth="1"/>
    <col min="519" max="766" width="9.140625" style="1245"/>
    <col min="767" max="767" width="34.5703125" style="1245" customWidth="1"/>
    <col min="768" max="768" width="33.85546875" style="1245" customWidth="1"/>
    <col min="769" max="769" width="21.42578125" style="1245" customWidth="1"/>
    <col min="770" max="772" width="11.42578125" style="1245" customWidth="1"/>
    <col min="773" max="773" width="13" style="1245" customWidth="1"/>
    <col min="774" max="774" width="2.85546875" style="1245" customWidth="1"/>
    <col min="775" max="1022" width="9.140625" style="1245"/>
    <col min="1023" max="1023" width="34.5703125" style="1245" customWidth="1"/>
    <col min="1024" max="1024" width="33.85546875" style="1245" customWidth="1"/>
    <col min="1025" max="1025" width="21.42578125" style="1245" customWidth="1"/>
    <col min="1026" max="1028" width="11.42578125" style="1245" customWidth="1"/>
    <col min="1029" max="1029" width="13" style="1245" customWidth="1"/>
    <col min="1030" max="1030" width="2.85546875" style="1245" customWidth="1"/>
    <col min="1031" max="1278" width="9.140625" style="1245"/>
    <col min="1279" max="1279" width="34.5703125" style="1245" customWidth="1"/>
    <col min="1280" max="1280" width="33.85546875" style="1245" customWidth="1"/>
    <col min="1281" max="1281" width="21.42578125" style="1245" customWidth="1"/>
    <col min="1282" max="1284" width="11.42578125" style="1245" customWidth="1"/>
    <col min="1285" max="1285" width="13" style="1245" customWidth="1"/>
    <col min="1286" max="1286" width="2.85546875" style="1245" customWidth="1"/>
    <col min="1287" max="1534" width="9.140625" style="1245"/>
    <col min="1535" max="1535" width="34.5703125" style="1245" customWidth="1"/>
    <col min="1536" max="1536" width="33.85546875" style="1245" customWidth="1"/>
    <col min="1537" max="1537" width="21.42578125" style="1245" customWidth="1"/>
    <col min="1538" max="1540" width="11.42578125" style="1245" customWidth="1"/>
    <col min="1541" max="1541" width="13" style="1245" customWidth="1"/>
    <col min="1542" max="1542" width="2.85546875" style="1245" customWidth="1"/>
    <col min="1543" max="1790" width="9.140625" style="1245"/>
    <col min="1791" max="1791" width="34.5703125" style="1245" customWidth="1"/>
    <col min="1792" max="1792" width="33.85546875" style="1245" customWidth="1"/>
    <col min="1793" max="1793" width="21.42578125" style="1245" customWidth="1"/>
    <col min="1794" max="1796" width="11.42578125" style="1245" customWidth="1"/>
    <col min="1797" max="1797" width="13" style="1245" customWidth="1"/>
    <col min="1798" max="1798" width="2.85546875" style="1245" customWidth="1"/>
    <col min="1799" max="2046" width="9.140625" style="1245"/>
    <col min="2047" max="2047" width="34.5703125" style="1245" customWidth="1"/>
    <col min="2048" max="2048" width="33.85546875" style="1245" customWidth="1"/>
    <col min="2049" max="2049" width="21.42578125" style="1245" customWidth="1"/>
    <col min="2050" max="2052" width="11.42578125" style="1245" customWidth="1"/>
    <col min="2053" max="2053" width="13" style="1245" customWidth="1"/>
    <col min="2054" max="2054" width="2.85546875" style="1245" customWidth="1"/>
    <col min="2055" max="2302" width="9.140625" style="1245"/>
    <col min="2303" max="2303" width="34.5703125" style="1245" customWidth="1"/>
    <col min="2304" max="2304" width="33.85546875" style="1245" customWidth="1"/>
    <col min="2305" max="2305" width="21.42578125" style="1245" customWidth="1"/>
    <col min="2306" max="2308" width="11.42578125" style="1245" customWidth="1"/>
    <col min="2309" max="2309" width="13" style="1245" customWidth="1"/>
    <col min="2310" max="2310" width="2.85546875" style="1245" customWidth="1"/>
    <col min="2311" max="2558" width="9.140625" style="1245"/>
    <col min="2559" max="2559" width="34.5703125" style="1245" customWidth="1"/>
    <col min="2560" max="2560" width="33.85546875" style="1245" customWidth="1"/>
    <col min="2561" max="2561" width="21.42578125" style="1245" customWidth="1"/>
    <col min="2562" max="2564" width="11.42578125" style="1245" customWidth="1"/>
    <col min="2565" max="2565" width="13" style="1245" customWidth="1"/>
    <col min="2566" max="2566" width="2.85546875" style="1245" customWidth="1"/>
    <col min="2567" max="2814" width="9.140625" style="1245"/>
    <col min="2815" max="2815" width="34.5703125" style="1245" customWidth="1"/>
    <col min="2816" max="2816" width="33.85546875" style="1245" customWidth="1"/>
    <col min="2817" max="2817" width="21.42578125" style="1245" customWidth="1"/>
    <col min="2818" max="2820" width="11.42578125" style="1245" customWidth="1"/>
    <col min="2821" max="2821" width="13" style="1245" customWidth="1"/>
    <col min="2822" max="2822" width="2.85546875" style="1245" customWidth="1"/>
    <col min="2823" max="3070" width="9.140625" style="1245"/>
    <col min="3071" max="3071" width="34.5703125" style="1245" customWidth="1"/>
    <col min="3072" max="3072" width="33.85546875" style="1245" customWidth="1"/>
    <col min="3073" max="3073" width="21.42578125" style="1245" customWidth="1"/>
    <col min="3074" max="3076" width="11.42578125" style="1245" customWidth="1"/>
    <col min="3077" max="3077" width="13" style="1245" customWidth="1"/>
    <col min="3078" max="3078" width="2.85546875" style="1245" customWidth="1"/>
    <col min="3079" max="3326" width="9.140625" style="1245"/>
    <col min="3327" max="3327" width="34.5703125" style="1245" customWidth="1"/>
    <col min="3328" max="3328" width="33.85546875" style="1245" customWidth="1"/>
    <col min="3329" max="3329" width="21.42578125" style="1245" customWidth="1"/>
    <col min="3330" max="3332" width="11.42578125" style="1245" customWidth="1"/>
    <col min="3333" max="3333" width="13" style="1245" customWidth="1"/>
    <col min="3334" max="3334" width="2.85546875" style="1245" customWidth="1"/>
    <col min="3335" max="3582" width="9.140625" style="1245"/>
    <col min="3583" max="3583" width="34.5703125" style="1245" customWidth="1"/>
    <col min="3584" max="3584" width="33.85546875" style="1245" customWidth="1"/>
    <col min="3585" max="3585" width="21.42578125" style="1245" customWidth="1"/>
    <col min="3586" max="3588" width="11.42578125" style="1245" customWidth="1"/>
    <col min="3589" max="3589" width="13" style="1245" customWidth="1"/>
    <col min="3590" max="3590" width="2.85546875" style="1245" customWidth="1"/>
    <col min="3591" max="3838" width="9.140625" style="1245"/>
    <col min="3839" max="3839" width="34.5703125" style="1245" customWidth="1"/>
    <col min="3840" max="3840" width="33.85546875" style="1245" customWidth="1"/>
    <col min="3841" max="3841" width="21.42578125" style="1245" customWidth="1"/>
    <col min="3842" max="3844" width="11.42578125" style="1245" customWidth="1"/>
    <col min="3845" max="3845" width="13" style="1245" customWidth="1"/>
    <col min="3846" max="3846" width="2.85546875" style="1245" customWidth="1"/>
    <col min="3847" max="4094" width="9.140625" style="1245"/>
    <col min="4095" max="4095" width="34.5703125" style="1245" customWidth="1"/>
    <col min="4096" max="4096" width="33.85546875" style="1245" customWidth="1"/>
    <col min="4097" max="4097" width="21.42578125" style="1245" customWidth="1"/>
    <col min="4098" max="4100" width="11.42578125" style="1245" customWidth="1"/>
    <col min="4101" max="4101" width="13" style="1245" customWidth="1"/>
    <col min="4102" max="4102" width="2.85546875" style="1245" customWidth="1"/>
    <col min="4103" max="4350" width="9.140625" style="1245"/>
    <col min="4351" max="4351" width="34.5703125" style="1245" customWidth="1"/>
    <col min="4352" max="4352" width="33.85546875" style="1245" customWidth="1"/>
    <col min="4353" max="4353" width="21.42578125" style="1245" customWidth="1"/>
    <col min="4354" max="4356" width="11.42578125" style="1245" customWidth="1"/>
    <col min="4357" max="4357" width="13" style="1245" customWidth="1"/>
    <col min="4358" max="4358" width="2.85546875" style="1245" customWidth="1"/>
    <col min="4359" max="4606" width="9.140625" style="1245"/>
    <col min="4607" max="4607" width="34.5703125" style="1245" customWidth="1"/>
    <col min="4608" max="4608" width="33.85546875" style="1245" customWidth="1"/>
    <col min="4609" max="4609" width="21.42578125" style="1245" customWidth="1"/>
    <col min="4610" max="4612" width="11.42578125" style="1245" customWidth="1"/>
    <col min="4613" max="4613" width="13" style="1245" customWidth="1"/>
    <col min="4614" max="4614" width="2.85546875" style="1245" customWidth="1"/>
    <col min="4615" max="4862" width="9.140625" style="1245"/>
    <col min="4863" max="4863" width="34.5703125" style="1245" customWidth="1"/>
    <col min="4864" max="4864" width="33.85546875" style="1245" customWidth="1"/>
    <col min="4865" max="4865" width="21.42578125" style="1245" customWidth="1"/>
    <col min="4866" max="4868" width="11.42578125" style="1245" customWidth="1"/>
    <col min="4869" max="4869" width="13" style="1245" customWidth="1"/>
    <col min="4870" max="4870" width="2.85546875" style="1245" customWidth="1"/>
    <col min="4871" max="5118" width="9.140625" style="1245"/>
    <col min="5119" max="5119" width="34.5703125" style="1245" customWidth="1"/>
    <col min="5120" max="5120" width="33.85546875" style="1245" customWidth="1"/>
    <col min="5121" max="5121" width="21.42578125" style="1245" customWidth="1"/>
    <col min="5122" max="5124" width="11.42578125" style="1245" customWidth="1"/>
    <col min="5125" max="5125" width="13" style="1245" customWidth="1"/>
    <col min="5126" max="5126" width="2.85546875" style="1245" customWidth="1"/>
    <col min="5127" max="5374" width="9.140625" style="1245"/>
    <col min="5375" max="5375" width="34.5703125" style="1245" customWidth="1"/>
    <col min="5376" max="5376" width="33.85546875" style="1245" customWidth="1"/>
    <col min="5377" max="5377" width="21.42578125" style="1245" customWidth="1"/>
    <col min="5378" max="5380" width="11.42578125" style="1245" customWidth="1"/>
    <col min="5381" max="5381" width="13" style="1245" customWidth="1"/>
    <col min="5382" max="5382" width="2.85546875" style="1245" customWidth="1"/>
    <col min="5383" max="5630" width="9.140625" style="1245"/>
    <col min="5631" max="5631" width="34.5703125" style="1245" customWidth="1"/>
    <col min="5632" max="5632" width="33.85546875" style="1245" customWidth="1"/>
    <col min="5633" max="5633" width="21.42578125" style="1245" customWidth="1"/>
    <col min="5634" max="5636" width="11.42578125" style="1245" customWidth="1"/>
    <col min="5637" max="5637" width="13" style="1245" customWidth="1"/>
    <col min="5638" max="5638" width="2.85546875" style="1245" customWidth="1"/>
    <col min="5639" max="5886" width="9.140625" style="1245"/>
    <col min="5887" max="5887" width="34.5703125" style="1245" customWidth="1"/>
    <col min="5888" max="5888" width="33.85546875" style="1245" customWidth="1"/>
    <col min="5889" max="5889" width="21.42578125" style="1245" customWidth="1"/>
    <col min="5890" max="5892" width="11.42578125" style="1245" customWidth="1"/>
    <col min="5893" max="5893" width="13" style="1245" customWidth="1"/>
    <col min="5894" max="5894" width="2.85546875" style="1245" customWidth="1"/>
    <col min="5895" max="6142" width="9.140625" style="1245"/>
    <col min="6143" max="6143" width="34.5703125" style="1245" customWidth="1"/>
    <col min="6144" max="6144" width="33.85546875" style="1245" customWidth="1"/>
    <col min="6145" max="6145" width="21.42578125" style="1245" customWidth="1"/>
    <col min="6146" max="6148" width="11.42578125" style="1245" customWidth="1"/>
    <col min="6149" max="6149" width="13" style="1245" customWidth="1"/>
    <col min="6150" max="6150" width="2.85546875" style="1245" customWidth="1"/>
    <col min="6151" max="6398" width="9.140625" style="1245"/>
    <col min="6399" max="6399" width="34.5703125" style="1245" customWidth="1"/>
    <col min="6400" max="6400" width="33.85546875" style="1245" customWidth="1"/>
    <col min="6401" max="6401" width="21.42578125" style="1245" customWidth="1"/>
    <col min="6402" max="6404" width="11.42578125" style="1245" customWidth="1"/>
    <col min="6405" max="6405" width="13" style="1245" customWidth="1"/>
    <col min="6406" max="6406" width="2.85546875" style="1245" customWidth="1"/>
    <col min="6407" max="6654" width="9.140625" style="1245"/>
    <col min="6655" max="6655" width="34.5703125" style="1245" customWidth="1"/>
    <col min="6656" max="6656" width="33.85546875" style="1245" customWidth="1"/>
    <col min="6657" max="6657" width="21.42578125" style="1245" customWidth="1"/>
    <col min="6658" max="6660" width="11.42578125" style="1245" customWidth="1"/>
    <col min="6661" max="6661" width="13" style="1245" customWidth="1"/>
    <col min="6662" max="6662" width="2.85546875" style="1245" customWidth="1"/>
    <col min="6663" max="6910" width="9.140625" style="1245"/>
    <col min="6911" max="6911" width="34.5703125" style="1245" customWidth="1"/>
    <col min="6912" max="6912" width="33.85546875" style="1245" customWidth="1"/>
    <col min="6913" max="6913" width="21.42578125" style="1245" customWidth="1"/>
    <col min="6914" max="6916" width="11.42578125" style="1245" customWidth="1"/>
    <col min="6917" max="6917" width="13" style="1245" customWidth="1"/>
    <col min="6918" max="6918" width="2.85546875" style="1245" customWidth="1"/>
    <col min="6919" max="7166" width="9.140625" style="1245"/>
    <col min="7167" max="7167" width="34.5703125" style="1245" customWidth="1"/>
    <col min="7168" max="7168" width="33.85546875" style="1245" customWidth="1"/>
    <col min="7169" max="7169" width="21.42578125" style="1245" customWidth="1"/>
    <col min="7170" max="7172" width="11.42578125" style="1245" customWidth="1"/>
    <col min="7173" max="7173" width="13" style="1245" customWidth="1"/>
    <col min="7174" max="7174" width="2.85546875" style="1245" customWidth="1"/>
    <col min="7175" max="7422" width="9.140625" style="1245"/>
    <col min="7423" max="7423" width="34.5703125" style="1245" customWidth="1"/>
    <col min="7424" max="7424" width="33.85546875" style="1245" customWidth="1"/>
    <col min="7425" max="7425" width="21.42578125" style="1245" customWidth="1"/>
    <col min="7426" max="7428" width="11.42578125" style="1245" customWidth="1"/>
    <col min="7429" max="7429" width="13" style="1245" customWidth="1"/>
    <col min="7430" max="7430" width="2.85546875" style="1245" customWidth="1"/>
    <col min="7431" max="7678" width="9.140625" style="1245"/>
    <col min="7679" max="7679" width="34.5703125" style="1245" customWidth="1"/>
    <col min="7680" max="7680" width="33.85546875" style="1245" customWidth="1"/>
    <col min="7681" max="7681" width="21.42578125" style="1245" customWidth="1"/>
    <col min="7682" max="7684" width="11.42578125" style="1245" customWidth="1"/>
    <col min="7685" max="7685" width="13" style="1245" customWidth="1"/>
    <col min="7686" max="7686" width="2.85546875" style="1245" customWidth="1"/>
    <col min="7687" max="7934" width="9.140625" style="1245"/>
    <col min="7935" max="7935" width="34.5703125" style="1245" customWidth="1"/>
    <col min="7936" max="7936" width="33.85546875" style="1245" customWidth="1"/>
    <col min="7937" max="7937" width="21.42578125" style="1245" customWidth="1"/>
    <col min="7938" max="7940" width="11.42578125" style="1245" customWidth="1"/>
    <col min="7941" max="7941" width="13" style="1245" customWidth="1"/>
    <col min="7942" max="7942" width="2.85546875" style="1245" customWidth="1"/>
    <col min="7943" max="8190" width="9.140625" style="1245"/>
    <col min="8191" max="8191" width="34.5703125" style="1245" customWidth="1"/>
    <col min="8192" max="8192" width="33.85546875" style="1245" customWidth="1"/>
    <col min="8193" max="8193" width="21.42578125" style="1245" customWidth="1"/>
    <col min="8194" max="8196" width="11.42578125" style="1245" customWidth="1"/>
    <col min="8197" max="8197" width="13" style="1245" customWidth="1"/>
    <col min="8198" max="8198" width="2.85546875" style="1245" customWidth="1"/>
    <col min="8199" max="8446" width="9.140625" style="1245"/>
    <col min="8447" max="8447" width="34.5703125" style="1245" customWidth="1"/>
    <col min="8448" max="8448" width="33.85546875" style="1245" customWidth="1"/>
    <col min="8449" max="8449" width="21.42578125" style="1245" customWidth="1"/>
    <col min="8450" max="8452" width="11.42578125" style="1245" customWidth="1"/>
    <col min="8453" max="8453" width="13" style="1245" customWidth="1"/>
    <col min="8454" max="8454" width="2.85546875" style="1245" customWidth="1"/>
    <col min="8455" max="8702" width="9.140625" style="1245"/>
    <col min="8703" max="8703" width="34.5703125" style="1245" customWidth="1"/>
    <col min="8704" max="8704" width="33.85546875" style="1245" customWidth="1"/>
    <col min="8705" max="8705" width="21.42578125" style="1245" customWidth="1"/>
    <col min="8706" max="8708" width="11.42578125" style="1245" customWidth="1"/>
    <col min="8709" max="8709" width="13" style="1245" customWidth="1"/>
    <col min="8710" max="8710" width="2.85546875" style="1245" customWidth="1"/>
    <col min="8711" max="8958" width="9.140625" style="1245"/>
    <col min="8959" max="8959" width="34.5703125" style="1245" customWidth="1"/>
    <col min="8960" max="8960" width="33.85546875" style="1245" customWidth="1"/>
    <col min="8961" max="8961" width="21.42578125" style="1245" customWidth="1"/>
    <col min="8962" max="8964" width="11.42578125" style="1245" customWidth="1"/>
    <col min="8965" max="8965" width="13" style="1245" customWidth="1"/>
    <col min="8966" max="8966" width="2.85546875" style="1245" customWidth="1"/>
    <col min="8967" max="9214" width="9.140625" style="1245"/>
    <col min="9215" max="9215" width="34.5703125" style="1245" customWidth="1"/>
    <col min="9216" max="9216" width="33.85546875" style="1245" customWidth="1"/>
    <col min="9217" max="9217" width="21.42578125" style="1245" customWidth="1"/>
    <col min="9218" max="9220" width="11.42578125" style="1245" customWidth="1"/>
    <col min="9221" max="9221" width="13" style="1245" customWidth="1"/>
    <col min="9222" max="9222" width="2.85546875" style="1245" customWidth="1"/>
    <col min="9223" max="9470" width="9.140625" style="1245"/>
    <col min="9471" max="9471" width="34.5703125" style="1245" customWidth="1"/>
    <col min="9472" max="9472" width="33.85546875" style="1245" customWidth="1"/>
    <col min="9473" max="9473" width="21.42578125" style="1245" customWidth="1"/>
    <col min="9474" max="9476" width="11.42578125" style="1245" customWidth="1"/>
    <col min="9477" max="9477" width="13" style="1245" customWidth="1"/>
    <col min="9478" max="9478" width="2.85546875" style="1245" customWidth="1"/>
    <col min="9479" max="9726" width="9.140625" style="1245"/>
    <col min="9727" max="9727" width="34.5703125" style="1245" customWidth="1"/>
    <col min="9728" max="9728" width="33.85546875" style="1245" customWidth="1"/>
    <col min="9729" max="9729" width="21.42578125" style="1245" customWidth="1"/>
    <col min="9730" max="9732" width="11.42578125" style="1245" customWidth="1"/>
    <col min="9733" max="9733" width="13" style="1245" customWidth="1"/>
    <col min="9734" max="9734" width="2.85546875" style="1245" customWidth="1"/>
    <col min="9735" max="9982" width="9.140625" style="1245"/>
    <col min="9983" max="9983" width="34.5703125" style="1245" customWidth="1"/>
    <col min="9984" max="9984" width="33.85546875" style="1245" customWidth="1"/>
    <col min="9985" max="9985" width="21.42578125" style="1245" customWidth="1"/>
    <col min="9986" max="9988" width="11.42578125" style="1245" customWidth="1"/>
    <col min="9989" max="9989" width="13" style="1245" customWidth="1"/>
    <col min="9990" max="9990" width="2.85546875" style="1245" customWidth="1"/>
    <col min="9991" max="10238" width="9.140625" style="1245"/>
    <col min="10239" max="10239" width="34.5703125" style="1245" customWidth="1"/>
    <col min="10240" max="10240" width="33.85546875" style="1245" customWidth="1"/>
    <col min="10241" max="10241" width="21.42578125" style="1245" customWidth="1"/>
    <col min="10242" max="10244" width="11.42578125" style="1245" customWidth="1"/>
    <col min="10245" max="10245" width="13" style="1245" customWidth="1"/>
    <col min="10246" max="10246" width="2.85546875" style="1245" customWidth="1"/>
    <col min="10247" max="10494" width="9.140625" style="1245"/>
    <col min="10495" max="10495" width="34.5703125" style="1245" customWidth="1"/>
    <col min="10496" max="10496" width="33.85546875" style="1245" customWidth="1"/>
    <col min="10497" max="10497" width="21.42578125" style="1245" customWidth="1"/>
    <col min="10498" max="10500" width="11.42578125" style="1245" customWidth="1"/>
    <col min="10501" max="10501" width="13" style="1245" customWidth="1"/>
    <col min="10502" max="10502" width="2.85546875" style="1245" customWidth="1"/>
    <col min="10503" max="10750" width="9.140625" style="1245"/>
    <col min="10751" max="10751" width="34.5703125" style="1245" customWidth="1"/>
    <col min="10752" max="10752" width="33.85546875" style="1245" customWidth="1"/>
    <col min="10753" max="10753" width="21.42578125" style="1245" customWidth="1"/>
    <col min="10754" max="10756" width="11.42578125" style="1245" customWidth="1"/>
    <col min="10757" max="10757" width="13" style="1245" customWidth="1"/>
    <col min="10758" max="10758" width="2.85546875" style="1245" customWidth="1"/>
    <col min="10759" max="11006" width="9.140625" style="1245"/>
    <col min="11007" max="11007" width="34.5703125" style="1245" customWidth="1"/>
    <col min="11008" max="11008" width="33.85546875" style="1245" customWidth="1"/>
    <col min="11009" max="11009" width="21.42578125" style="1245" customWidth="1"/>
    <col min="11010" max="11012" width="11.42578125" style="1245" customWidth="1"/>
    <col min="11013" max="11013" width="13" style="1245" customWidth="1"/>
    <col min="11014" max="11014" width="2.85546875" style="1245" customWidth="1"/>
    <col min="11015" max="11262" width="9.140625" style="1245"/>
    <col min="11263" max="11263" width="34.5703125" style="1245" customWidth="1"/>
    <col min="11264" max="11264" width="33.85546875" style="1245" customWidth="1"/>
    <col min="11265" max="11265" width="21.42578125" style="1245" customWidth="1"/>
    <col min="11266" max="11268" width="11.42578125" style="1245" customWidth="1"/>
    <col min="11269" max="11269" width="13" style="1245" customWidth="1"/>
    <col min="11270" max="11270" width="2.85546875" style="1245" customWidth="1"/>
    <col min="11271" max="11518" width="9.140625" style="1245"/>
    <col min="11519" max="11519" width="34.5703125" style="1245" customWidth="1"/>
    <col min="11520" max="11520" width="33.85546875" style="1245" customWidth="1"/>
    <col min="11521" max="11521" width="21.42578125" style="1245" customWidth="1"/>
    <col min="11522" max="11524" width="11.42578125" style="1245" customWidth="1"/>
    <col min="11525" max="11525" width="13" style="1245" customWidth="1"/>
    <col min="11526" max="11526" width="2.85546875" style="1245" customWidth="1"/>
    <col min="11527" max="11774" width="9.140625" style="1245"/>
    <col min="11775" max="11775" width="34.5703125" style="1245" customWidth="1"/>
    <col min="11776" max="11776" width="33.85546875" style="1245" customWidth="1"/>
    <col min="11777" max="11777" width="21.42578125" style="1245" customWidth="1"/>
    <col min="11778" max="11780" width="11.42578125" style="1245" customWidth="1"/>
    <col min="11781" max="11781" width="13" style="1245" customWidth="1"/>
    <col min="11782" max="11782" width="2.85546875" style="1245" customWidth="1"/>
    <col min="11783" max="12030" width="9.140625" style="1245"/>
    <col min="12031" max="12031" width="34.5703125" style="1245" customWidth="1"/>
    <col min="12032" max="12032" width="33.85546875" style="1245" customWidth="1"/>
    <col min="12033" max="12033" width="21.42578125" style="1245" customWidth="1"/>
    <col min="12034" max="12036" width="11.42578125" style="1245" customWidth="1"/>
    <col min="12037" max="12037" width="13" style="1245" customWidth="1"/>
    <col min="12038" max="12038" width="2.85546875" style="1245" customWidth="1"/>
    <col min="12039" max="12286" width="9.140625" style="1245"/>
    <col min="12287" max="12287" width="34.5703125" style="1245" customWidth="1"/>
    <col min="12288" max="12288" width="33.85546875" style="1245" customWidth="1"/>
    <col min="12289" max="12289" width="21.42578125" style="1245" customWidth="1"/>
    <col min="12290" max="12292" width="11.42578125" style="1245" customWidth="1"/>
    <col min="12293" max="12293" width="13" style="1245" customWidth="1"/>
    <col min="12294" max="12294" width="2.85546875" style="1245" customWidth="1"/>
    <col min="12295" max="12542" width="9.140625" style="1245"/>
    <col min="12543" max="12543" width="34.5703125" style="1245" customWidth="1"/>
    <col min="12544" max="12544" width="33.85546875" style="1245" customWidth="1"/>
    <col min="12545" max="12545" width="21.42578125" style="1245" customWidth="1"/>
    <col min="12546" max="12548" width="11.42578125" style="1245" customWidth="1"/>
    <col min="12549" max="12549" width="13" style="1245" customWidth="1"/>
    <col min="12550" max="12550" width="2.85546875" style="1245" customWidth="1"/>
    <col min="12551" max="12798" width="9.140625" style="1245"/>
    <col min="12799" max="12799" width="34.5703125" style="1245" customWidth="1"/>
    <col min="12800" max="12800" width="33.85546875" style="1245" customWidth="1"/>
    <col min="12801" max="12801" width="21.42578125" style="1245" customWidth="1"/>
    <col min="12802" max="12804" width="11.42578125" style="1245" customWidth="1"/>
    <col min="12805" max="12805" width="13" style="1245" customWidth="1"/>
    <col min="12806" max="12806" width="2.85546875" style="1245" customWidth="1"/>
    <col min="12807" max="13054" width="9.140625" style="1245"/>
    <col min="13055" max="13055" width="34.5703125" style="1245" customWidth="1"/>
    <col min="13056" max="13056" width="33.85546875" style="1245" customWidth="1"/>
    <col min="13057" max="13057" width="21.42578125" style="1245" customWidth="1"/>
    <col min="13058" max="13060" width="11.42578125" style="1245" customWidth="1"/>
    <col min="13061" max="13061" width="13" style="1245" customWidth="1"/>
    <col min="13062" max="13062" width="2.85546875" style="1245" customWidth="1"/>
    <col min="13063" max="13310" width="9.140625" style="1245"/>
    <col min="13311" max="13311" width="34.5703125" style="1245" customWidth="1"/>
    <col min="13312" max="13312" width="33.85546875" style="1245" customWidth="1"/>
    <col min="13313" max="13313" width="21.42578125" style="1245" customWidth="1"/>
    <col min="13314" max="13316" width="11.42578125" style="1245" customWidth="1"/>
    <col min="13317" max="13317" width="13" style="1245" customWidth="1"/>
    <col min="13318" max="13318" width="2.85546875" style="1245" customWidth="1"/>
    <col min="13319" max="13566" width="9.140625" style="1245"/>
    <col min="13567" max="13567" width="34.5703125" style="1245" customWidth="1"/>
    <col min="13568" max="13568" width="33.85546875" style="1245" customWidth="1"/>
    <col min="13569" max="13569" width="21.42578125" style="1245" customWidth="1"/>
    <col min="13570" max="13572" width="11.42578125" style="1245" customWidth="1"/>
    <col min="13573" max="13573" width="13" style="1245" customWidth="1"/>
    <col min="13574" max="13574" width="2.85546875" style="1245" customWidth="1"/>
    <col min="13575" max="13822" width="9.140625" style="1245"/>
    <col min="13823" max="13823" width="34.5703125" style="1245" customWidth="1"/>
    <col min="13824" max="13824" width="33.85546875" style="1245" customWidth="1"/>
    <col min="13825" max="13825" width="21.42578125" style="1245" customWidth="1"/>
    <col min="13826" max="13828" width="11.42578125" style="1245" customWidth="1"/>
    <col min="13829" max="13829" width="13" style="1245" customWidth="1"/>
    <col min="13830" max="13830" width="2.85546875" style="1245" customWidth="1"/>
    <col min="13831" max="14078" width="9.140625" style="1245"/>
    <col min="14079" max="14079" width="34.5703125" style="1245" customWidth="1"/>
    <col min="14080" max="14080" width="33.85546875" style="1245" customWidth="1"/>
    <col min="14081" max="14081" width="21.42578125" style="1245" customWidth="1"/>
    <col min="14082" max="14084" width="11.42578125" style="1245" customWidth="1"/>
    <col min="14085" max="14085" width="13" style="1245" customWidth="1"/>
    <col min="14086" max="14086" width="2.85546875" style="1245" customWidth="1"/>
    <col min="14087" max="14334" width="9.140625" style="1245"/>
    <col min="14335" max="14335" width="34.5703125" style="1245" customWidth="1"/>
    <col min="14336" max="14336" width="33.85546875" style="1245" customWidth="1"/>
    <col min="14337" max="14337" width="21.42578125" style="1245" customWidth="1"/>
    <col min="14338" max="14340" width="11.42578125" style="1245" customWidth="1"/>
    <col min="14341" max="14341" width="13" style="1245" customWidth="1"/>
    <col min="14342" max="14342" width="2.85546875" style="1245" customWidth="1"/>
    <col min="14343" max="14590" width="9.140625" style="1245"/>
    <col min="14591" max="14591" width="34.5703125" style="1245" customWidth="1"/>
    <col min="14592" max="14592" width="33.85546875" style="1245" customWidth="1"/>
    <col min="14593" max="14593" width="21.42578125" style="1245" customWidth="1"/>
    <col min="14594" max="14596" width="11.42578125" style="1245" customWidth="1"/>
    <col min="14597" max="14597" width="13" style="1245" customWidth="1"/>
    <col min="14598" max="14598" width="2.85546875" style="1245" customWidth="1"/>
    <col min="14599" max="14846" width="9.140625" style="1245"/>
    <col min="14847" max="14847" width="34.5703125" style="1245" customWidth="1"/>
    <col min="14848" max="14848" width="33.85546875" style="1245" customWidth="1"/>
    <col min="14849" max="14849" width="21.42578125" style="1245" customWidth="1"/>
    <col min="14850" max="14852" width="11.42578125" style="1245" customWidth="1"/>
    <col min="14853" max="14853" width="13" style="1245" customWidth="1"/>
    <col min="14854" max="14854" width="2.85546875" style="1245" customWidth="1"/>
    <col min="14855" max="15102" width="9.140625" style="1245"/>
    <col min="15103" max="15103" width="34.5703125" style="1245" customWidth="1"/>
    <col min="15104" max="15104" width="33.85546875" style="1245" customWidth="1"/>
    <col min="15105" max="15105" width="21.42578125" style="1245" customWidth="1"/>
    <col min="15106" max="15108" width="11.42578125" style="1245" customWidth="1"/>
    <col min="15109" max="15109" width="13" style="1245" customWidth="1"/>
    <col min="15110" max="15110" width="2.85546875" style="1245" customWidth="1"/>
    <col min="15111" max="15358" width="9.140625" style="1245"/>
    <col min="15359" max="15359" width="34.5703125" style="1245" customWidth="1"/>
    <col min="15360" max="15360" width="33.85546875" style="1245" customWidth="1"/>
    <col min="15361" max="15361" width="21.42578125" style="1245" customWidth="1"/>
    <col min="15362" max="15364" width="11.42578125" style="1245" customWidth="1"/>
    <col min="15365" max="15365" width="13" style="1245" customWidth="1"/>
    <col min="15366" max="15366" width="2.85546875" style="1245" customWidth="1"/>
    <col min="15367" max="15614" width="9.140625" style="1245"/>
    <col min="15615" max="15615" width="34.5703125" style="1245" customWidth="1"/>
    <col min="15616" max="15616" width="33.85546875" style="1245" customWidth="1"/>
    <col min="15617" max="15617" width="21.42578125" style="1245" customWidth="1"/>
    <col min="15618" max="15620" width="11.42578125" style="1245" customWidth="1"/>
    <col min="15621" max="15621" width="13" style="1245" customWidth="1"/>
    <col min="15622" max="15622" width="2.85546875" style="1245" customWidth="1"/>
    <col min="15623" max="15870" width="9.140625" style="1245"/>
    <col min="15871" max="15871" width="34.5703125" style="1245" customWidth="1"/>
    <col min="15872" max="15872" width="33.85546875" style="1245" customWidth="1"/>
    <col min="15873" max="15873" width="21.42578125" style="1245" customWidth="1"/>
    <col min="15874" max="15876" width="11.42578125" style="1245" customWidth="1"/>
    <col min="15877" max="15877" width="13" style="1245" customWidth="1"/>
    <col min="15878" max="15878" width="2.85546875" style="1245" customWidth="1"/>
    <col min="15879" max="16126" width="9.140625" style="1245"/>
    <col min="16127" max="16127" width="34.5703125" style="1245" customWidth="1"/>
    <col min="16128" max="16128" width="33.85546875" style="1245" customWidth="1"/>
    <col min="16129" max="16129" width="21.42578125" style="1245" customWidth="1"/>
    <col min="16130" max="16132" width="11.42578125" style="1245" customWidth="1"/>
    <col min="16133" max="16133" width="13" style="1245" customWidth="1"/>
    <col min="16134" max="16134" width="2.85546875" style="1245" customWidth="1"/>
    <col min="16135" max="16384" width="9.140625" style="1245"/>
  </cols>
  <sheetData>
    <row r="1" spans="1:5" ht="15.75" x14ac:dyDescent="0.25">
      <c r="A1" s="378" t="s">
        <v>4294</v>
      </c>
      <c r="B1" s="33"/>
      <c r="C1" s="1634"/>
      <c r="D1" s="1634"/>
      <c r="E1" s="35">
        <v>38</v>
      </c>
    </row>
    <row r="2" spans="1:5" ht="15" x14ac:dyDescent="0.25">
      <c r="A2" s="2144" t="s">
        <v>94</v>
      </c>
      <c r="B2" s="2145"/>
      <c r="C2" s="2145"/>
      <c r="D2" s="2145"/>
      <c r="E2" s="2146"/>
    </row>
    <row r="3" spans="1:5" x14ac:dyDescent="0.2">
      <c r="A3" s="36" t="s">
        <v>95</v>
      </c>
      <c r="B3" s="36"/>
      <c r="C3" s="1634"/>
      <c r="D3" s="1634"/>
      <c r="E3" s="1634"/>
    </row>
    <row r="4" spans="1:5" ht="12.75" x14ac:dyDescent="0.2">
      <c r="A4" s="138" t="s">
        <v>4295</v>
      </c>
      <c r="B4" s="38"/>
      <c r="C4" s="320"/>
      <c r="D4" s="1634"/>
      <c r="E4" s="1634"/>
    </row>
    <row r="5" spans="1:5" ht="45" x14ac:dyDescent="0.2">
      <c r="A5" s="1344"/>
      <c r="B5" s="1634"/>
      <c r="C5" s="488" t="s">
        <v>4296</v>
      </c>
      <c r="D5" s="139" t="s">
        <v>2351</v>
      </c>
      <c r="E5" s="139" t="s">
        <v>236</v>
      </c>
    </row>
    <row r="6" spans="1:5" x14ac:dyDescent="0.2">
      <c r="A6" s="1345" t="s">
        <v>4297</v>
      </c>
      <c r="B6" s="1634"/>
      <c r="C6" s="843"/>
      <c r="D6" s="843"/>
      <c r="E6" s="843"/>
    </row>
    <row r="7" spans="1:5" x14ac:dyDescent="0.2">
      <c r="A7" s="1635" t="s">
        <v>4298</v>
      </c>
      <c r="B7" s="1634"/>
      <c r="C7" s="1707"/>
      <c r="D7" s="1707"/>
      <c r="E7" s="1707"/>
    </row>
    <row r="8" spans="1:5" x14ac:dyDescent="0.2">
      <c r="A8" s="1636" t="s">
        <v>4299</v>
      </c>
      <c r="B8" s="1634"/>
      <c r="C8" s="43" t="s">
        <v>4300</v>
      </c>
      <c r="D8" s="1346">
        <v>0.02</v>
      </c>
      <c r="E8" s="43" t="s">
        <v>4301</v>
      </c>
    </row>
    <row r="9" spans="1:5" x14ac:dyDescent="0.2">
      <c r="A9" s="1636" t="s">
        <v>4302</v>
      </c>
      <c r="B9" s="1634"/>
      <c r="C9" s="43" t="s">
        <v>4303</v>
      </c>
      <c r="D9" s="1346">
        <v>0.04</v>
      </c>
      <c r="E9" s="43" t="s">
        <v>4304</v>
      </c>
    </row>
    <row r="10" spans="1:5" x14ac:dyDescent="0.2">
      <c r="A10" s="1635" t="s">
        <v>4305</v>
      </c>
      <c r="B10" s="1634"/>
      <c r="C10" s="1347"/>
      <c r="D10" s="1347"/>
      <c r="E10" s="1347"/>
    </row>
    <row r="11" spans="1:5" x14ac:dyDescent="0.2">
      <c r="A11" s="1636" t="s">
        <v>4299</v>
      </c>
      <c r="B11" s="1634"/>
      <c r="C11" s="43" t="s">
        <v>4306</v>
      </c>
      <c r="D11" s="1346">
        <v>0.02</v>
      </c>
      <c r="E11" s="43" t="s">
        <v>4307</v>
      </c>
    </row>
    <row r="12" spans="1:5" x14ac:dyDescent="0.2">
      <c r="A12" s="1636" t="s">
        <v>4302</v>
      </c>
      <c r="B12" s="1634"/>
      <c r="C12" s="43" t="s">
        <v>4308</v>
      </c>
      <c r="D12" s="1346">
        <v>0.04</v>
      </c>
      <c r="E12" s="43" t="s">
        <v>4309</v>
      </c>
    </row>
    <row r="13" spans="1:5" x14ac:dyDescent="0.2">
      <c r="A13" s="1637" t="s">
        <v>4310</v>
      </c>
      <c r="B13" s="1634"/>
      <c r="C13" s="1347"/>
      <c r="D13" s="1347"/>
      <c r="E13" s="1347"/>
    </row>
    <row r="14" spans="1:5" x14ac:dyDescent="0.2">
      <c r="A14" s="1636" t="s">
        <v>4299</v>
      </c>
      <c r="B14" s="1634"/>
      <c r="C14" s="43" t="s">
        <v>4311</v>
      </c>
      <c r="D14" s="1346">
        <v>0.02</v>
      </c>
      <c r="E14" s="43" t="s">
        <v>4312</v>
      </c>
    </row>
    <row r="15" spans="1:5" x14ac:dyDescent="0.2">
      <c r="A15" s="1636" t="s">
        <v>4302</v>
      </c>
      <c r="B15" s="1634"/>
      <c r="C15" s="43" t="s">
        <v>4313</v>
      </c>
      <c r="D15" s="1346">
        <v>0.04</v>
      </c>
      <c r="E15" s="43" t="s">
        <v>4314</v>
      </c>
    </row>
    <row r="16" spans="1:5" x14ac:dyDescent="0.2">
      <c r="A16" s="1635" t="s">
        <v>4315</v>
      </c>
      <c r="B16" s="1634"/>
      <c r="C16" s="43" t="s">
        <v>4316</v>
      </c>
      <c r="D16" s="1346">
        <v>0</v>
      </c>
      <c r="E16" s="94"/>
    </row>
    <row r="17" spans="1:6" x14ac:dyDescent="0.2">
      <c r="A17" s="1635" t="s">
        <v>4317</v>
      </c>
      <c r="B17" s="1634"/>
      <c r="C17" s="1347"/>
      <c r="D17" s="1634"/>
      <c r="E17" s="1634"/>
      <c r="F17" s="1634"/>
    </row>
    <row r="18" spans="1:6" x14ac:dyDescent="0.2">
      <c r="A18" s="1636" t="s">
        <v>4299</v>
      </c>
      <c r="B18" s="1634"/>
      <c r="C18" s="43" t="s">
        <v>4318</v>
      </c>
      <c r="D18" s="820"/>
      <c r="E18" s="94"/>
      <c r="F18" s="1634"/>
    </row>
    <row r="19" spans="1:6" x14ac:dyDescent="0.2">
      <c r="A19" s="1636" t="s">
        <v>4302</v>
      </c>
      <c r="B19" s="1634"/>
      <c r="C19" s="43" t="s">
        <v>4319</v>
      </c>
      <c r="D19" s="820"/>
      <c r="E19" s="94"/>
      <c r="F19" s="1634"/>
    </row>
    <row r="20" spans="1:6" x14ac:dyDescent="0.2">
      <c r="A20" s="1636"/>
      <c r="B20" s="1636"/>
      <c r="C20" s="1636"/>
      <c r="D20" s="90"/>
      <c r="E20" s="90"/>
      <c r="F20" s="90"/>
    </row>
    <row r="21" spans="1:6" x14ac:dyDescent="0.2">
      <c r="A21" s="1635" t="s">
        <v>4320</v>
      </c>
      <c r="B21" s="1634"/>
      <c r="C21" s="43" t="s">
        <v>4321</v>
      </c>
      <c r="D21" s="1700"/>
      <c r="E21" s="91" t="s">
        <v>4322</v>
      </c>
      <c r="F21" s="1700" t="s">
        <v>74</v>
      </c>
    </row>
    <row r="22" spans="1:6" x14ac:dyDescent="0.2">
      <c r="A22" s="1634"/>
      <c r="B22" s="1634"/>
      <c r="C22" s="1634"/>
      <c r="D22" s="1700"/>
      <c r="E22" s="1700"/>
      <c r="F22" s="1700"/>
    </row>
    <row r="23" spans="1:6" ht="45" x14ac:dyDescent="0.2">
      <c r="A23" s="2402" t="s">
        <v>4323</v>
      </c>
      <c r="B23" s="2403"/>
      <c r="C23" s="140" t="s">
        <v>2605</v>
      </c>
      <c r="D23" s="139" t="s">
        <v>2351</v>
      </c>
      <c r="E23" s="139" t="s">
        <v>3220</v>
      </c>
      <c r="F23" s="1700"/>
    </row>
    <row r="24" spans="1:6" x14ac:dyDescent="0.2">
      <c r="A24" s="1637" t="s">
        <v>4324</v>
      </c>
      <c r="B24" s="1634"/>
      <c r="C24" s="43" t="s">
        <v>4325</v>
      </c>
      <c r="D24" s="865">
        <v>0</v>
      </c>
      <c r="E24" s="420"/>
      <c r="F24" s="1700"/>
    </row>
    <row r="25" spans="1:6" x14ac:dyDescent="0.2">
      <c r="A25" s="1637" t="s">
        <v>4326</v>
      </c>
      <c r="B25" s="1634"/>
      <c r="C25" s="43" t="s">
        <v>4327</v>
      </c>
      <c r="D25" s="420"/>
      <c r="E25" s="91" t="s">
        <v>4328</v>
      </c>
      <c r="F25" s="1700"/>
    </row>
    <row r="26" spans="1:6" x14ac:dyDescent="0.2">
      <c r="A26" s="1637" t="s">
        <v>4329</v>
      </c>
      <c r="B26" s="1634"/>
      <c r="C26" s="43" t="s">
        <v>4330</v>
      </c>
      <c r="D26" s="1700"/>
      <c r="E26" s="91" t="s">
        <v>4331</v>
      </c>
      <c r="F26" s="1700" t="s">
        <v>76</v>
      </c>
    </row>
    <row r="27" spans="1:6" x14ac:dyDescent="0.2">
      <c r="A27" s="1635"/>
      <c r="B27" s="1634"/>
      <c r="C27" s="217"/>
      <c r="D27" s="1700"/>
      <c r="E27" s="563"/>
      <c r="F27" s="1700"/>
    </row>
    <row r="28" spans="1:6" ht="45" x14ac:dyDescent="0.2">
      <c r="A28" s="2404" t="s">
        <v>4332</v>
      </c>
      <c r="B28" s="2405"/>
      <c r="C28" s="140" t="s">
        <v>2605</v>
      </c>
      <c r="D28" s="139" t="s">
        <v>2351</v>
      </c>
      <c r="E28" s="139" t="s">
        <v>3220</v>
      </c>
      <c r="F28" s="1700"/>
    </row>
    <row r="29" spans="1:6" x14ac:dyDescent="0.2">
      <c r="A29" s="1635" t="s">
        <v>4333</v>
      </c>
      <c r="B29" s="1634"/>
      <c r="C29" s="43" t="s">
        <v>4334</v>
      </c>
      <c r="D29" s="91" t="s">
        <v>4335</v>
      </c>
      <c r="E29" s="91" t="s">
        <v>4336</v>
      </c>
      <c r="F29" s="1700"/>
    </row>
    <row r="30" spans="1:6" x14ac:dyDescent="0.2">
      <c r="A30" s="1637" t="s">
        <v>4337</v>
      </c>
      <c r="B30" s="1634"/>
      <c r="C30" s="43" t="s">
        <v>4338</v>
      </c>
      <c r="D30" s="541">
        <v>0</v>
      </c>
      <c r="E30" s="1353"/>
      <c r="F30" s="1700"/>
    </row>
    <row r="31" spans="1:6" x14ac:dyDescent="0.2">
      <c r="A31" s="1635" t="s">
        <v>242</v>
      </c>
      <c r="B31" s="1634"/>
      <c r="C31" s="1634"/>
      <c r="D31" s="962"/>
      <c r="E31" s="91" t="s">
        <v>4339</v>
      </c>
      <c r="F31" s="955" t="s">
        <v>114</v>
      </c>
    </row>
    <row r="32" spans="1:6" x14ac:dyDescent="0.2">
      <c r="A32" s="1634"/>
      <c r="B32" s="1634"/>
      <c r="C32" s="1634"/>
      <c r="D32" s="1700"/>
      <c r="E32" s="1700"/>
      <c r="F32" s="1700"/>
    </row>
    <row r="33" spans="1:6" x14ac:dyDescent="0.2">
      <c r="A33" s="1700" t="s">
        <v>4340</v>
      </c>
      <c r="B33" s="1634"/>
      <c r="C33" s="1634"/>
      <c r="D33" s="482" t="str">
        <f>CONCATENATE($F$21," + ",$F$26, " + ",$F$31)</f>
        <v>A + B + C</v>
      </c>
      <c r="E33" s="91" t="s">
        <v>4341</v>
      </c>
      <c r="F33" s="1700" t="s">
        <v>118</v>
      </c>
    </row>
    <row r="34" spans="1:6" x14ac:dyDescent="0.2">
      <c r="A34" s="1634"/>
      <c r="B34" s="1634"/>
      <c r="C34" s="1634"/>
      <c r="D34" s="1700"/>
      <c r="E34" s="1700"/>
      <c r="F34" s="1700"/>
    </row>
    <row r="35" spans="1:6" x14ac:dyDescent="0.2">
      <c r="A35" s="1635" t="s">
        <v>4342</v>
      </c>
      <c r="B35" s="1634"/>
      <c r="C35" s="1634"/>
      <c r="D35" s="1700"/>
      <c r="E35" s="1700"/>
      <c r="F35" s="1700"/>
    </row>
    <row r="36" spans="1:6" x14ac:dyDescent="0.2">
      <c r="A36" s="1635"/>
      <c r="B36" s="1634"/>
      <c r="C36" s="1634"/>
      <c r="D36" s="1700"/>
      <c r="E36" s="1700"/>
      <c r="F36" s="1700"/>
    </row>
    <row r="37" spans="1:6" ht="45" x14ac:dyDescent="0.2">
      <c r="A37" s="1354" t="s">
        <v>4343</v>
      </c>
      <c r="B37" s="1634"/>
      <c r="C37" s="140" t="s">
        <v>2605</v>
      </c>
      <c r="D37" s="139" t="s">
        <v>2351</v>
      </c>
      <c r="E37" s="139" t="s">
        <v>3220</v>
      </c>
      <c r="F37" s="1700"/>
    </row>
    <row r="38" spans="1:6" x14ac:dyDescent="0.2">
      <c r="A38" s="1637" t="s">
        <v>4324</v>
      </c>
      <c r="B38" s="1634"/>
      <c r="C38" s="43" t="s">
        <v>4344</v>
      </c>
      <c r="D38" s="541">
        <v>0</v>
      </c>
      <c r="E38" s="1353"/>
      <c r="F38" s="1700"/>
    </row>
    <row r="39" spans="1:6" x14ac:dyDescent="0.2">
      <c r="A39" s="1637" t="s">
        <v>4326</v>
      </c>
      <c r="B39" s="1634"/>
      <c r="C39" s="43" t="s">
        <v>4345</v>
      </c>
      <c r="D39" s="541">
        <v>0</v>
      </c>
      <c r="E39" s="1353"/>
      <c r="F39" s="1700"/>
    </row>
    <row r="40" spans="1:6" x14ac:dyDescent="0.2">
      <c r="A40" s="1637" t="s">
        <v>4329</v>
      </c>
      <c r="B40" s="1634"/>
      <c r="C40" s="43" t="s">
        <v>4346</v>
      </c>
      <c r="D40" s="1700"/>
      <c r="E40" s="1353"/>
      <c r="F40" s="1700" t="s">
        <v>121</v>
      </c>
    </row>
    <row r="41" spans="1:6" x14ac:dyDescent="0.2">
      <c r="A41" s="1634"/>
      <c r="B41" s="1634"/>
      <c r="C41" s="1634"/>
      <c r="D41" s="1700"/>
      <c r="E41" s="1700"/>
      <c r="F41" s="1700"/>
    </row>
    <row r="42" spans="1:6" ht="15" x14ac:dyDescent="0.2">
      <c r="A42" s="38" t="s">
        <v>4347</v>
      </c>
      <c r="B42" s="326"/>
      <c r="C42" s="1634"/>
      <c r="D42" s="132" t="str">
        <f>CONCATENATE($F$33)</f>
        <v>D</v>
      </c>
      <c r="E42" s="91" t="s">
        <v>4348</v>
      </c>
      <c r="F42" s="1700" t="s">
        <v>125</v>
      </c>
    </row>
    <row r="43" spans="1:6" x14ac:dyDescent="0.2">
      <c r="A43" s="1700"/>
      <c r="B43" s="1700"/>
      <c r="C43" s="1700"/>
      <c r="D43" s="132"/>
      <c r="E43" s="563"/>
      <c r="F43" s="1700"/>
    </row>
    <row r="44" spans="1:6" x14ac:dyDescent="0.2">
      <c r="A44" s="1700" t="s">
        <v>4349</v>
      </c>
      <c r="B44" s="1700"/>
      <c r="C44" s="139" t="s">
        <v>2605</v>
      </c>
      <c r="D44" s="1700"/>
      <c r="E44" s="1700"/>
      <c r="F44" s="1700"/>
    </row>
    <row r="45" spans="1:6" x14ac:dyDescent="0.2">
      <c r="A45" s="1700" t="s">
        <v>4350</v>
      </c>
      <c r="B45" s="1700"/>
      <c r="C45" s="255">
        <v>14600</v>
      </c>
      <c r="D45" s="1700"/>
      <c r="E45" s="1700"/>
      <c r="F45" s="1352" t="s">
        <v>169</v>
      </c>
    </row>
    <row r="46" spans="1:6" ht="12.75" x14ac:dyDescent="0.2">
      <c r="A46" s="25"/>
      <c r="B46" s="1634"/>
      <c r="C46" s="1634"/>
      <c r="D46" s="1634"/>
      <c r="E46" s="1634"/>
      <c r="F46" s="1634"/>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workbookViewId="0"/>
  </sheetViews>
  <sheetFormatPr defaultColWidth="9.140625" defaultRowHeight="11.25" x14ac:dyDescent="0.2"/>
  <cols>
    <col min="1" max="1" width="24.140625" style="30" customWidth="1"/>
    <col min="2" max="2" width="24" style="30" customWidth="1"/>
    <col min="3" max="3" width="12.85546875" style="30" customWidth="1"/>
    <col min="4" max="4" width="29.140625" style="30" customWidth="1"/>
    <col min="5" max="5" width="10.85546875" style="30" customWidth="1"/>
    <col min="6" max="6" width="10" style="30" customWidth="1"/>
    <col min="7" max="253" width="9.140625" style="30"/>
    <col min="254" max="254" width="34.5703125" style="30" customWidth="1"/>
    <col min="255" max="255" width="33.85546875" style="30" customWidth="1"/>
    <col min="256" max="256" width="21.42578125" style="30" customWidth="1"/>
    <col min="257" max="259" width="11.42578125" style="30" customWidth="1"/>
    <col min="260" max="260" width="13" style="30" customWidth="1"/>
    <col min="261" max="261" width="2.85546875" style="30" customWidth="1"/>
    <col min="262" max="509" width="9.140625" style="30"/>
    <col min="510" max="510" width="34.5703125" style="30" customWidth="1"/>
    <col min="511" max="511" width="33.85546875" style="30" customWidth="1"/>
    <col min="512" max="512" width="21.42578125" style="30" customWidth="1"/>
    <col min="513" max="515" width="11.42578125" style="30" customWidth="1"/>
    <col min="516" max="516" width="13" style="30" customWidth="1"/>
    <col min="517" max="517" width="2.85546875" style="30" customWidth="1"/>
    <col min="518" max="765" width="9.140625" style="30"/>
    <col min="766" max="766" width="34.5703125" style="30" customWidth="1"/>
    <col min="767" max="767" width="33.85546875" style="30" customWidth="1"/>
    <col min="768" max="768" width="21.42578125" style="30" customWidth="1"/>
    <col min="769" max="771" width="11.42578125" style="30" customWidth="1"/>
    <col min="772" max="772" width="13" style="30" customWidth="1"/>
    <col min="773" max="773" width="2.85546875" style="30" customWidth="1"/>
    <col min="774" max="1021" width="9.140625" style="30"/>
    <col min="1022" max="1022" width="34.5703125" style="30" customWidth="1"/>
    <col min="1023" max="1023" width="33.85546875" style="30" customWidth="1"/>
    <col min="1024" max="1024" width="21.42578125" style="30" customWidth="1"/>
    <col min="1025" max="1027" width="11.42578125" style="30" customWidth="1"/>
    <col min="1028" max="1028" width="13" style="30" customWidth="1"/>
    <col min="1029" max="1029" width="2.85546875" style="30" customWidth="1"/>
    <col min="1030" max="1277" width="9.140625" style="30"/>
    <col min="1278" max="1278" width="34.5703125" style="30" customWidth="1"/>
    <col min="1279" max="1279" width="33.85546875" style="30" customWidth="1"/>
    <col min="1280" max="1280" width="21.42578125" style="30" customWidth="1"/>
    <col min="1281" max="1283" width="11.42578125" style="30" customWidth="1"/>
    <col min="1284" max="1284" width="13" style="30" customWidth="1"/>
    <col min="1285" max="1285" width="2.85546875" style="30" customWidth="1"/>
    <col min="1286" max="1533" width="9.140625" style="30"/>
    <col min="1534" max="1534" width="34.5703125" style="30" customWidth="1"/>
    <col min="1535" max="1535" width="33.85546875" style="30" customWidth="1"/>
    <col min="1536" max="1536" width="21.42578125" style="30" customWidth="1"/>
    <col min="1537" max="1539" width="11.42578125" style="30" customWidth="1"/>
    <col min="1540" max="1540" width="13" style="30" customWidth="1"/>
    <col min="1541" max="1541" width="2.85546875" style="30" customWidth="1"/>
    <col min="1542" max="1789" width="9.140625" style="30"/>
    <col min="1790" max="1790" width="34.5703125" style="30" customWidth="1"/>
    <col min="1791" max="1791" width="33.85546875" style="30" customWidth="1"/>
    <col min="1792" max="1792" width="21.42578125" style="30" customWidth="1"/>
    <col min="1793" max="1795" width="11.42578125" style="30" customWidth="1"/>
    <col min="1796" max="1796" width="13" style="30" customWidth="1"/>
    <col min="1797" max="1797" width="2.85546875" style="30" customWidth="1"/>
    <col min="1798" max="2045" width="9.140625" style="30"/>
    <col min="2046" max="2046" width="34.5703125" style="30" customWidth="1"/>
    <col min="2047" max="2047" width="33.85546875" style="30" customWidth="1"/>
    <col min="2048" max="2048" width="21.42578125" style="30" customWidth="1"/>
    <col min="2049" max="2051" width="11.42578125" style="30" customWidth="1"/>
    <col min="2052" max="2052" width="13" style="30" customWidth="1"/>
    <col min="2053" max="2053" width="2.85546875" style="30" customWidth="1"/>
    <col min="2054" max="2301" width="9.140625" style="30"/>
    <col min="2302" max="2302" width="34.5703125" style="30" customWidth="1"/>
    <col min="2303" max="2303" width="33.85546875" style="30" customWidth="1"/>
    <col min="2304" max="2304" width="21.42578125" style="30" customWidth="1"/>
    <col min="2305" max="2307" width="11.42578125" style="30" customWidth="1"/>
    <col min="2308" max="2308" width="13" style="30" customWidth="1"/>
    <col min="2309" max="2309" width="2.85546875" style="30" customWidth="1"/>
    <col min="2310" max="2557" width="9.140625" style="30"/>
    <col min="2558" max="2558" width="34.5703125" style="30" customWidth="1"/>
    <col min="2559" max="2559" width="33.85546875" style="30" customWidth="1"/>
    <col min="2560" max="2560" width="21.42578125" style="30" customWidth="1"/>
    <col min="2561" max="2563" width="11.42578125" style="30" customWidth="1"/>
    <col min="2564" max="2564" width="13" style="30" customWidth="1"/>
    <col min="2565" max="2565" width="2.85546875" style="30" customWidth="1"/>
    <col min="2566" max="2813" width="9.140625" style="30"/>
    <col min="2814" max="2814" width="34.5703125" style="30" customWidth="1"/>
    <col min="2815" max="2815" width="33.85546875" style="30" customWidth="1"/>
    <col min="2816" max="2816" width="21.42578125" style="30" customWidth="1"/>
    <col min="2817" max="2819" width="11.42578125" style="30" customWidth="1"/>
    <col min="2820" max="2820" width="13" style="30" customWidth="1"/>
    <col min="2821" max="2821" width="2.85546875" style="30" customWidth="1"/>
    <col min="2822" max="3069" width="9.140625" style="30"/>
    <col min="3070" max="3070" width="34.5703125" style="30" customWidth="1"/>
    <col min="3071" max="3071" width="33.85546875" style="30" customWidth="1"/>
    <col min="3072" max="3072" width="21.42578125" style="30" customWidth="1"/>
    <col min="3073" max="3075" width="11.42578125" style="30" customWidth="1"/>
    <col min="3076" max="3076" width="13" style="30" customWidth="1"/>
    <col min="3077" max="3077" width="2.85546875" style="30" customWidth="1"/>
    <col min="3078" max="3325" width="9.140625" style="30"/>
    <col min="3326" max="3326" width="34.5703125" style="30" customWidth="1"/>
    <col min="3327" max="3327" width="33.85546875" style="30" customWidth="1"/>
    <col min="3328" max="3328" width="21.42578125" style="30" customWidth="1"/>
    <col min="3329" max="3331" width="11.42578125" style="30" customWidth="1"/>
    <col min="3332" max="3332" width="13" style="30" customWidth="1"/>
    <col min="3333" max="3333" width="2.85546875" style="30" customWidth="1"/>
    <col min="3334" max="3581" width="9.140625" style="30"/>
    <col min="3582" max="3582" width="34.5703125" style="30" customWidth="1"/>
    <col min="3583" max="3583" width="33.85546875" style="30" customWidth="1"/>
    <col min="3584" max="3584" width="21.42578125" style="30" customWidth="1"/>
    <col min="3585" max="3587" width="11.42578125" style="30" customWidth="1"/>
    <col min="3588" max="3588" width="13" style="30" customWidth="1"/>
    <col min="3589" max="3589" width="2.85546875" style="30" customWidth="1"/>
    <col min="3590" max="3837" width="9.140625" style="30"/>
    <col min="3838" max="3838" width="34.5703125" style="30" customWidth="1"/>
    <col min="3839" max="3839" width="33.85546875" style="30" customWidth="1"/>
    <col min="3840" max="3840" width="21.42578125" style="30" customWidth="1"/>
    <col min="3841" max="3843" width="11.42578125" style="30" customWidth="1"/>
    <col min="3844" max="3844" width="13" style="30" customWidth="1"/>
    <col min="3845" max="3845" width="2.85546875" style="30" customWidth="1"/>
    <col min="3846" max="4093" width="9.140625" style="30"/>
    <col min="4094" max="4094" width="34.5703125" style="30" customWidth="1"/>
    <col min="4095" max="4095" width="33.85546875" style="30" customWidth="1"/>
    <col min="4096" max="4096" width="21.42578125" style="30" customWidth="1"/>
    <col min="4097" max="4099" width="11.42578125" style="30" customWidth="1"/>
    <col min="4100" max="4100" width="13" style="30" customWidth="1"/>
    <col min="4101" max="4101" width="2.85546875" style="30" customWidth="1"/>
    <col min="4102" max="4349" width="9.140625" style="30"/>
    <col min="4350" max="4350" width="34.5703125" style="30" customWidth="1"/>
    <col min="4351" max="4351" width="33.85546875" style="30" customWidth="1"/>
    <col min="4352" max="4352" width="21.42578125" style="30" customWidth="1"/>
    <col min="4353" max="4355" width="11.42578125" style="30" customWidth="1"/>
    <col min="4356" max="4356" width="13" style="30" customWidth="1"/>
    <col min="4357" max="4357" width="2.85546875" style="30" customWidth="1"/>
    <col min="4358" max="4605" width="9.140625" style="30"/>
    <col min="4606" max="4606" width="34.5703125" style="30" customWidth="1"/>
    <col min="4607" max="4607" width="33.85546875" style="30" customWidth="1"/>
    <col min="4608" max="4608" width="21.42578125" style="30" customWidth="1"/>
    <col min="4609" max="4611" width="11.42578125" style="30" customWidth="1"/>
    <col min="4612" max="4612" width="13" style="30" customWidth="1"/>
    <col min="4613" max="4613" width="2.85546875" style="30" customWidth="1"/>
    <col min="4614" max="4861" width="9.140625" style="30"/>
    <col min="4862" max="4862" width="34.5703125" style="30" customWidth="1"/>
    <col min="4863" max="4863" width="33.85546875" style="30" customWidth="1"/>
    <col min="4864" max="4864" width="21.42578125" style="30" customWidth="1"/>
    <col min="4865" max="4867" width="11.42578125" style="30" customWidth="1"/>
    <col min="4868" max="4868" width="13" style="30" customWidth="1"/>
    <col min="4869" max="4869" width="2.85546875" style="30" customWidth="1"/>
    <col min="4870" max="5117" width="9.140625" style="30"/>
    <col min="5118" max="5118" width="34.5703125" style="30" customWidth="1"/>
    <col min="5119" max="5119" width="33.85546875" style="30" customWidth="1"/>
    <col min="5120" max="5120" width="21.42578125" style="30" customWidth="1"/>
    <col min="5121" max="5123" width="11.42578125" style="30" customWidth="1"/>
    <col min="5124" max="5124" width="13" style="30" customWidth="1"/>
    <col min="5125" max="5125" width="2.85546875" style="30" customWidth="1"/>
    <col min="5126" max="5373" width="9.140625" style="30"/>
    <col min="5374" max="5374" width="34.5703125" style="30" customWidth="1"/>
    <col min="5375" max="5375" width="33.85546875" style="30" customWidth="1"/>
    <col min="5376" max="5376" width="21.42578125" style="30" customWidth="1"/>
    <col min="5377" max="5379" width="11.42578125" style="30" customWidth="1"/>
    <col min="5380" max="5380" width="13" style="30" customWidth="1"/>
    <col min="5381" max="5381" width="2.85546875" style="30" customWidth="1"/>
    <col min="5382" max="5629" width="9.140625" style="30"/>
    <col min="5630" max="5630" width="34.5703125" style="30" customWidth="1"/>
    <col min="5631" max="5631" width="33.85546875" style="30" customWidth="1"/>
    <col min="5632" max="5632" width="21.42578125" style="30" customWidth="1"/>
    <col min="5633" max="5635" width="11.42578125" style="30" customWidth="1"/>
    <col min="5636" max="5636" width="13" style="30" customWidth="1"/>
    <col min="5637" max="5637" width="2.85546875" style="30" customWidth="1"/>
    <col min="5638" max="5885" width="9.140625" style="30"/>
    <col min="5886" max="5886" width="34.5703125" style="30" customWidth="1"/>
    <col min="5887" max="5887" width="33.85546875" style="30" customWidth="1"/>
    <col min="5888" max="5888" width="21.42578125" style="30" customWidth="1"/>
    <col min="5889" max="5891" width="11.42578125" style="30" customWidth="1"/>
    <col min="5892" max="5892" width="13" style="30" customWidth="1"/>
    <col min="5893" max="5893" width="2.85546875" style="30" customWidth="1"/>
    <col min="5894" max="6141" width="9.140625" style="30"/>
    <col min="6142" max="6142" width="34.5703125" style="30" customWidth="1"/>
    <col min="6143" max="6143" width="33.85546875" style="30" customWidth="1"/>
    <col min="6144" max="6144" width="21.42578125" style="30" customWidth="1"/>
    <col min="6145" max="6147" width="11.42578125" style="30" customWidth="1"/>
    <col min="6148" max="6148" width="13" style="30" customWidth="1"/>
    <col min="6149" max="6149" width="2.85546875" style="30" customWidth="1"/>
    <col min="6150" max="6397" width="9.140625" style="30"/>
    <col min="6398" max="6398" width="34.5703125" style="30" customWidth="1"/>
    <col min="6399" max="6399" width="33.85546875" style="30" customWidth="1"/>
    <col min="6400" max="6400" width="21.42578125" style="30" customWidth="1"/>
    <col min="6401" max="6403" width="11.42578125" style="30" customWidth="1"/>
    <col min="6404" max="6404" width="13" style="30" customWidth="1"/>
    <col min="6405" max="6405" width="2.85546875" style="30" customWidth="1"/>
    <col min="6406" max="6653" width="9.140625" style="30"/>
    <col min="6654" max="6654" width="34.5703125" style="30" customWidth="1"/>
    <col min="6655" max="6655" width="33.85546875" style="30" customWidth="1"/>
    <col min="6656" max="6656" width="21.42578125" style="30" customWidth="1"/>
    <col min="6657" max="6659" width="11.42578125" style="30" customWidth="1"/>
    <col min="6660" max="6660" width="13" style="30" customWidth="1"/>
    <col min="6661" max="6661" width="2.85546875" style="30" customWidth="1"/>
    <col min="6662" max="6909" width="9.140625" style="30"/>
    <col min="6910" max="6910" width="34.5703125" style="30" customWidth="1"/>
    <col min="6911" max="6911" width="33.85546875" style="30" customWidth="1"/>
    <col min="6912" max="6912" width="21.42578125" style="30" customWidth="1"/>
    <col min="6913" max="6915" width="11.42578125" style="30" customWidth="1"/>
    <col min="6916" max="6916" width="13" style="30" customWidth="1"/>
    <col min="6917" max="6917" width="2.85546875" style="30" customWidth="1"/>
    <col min="6918" max="7165" width="9.140625" style="30"/>
    <col min="7166" max="7166" width="34.5703125" style="30" customWidth="1"/>
    <col min="7167" max="7167" width="33.85546875" style="30" customWidth="1"/>
    <col min="7168" max="7168" width="21.42578125" style="30" customWidth="1"/>
    <col min="7169" max="7171" width="11.42578125" style="30" customWidth="1"/>
    <col min="7172" max="7172" width="13" style="30" customWidth="1"/>
    <col min="7173" max="7173" width="2.85546875" style="30" customWidth="1"/>
    <col min="7174" max="7421" width="9.140625" style="30"/>
    <col min="7422" max="7422" width="34.5703125" style="30" customWidth="1"/>
    <col min="7423" max="7423" width="33.85546875" style="30" customWidth="1"/>
    <col min="7424" max="7424" width="21.42578125" style="30" customWidth="1"/>
    <col min="7425" max="7427" width="11.42578125" style="30" customWidth="1"/>
    <col min="7428" max="7428" width="13" style="30" customWidth="1"/>
    <col min="7429" max="7429" width="2.85546875" style="30" customWidth="1"/>
    <col min="7430" max="7677" width="9.140625" style="30"/>
    <col min="7678" max="7678" width="34.5703125" style="30" customWidth="1"/>
    <col min="7679" max="7679" width="33.85546875" style="30" customWidth="1"/>
    <col min="7680" max="7680" width="21.42578125" style="30" customWidth="1"/>
    <col min="7681" max="7683" width="11.42578125" style="30" customWidth="1"/>
    <col min="7684" max="7684" width="13" style="30" customWidth="1"/>
    <col min="7685" max="7685" width="2.85546875" style="30" customWidth="1"/>
    <col min="7686" max="7933" width="9.140625" style="30"/>
    <col min="7934" max="7934" width="34.5703125" style="30" customWidth="1"/>
    <col min="7935" max="7935" width="33.85546875" style="30" customWidth="1"/>
    <col min="7936" max="7936" width="21.42578125" style="30" customWidth="1"/>
    <col min="7937" max="7939" width="11.42578125" style="30" customWidth="1"/>
    <col min="7940" max="7940" width="13" style="30" customWidth="1"/>
    <col min="7941" max="7941" width="2.85546875" style="30" customWidth="1"/>
    <col min="7942" max="8189" width="9.140625" style="30"/>
    <col min="8190" max="8190" width="34.5703125" style="30" customWidth="1"/>
    <col min="8191" max="8191" width="33.85546875" style="30" customWidth="1"/>
    <col min="8192" max="8192" width="21.42578125" style="30" customWidth="1"/>
    <col min="8193" max="8195" width="11.42578125" style="30" customWidth="1"/>
    <col min="8196" max="8196" width="13" style="30" customWidth="1"/>
    <col min="8197" max="8197" width="2.85546875" style="30" customWidth="1"/>
    <col min="8198" max="8445" width="9.140625" style="30"/>
    <col min="8446" max="8446" width="34.5703125" style="30" customWidth="1"/>
    <col min="8447" max="8447" width="33.85546875" style="30" customWidth="1"/>
    <col min="8448" max="8448" width="21.42578125" style="30" customWidth="1"/>
    <col min="8449" max="8451" width="11.42578125" style="30" customWidth="1"/>
    <col min="8452" max="8452" width="13" style="30" customWidth="1"/>
    <col min="8453" max="8453" width="2.85546875" style="30" customWidth="1"/>
    <col min="8454" max="8701" width="9.140625" style="30"/>
    <col min="8702" max="8702" width="34.5703125" style="30" customWidth="1"/>
    <col min="8703" max="8703" width="33.85546875" style="30" customWidth="1"/>
    <col min="8704" max="8704" width="21.42578125" style="30" customWidth="1"/>
    <col min="8705" max="8707" width="11.42578125" style="30" customWidth="1"/>
    <col min="8708" max="8708" width="13" style="30" customWidth="1"/>
    <col min="8709" max="8709" width="2.85546875" style="30" customWidth="1"/>
    <col min="8710" max="8957" width="9.140625" style="30"/>
    <col min="8958" max="8958" width="34.5703125" style="30" customWidth="1"/>
    <col min="8959" max="8959" width="33.85546875" style="30" customWidth="1"/>
    <col min="8960" max="8960" width="21.42578125" style="30" customWidth="1"/>
    <col min="8961" max="8963" width="11.42578125" style="30" customWidth="1"/>
    <col min="8964" max="8964" width="13" style="30" customWidth="1"/>
    <col min="8965" max="8965" width="2.85546875" style="30" customWidth="1"/>
    <col min="8966" max="9213" width="9.140625" style="30"/>
    <col min="9214" max="9214" width="34.5703125" style="30" customWidth="1"/>
    <col min="9215" max="9215" width="33.85546875" style="30" customWidth="1"/>
    <col min="9216" max="9216" width="21.42578125" style="30" customWidth="1"/>
    <col min="9217" max="9219" width="11.42578125" style="30" customWidth="1"/>
    <col min="9220" max="9220" width="13" style="30" customWidth="1"/>
    <col min="9221" max="9221" width="2.85546875" style="30" customWidth="1"/>
    <col min="9222" max="9469" width="9.140625" style="30"/>
    <col min="9470" max="9470" width="34.5703125" style="30" customWidth="1"/>
    <col min="9471" max="9471" width="33.85546875" style="30" customWidth="1"/>
    <col min="9472" max="9472" width="21.42578125" style="30" customWidth="1"/>
    <col min="9473" max="9475" width="11.42578125" style="30" customWidth="1"/>
    <col min="9476" max="9476" width="13" style="30" customWidth="1"/>
    <col min="9477" max="9477" width="2.85546875" style="30" customWidth="1"/>
    <col min="9478" max="9725" width="9.140625" style="30"/>
    <col min="9726" max="9726" width="34.5703125" style="30" customWidth="1"/>
    <col min="9727" max="9727" width="33.85546875" style="30" customWidth="1"/>
    <col min="9728" max="9728" width="21.42578125" style="30" customWidth="1"/>
    <col min="9729" max="9731" width="11.42578125" style="30" customWidth="1"/>
    <col min="9732" max="9732" width="13" style="30" customWidth="1"/>
    <col min="9733" max="9733" width="2.85546875" style="30" customWidth="1"/>
    <col min="9734" max="9981" width="9.140625" style="30"/>
    <col min="9982" max="9982" width="34.5703125" style="30" customWidth="1"/>
    <col min="9983" max="9983" width="33.85546875" style="30" customWidth="1"/>
    <col min="9984" max="9984" width="21.42578125" style="30" customWidth="1"/>
    <col min="9985" max="9987" width="11.42578125" style="30" customWidth="1"/>
    <col min="9988" max="9988" width="13" style="30" customWidth="1"/>
    <col min="9989" max="9989" width="2.85546875" style="30" customWidth="1"/>
    <col min="9990" max="10237" width="9.140625" style="30"/>
    <col min="10238" max="10238" width="34.5703125" style="30" customWidth="1"/>
    <col min="10239" max="10239" width="33.85546875" style="30" customWidth="1"/>
    <col min="10240" max="10240" width="21.42578125" style="30" customWidth="1"/>
    <col min="10241" max="10243" width="11.42578125" style="30" customWidth="1"/>
    <col min="10244" max="10244" width="13" style="30" customWidth="1"/>
    <col min="10245" max="10245" width="2.85546875" style="30" customWidth="1"/>
    <col min="10246" max="10493" width="9.140625" style="30"/>
    <col min="10494" max="10494" width="34.5703125" style="30" customWidth="1"/>
    <col min="10495" max="10495" width="33.85546875" style="30" customWidth="1"/>
    <col min="10496" max="10496" width="21.42578125" style="30" customWidth="1"/>
    <col min="10497" max="10499" width="11.42578125" style="30" customWidth="1"/>
    <col min="10500" max="10500" width="13" style="30" customWidth="1"/>
    <col min="10501" max="10501" width="2.85546875" style="30" customWidth="1"/>
    <col min="10502" max="10749" width="9.140625" style="30"/>
    <col min="10750" max="10750" width="34.5703125" style="30" customWidth="1"/>
    <col min="10751" max="10751" width="33.85546875" style="30" customWidth="1"/>
    <col min="10752" max="10752" width="21.42578125" style="30" customWidth="1"/>
    <col min="10753" max="10755" width="11.42578125" style="30" customWidth="1"/>
    <col min="10756" max="10756" width="13" style="30" customWidth="1"/>
    <col min="10757" max="10757" width="2.85546875" style="30" customWidth="1"/>
    <col min="10758" max="11005" width="9.140625" style="30"/>
    <col min="11006" max="11006" width="34.5703125" style="30" customWidth="1"/>
    <col min="11007" max="11007" width="33.85546875" style="30" customWidth="1"/>
    <col min="11008" max="11008" width="21.42578125" style="30" customWidth="1"/>
    <col min="11009" max="11011" width="11.42578125" style="30" customWidth="1"/>
    <col min="11012" max="11012" width="13" style="30" customWidth="1"/>
    <col min="11013" max="11013" width="2.85546875" style="30" customWidth="1"/>
    <col min="11014" max="11261" width="9.140625" style="30"/>
    <col min="11262" max="11262" width="34.5703125" style="30" customWidth="1"/>
    <col min="11263" max="11263" width="33.85546875" style="30" customWidth="1"/>
    <col min="11264" max="11264" width="21.42578125" style="30" customWidth="1"/>
    <col min="11265" max="11267" width="11.42578125" style="30" customWidth="1"/>
    <col min="11268" max="11268" width="13" style="30" customWidth="1"/>
    <col min="11269" max="11269" width="2.85546875" style="30" customWidth="1"/>
    <col min="11270" max="11517" width="9.140625" style="30"/>
    <col min="11518" max="11518" width="34.5703125" style="30" customWidth="1"/>
    <col min="11519" max="11519" width="33.85546875" style="30" customWidth="1"/>
    <col min="11520" max="11520" width="21.42578125" style="30" customWidth="1"/>
    <col min="11521" max="11523" width="11.42578125" style="30" customWidth="1"/>
    <col min="11524" max="11524" width="13" style="30" customWidth="1"/>
    <col min="11525" max="11525" width="2.85546875" style="30" customWidth="1"/>
    <col min="11526" max="11773" width="9.140625" style="30"/>
    <col min="11774" max="11774" width="34.5703125" style="30" customWidth="1"/>
    <col min="11775" max="11775" width="33.85546875" style="30" customWidth="1"/>
    <col min="11776" max="11776" width="21.42578125" style="30" customWidth="1"/>
    <col min="11777" max="11779" width="11.42578125" style="30" customWidth="1"/>
    <col min="11780" max="11780" width="13" style="30" customWidth="1"/>
    <col min="11781" max="11781" width="2.85546875" style="30" customWidth="1"/>
    <col min="11782" max="12029" width="9.140625" style="30"/>
    <col min="12030" max="12030" width="34.5703125" style="30" customWidth="1"/>
    <col min="12031" max="12031" width="33.85546875" style="30" customWidth="1"/>
    <col min="12032" max="12032" width="21.42578125" style="30" customWidth="1"/>
    <col min="12033" max="12035" width="11.42578125" style="30" customWidth="1"/>
    <col min="12036" max="12036" width="13" style="30" customWidth="1"/>
    <col min="12037" max="12037" width="2.85546875" style="30" customWidth="1"/>
    <col min="12038" max="12285" width="9.140625" style="30"/>
    <col min="12286" max="12286" width="34.5703125" style="30" customWidth="1"/>
    <col min="12287" max="12287" width="33.85546875" style="30" customWidth="1"/>
    <col min="12288" max="12288" width="21.42578125" style="30" customWidth="1"/>
    <col min="12289" max="12291" width="11.42578125" style="30" customWidth="1"/>
    <col min="12292" max="12292" width="13" style="30" customWidth="1"/>
    <col min="12293" max="12293" width="2.85546875" style="30" customWidth="1"/>
    <col min="12294" max="12541" width="9.140625" style="30"/>
    <col min="12542" max="12542" width="34.5703125" style="30" customWidth="1"/>
    <col min="12543" max="12543" width="33.85546875" style="30" customWidth="1"/>
    <col min="12544" max="12544" width="21.42578125" style="30" customWidth="1"/>
    <col min="12545" max="12547" width="11.42578125" style="30" customWidth="1"/>
    <col min="12548" max="12548" width="13" style="30" customWidth="1"/>
    <col min="12549" max="12549" width="2.85546875" style="30" customWidth="1"/>
    <col min="12550" max="12797" width="9.140625" style="30"/>
    <col min="12798" max="12798" width="34.5703125" style="30" customWidth="1"/>
    <col min="12799" max="12799" width="33.85546875" style="30" customWidth="1"/>
    <col min="12800" max="12800" width="21.42578125" style="30" customWidth="1"/>
    <col min="12801" max="12803" width="11.42578125" style="30" customWidth="1"/>
    <col min="12804" max="12804" width="13" style="30" customWidth="1"/>
    <col min="12805" max="12805" width="2.85546875" style="30" customWidth="1"/>
    <col min="12806" max="13053" width="9.140625" style="30"/>
    <col min="13054" max="13054" width="34.5703125" style="30" customWidth="1"/>
    <col min="13055" max="13055" width="33.85546875" style="30" customWidth="1"/>
    <col min="13056" max="13056" width="21.42578125" style="30" customWidth="1"/>
    <col min="13057" max="13059" width="11.42578125" style="30" customWidth="1"/>
    <col min="13060" max="13060" width="13" style="30" customWidth="1"/>
    <col min="13061" max="13061" width="2.85546875" style="30" customWidth="1"/>
    <col min="13062" max="13309" width="9.140625" style="30"/>
    <col min="13310" max="13310" width="34.5703125" style="30" customWidth="1"/>
    <col min="13311" max="13311" width="33.85546875" style="30" customWidth="1"/>
    <col min="13312" max="13312" width="21.42578125" style="30" customWidth="1"/>
    <col min="13313" max="13315" width="11.42578125" style="30" customWidth="1"/>
    <col min="13316" max="13316" width="13" style="30" customWidth="1"/>
    <col min="13317" max="13317" width="2.85546875" style="30" customWidth="1"/>
    <col min="13318" max="13565" width="9.140625" style="30"/>
    <col min="13566" max="13566" width="34.5703125" style="30" customWidth="1"/>
    <col min="13567" max="13567" width="33.85546875" style="30" customWidth="1"/>
    <col min="13568" max="13568" width="21.42578125" style="30" customWidth="1"/>
    <col min="13569" max="13571" width="11.42578125" style="30" customWidth="1"/>
    <col min="13572" max="13572" width="13" style="30" customWidth="1"/>
    <col min="13573" max="13573" width="2.85546875" style="30" customWidth="1"/>
    <col min="13574" max="13821" width="9.140625" style="30"/>
    <col min="13822" max="13822" width="34.5703125" style="30" customWidth="1"/>
    <col min="13823" max="13823" width="33.85546875" style="30" customWidth="1"/>
    <col min="13824" max="13824" width="21.42578125" style="30" customWidth="1"/>
    <col min="13825" max="13827" width="11.42578125" style="30" customWidth="1"/>
    <col min="13828" max="13828" width="13" style="30" customWidth="1"/>
    <col min="13829" max="13829" width="2.85546875" style="30" customWidth="1"/>
    <col min="13830" max="14077" width="9.140625" style="30"/>
    <col min="14078" max="14078" width="34.5703125" style="30" customWidth="1"/>
    <col min="14079" max="14079" width="33.85546875" style="30" customWidth="1"/>
    <col min="14080" max="14080" width="21.42578125" style="30" customWidth="1"/>
    <col min="14081" max="14083" width="11.42578125" style="30" customWidth="1"/>
    <col min="14084" max="14084" width="13" style="30" customWidth="1"/>
    <col min="14085" max="14085" width="2.85546875" style="30" customWidth="1"/>
    <col min="14086" max="14333" width="9.140625" style="30"/>
    <col min="14334" max="14334" width="34.5703125" style="30" customWidth="1"/>
    <col min="14335" max="14335" width="33.85546875" style="30" customWidth="1"/>
    <col min="14336" max="14336" width="21.42578125" style="30" customWidth="1"/>
    <col min="14337" max="14339" width="11.42578125" style="30" customWidth="1"/>
    <col min="14340" max="14340" width="13" style="30" customWidth="1"/>
    <col min="14341" max="14341" width="2.85546875" style="30" customWidth="1"/>
    <col min="14342" max="14589" width="9.140625" style="30"/>
    <col min="14590" max="14590" width="34.5703125" style="30" customWidth="1"/>
    <col min="14591" max="14591" width="33.85546875" style="30" customWidth="1"/>
    <col min="14592" max="14592" width="21.42578125" style="30" customWidth="1"/>
    <col min="14593" max="14595" width="11.42578125" style="30" customWidth="1"/>
    <col min="14596" max="14596" width="13" style="30" customWidth="1"/>
    <col min="14597" max="14597" width="2.85546875" style="30" customWidth="1"/>
    <col min="14598" max="14845" width="9.140625" style="30"/>
    <col min="14846" max="14846" width="34.5703125" style="30" customWidth="1"/>
    <col min="14847" max="14847" width="33.85546875" style="30" customWidth="1"/>
    <col min="14848" max="14848" width="21.42578125" style="30" customWidth="1"/>
    <col min="14849" max="14851" width="11.42578125" style="30" customWidth="1"/>
    <col min="14852" max="14852" width="13" style="30" customWidth="1"/>
    <col min="14853" max="14853" width="2.85546875" style="30" customWidth="1"/>
    <col min="14854" max="15101" width="9.140625" style="30"/>
    <col min="15102" max="15102" width="34.5703125" style="30" customWidth="1"/>
    <col min="15103" max="15103" width="33.85546875" style="30" customWidth="1"/>
    <col min="15104" max="15104" width="21.42578125" style="30" customWidth="1"/>
    <col min="15105" max="15107" width="11.42578125" style="30" customWidth="1"/>
    <col min="15108" max="15108" width="13" style="30" customWidth="1"/>
    <col min="15109" max="15109" width="2.85546875" style="30" customWidth="1"/>
    <col min="15110" max="15357" width="9.140625" style="30"/>
    <col min="15358" max="15358" width="34.5703125" style="30" customWidth="1"/>
    <col min="15359" max="15359" width="33.85546875" style="30" customWidth="1"/>
    <col min="15360" max="15360" width="21.42578125" style="30" customWidth="1"/>
    <col min="15361" max="15363" width="11.42578125" style="30" customWidth="1"/>
    <col min="15364" max="15364" width="13" style="30" customWidth="1"/>
    <col min="15365" max="15365" width="2.85546875" style="30" customWidth="1"/>
    <col min="15366" max="15613" width="9.140625" style="30"/>
    <col min="15614" max="15614" width="34.5703125" style="30" customWidth="1"/>
    <col min="15615" max="15615" width="33.85546875" style="30" customWidth="1"/>
    <col min="15616" max="15616" width="21.42578125" style="30" customWidth="1"/>
    <col min="15617" max="15619" width="11.42578125" style="30" customWidth="1"/>
    <col min="15620" max="15620" width="13" style="30" customWidth="1"/>
    <col min="15621" max="15621" width="2.85546875" style="30" customWidth="1"/>
    <col min="15622" max="15869" width="9.140625" style="30"/>
    <col min="15870" max="15870" width="34.5703125" style="30" customWidth="1"/>
    <col min="15871" max="15871" width="33.85546875" style="30" customWidth="1"/>
    <col min="15872" max="15872" width="21.42578125" style="30" customWidth="1"/>
    <col min="15873" max="15875" width="11.42578125" style="30" customWidth="1"/>
    <col min="15876" max="15876" width="13" style="30" customWidth="1"/>
    <col min="15877" max="15877" width="2.85546875" style="30" customWidth="1"/>
    <col min="15878" max="16125" width="9.140625" style="30"/>
    <col min="16126" max="16126" width="34.5703125" style="30" customWidth="1"/>
    <col min="16127" max="16127" width="33.85546875" style="30" customWidth="1"/>
    <col min="16128" max="16128" width="21.42578125" style="30" customWidth="1"/>
    <col min="16129" max="16131" width="11.42578125" style="30" customWidth="1"/>
    <col min="16132" max="16132" width="13" style="30" customWidth="1"/>
    <col min="16133" max="16133" width="2.85546875" style="30" customWidth="1"/>
    <col min="16134" max="16384" width="9.140625" style="30"/>
  </cols>
  <sheetData>
    <row r="1" spans="1:11" ht="15.75" x14ac:dyDescent="0.25">
      <c r="A1" s="966" t="s">
        <v>4351</v>
      </c>
      <c r="B1" s="966"/>
      <c r="C1" s="966"/>
      <c r="D1" s="966"/>
      <c r="E1" s="1803"/>
      <c r="F1" s="1803"/>
      <c r="G1" s="1803"/>
      <c r="H1" s="1803"/>
    </row>
    <row r="2" spans="1:11" ht="15" x14ac:dyDescent="0.25">
      <c r="A2" s="2144" t="s">
        <v>94</v>
      </c>
      <c r="B2" s="2145"/>
      <c r="C2" s="2145"/>
      <c r="D2" s="2145"/>
      <c r="E2" s="2146"/>
      <c r="F2" s="1803"/>
      <c r="G2" s="1803"/>
      <c r="H2" s="1803"/>
    </row>
    <row r="3" spans="1:11" ht="13.35" customHeight="1" x14ac:dyDescent="0.2">
      <c r="A3" s="1804" t="s">
        <v>4352</v>
      </c>
      <c r="B3" s="921"/>
      <c r="C3" s="374"/>
      <c r="D3" s="374"/>
      <c r="E3" s="374"/>
      <c r="F3" s="1803"/>
      <c r="G3" s="1803"/>
      <c r="H3" s="1803"/>
    </row>
    <row r="4" spans="1:11" ht="15.75" x14ac:dyDescent="0.25">
      <c r="A4" s="1805" t="s">
        <v>4353</v>
      </c>
      <c r="B4" s="921"/>
      <c r="C4" s="374"/>
      <c r="D4" s="374"/>
      <c r="E4" s="374"/>
      <c r="F4" s="1803"/>
      <c r="G4" s="1803"/>
      <c r="H4" s="1803"/>
    </row>
    <row r="5" spans="1:11" ht="15.75" x14ac:dyDescent="0.25">
      <c r="A5" s="1805"/>
      <c r="B5" s="921"/>
      <c r="C5" s="374"/>
      <c r="D5" s="374"/>
      <c r="E5" s="374"/>
      <c r="F5" s="1803"/>
      <c r="G5" s="1803"/>
      <c r="H5" s="1803"/>
    </row>
    <row r="6" spans="1:11" ht="12.75" customHeight="1" x14ac:dyDescent="0.2">
      <c r="A6" s="1831" t="s">
        <v>4354</v>
      </c>
      <c r="B6" s="645"/>
      <c r="C6" s="645"/>
      <c r="D6" s="645"/>
      <c r="E6" s="645"/>
      <c r="F6" s="645"/>
      <c r="G6" s="645"/>
      <c r="H6" s="645"/>
      <c r="I6" s="1634"/>
      <c r="K6" s="103"/>
    </row>
    <row r="7" spans="1:11" ht="12.75" customHeight="1" x14ac:dyDescent="0.2">
      <c r="A7" s="645"/>
      <c r="B7" s="645" t="s">
        <v>4355</v>
      </c>
      <c r="C7" s="645"/>
      <c r="D7" s="645"/>
      <c r="E7" s="645"/>
      <c r="F7" s="645"/>
      <c r="G7" s="645"/>
      <c r="H7" s="1832">
        <v>16100</v>
      </c>
      <c r="I7" s="1634" t="s">
        <v>4356</v>
      </c>
      <c r="K7" s="103"/>
    </row>
    <row r="8" spans="1:11" ht="12.75" customHeight="1" x14ac:dyDescent="0.2">
      <c r="A8" s="645"/>
      <c r="B8" s="645"/>
      <c r="C8" s="645"/>
      <c r="D8" s="645"/>
      <c r="E8" s="645"/>
      <c r="F8" s="645"/>
      <c r="G8" s="645"/>
      <c r="H8" s="645"/>
      <c r="I8" s="1634"/>
      <c r="K8" s="103"/>
    </row>
    <row r="9" spans="1:11" ht="12.75" customHeight="1" x14ac:dyDescent="0.2">
      <c r="A9" s="1831" t="s">
        <v>4357</v>
      </c>
      <c r="B9" s="645"/>
      <c r="C9" s="645"/>
      <c r="D9" s="645"/>
      <c r="E9" s="645"/>
      <c r="F9" s="645"/>
      <c r="G9" s="645"/>
      <c r="H9" s="645"/>
      <c r="I9" s="1634"/>
      <c r="K9" s="103"/>
    </row>
    <row r="10" spans="1:11" ht="12.75" customHeight="1" x14ac:dyDescent="0.2">
      <c r="A10" s="645"/>
      <c r="B10" s="645" t="s">
        <v>4355</v>
      </c>
      <c r="C10" s="645"/>
      <c r="D10" s="645"/>
      <c r="E10" s="645"/>
      <c r="F10" s="645"/>
      <c r="G10" s="1832">
        <v>16101</v>
      </c>
      <c r="H10" s="645" t="s">
        <v>4358</v>
      </c>
      <c r="I10" s="1634"/>
      <c r="K10" s="103"/>
    </row>
    <row r="11" spans="1:11" ht="12.75" customHeight="1" x14ac:dyDescent="0.2">
      <c r="A11" s="645"/>
      <c r="B11" s="645" t="s">
        <v>4359</v>
      </c>
      <c r="C11" s="645"/>
      <c r="D11" s="645"/>
      <c r="E11" s="645"/>
      <c r="F11" s="645"/>
      <c r="G11" s="1832">
        <v>16102</v>
      </c>
      <c r="H11" s="645" t="s">
        <v>4360</v>
      </c>
      <c r="I11" s="1634"/>
      <c r="K11" s="103"/>
    </row>
    <row r="12" spans="1:11" ht="12.75" customHeight="1" x14ac:dyDescent="0.2">
      <c r="A12" s="645"/>
      <c r="B12" s="645"/>
      <c r="C12" s="645"/>
      <c r="D12" s="645"/>
      <c r="E12" s="645"/>
      <c r="F12" s="645"/>
      <c r="G12" s="645"/>
      <c r="H12" s="645"/>
      <c r="I12" s="1634"/>
      <c r="K12" s="103"/>
    </row>
    <row r="13" spans="1:11" ht="12.75" customHeight="1" x14ac:dyDescent="0.2">
      <c r="A13" s="645"/>
      <c r="B13" s="645" t="s">
        <v>4361</v>
      </c>
      <c r="C13" s="645"/>
      <c r="D13" s="645"/>
      <c r="E13" s="645"/>
      <c r="F13" s="645" t="s">
        <v>4362</v>
      </c>
      <c r="G13" s="645"/>
      <c r="H13" s="1832">
        <v>16103</v>
      </c>
      <c r="I13" s="1634" t="s">
        <v>4363</v>
      </c>
      <c r="K13" s="103"/>
    </row>
    <row r="14" spans="1:11" ht="12.75" customHeight="1" x14ac:dyDescent="0.2">
      <c r="A14" s="645"/>
      <c r="B14" s="645"/>
      <c r="C14" s="645"/>
      <c r="D14" s="645"/>
      <c r="E14" s="645"/>
      <c r="F14" s="645"/>
      <c r="G14" s="645"/>
      <c r="H14" s="645"/>
      <c r="I14" s="1634"/>
      <c r="K14" s="103"/>
    </row>
    <row r="15" spans="1:11" ht="12.75" customHeight="1" x14ac:dyDescent="0.2">
      <c r="A15" s="645"/>
      <c r="B15" s="645"/>
      <c r="C15" s="645"/>
      <c r="D15" s="645"/>
      <c r="E15" s="645"/>
      <c r="F15" s="645"/>
      <c r="G15" s="645"/>
      <c r="H15" s="645"/>
      <c r="I15" s="1634"/>
      <c r="K15" s="103"/>
    </row>
    <row r="16" spans="1:11" ht="12.75" customHeight="1" x14ac:dyDescent="0.2">
      <c r="A16" s="1831" t="s">
        <v>4364</v>
      </c>
      <c r="B16" s="645"/>
      <c r="C16" s="645"/>
      <c r="D16" s="645"/>
      <c r="E16" s="645"/>
      <c r="F16" s="645"/>
      <c r="G16" s="645"/>
      <c r="H16" s="645"/>
      <c r="I16" s="1634"/>
      <c r="K16" s="103"/>
    </row>
    <row r="17" spans="1:11" ht="12.75" customHeight="1" x14ac:dyDescent="0.2">
      <c r="A17" s="645"/>
      <c r="B17" s="645"/>
      <c r="C17" s="645"/>
      <c r="D17" s="645"/>
      <c r="E17" s="645"/>
      <c r="F17" s="645"/>
      <c r="G17" s="645"/>
      <c r="H17" s="645"/>
      <c r="I17" s="1634"/>
      <c r="K17" s="103"/>
    </row>
    <row r="18" spans="1:11" ht="12.75" customHeight="1" x14ac:dyDescent="0.2">
      <c r="A18" s="645"/>
      <c r="B18" s="645" t="s">
        <v>4365</v>
      </c>
      <c r="C18" s="645"/>
      <c r="D18" s="645"/>
      <c r="E18" s="1814" t="s">
        <v>4366</v>
      </c>
      <c r="F18" s="1814" t="s">
        <v>4367</v>
      </c>
      <c r="G18" s="1814" t="s">
        <v>4368</v>
      </c>
      <c r="H18" s="645"/>
      <c r="I18" s="1634"/>
      <c r="K18" s="103"/>
    </row>
    <row r="19" spans="1:11" ht="12.75" customHeight="1" x14ac:dyDescent="0.2">
      <c r="A19" s="645"/>
      <c r="B19" s="645"/>
      <c r="C19" s="645" t="s">
        <v>4369</v>
      </c>
      <c r="D19" s="645"/>
      <c r="E19" s="1833">
        <v>16104</v>
      </c>
      <c r="F19" s="1832">
        <v>16110</v>
      </c>
      <c r="G19" s="1834">
        <v>16115</v>
      </c>
      <c r="H19" s="645"/>
      <c r="I19" s="1634"/>
      <c r="K19" s="103"/>
    </row>
    <row r="20" spans="1:11" ht="12.75" customHeight="1" x14ac:dyDescent="0.2">
      <c r="A20" s="645"/>
      <c r="B20" s="645"/>
      <c r="C20" s="645" t="s">
        <v>4370</v>
      </c>
      <c r="D20" s="645"/>
      <c r="E20" s="1832">
        <v>16105</v>
      </c>
      <c r="F20" s="645">
        <v>16111</v>
      </c>
      <c r="G20" s="1832">
        <v>16116</v>
      </c>
      <c r="H20" s="645"/>
      <c r="I20" s="1634"/>
      <c r="K20" s="103"/>
    </row>
    <row r="21" spans="1:11" ht="12.75" customHeight="1" x14ac:dyDescent="0.2">
      <c r="A21" s="645"/>
      <c r="B21" s="645"/>
      <c r="C21" s="645" t="s">
        <v>4371</v>
      </c>
      <c r="D21" s="645"/>
      <c r="E21" s="1832">
        <v>16106</v>
      </c>
      <c r="F21" s="1859"/>
      <c r="G21" s="1832">
        <v>16117</v>
      </c>
      <c r="H21" s="645"/>
      <c r="I21" s="1634"/>
      <c r="K21" s="103"/>
    </row>
    <row r="22" spans="1:11" ht="12.75" customHeight="1" x14ac:dyDescent="0.2">
      <c r="A22" s="645"/>
      <c r="B22" s="645"/>
      <c r="C22" s="645" t="s">
        <v>4372</v>
      </c>
      <c r="D22" s="645"/>
      <c r="E22" s="1832">
        <v>16107</v>
      </c>
      <c r="F22" s="645">
        <v>16112</v>
      </c>
      <c r="G22" s="1832">
        <v>16118</v>
      </c>
      <c r="H22" s="645"/>
      <c r="I22" s="1634"/>
      <c r="K22" s="103"/>
    </row>
    <row r="23" spans="1:11" ht="12.75" customHeight="1" x14ac:dyDescent="0.2">
      <c r="A23" s="645"/>
      <c r="B23" s="645"/>
      <c r="C23" s="645" t="s">
        <v>4373</v>
      </c>
      <c r="D23" s="645"/>
      <c r="E23" s="1832">
        <v>16108</v>
      </c>
      <c r="F23" s="1832">
        <v>16113</v>
      </c>
      <c r="G23" s="1832">
        <v>16119</v>
      </c>
      <c r="H23" s="645"/>
      <c r="I23" s="1634"/>
      <c r="K23" s="103"/>
    </row>
    <row r="24" spans="1:11" ht="12.75" customHeight="1" x14ac:dyDescent="0.2">
      <c r="A24" s="645"/>
      <c r="B24" s="645"/>
      <c r="C24" s="645" t="s">
        <v>4374</v>
      </c>
      <c r="D24" s="645"/>
      <c r="E24" s="1832">
        <v>16109</v>
      </c>
      <c r="F24" s="1832">
        <v>16114</v>
      </c>
      <c r="G24" s="1832">
        <v>16120</v>
      </c>
      <c r="H24" s="645"/>
      <c r="I24" s="1634"/>
      <c r="K24" s="103"/>
    </row>
    <row r="25" spans="1:11" ht="12.75" customHeight="1" x14ac:dyDescent="0.2">
      <c r="A25" s="645"/>
      <c r="B25" s="645"/>
      <c r="C25" s="645" t="s">
        <v>4368</v>
      </c>
      <c r="D25" s="645"/>
      <c r="E25" s="645"/>
      <c r="F25" s="645"/>
      <c r="G25" s="645"/>
      <c r="H25" s="1832">
        <v>16121</v>
      </c>
      <c r="I25" s="1634" t="s">
        <v>4375</v>
      </c>
      <c r="K25" s="103"/>
    </row>
    <row r="26" spans="1:11" ht="12.75" customHeight="1" x14ac:dyDescent="0.2">
      <c r="A26" s="645"/>
      <c r="B26" s="645"/>
      <c r="C26" s="645"/>
      <c r="D26" s="645"/>
      <c r="E26" s="645"/>
      <c r="F26" s="645"/>
      <c r="G26" s="645"/>
      <c r="H26" s="645"/>
      <c r="I26" s="645"/>
      <c r="K26" s="103"/>
    </row>
    <row r="27" spans="1:11" ht="12.75" customHeight="1" x14ac:dyDescent="0.2">
      <c r="A27" s="645"/>
      <c r="B27" s="645" t="s">
        <v>4376</v>
      </c>
      <c r="C27" s="645"/>
      <c r="D27" s="645"/>
      <c r="E27" s="645"/>
      <c r="F27" s="645"/>
      <c r="G27" s="645"/>
      <c r="H27" s="645"/>
      <c r="I27" s="645"/>
      <c r="K27" s="103"/>
    </row>
    <row r="28" spans="1:11" ht="12.75" customHeight="1" x14ac:dyDescent="0.2">
      <c r="A28" s="645"/>
      <c r="B28" s="645"/>
      <c r="C28" s="645"/>
      <c r="D28" s="645"/>
      <c r="E28" s="645"/>
      <c r="F28" s="645"/>
      <c r="G28" s="645"/>
      <c r="H28" s="645"/>
      <c r="I28" s="645"/>
      <c r="K28" s="103"/>
    </row>
    <row r="29" spans="1:11" ht="12.75" customHeight="1" x14ac:dyDescent="0.2">
      <c r="A29" s="645"/>
      <c r="B29" s="645" t="s">
        <v>4557</v>
      </c>
      <c r="C29" s="645"/>
      <c r="D29" s="645"/>
      <c r="E29" s="645"/>
      <c r="F29" s="645"/>
      <c r="G29" s="1888">
        <v>16128</v>
      </c>
      <c r="H29" s="645" t="s">
        <v>304</v>
      </c>
      <c r="I29" s="645"/>
      <c r="K29" s="103"/>
    </row>
    <row r="30" spans="1:11" ht="12.75" customHeight="1" x14ac:dyDescent="0.2">
      <c r="A30" s="645"/>
      <c r="B30" s="645"/>
      <c r="C30" s="645"/>
      <c r="D30" s="645"/>
      <c r="E30" s="645"/>
      <c r="F30" s="645"/>
      <c r="G30" s="645"/>
      <c r="H30" s="645"/>
      <c r="I30" s="645"/>
      <c r="K30" s="103"/>
    </row>
    <row r="31" spans="1:11" ht="12.75" customHeight="1" x14ac:dyDescent="0.2">
      <c r="A31" s="645"/>
      <c r="B31" s="645" t="s">
        <v>4559</v>
      </c>
      <c r="C31" s="645"/>
      <c r="D31" s="645"/>
      <c r="E31" s="645"/>
      <c r="F31" s="645"/>
      <c r="G31" s="645"/>
      <c r="H31" s="645"/>
      <c r="I31" s="645"/>
      <c r="K31" s="103"/>
    </row>
    <row r="32" spans="1:11" ht="12.75" customHeight="1" x14ac:dyDescent="0.2">
      <c r="A32" s="645"/>
      <c r="B32" s="645"/>
      <c r="C32" s="645"/>
      <c r="D32" s="645"/>
      <c r="E32" s="645"/>
      <c r="F32" s="645"/>
      <c r="G32" s="645"/>
      <c r="H32" s="645"/>
      <c r="I32" s="645"/>
      <c r="K32" s="103"/>
    </row>
    <row r="33" spans="1:11" ht="12.75" customHeight="1" x14ac:dyDescent="0.2">
      <c r="A33" s="645"/>
      <c r="B33" s="645" t="s">
        <v>4355</v>
      </c>
      <c r="C33" s="645"/>
      <c r="D33" s="645"/>
      <c r="E33" s="645"/>
      <c r="F33" s="645"/>
      <c r="G33" s="1832">
        <v>16122</v>
      </c>
      <c r="H33" s="645" t="s">
        <v>4377</v>
      </c>
      <c r="I33" s="645"/>
      <c r="K33" s="103"/>
    </row>
    <row r="34" spans="1:11" ht="12.75" customHeight="1" x14ac:dyDescent="0.2">
      <c r="A34" s="645"/>
      <c r="B34" s="645" t="s">
        <v>4359</v>
      </c>
      <c r="C34" s="645"/>
      <c r="D34" s="645"/>
      <c r="E34" s="645"/>
      <c r="F34" s="645"/>
      <c r="G34" s="1832">
        <v>16123</v>
      </c>
      <c r="H34" s="645" t="s">
        <v>4378</v>
      </c>
      <c r="I34" s="645"/>
      <c r="K34" s="103"/>
    </row>
    <row r="35" spans="1:11" ht="12.75" customHeight="1" x14ac:dyDescent="0.2">
      <c r="A35" s="645"/>
      <c r="B35" s="645"/>
      <c r="C35" s="645"/>
      <c r="D35" s="645"/>
      <c r="E35" s="645"/>
      <c r="F35" s="645"/>
      <c r="G35" s="645"/>
      <c r="H35" s="645"/>
      <c r="I35" s="645"/>
      <c r="K35" s="103"/>
    </row>
    <row r="36" spans="1:11" ht="12.75" customHeight="1" x14ac:dyDescent="0.2">
      <c r="A36" s="645"/>
      <c r="B36" s="645" t="s">
        <v>4361</v>
      </c>
      <c r="C36" s="645"/>
      <c r="D36" s="645"/>
      <c r="E36" s="645"/>
      <c r="F36" s="645" t="s">
        <v>4558</v>
      </c>
      <c r="G36" s="645"/>
      <c r="H36" s="1832">
        <v>16124</v>
      </c>
      <c r="I36" s="645" t="s">
        <v>4379</v>
      </c>
      <c r="K36" s="103"/>
    </row>
    <row r="37" spans="1:11" ht="12.75" customHeight="1" x14ac:dyDescent="0.2">
      <c r="A37" s="645"/>
      <c r="B37" s="645"/>
      <c r="C37" s="645"/>
      <c r="D37" s="645"/>
      <c r="E37" s="645"/>
      <c r="F37" s="645"/>
      <c r="G37" s="645"/>
      <c r="H37" s="645"/>
      <c r="I37" s="645"/>
      <c r="K37" s="103"/>
    </row>
    <row r="38" spans="1:11" ht="12.75" customHeight="1" x14ac:dyDescent="0.2">
      <c r="A38" s="645" t="s">
        <v>4380</v>
      </c>
      <c r="B38" s="645"/>
      <c r="C38" s="645"/>
      <c r="D38" s="645"/>
      <c r="E38" s="645"/>
      <c r="F38" s="645"/>
      <c r="G38" s="645"/>
      <c r="H38" s="1832">
        <v>16125</v>
      </c>
      <c r="I38" s="645" t="s">
        <v>4381</v>
      </c>
      <c r="K38" s="103"/>
    </row>
    <row r="39" spans="1:11" ht="12.75" customHeight="1" x14ac:dyDescent="0.2">
      <c r="A39" s="645"/>
      <c r="B39" s="645" t="s">
        <v>4382</v>
      </c>
      <c r="C39" s="645"/>
      <c r="D39" s="645"/>
      <c r="E39" s="645"/>
      <c r="F39" s="645"/>
      <c r="G39" s="1832">
        <v>16126</v>
      </c>
      <c r="H39" s="645"/>
      <c r="I39" s="1634"/>
      <c r="K39" s="103"/>
    </row>
    <row r="40" spans="1:11" ht="12.75" customHeight="1" x14ac:dyDescent="0.2">
      <c r="A40" s="645"/>
      <c r="B40" s="645"/>
      <c r="C40" s="645"/>
      <c r="D40" s="645"/>
      <c r="E40" s="645"/>
      <c r="F40" s="645"/>
      <c r="G40" s="645"/>
      <c r="H40" s="645"/>
      <c r="I40" s="1634"/>
      <c r="K40" s="103"/>
    </row>
    <row r="41" spans="1:11" ht="12.75" customHeight="1" x14ac:dyDescent="0.2">
      <c r="A41" s="1831" t="s">
        <v>4383</v>
      </c>
      <c r="B41" s="645"/>
      <c r="C41" s="645"/>
      <c r="D41" s="645"/>
      <c r="E41" s="374" t="s">
        <v>4384</v>
      </c>
      <c r="F41" s="1803"/>
      <c r="G41" s="645"/>
      <c r="H41" s="1832">
        <v>16127</v>
      </c>
      <c r="I41" s="1634" t="s">
        <v>4385</v>
      </c>
      <c r="K41" s="103"/>
    </row>
    <row r="42" spans="1:11" ht="12.75" customHeight="1" x14ac:dyDescent="0.2">
      <c r="A42" s="1525"/>
      <c r="B42" s="645"/>
      <c r="C42" s="645"/>
      <c r="D42" s="645"/>
      <c r="E42" s="645"/>
      <c r="F42" s="645"/>
      <c r="G42" s="645"/>
      <c r="H42" s="645"/>
      <c r="I42" s="1634"/>
      <c r="J42" s="1634"/>
      <c r="K42" s="103"/>
    </row>
    <row r="43" spans="1:11" ht="12.75" customHeight="1" x14ac:dyDescent="0.2">
      <c r="A43" s="1803"/>
      <c r="B43" s="1803"/>
      <c r="C43" s="1803"/>
      <c r="D43" s="1803"/>
      <c r="E43" s="1803"/>
      <c r="F43" s="1803"/>
      <c r="G43" s="1803"/>
      <c r="H43" s="1803"/>
    </row>
    <row r="44" spans="1:11" ht="12.75" customHeight="1" x14ac:dyDescent="0.2">
      <c r="A44" s="374"/>
      <c r="B44" s="374"/>
      <c r="C44" s="374"/>
      <c r="D44" s="374"/>
      <c r="E44" s="374"/>
      <c r="F44" s="1803"/>
      <c r="G44" s="1803"/>
      <c r="H44" s="1803"/>
    </row>
    <row r="45" spans="1:11" ht="12.75" customHeight="1" x14ac:dyDescent="0.2">
      <c r="A45" s="374" t="s">
        <v>4386</v>
      </c>
      <c r="B45" s="374"/>
      <c r="C45" s="379" t="s">
        <v>4387</v>
      </c>
      <c r="D45" s="437" t="s">
        <v>4388</v>
      </c>
      <c r="E45" s="374" t="s">
        <v>4389</v>
      </c>
      <c r="F45" s="1803"/>
      <c r="G45" s="1803"/>
      <c r="H45" s="1803"/>
    </row>
  </sheetData>
  <mergeCells count="1">
    <mergeCell ref="A2:E2"/>
  </mergeCells>
  <hyperlinks>
    <hyperlink ref="A2:D2" location="'Liste tableaux'!A1" display="Retour à la liste des tableaux" xr:uid="{80F487EC-3D10-437D-B767-DD02EBFA56F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dimension ref="A1:O230"/>
  <sheetViews>
    <sheetView showGridLines="0" workbookViewId="0"/>
  </sheetViews>
  <sheetFormatPr defaultColWidth="9.140625" defaultRowHeight="12.75" x14ac:dyDescent="0.2"/>
  <cols>
    <col min="1" max="1" width="24.85546875" style="1" customWidth="1"/>
    <col min="2" max="2" width="4.28515625" style="1" customWidth="1"/>
    <col min="3" max="3" width="4.42578125" style="1" customWidth="1"/>
    <col min="4" max="4" width="27.5703125" style="1" customWidth="1"/>
    <col min="5" max="5" width="30.7109375" style="1" customWidth="1"/>
    <col min="6" max="6" width="9.28515625" style="1" customWidth="1"/>
    <col min="7" max="7" width="12.42578125" style="1" customWidth="1"/>
    <col min="8" max="10" width="9.140625" style="1"/>
    <col min="11" max="11" width="13" style="1" customWidth="1"/>
    <col min="12" max="12" width="11.5703125" style="1" customWidth="1"/>
    <col min="13" max="256" width="9.140625" style="1"/>
    <col min="257" max="257" width="5.140625" style="1" customWidth="1"/>
    <col min="258" max="258" width="3.5703125" style="1" customWidth="1"/>
    <col min="259" max="259" width="3" style="1" customWidth="1"/>
    <col min="260" max="260" width="27.5703125" style="1" customWidth="1"/>
    <col min="261" max="261" width="9.140625" style="1"/>
    <col min="262" max="262" width="10" style="1" customWidth="1"/>
    <col min="263" max="266" width="9.140625" style="1"/>
    <col min="267" max="267" width="13" style="1" customWidth="1"/>
    <col min="268" max="268" width="11.5703125" style="1" customWidth="1"/>
    <col min="269" max="512" width="9.140625" style="1"/>
    <col min="513" max="513" width="5.140625" style="1" customWidth="1"/>
    <col min="514" max="514" width="3.5703125" style="1" customWidth="1"/>
    <col min="515" max="515" width="3" style="1" customWidth="1"/>
    <col min="516" max="516" width="27.5703125" style="1" customWidth="1"/>
    <col min="517" max="517" width="9.140625" style="1"/>
    <col min="518" max="518" width="10" style="1" customWidth="1"/>
    <col min="519" max="522" width="9.140625" style="1"/>
    <col min="523" max="523" width="13" style="1" customWidth="1"/>
    <col min="524" max="524" width="11.5703125" style="1" customWidth="1"/>
    <col min="525" max="768" width="9.140625" style="1"/>
    <col min="769" max="769" width="5.140625" style="1" customWidth="1"/>
    <col min="770" max="770" width="3.5703125" style="1" customWidth="1"/>
    <col min="771" max="771" width="3" style="1" customWidth="1"/>
    <col min="772" max="772" width="27.5703125" style="1" customWidth="1"/>
    <col min="773" max="773" width="9.140625" style="1"/>
    <col min="774" max="774" width="10" style="1" customWidth="1"/>
    <col min="775" max="778" width="9.140625" style="1"/>
    <col min="779" max="779" width="13" style="1" customWidth="1"/>
    <col min="780" max="780" width="11.5703125" style="1" customWidth="1"/>
    <col min="781" max="1024" width="9.140625" style="1"/>
    <col min="1025" max="1025" width="5.140625" style="1" customWidth="1"/>
    <col min="1026" max="1026" width="3.5703125" style="1" customWidth="1"/>
    <col min="1027" max="1027" width="3" style="1" customWidth="1"/>
    <col min="1028" max="1028" width="27.5703125" style="1" customWidth="1"/>
    <col min="1029" max="1029" width="9.140625" style="1"/>
    <col min="1030" max="1030" width="10" style="1" customWidth="1"/>
    <col min="1031" max="1034" width="9.140625" style="1"/>
    <col min="1035" max="1035" width="13" style="1" customWidth="1"/>
    <col min="1036" max="1036" width="11.5703125" style="1" customWidth="1"/>
    <col min="1037" max="1280" width="9.140625" style="1"/>
    <col min="1281" max="1281" width="5.140625" style="1" customWidth="1"/>
    <col min="1282" max="1282" width="3.5703125" style="1" customWidth="1"/>
    <col min="1283" max="1283" width="3" style="1" customWidth="1"/>
    <col min="1284" max="1284" width="27.5703125" style="1" customWidth="1"/>
    <col min="1285" max="1285" width="9.140625" style="1"/>
    <col min="1286" max="1286" width="10" style="1" customWidth="1"/>
    <col min="1287" max="1290" width="9.140625" style="1"/>
    <col min="1291" max="1291" width="13" style="1" customWidth="1"/>
    <col min="1292" max="1292" width="11.5703125" style="1" customWidth="1"/>
    <col min="1293" max="1536" width="9.140625" style="1"/>
    <col min="1537" max="1537" width="5.140625" style="1" customWidth="1"/>
    <col min="1538" max="1538" width="3.5703125" style="1" customWidth="1"/>
    <col min="1539" max="1539" width="3" style="1" customWidth="1"/>
    <col min="1540" max="1540" width="27.5703125" style="1" customWidth="1"/>
    <col min="1541" max="1541" width="9.140625" style="1"/>
    <col min="1542" max="1542" width="10" style="1" customWidth="1"/>
    <col min="1543" max="1546" width="9.140625" style="1"/>
    <col min="1547" max="1547" width="13" style="1" customWidth="1"/>
    <col min="1548" max="1548" width="11.5703125" style="1" customWidth="1"/>
    <col min="1549" max="1792" width="9.140625" style="1"/>
    <col min="1793" max="1793" width="5.140625" style="1" customWidth="1"/>
    <col min="1794" max="1794" width="3.5703125" style="1" customWidth="1"/>
    <col min="1795" max="1795" width="3" style="1" customWidth="1"/>
    <col min="1796" max="1796" width="27.5703125" style="1" customWidth="1"/>
    <col min="1797" max="1797" width="9.140625" style="1"/>
    <col min="1798" max="1798" width="10" style="1" customWidth="1"/>
    <col min="1799" max="1802" width="9.140625" style="1"/>
    <col min="1803" max="1803" width="13" style="1" customWidth="1"/>
    <col min="1804" max="1804" width="11.5703125" style="1" customWidth="1"/>
    <col min="1805" max="2048" width="9.140625" style="1"/>
    <col min="2049" max="2049" width="5.140625" style="1" customWidth="1"/>
    <col min="2050" max="2050" width="3.5703125" style="1" customWidth="1"/>
    <col min="2051" max="2051" width="3" style="1" customWidth="1"/>
    <col min="2052" max="2052" width="27.5703125" style="1" customWidth="1"/>
    <col min="2053" max="2053" width="9.140625" style="1"/>
    <col min="2054" max="2054" width="10" style="1" customWidth="1"/>
    <col min="2055" max="2058" width="9.140625" style="1"/>
    <col min="2059" max="2059" width="13" style="1" customWidth="1"/>
    <col min="2060" max="2060" width="11.5703125" style="1" customWidth="1"/>
    <col min="2061" max="2304" width="9.140625" style="1"/>
    <col min="2305" max="2305" width="5.140625" style="1" customWidth="1"/>
    <col min="2306" max="2306" width="3.5703125" style="1" customWidth="1"/>
    <col min="2307" max="2307" width="3" style="1" customWidth="1"/>
    <col min="2308" max="2308" width="27.5703125" style="1" customWidth="1"/>
    <col min="2309" max="2309" width="9.140625" style="1"/>
    <col min="2310" max="2310" width="10" style="1" customWidth="1"/>
    <col min="2311" max="2314" width="9.140625" style="1"/>
    <col min="2315" max="2315" width="13" style="1" customWidth="1"/>
    <col min="2316" max="2316" width="11.5703125" style="1" customWidth="1"/>
    <col min="2317" max="2560" width="9.140625" style="1"/>
    <col min="2561" max="2561" width="5.140625" style="1" customWidth="1"/>
    <col min="2562" max="2562" width="3.5703125" style="1" customWidth="1"/>
    <col min="2563" max="2563" width="3" style="1" customWidth="1"/>
    <col min="2564" max="2564" width="27.5703125" style="1" customWidth="1"/>
    <col min="2565" max="2565" width="9.140625" style="1"/>
    <col min="2566" max="2566" width="10" style="1" customWidth="1"/>
    <col min="2567" max="2570" width="9.140625" style="1"/>
    <col min="2571" max="2571" width="13" style="1" customWidth="1"/>
    <col min="2572" max="2572" width="11.5703125" style="1" customWidth="1"/>
    <col min="2573" max="2816" width="9.140625" style="1"/>
    <col min="2817" max="2817" width="5.140625" style="1" customWidth="1"/>
    <col min="2818" max="2818" width="3.5703125" style="1" customWidth="1"/>
    <col min="2819" max="2819" width="3" style="1" customWidth="1"/>
    <col min="2820" max="2820" width="27.5703125" style="1" customWidth="1"/>
    <col min="2821" max="2821" width="9.140625" style="1"/>
    <col min="2822" max="2822" width="10" style="1" customWidth="1"/>
    <col min="2823" max="2826" width="9.140625" style="1"/>
    <col min="2827" max="2827" width="13" style="1" customWidth="1"/>
    <col min="2828" max="2828" width="11.5703125" style="1" customWidth="1"/>
    <col min="2829" max="3072" width="9.140625" style="1"/>
    <col min="3073" max="3073" width="5.140625" style="1" customWidth="1"/>
    <col min="3074" max="3074" width="3.5703125" style="1" customWidth="1"/>
    <col min="3075" max="3075" width="3" style="1" customWidth="1"/>
    <col min="3076" max="3076" width="27.5703125" style="1" customWidth="1"/>
    <col min="3077" max="3077" width="9.140625" style="1"/>
    <col min="3078" max="3078" width="10" style="1" customWidth="1"/>
    <col min="3079" max="3082" width="9.140625" style="1"/>
    <col min="3083" max="3083" width="13" style="1" customWidth="1"/>
    <col min="3084" max="3084" width="11.5703125" style="1" customWidth="1"/>
    <col min="3085" max="3328" width="9.140625" style="1"/>
    <col min="3329" max="3329" width="5.140625" style="1" customWidth="1"/>
    <col min="3330" max="3330" width="3.5703125" style="1" customWidth="1"/>
    <col min="3331" max="3331" width="3" style="1" customWidth="1"/>
    <col min="3332" max="3332" width="27.5703125" style="1" customWidth="1"/>
    <col min="3333" max="3333" width="9.140625" style="1"/>
    <col min="3334" max="3334" width="10" style="1" customWidth="1"/>
    <col min="3335" max="3338" width="9.140625" style="1"/>
    <col min="3339" max="3339" width="13" style="1" customWidth="1"/>
    <col min="3340" max="3340" width="11.5703125" style="1" customWidth="1"/>
    <col min="3341" max="3584" width="9.140625" style="1"/>
    <col min="3585" max="3585" width="5.140625" style="1" customWidth="1"/>
    <col min="3586" max="3586" width="3.5703125" style="1" customWidth="1"/>
    <col min="3587" max="3587" width="3" style="1" customWidth="1"/>
    <col min="3588" max="3588" width="27.5703125" style="1" customWidth="1"/>
    <col min="3589" max="3589" width="9.140625" style="1"/>
    <col min="3590" max="3590" width="10" style="1" customWidth="1"/>
    <col min="3591" max="3594" width="9.140625" style="1"/>
    <col min="3595" max="3595" width="13" style="1" customWidth="1"/>
    <col min="3596" max="3596" width="11.5703125" style="1" customWidth="1"/>
    <col min="3597" max="3840" width="9.140625" style="1"/>
    <col min="3841" max="3841" width="5.140625" style="1" customWidth="1"/>
    <col min="3842" max="3842" width="3.5703125" style="1" customWidth="1"/>
    <col min="3843" max="3843" width="3" style="1" customWidth="1"/>
    <col min="3844" max="3844" width="27.5703125" style="1" customWidth="1"/>
    <col min="3845" max="3845" width="9.140625" style="1"/>
    <col min="3846" max="3846" width="10" style="1" customWidth="1"/>
    <col min="3847" max="3850" width="9.140625" style="1"/>
    <col min="3851" max="3851" width="13" style="1" customWidth="1"/>
    <col min="3852" max="3852" width="11.5703125" style="1" customWidth="1"/>
    <col min="3853" max="4096" width="9.140625" style="1"/>
    <col min="4097" max="4097" width="5.140625" style="1" customWidth="1"/>
    <col min="4098" max="4098" width="3.5703125" style="1" customWidth="1"/>
    <col min="4099" max="4099" width="3" style="1" customWidth="1"/>
    <col min="4100" max="4100" width="27.5703125" style="1" customWidth="1"/>
    <col min="4101" max="4101" width="9.140625" style="1"/>
    <col min="4102" max="4102" width="10" style="1" customWidth="1"/>
    <col min="4103" max="4106" width="9.140625" style="1"/>
    <col min="4107" max="4107" width="13" style="1" customWidth="1"/>
    <col min="4108" max="4108" width="11.5703125" style="1" customWidth="1"/>
    <col min="4109" max="4352" width="9.140625" style="1"/>
    <col min="4353" max="4353" width="5.140625" style="1" customWidth="1"/>
    <col min="4354" max="4354" width="3.5703125" style="1" customWidth="1"/>
    <col min="4355" max="4355" width="3" style="1" customWidth="1"/>
    <col min="4356" max="4356" width="27.5703125" style="1" customWidth="1"/>
    <col min="4357" max="4357" width="9.140625" style="1"/>
    <col min="4358" max="4358" width="10" style="1" customWidth="1"/>
    <col min="4359" max="4362" width="9.140625" style="1"/>
    <col min="4363" max="4363" width="13" style="1" customWidth="1"/>
    <col min="4364" max="4364" width="11.5703125" style="1" customWidth="1"/>
    <col min="4365" max="4608" width="9.140625" style="1"/>
    <col min="4609" max="4609" width="5.140625" style="1" customWidth="1"/>
    <col min="4610" max="4610" width="3.5703125" style="1" customWidth="1"/>
    <col min="4611" max="4611" width="3" style="1" customWidth="1"/>
    <col min="4612" max="4612" width="27.5703125" style="1" customWidth="1"/>
    <col min="4613" max="4613" width="9.140625" style="1"/>
    <col min="4614" max="4614" width="10" style="1" customWidth="1"/>
    <col min="4615" max="4618" width="9.140625" style="1"/>
    <col min="4619" max="4619" width="13" style="1" customWidth="1"/>
    <col min="4620" max="4620" width="11.5703125" style="1" customWidth="1"/>
    <col min="4621" max="4864" width="9.140625" style="1"/>
    <col min="4865" max="4865" width="5.140625" style="1" customWidth="1"/>
    <col min="4866" max="4866" width="3.5703125" style="1" customWidth="1"/>
    <col min="4867" max="4867" width="3" style="1" customWidth="1"/>
    <col min="4868" max="4868" width="27.5703125" style="1" customWidth="1"/>
    <col min="4869" max="4869" width="9.140625" style="1"/>
    <col min="4870" max="4870" width="10" style="1" customWidth="1"/>
    <col min="4871" max="4874" width="9.140625" style="1"/>
    <col min="4875" max="4875" width="13" style="1" customWidth="1"/>
    <col min="4876" max="4876" width="11.5703125" style="1" customWidth="1"/>
    <col min="4877" max="5120" width="9.140625" style="1"/>
    <col min="5121" max="5121" width="5.140625" style="1" customWidth="1"/>
    <col min="5122" max="5122" width="3.5703125" style="1" customWidth="1"/>
    <col min="5123" max="5123" width="3" style="1" customWidth="1"/>
    <col min="5124" max="5124" width="27.5703125" style="1" customWidth="1"/>
    <col min="5125" max="5125" width="9.140625" style="1"/>
    <col min="5126" max="5126" width="10" style="1" customWidth="1"/>
    <col min="5127" max="5130" width="9.140625" style="1"/>
    <col min="5131" max="5131" width="13" style="1" customWidth="1"/>
    <col min="5132" max="5132" width="11.5703125" style="1" customWidth="1"/>
    <col min="5133" max="5376" width="9.140625" style="1"/>
    <col min="5377" max="5377" width="5.140625" style="1" customWidth="1"/>
    <col min="5378" max="5378" width="3.5703125" style="1" customWidth="1"/>
    <col min="5379" max="5379" width="3" style="1" customWidth="1"/>
    <col min="5380" max="5380" width="27.5703125" style="1" customWidth="1"/>
    <col min="5381" max="5381" width="9.140625" style="1"/>
    <col min="5382" max="5382" width="10" style="1" customWidth="1"/>
    <col min="5383" max="5386" width="9.140625" style="1"/>
    <col min="5387" max="5387" width="13" style="1" customWidth="1"/>
    <col min="5388" max="5388" width="11.5703125" style="1" customWidth="1"/>
    <col min="5389" max="5632" width="9.140625" style="1"/>
    <col min="5633" max="5633" width="5.140625" style="1" customWidth="1"/>
    <col min="5634" max="5634" width="3.5703125" style="1" customWidth="1"/>
    <col min="5635" max="5635" width="3" style="1" customWidth="1"/>
    <col min="5636" max="5636" width="27.5703125" style="1" customWidth="1"/>
    <col min="5637" max="5637" width="9.140625" style="1"/>
    <col min="5638" max="5638" width="10" style="1" customWidth="1"/>
    <col min="5639" max="5642" width="9.140625" style="1"/>
    <col min="5643" max="5643" width="13" style="1" customWidth="1"/>
    <col min="5644" max="5644" width="11.5703125" style="1" customWidth="1"/>
    <col min="5645" max="5888" width="9.140625" style="1"/>
    <col min="5889" max="5889" width="5.140625" style="1" customWidth="1"/>
    <col min="5890" max="5890" width="3.5703125" style="1" customWidth="1"/>
    <col min="5891" max="5891" width="3" style="1" customWidth="1"/>
    <col min="5892" max="5892" width="27.5703125" style="1" customWidth="1"/>
    <col min="5893" max="5893" width="9.140625" style="1"/>
    <col min="5894" max="5894" width="10" style="1" customWidth="1"/>
    <col min="5895" max="5898" width="9.140625" style="1"/>
    <col min="5899" max="5899" width="13" style="1" customWidth="1"/>
    <col min="5900" max="5900" width="11.5703125" style="1" customWidth="1"/>
    <col min="5901" max="6144" width="9.140625" style="1"/>
    <col min="6145" max="6145" width="5.140625" style="1" customWidth="1"/>
    <col min="6146" max="6146" width="3.5703125" style="1" customWidth="1"/>
    <col min="6147" max="6147" width="3" style="1" customWidth="1"/>
    <col min="6148" max="6148" width="27.5703125" style="1" customWidth="1"/>
    <col min="6149" max="6149" width="9.140625" style="1"/>
    <col min="6150" max="6150" width="10" style="1" customWidth="1"/>
    <col min="6151" max="6154" width="9.140625" style="1"/>
    <col min="6155" max="6155" width="13" style="1" customWidth="1"/>
    <col min="6156" max="6156" width="11.5703125" style="1" customWidth="1"/>
    <col min="6157" max="6400" width="9.140625" style="1"/>
    <col min="6401" max="6401" width="5.140625" style="1" customWidth="1"/>
    <col min="6402" max="6402" width="3.5703125" style="1" customWidth="1"/>
    <col min="6403" max="6403" width="3" style="1" customWidth="1"/>
    <col min="6404" max="6404" width="27.5703125" style="1" customWidth="1"/>
    <col min="6405" max="6405" width="9.140625" style="1"/>
    <col min="6406" max="6406" width="10" style="1" customWidth="1"/>
    <col min="6407" max="6410" width="9.140625" style="1"/>
    <col min="6411" max="6411" width="13" style="1" customWidth="1"/>
    <col min="6412" max="6412" width="11.5703125" style="1" customWidth="1"/>
    <col min="6413" max="6656" width="9.140625" style="1"/>
    <col min="6657" max="6657" width="5.140625" style="1" customWidth="1"/>
    <col min="6658" max="6658" width="3.5703125" style="1" customWidth="1"/>
    <col min="6659" max="6659" width="3" style="1" customWidth="1"/>
    <col min="6660" max="6660" width="27.5703125" style="1" customWidth="1"/>
    <col min="6661" max="6661" width="9.140625" style="1"/>
    <col min="6662" max="6662" width="10" style="1" customWidth="1"/>
    <col min="6663" max="6666" width="9.140625" style="1"/>
    <col min="6667" max="6667" width="13" style="1" customWidth="1"/>
    <col min="6668" max="6668" width="11.5703125" style="1" customWidth="1"/>
    <col min="6669" max="6912" width="9.140625" style="1"/>
    <col min="6913" max="6913" width="5.140625" style="1" customWidth="1"/>
    <col min="6914" max="6914" width="3.5703125" style="1" customWidth="1"/>
    <col min="6915" max="6915" width="3" style="1" customWidth="1"/>
    <col min="6916" max="6916" width="27.5703125" style="1" customWidth="1"/>
    <col min="6917" max="6917" width="9.140625" style="1"/>
    <col min="6918" max="6918" width="10" style="1" customWidth="1"/>
    <col min="6919" max="6922" width="9.140625" style="1"/>
    <col min="6923" max="6923" width="13" style="1" customWidth="1"/>
    <col min="6924" max="6924" width="11.5703125" style="1" customWidth="1"/>
    <col min="6925" max="7168" width="9.140625" style="1"/>
    <col min="7169" max="7169" width="5.140625" style="1" customWidth="1"/>
    <col min="7170" max="7170" width="3.5703125" style="1" customWidth="1"/>
    <col min="7171" max="7171" width="3" style="1" customWidth="1"/>
    <col min="7172" max="7172" width="27.5703125" style="1" customWidth="1"/>
    <col min="7173" max="7173" width="9.140625" style="1"/>
    <col min="7174" max="7174" width="10" style="1" customWidth="1"/>
    <col min="7175" max="7178" width="9.140625" style="1"/>
    <col min="7179" max="7179" width="13" style="1" customWidth="1"/>
    <col min="7180" max="7180" width="11.5703125" style="1" customWidth="1"/>
    <col min="7181" max="7424" width="9.140625" style="1"/>
    <col min="7425" max="7425" width="5.140625" style="1" customWidth="1"/>
    <col min="7426" max="7426" width="3.5703125" style="1" customWidth="1"/>
    <col min="7427" max="7427" width="3" style="1" customWidth="1"/>
    <col min="7428" max="7428" width="27.5703125" style="1" customWidth="1"/>
    <col min="7429" max="7429" width="9.140625" style="1"/>
    <col min="7430" max="7430" width="10" style="1" customWidth="1"/>
    <col min="7431" max="7434" width="9.140625" style="1"/>
    <col min="7435" max="7435" width="13" style="1" customWidth="1"/>
    <col min="7436" max="7436" width="11.5703125" style="1" customWidth="1"/>
    <col min="7437" max="7680" width="9.140625" style="1"/>
    <col min="7681" max="7681" width="5.140625" style="1" customWidth="1"/>
    <col min="7682" max="7682" width="3.5703125" style="1" customWidth="1"/>
    <col min="7683" max="7683" width="3" style="1" customWidth="1"/>
    <col min="7684" max="7684" width="27.5703125" style="1" customWidth="1"/>
    <col min="7685" max="7685" width="9.140625" style="1"/>
    <col min="7686" max="7686" width="10" style="1" customWidth="1"/>
    <col min="7687" max="7690" width="9.140625" style="1"/>
    <col min="7691" max="7691" width="13" style="1" customWidth="1"/>
    <col min="7692" max="7692" width="11.5703125" style="1" customWidth="1"/>
    <col min="7693" max="7936" width="9.140625" style="1"/>
    <col min="7937" max="7937" width="5.140625" style="1" customWidth="1"/>
    <col min="7938" max="7938" width="3.5703125" style="1" customWidth="1"/>
    <col min="7939" max="7939" width="3" style="1" customWidth="1"/>
    <col min="7940" max="7940" width="27.5703125" style="1" customWidth="1"/>
    <col min="7941" max="7941" width="9.140625" style="1"/>
    <col min="7942" max="7942" width="10" style="1" customWidth="1"/>
    <col min="7943" max="7946" width="9.140625" style="1"/>
    <col min="7947" max="7947" width="13" style="1" customWidth="1"/>
    <col min="7948" max="7948" width="11.5703125" style="1" customWidth="1"/>
    <col min="7949" max="8192" width="9.140625" style="1"/>
    <col min="8193" max="8193" width="5.140625" style="1" customWidth="1"/>
    <col min="8194" max="8194" width="3.5703125" style="1" customWidth="1"/>
    <col min="8195" max="8195" width="3" style="1" customWidth="1"/>
    <col min="8196" max="8196" width="27.5703125" style="1" customWidth="1"/>
    <col min="8197" max="8197" width="9.140625" style="1"/>
    <col min="8198" max="8198" width="10" style="1" customWidth="1"/>
    <col min="8199" max="8202" width="9.140625" style="1"/>
    <col min="8203" max="8203" width="13" style="1" customWidth="1"/>
    <col min="8204" max="8204" width="11.5703125" style="1" customWidth="1"/>
    <col min="8205" max="8448" width="9.140625" style="1"/>
    <col min="8449" max="8449" width="5.140625" style="1" customWidth="1"/>
    <col min="8450" max="8450" width="3.5703125" style="1" customWidth="1"/>
    <col min="8451" max="8451" width="3" style="1" customWidth="1"/>
    <col min="8452" max="8452" width="27.5703125" style="1" customWidth="1"/>
    <col min="8453" max="8453" width="9.140625" style="1"/>
    <col min="8454" max="8454" width="10" style="1" customWidth="1"/>
    <col min="8455" max="8458" width="9.140625" style="1"/>
    <col min="8459" max="8459" width="13" style="1" customWidth="1"/>
    <col min="8460" max="8460" width="11.5703125" style="1" customWidth="1"/>
    <col min="8461" max="8704" width="9.140625" style="1"/>
    <col min="8705" max="8705" width="5.140625" style="1" customWidth="1"/>
    <col min="8706" max="8706" width="3.5703125" style="1" customWidth="1"/>
    <col min="8707" max="8707" width="3" style="1" customWidth="1"/>
    <col min="8708" max="8708" width="27.5703125" style="1" customWidth="1"/>
    <col min="8709" max="8709" width="9.140625" style="1"/>
    <col min="8710" max="8710" width="10" style="1" customWidth="1"/>
    <col min="8711" max="8714" width="9.140625" style="1"/>
    <col min="8715" max="8715" width="13" style="1" customWidth="1"/>
    <col min="8716" max="8716" width="11.5703125" style="1" customWidth="1"/>
    <col min="8717" max="8960" width="9.140625" style="1"/>
    <col min="8961" max="8961" width="5.140625" style="1" customWidth="1"/>
    <col min="8962" max="8962" width="3.5703125" style="1" customWidth="1"/>
    <col min="8963" max="8963" width="3" style="1" customWidth="1"/>
    <col min="8964" max="8964" width="27.5703125" style="1" customWidth="1"/>
    <col min="8965" max="8965" width="9.140625" style="1"/>
    <col min="8966" max="8966" width="10" style="1" customWidth="1"/>
    <col min="8967" max="8970" width="9.140625" style="1"/>
    <col min="8971" max="8971" width="13" style="1" customWidth="1"/>
    <col min="8972" max="8972" width="11.5703125" style="1" customWidth="1"/>
    <col min="8973" max="9216" width="9.140625" style="1"/>
    <col min="9217" max="9217" width="5.140625" style="1" customWidth="1"/>
    <col min="9218" max="9218" width="3.5703125" style="1" customWidth="1"/>
    <col min="9219" max="9219" width="3" style="1" customWidth="1"/>
    <col min="9220" max="9220" width="27.5703125" style="1" customWidth="1"/>
    <col min="9221" max="9221" width="9.140625" style="1"/>
    <col min="9222" max="9222" width="10" style="1" customWidth="1"/>
    <col min="9223" max="9226" width="9.140625" style="1"/>
    <col min="9227" max="9227" width="13" style="1" customWidth="1"/>
    <col min="9228" max="9228" width="11.5703125" style="1" customWidth="1"/>
    <col min="9229" max="9472" width="9.140625" style="1"/>
    <col min="9473" max="9473" width="5.140625" style="1" customWidth="1"/>
    <col min="9474" max="9474" width="3.5703125" style="1" customWidth="1"/>
    <col min="9475" max="9475" width="3" style="1" customWidth="1"/>
    <col min="9476" max="9476" width="27.5703125" style="1" customWidth="1"/>
    <col min="9477" max="9477" width="9.140625" style="1"/>
    <col min="9478" max="9478" width="10" style="1" customWidth="1"/>
    <col min="9479" max="9482" width="9.140625" style="1"/>
    <col min="9483" max="9483" width="13" style="1" customWidth="1"/>
    <col min="9484" max="9484" width="11.5703125" style="1" customWidth="1"/>
    <col min="9485" max="9728" width="9.140625" style="1"/>
    <col min="9729" max="9729" width="5.140625" style="1" customWidth="1"/>
    <col min="9730" max="9730" width="3.5703125" style="1" customWidth="1"/>
    <col min="9731" max="9731" width="3" style="1" customWidth="1"/>
    <col min="9732" max="9732" width="27.5703125" style="1" customWidth="1"/>
    <col min="9733" max="9733" width="9.140625" style="1"/>
    <col min="9734" max="9734" width="10" style="1" customWidth="1"/>
    <col min="9735" max="9738" width="9.140625" style="1"/>
    <col min="9739" max="9739" width="13" style="1" customWidth="1"/>
    <col min="9740" max="9740" width="11.5703125" style="1" customWidth="1"/>
    <col min="9741" max="9984" width="9.140625" style="1"/>
    <col min="9985" max="9985" width="5.140625" style="1" customWidth="1"/>
    <col min="9986" max="9986" width="3.5703125" style="1" customWidth="1"/>
    <col min="9987" max="9987" width="3" style="1" customWidth="1"/>
    <col min="9988" max="9988" width="27.5703125" style="1" customWidth="1"/>
    <col min="9989" max="9989" width="9.140625" style="1"/>
    <col min="9990" max="9990" width="10" style="1" customWidth="1"/>
    <col min="9991" max="9994" width="9.140625" style="1"/>
    <col min="9995" max="9995" width="13" style="1" customWidth="1"/>
    <col min="9996" max="9996" width="11.5703125" style="1" customWidth="1"/>
    <col min="9997" max="10240" width="9.140625" style="1"/>
    <col min="10241" max="10241" width="5.140625" style="1" customWidth="1"/>
    <col min="10242" max="10242" width="3.5703125" style="1" customWidth="1"/>
    <col min="10243" max="10243" width="3" style="1" customWidth="1"/>
    <col min="10244" max="10244" width="27.5703125" style="1" customWidth="1"/>
    <col min="10245" max="10245" width="9.140625" style="1"/>
    <col min="10246" max="10246" width="10" style="1" customWidth="1"/>
    <col min="10247" max="10250" width="9.140625" style="1"/>
    <col min="10251" max="10251" width="13" style="1" customWidth="1"/>
    <col min="10252" max="10252" width="11.5703125" style="1" customWidth="1"/>
    <col min="10253" max="10496" width="9.140625" style="1"/>
    <col min="10497" max="10497" width="5.140625" style="1" customWidth="1"/>
    <col min="10498" max="10498" width="3.5703125" style="1" customWidth="1"/>
    <col min="10499" max="10499" width="3" style="1" customWidth="1"/>
    <col min="10500" max="10500" width="27.5703125" style="1" customWidth="1"/>
    <col min="10501" max="10501" width="9.140625" style="1"/>
    <col min="10502" max="10502" width="10" style="1" customWidth="1"/>
    <col min="10503" max="10506" width="9.140625" style="1"/>
    <col min="10507" max="10507" width="13" style="1" customWidth="1"/>
    <col min="10508" max="10508" width="11.5703125" style="1" customWidth="1"/>
    <col min="10509" max="10752" width="9.140625" style="1"/>
    <col min="10753" max="10753" width="5.140625" style="1" customWidth="1"/>
    <col min="10754" max="10754" width="3.5703125" style="1" customWidth="1"/>
    <col min="10755" max="10755" width="3" style="1" customWidth="1"/>
    <col min="10756" max="10756" width="27.5703125" style="1" customWidth="1"/>
    <col min="10757" max="10757" width="9.140625" style="1"/>
    <col min="10758" max="10758" width="10" style="1" customWidth="1"/>
    <col min="10759" max="10762" width="9.140625" style="1"/>
    <col min="10763" max="10763" width="13" style="1" customWidth="1"/>
    <col min="10764" max="10764" width="11.5703125" style="1" customWidth="1"/>
    <col min="10765" max="11008" width="9.140625" style="1"/>
    <col min="11009" max="11009" width="5.140625" style="1" customWidth="1"/>
    <col min="11010" max="11010" width="3.5703125" style="1" customWidth="1"/>
    <col min="11011" max="11011" width="3" style="1" customWidth="1"/>
    <col min="11012" max="11012" width="27.5703125" style="1" customWidth="1"/>
    <col min="11013" max="11013" width="9.140625" style="1"/>
    <col min="11014" max="11014" width="10" style="1" customWidth="1"/>
    <col min="11015" max="11018" width="9.140625" style="1"/>
    <col min="11019" max="11019" width="13" style="1" customWidth="1"/>
    <col min="11020" max="11020" width="11.5703125" style="1" customWidth="1"/>
    <col min="11021" max="11264" width="9.140625" style="1"/>
    <col min="11265" max="11265" width="5.140625" style="1" customWidth="1"/>
    <col min="11266" max="11266" width="3.5703125" style="1" customWidth="1"/>
    <col min="11267" max="11267" width="3" style="1" customWidth="1"/>
    <col min="11268" max="11268" width="27.5703125" style="1" customWidth="1"/>
    <col min="11269" max="11269" width="9.140625" style="1"/>
    <col min="11270" max="11270" width="10" style="1" customWidth="1"/>
    <col min="11271" max="11274" width="9.140625" style="1"/>
    <col min="11275" max="11275" width="13" style="1" customWidth="1"/>
    <col min="11276" max="11276" width="11.5703125" style="1" customWidth="1"/>
    <col min="11277" max="11520" width="9.140625" style="1"/>
    <col min="11521" max="11521" width="5.140625" style="1" customWidth="1"/>
    <col min="11522" max="11522" width="3.5703125" style="1" customWidth="1"/>
    <col min="11523" max="11523" width="3" style="1" customWidth="1"/>
    <col min="11524" max="11524" width="27.5703125" style="1" customWidth="1"/>
    <col min="11525" max="11525" width="9.140625" style="1"/>
    <col min="11526" max="11526" width="10" style="1" customWidth="1"/>
    <col min="11527" max="11530" width="9.140625" style="1"/>
    <col min="11531" max="11531" width="13" style="1" customWidth="1"/>
    <col min="11532" max="11532" width="11.5703125" style="1" customWidth="1"/>
    <col min="11533" max="11776" width="9.140625" style="1"/>
    <col min="11777" max="11777" width="5.140625" style="1" customWidth="1"/>
    <col min="11778" max="11778" width="3.5703125" style="1" customWidth="1"/>
    <col min="11779" max="11779" width="3" style="1" customWidth="1"/>
    <col min="11780" max="11780" width="27.5703125" style="1" customWidth="1"/>
    <col min="11781" max="11781" width="9.140625" style="1"/>
    <col min="11782" max="11782" width="10" style="1" customWidth="1"/>
    <col min="11783" max="11786" width="9.140625" style="1"/>
    <col min="11787" max="11787" width="13" style="1" customWidth="1"/>
    <col min="11788" max="11788" width="11.5703125" style="1" customWidth="1"/>
    <col min="11789" max="12032" width="9.140625" style="1"/>
    <col min="12033" max="12033" width="5.140625" style="1" customWidth="1"/>
    <col min="12034" max="12034" width="3.5703125" style="1" customWidth="1"/>
    <col min="12035" max="12035" width="3" style="1" customWidth="1"/>
    <col min="12036" max="12036" width="27.5703125" style="1" customWidth="1"/>
    <col min="12037" max="12037" width="9.140625" style="1"/>
    <col min="12038" max="12038" width="10" style="1" customWidth="1"/>
    <col min="12039" max="12042" width="9.140625" style="1"/>
    <col min="12043" max="12043" width="13" style="1" customWidth="1"/>
    <col min="12044" max="12044" width="11.5703125" style="1" customWidth="1"/>
    <col min="12045" max="12288" width="9.140625" style="1"/>
    <col min="12289" max="12289" width="5.140625" style="1" customWidth="1"/>
    <col min="12290" max="12290" width="3.5703125" style="1" customWidth="1"/>
    <col min="12291" max="12291" width="3" style="1" customWidth="1"/>
    <col min="12292" max="12292" width="27.5703125" style="1" customWidth="1"/>
    <col min="12293" max="12293" width="9.140625" style="1"/>
    <col min="12294" max="12294" width="10" style="1" customWidth="1"/>
    <col min="12295" max="12298" width="9.140625" style="1"/>
    <col min="12299" max="12299" width="13" style="1" customWidth="1"/>
    <col min="12300" max="12300" width="11.5703125" style="1" customWidth="1"/>
    <col min="12301" max="12544" width="9.140625" style="1"/>
    <col min="12545" max="12545" width="5.140625" style="1" customWidth="1"/>
    <col min="12546" max="12546" width="3.5703125" style="1" customWidth="1"/>
    <col min="12547" max="12547" width="3" style="1" customWidth="1"/>
    <col min="12548" max="12548" width="27.5703125" style="1" customWidth="1"/>
    <col min="12549" max="12549" width="9.140625" style="1"/>
    <col min="12550" max="12550" width="10" style="1" customWidth="1"/>
    <col min="12551" max="12554" width="9.140625" style="1"/>
    <col min="12555" max="12555" width="13" style="1" customWidth="1"/>
    <col min="12556" max="12556" width="11.5703125" style="1" customWidth="1"/>
    <col min="12557" max="12800" width="9.140625" style="1"/>
    <col min="12801" max="12801" width="5.140625" style="1" customWidth="1"/>
    <col min="12802" max="12802" width="3.5703125" style="1" customWidth="1"/>
    <col min="12803" max="12803" width="3" style="1" customWidth="1"/>
    <col min="12804" max="12804" width="27.5703125" style="1" customWidth="1"/>
    <col min="12805" max="12805" width="9.140625" style="1"/>
    <col min="12806" max="12806" width="10" style="1" customWidth="1"/>
    <col min="12807" max="12810" width="9.140625" style="1"/>
    <col min="12811" max="12811" width="13" style="1" customWidth="1"/>
    <col min="12812" max="12812" width="11.5703125" style="1" customWidth="1"/>
    <col min="12813" max="13056" width="9.140625" style="1"/>
    <col min="13057" max="13057" width="5.140625" style="1" customWidth="1"/>
    <col min="13058" max="13058" width="3.5703125" style="1" customWidth="1"/>
    <col min="13059" max="13059" width="3" style="1" customWidth="1"/>
    <col min="13060" max="13060" width="27.5703125" style="1" customWidth="1"/>
    <col min="13061" max="13061" width="9.140625" style="1"/>
    <col min="13062" max="13062" width="10" style="1" customWidth="1"/>
    <col min="13063" max="13066" width="9.140625" style="1"/>
    <col min="13067" max="13067" width="13" style="1" customWidth="1"/>
    <col min="13068" max="13068" width="11.5703125" style="1" customWidth="1"/>
    <col min="13069" max="13312" width="9.140625" style="1"/>
    <col min="13313" max="13313" width="5.140625" style="1" customWidth="1"/>
    <col min="13314" max="13314" width="3.5703125" style="1" customWidth="1"/>
    <col min="13315" max="13315" width="3" style="1" customWidth="1"/>
    <col min="13316" max="13316" width="27.5703125" style="1" customWidth="1"/>
    <col min="13317" max="13317" width="9.140625" style="1"/>
    <col min="13318" max="13318" width="10" style="1" customWidth="1"/>
    <col min="13319" max="13322" width="9.140625" style="1"/>
    <col min="13323" max="13323" width="13" style="1" customWidth="1"/>
    <col min="13324" max="13324" width="11.5703125" style="1" customWidth="1"/>
    <col min="13325" max="13568" width="9.140625" style="1"/>
    <col min="13569" max="13569" width="5.140625" style="1" customWidth="1"/>
    <col min="13570" max="13570" width="3.5703125" style="1" customWidth="1"/>
    <col min="13571" max="13571" width="3" style="1" customWidth="1"/>
    <col min="13572" max="13572" width="27.5703125" style="1" customWidth="1"/>
    <col min="13573" max="13573" width="9.140625" style="1"/>
    <col min="13574" max="13574" width="10" style="1" customWidth="1"/>
    <col min="13575" max="13578" width="9.140625" style="1"/>
    <col min="13579" max="13579" width="13" style="1" customWidth="1"/>
    <col min="13580" max="13580" width="11.5703125" style="1" customWidth="1"/>
    <col min="13581" max="13824" width="9.140625" style="1"/>
    <col min="13825" max="13825" width="5.140625" style="1" customWidth="1"/>
    <col min="13826" max="13826" width="3.5703125" style="1" customWidth="1"/>
    <col min="13827" max="13827" width="3" style="1" customWidth="1"/>
    <col min="13828" max="13828" width="27.5703125" style="1" customWidth="1"/>
    <col min="13829" max="13829" width="9.140625" style="1"/>
    <col min="13830" max="13830" width="10" style="1" customWidth="1"/>
    <col min="13831" max="13834" width="9.140625" style="1"/>
    <col min="13835" max="13835" width="13" style="1" customWidth="1"/>
    <col min="13836" max="13836" width="11.5703125" style="1" customWidth="1"/>
    <col min="13837" max="14080" width="9.140625" style="1"/>
    <col min="14081" max="14081" width="5.140625" style="1" customWidth="1"/>
    <col min="14082" max="14082" width="3.5703125" style="1" customWidth="1"/>
    <col min="14083" max="14083" width="3" style="1" customWidth="1"/>
    <col min="14084" max="14084" width="27.5703125" style="1" customWidth="1"/>
    <col min="14085" max="14085" width="9.140625" style="1"/>
    <col min="14086" max="14086" width="10" style="1" customWidth="1"/>
    <col min="14087" max="14090" width="9.140625" style="1"/>
    <col min="14091" max="14091" width="13" style="1" customWidth="1"/>
    <col min="14092" max="14092" width="11.5703125" style="1" customWidth="1"/>
    <col min="14093" max="14336" width="9.140625" style="1"/>
    <col min="14337" max="14337" width="5.140625" style="1" customWidth="1"/>
    <col min="14338" max="14338" width="3.5703125" style="1" customWidth="1"/>
    <col min="14339" max="14339" width="3" style="1" customWidth="1"/>
    <col min="14340" max="14340" width="27.5703125" style="1" customWidth="1"/>
    <col min="14341" max="14341" width="9.140625" style="1"/>
    <col min="14342" max="14342" width="10" style="1" customWidth="1"/>
    <col min="14343" max="14346" width="9.140625" style="1"/>
    <col min="14347" max="14347" width="13" style="1" customWidth="1"/>
    <col min="14348" max="14348" width="11.5703125" style="1" customWidth="1"/>
    <col min="14349" max="14592" width="9.140625" style="1"/>
    <col min="14593" max="14593" width="5.140625" style="1" customWidth="1"/>
    <col min="14594" max="14594" width="3.5703125" style="1" customWidth="1"/>
    <col min="14595" max="14595" width="3" style="1" customWidth="1"/>
    <col min="14596" max="14596" width="27.5703125" style="1" customWidth="1"/>
    <col min="14597" max="14597" width="9.140625" style="1"/>
    <col min="14598" max="14598" width="10" style="1" customWidth="1"/>
    <col min="14599" max="14602" width="9.140625" style="1"/>
    <col min="14603" max="14603" width="13" style="1" customWidth="1"/>
    <col min="14604" max="14604" width="11.5703125" style="1" customWidth="1"/>
    <col min="14605" max="14848" width="9.140625" style="1"/>
    <col min="14849" max="14849" width="5.140625" style="1" customWidth="1"/>
    <col min="14850" max="14850" width="3.5703125" style="1" customWidth="1"/>
    <col min="14851" max="14851" width="3" style="1" customWidth="1"/>
    <col min="14852" max="14852" width="27.5703125" style="1" customWidth="1"/>
    <col min="14853" max="14853" width="9.140625" style="1"/>
    <col min="14854" max="14854" width="10" style="1" customWidth="1"/>
    <col min="14855" max="14858" width="9.140625" style="1"/>
    <col min="14859" max="14859" width="13" style="1" customWidth="1"/>
    <col min="14860" max="14860" width="11.5703125" style="1" customWidth="1"/>
    <col min="14861" max="15104" width="9.140625" style="1"/>
    <col min="15105" max="15105" width="5.140625" style="1" customWidth="1"/>
    <col min="15106" max="15106" width="3.5703125" style="1" customWidth="1"/>
    <col min="15107" max="15107" width="3" style="1" customWidth="1"/>
    <col min="15108" max="15108" width="27.5703125" style="1" customWidth="1"/>
    <col min="15109" max="15109" width="9.140625" style="1"/>
    <col min="15110" max="15110" width="10" style="1" customWidth="1"/>
    <col min="15111" max="15114" width="9.140625" style="1"/>
    <col min="15115" max="15115" width="13" style="1" customWidth="1"/>
    <col min="15116" max="15116" width="11.5703125" style="1" customWidth="1"/>
    <col min="15117" max="15360" width="9.140625" style="1"/>
    <col min="15361" max="15361" width="5.140625" style="1" customWidth="1"/>
    <col min="15362" max="15362" width="3.5703125" style="1" customWidth="1"/>
    <col min="15363" max="15363" width="3" style="1" customWidth="1"/>
    <col min="15364" max="15364" width="27.5703125" style="1" customWidth="1"/>
    <col min="15365" max="15365" width="9.140625" style="1"/>
    <col min="15366" max="15366" width="10" style="1" customWidth="1"/>
    <col min="15367" max="15370" width="9.140625" style="1"/>
    <col min="15371" max="15371" width="13" style="1" customWidth="1"/>
    <col min="15372" max="15372" width="11.5703125" style="1" customWidth="1"/>
    <col min="15373" max="15616" width="9.140625" style="1"/>
    <col min="15617" max="15617" width="5.140625" style="1" customWidth="1"/>
    <col min="15618" max="15618" width="3.5703125" style="1" customWidth="1"/>
    <col min="15619" max="15619" width="3" style="1" customWidth="1"/>
    <col min="15620" max="15620" width="27.5703125" style="1" customWidth="1"/>
    <col min="15621" max="15621" width="9.140625" style="1"/>
    <col min="15622" max="15622" width="10" style="1" customWidth="1"/>
    <col min="15623" max="15626" width="9.140625" style="1"/>
    <col min="15627" max="15627" width="13" style="1" customWidth="1"/>
    <col min="15628" max="15628" width="11.5703125" style="1" customWidth="1"/>
    <col min="15629" max="15872" width="9.140625" style="1"/>
    <col min="15873" max="15873" width="5.140625" style="1" customWidth="1"/>
    <col min="15874" max="15874" width="3.5703125" style="1" customWidth="1"/>
    <col min="15875" max="15875" width="3" style="1" customWidth="1"/>
    <col min="15876" max="15876" width="27.5703125" style="1" customWidth="1"/>
    <col min="15877" max="15877" width="9.140625" style="1"/>
    <col min="15878" max="15878" width="10" style="1" customWidth="1"/>
    <col min="15879" max="15882" width="9.140625" style="1"/>
    <col min="15883" max="15883" width="13" style="1" customWidth="1"/>
    <col min="15884" max="15884" width="11.5703125" style="1" customWidth="1"/>
    <col min="15885" max="16128" width="9.140625" style="1"/>
    <col min="16129" max="16129" width="5.140625" style="1" customWidth="1"/>
    <col min="16130" max="16130" width="3.5703125" style="1" customWidth="1"/>
    <col min="16131" max="16131" width="3" style="1" customWidth="1"/>
    <col min="16132" max="16132" width="27.5703125" style="1" customWidth="1"/>
    <col min="16133" max="16133" width="9.140625" style="1"/>
    <col min="16134" max="16134" width="10" style="1" customWidth="1"/>
    <col min="16135" max="16138" width="9.140625" style="1"/>
    <col min="16139" max="16139" width="13" style="1" customWidth="1"/>
    <col min="16140" max="16140" width="11.5703125" style="1" customWidth="1"/>
    <col min="16141" max="16384" width="9.140625" style="1"/>
  </cols>
  <sheetData>
    <row r="1" spans="1:11" ht="15.75" x14ac:dyDescent="0.2">
      <c r="A1" s="1798" t="s">
        <v>4390</v>
      </c>
      <c r="B1" s="645"/>
      <c r="C1" s="1799"/>
      <c r="D1" s="1799"/>
      <c r="E1" s="1799"/>
      <c r="F1" s="1800"/>
      <c r="G1" s="1799"/>
      <c r="H1" s="1799"/>
      <c r="I1" s="1799"/>
      <c r="J1" s="1801"/>
      <c r="K1" s="1525"/>
    </row>
    <row r="2" spans="1:11" ht="15" x14ac:dyDescent="0.25">
      <c r="A2" s="2144" t="s">
        <v>94</v>
      </c>
      <c r="B2" s="2145"/>
      <c r="C2" s="2145"/>
      <c r="D2" s="2145"/>
      <c r="E2" s="2146"/>
      <c r="F2" s="1800"/>
      <c r="G2" s="1799"/>
      <c r="H2" s="1799"/>
      <c r="I2" s="1799"/>
      <c r="J2" s="1801"/>
      <c r="K2" s="1525"/>
    </row>
    <row r="3" spans="1:11" ht="15" customHeight="1" x14ac:dyDescent="0.2">
      <c r="A3" s="36" t="s">
        <v>4391</v>
      </c>
      <c r="B3" s="1525"/>
      <c r="C3" s="1525"/>
      <c r="D3" s="1525"/>
      <c r="E3" s="645"/>
      <c r="F3" s="645"/>
      <c r="G3" s="645"/>
      <c r="H3" s="645"/>
      <c r="I3" s="1802"/>
      <c r="J3" s="1802"/>
      <c r="K3" s="1802"/>
    </row>
    <row r="4" spans="1:11" x14ac:dyDescent="0.2">
      <c r="A4" s="1836" t="s">
        <v>4392</v>
      </c>
      <c r="B4" s="1525"/>
      <c r="C4" s="645"/>
      <c r="D4" s="645"/>
      <c r="E4" s="645"/>
      <c r="F4" s="645"/>
      <c r="G4" s="645"/>
      <c r="H4" s="645"/>
      <c r="I4" s="1802"/>
      <c r="J4" s="1802"/>
      <c r="K4" s="1802"/>
    </row>
    <row r="5" spans="1:11" x14ac:dyDescent="0.2">
      <c r="A5" s="1836"/>
      <c r="B5" s="1836" t="s">
        <v>4393</v>
      </c>
      <c r="C5" s="645"/>
      <c r="D5" s="645"/>
      <c r="E5" s="645"/>
      <c r="F5" s="645"/>
      <c r="G5" s="645"/>
      <c r="H5" s="645"/>
      <c r="I5" s="1837"/>
      <c r="J5" s="1837"/>
      <c r="K5" s="1837"/>
    </row>
    <row r="6" spans="1:11" x14ac:dyDescent="0.2">
      <c r="A6" s="1525"/>
      <c r="B6" s="1838" t="s">
        <v>4394</v>
      </c>
      <c r="C6" s="1525"/>
      <c r="D6" s="645"/>
      <c r="E6" s="645"/>
      <c r="F6" s="645"/>
      <c r="G6" s="645"/>
      <c r="H6" s="645"/>
      <c r="I6" s="1802"/>
      <c r="J6" s="1802"/>
      <c r="K6" s="1802"/>
    </row>
    <row r="7" spans="1:11" x14ac:dyDescent="0.2">
      <c r="A7" s="1525"/>
      <c r="B7" s="1839" t="s">
        <v>4395</v>
      </c>
      <c r="C7" s="1525"/>
      <c r="D7" s="645"/>
      <c r="E7" s="645"/>
      <c r="F7" s="645"/>
      <c r="G7" s="645"/>
      <c r="H7" s="645"/>
      <c r="I7" s="1802"/>
      <c r="J7" s="1802"/>
      <c r="K7" s="1802"/>
    </row>
    <row r="8" spans="1:11" x14ac:dyDescent="0.2">
      <c r="A8" s="1525"/>
      <c r="B8" s="1525"/>
      <c r="C8" s="645" t="s">
        <v>4396</v>
      </c>
      <c r="D8" s="1525"/>
      <c r="E8" s="645"/>
      <c r="F8" s="645"/>
      <c r="G8" s="645"/>
      <c r="H8" s="645"/>
      <c r="I8" s="1840">
        <v>16200</v>
      </c>
      <c r="J8" s="1841" t="s">
        <v>4356</v>
      </c>
      <c r="K8" s="1842"/>
    </row>
    <row r="9" spans="1:11" x14ac:dyDescent="0.2">
      <c r="A9" s="1525"/>
      <c r="B9" s="1525"/>
      <c r="C9" s="645"/>
      <c r="D9" s="1525"/>
      <c r="E9" s="645"/>
      <c r="F9" s="645"/>
      <c r="G9" s="645"/>
      <c r="H9" s="645"/>
      <c r="I9" s="1843"/>
      <c r="J9" s="1841"/>
      <c r="K9" s="1525"/>
    </row>
    <row r="10" spans="1:11" x14ac:dyDescent="0.2">
      <c r="A10" s="1525"/>
      <c r="B10" s="1525"/>
      <c r="C10" s="1525"/>
      <c r="D10" s="645" t="s">
        <v>4397</v>
      </c>
      <c r="E10" s="645"/>
      <c r="F10" s="645"/>
      <c r="G10" s="645"/>
      <c r="H10" s="1840">
        <v>16201</v>
      </c>
      <c r="I10" s="1841" t="s">
        <v>4358</v>
      </c>
      <c r="J10" s="1525"/>
      <c r="K10" s="1844"/>
    </row>
    <row r="11" spans="1:11" x14ac:dyDescent="0.2">
      <c r="A11" s="1525"/>
      <c r="B11" s="1525"/>
      <c r="C11" s="1525"/>
      <c r="D11" s="645" t="s">
        <v>4398</v>
      </c>
      <c r="E11" s="645"/>
      <c r="F11" s="645"/>
      <c r="G11" s="645"/>
      <c r="H11" s="1840">
        <v>16202</v>
      </c>
      <c r="I11" s="1841" t="s">
        <v>4360</v>
      </c>
      <c r="J11" s="1525"/>
      <c r="K11" s="1844"/>
    </row>
    <row r="12" spans="1:11" x14ac:dyDescent="0.2">
      <c r="A12" s="1525"/>
      <c r="B12" s="1525"/>
      <c r="C12" s="1525"/>
      <c r="D12" s="645" t="s">
        <v>4399</v>
      </c>
      <c r="E12" s="645"/>
      <c r="F12" s="645"/>
      <c r="G12" s="645"/>
      <c r="H12" s="1840">
        <v>16203</v>
      </c>
      <c r="I12" s="1841" t="s">
        <v>4363</v>
      </c>
      <c r="J12" s="1525"/>
      <c r="K12" s="1844"/>
    </row>
    <row r="13" spans="1:11" x14ac:dyDescent="0.2">
      <c r="A13" s="1525"/>
      <c r="B13" s="1525"/>
      <c r="C13" s="1525"/>
      <c r="D13" s="645" t="s">
        <v>4400</v>
      </c>
      <c r="E13" s="645"/>
      <c r="F13" s="645"/>
      <c r="G13" s="645"/>
      <c r="H13" s="1840">
        <v>16204</v>
      </c>
      <c r="I13" s="1841" t="s">
        <v>4375</v>
      </c>
      <c r="J13" s="1525"/>
      <c r="K13" s="1844"/>
    </row>
    <row r="14" spans="1:11" x14ac:dyDescent="0.2">
      <c r="A14" s="1525"/>
      <c r="B14" s="1525"/>
      <c r="C14" s="1525"/>
      <c r="D14" s="645" t="s">
        <v>4401</v>
      </c>
      <c r="E14" s="645"/>
      <c r="F14" s="645"/>
      <c r="G14" s="645"/>
      <c r="H14" s="1840">
        <v>16205</v>
      </c>
      <c r="I14" s="1841" t="s">
        <v>4377</v>
      </c>
      <c r="J14" s="1525"/>
      <c r="K14" s="1844"/>
    </row>
    <row r="15" spans="1:11" x14ac:dyDescent="0.2">
      <c r="A15" s="1525"/>
      <c r="B15" s="1525"/>
      <c r="C15" s="1525"/>
      <c r="D15" s="645"/>
      <c r="E15" s="645"/>
      <c r="F15" s="645"/>
      <c r="G15" s="645"/>
      <c r="H15" s="645"/>
      <c r="I15" s="1845"/>
      <c r="J15" s="1841"/>
      <c r="K15" s="1846"/>
    </row>
    <row r="16" spans="1:11" ht="12.75" customHeight="1" x14ac:dyDescent="0.2">
      <c r="A16" s="1525"/>
      <c r="B16" s="1525"/>
      <c r="C16" s="2406" t="s">
        <v>4402</v>
      </c>
      <c r="D16" s="2406"/>
      <c r="E16" s="2406"/>
      <c r="F16" s="2406"/>
      <c r="G16" s="1564"/>
      <c r="H16" s="1806" t="str">
        <f>CONCATENATE("0.5*",$J$8,"+","0.5*(",$I$10,"+",$I$11,"+",$I$12,"+",$I$13,"+",$I$14,")")</f>
        <v>0.5*A+0.5*(B+C+D+E+F)</v>
      </c>
      <c r="I16" s="1840">
        <v>16206</v>
      </c>
      <c r="J16" s="1841" t="s">
        <v>4378</v>
      </c>
      <c r="K16" s="1847"/>
    </row>
    <row r="17" spans="1:11" x14ac:dyDescent="0.2">
      <c r="A17" s="1525"/>
      <c r="B17" s="645"/>
      <c r="C17" s="1525"/>
      <c r="D17" s="645"/>
      <c r="E17" s="645"/>
      <c r="F17" s="645"/>
      <c r="G17" s="645"/>
      <c r="H17" s="645"/>
      <c r="I17" s="1802"/>
      <c r="J17" s="1802"/>
      <c r="K17" s="1848"/>
    </row>
    <row r="18" spans="1:11" x14ac:dyDescent="0.2">
      <c r="A18" s="1525"/>
      <c r="B18" s="1839" t="s">
        <v>4403</v>
      </c>
      <c r="C18" s="1525"/>
      <c r="D18" s="645"/>
      <c r="E18" s="645"/>
      <c r="F18" s="645"/>
      <c r="G18" s="645"/>
      <c r="H18" s="645"/>
      <c r="I18" s="1802"/>
      <c r="J18" s="1802"/>
      <c r="K18" s="1848"/>
    </row>
    <row r="19" spans="1:11" x14ac:dyDescent="0.2">
      <c r="A19" s="1525"/>
      <c r="B19" s="1525"/>
      <c r="C19" s="645" t="s">
        <v>4396</v>
      </c>
      <c r="D19" s="1525"/>
      <c r="E19" s="645"/>
      <c r="F19" s="645"/>
      <c r="G19" s="645"/>
      <c r="H19" s="645"/>
      <c r="I19" s="1840">
        <v>16207</v>
      </c>
      <c r="J19" s="1841" t="s">
        <v>4379</v>
      </c>
      <c r="K19" s="1844"/>
    </row>
    <row r="20" spans="1:11" x14ac:dyDescent="0.2">
      <c r="A20" s="1525"/>
      <c r="B20" s="1525"/>
      <c r="C20" s="1525"/>
      <c r="D20" s="645" t="s">
        <v>4397</v>
      </c>
      <c r="E20" s="645"/>
      <c r="F20" s="645"/>
      <c r="G20" s="645"/>
      <c r="H20" s="1840">
        <v>16208</v>
      </c>
      <c r="I20" s="1841" t="s">
        <v>4381</v>
      </c>
      <c r="J20" s="1525"/>
      <c r="K20" s="1844"/>
    </row>
    <row r="21" spans="1:11" x14ac:dyDescent="0.2">
      <c r="A21" s="1525"/>
      <c r="B21" s="1525"/>
      <c r="C21" s="1525"/>
      <c r="D21" s="645" t="s">
        <v>4398</v>
      </c>
      <c r="E21" s="645"/>
      <c r="F21" s="645"/>
      <c r="G21" s="645"/>
      <c r="H21" s="1840">
        <v>16209</v>
      </c>
      <c r="I21" s="1841" t="s">
        <v>4385</v>
      </c>
      <c r="J21" s="1525"/>
      <c r="K21" s="1844"/>
    </row>
    <row r="22" spans="1:11" x14ac:dyDescent="0.2">
      <c r="A22" s="1525"/>
      <c r="B22" s="1525"/>
      <c r="C22" s="1525"/>
      <c r="D22" s="645" t="s">
        <v>4399</v>
      </c>
      <c r="E22" s="645"/>
      <c r="F22" s="645"/>
      <c r="G22" s="645"/>
      <c r="H22" s="1840">
        <v>16210</v>
      </c>
      <c r="I22" s="1841" t="s">
        <v>4404</v>
      </c>
      <c r="J22" s="1525"/>
      <c r="K22" s="1844"/>
    </row>
    <row r="23" spans="1:11" x14ac:dyDescent="0.2">
      <c r="A23" s="1525"/>
      <c r="B23" s="1525"/>
      <c r="C23" s="1525"/>
      <c r="D23" s="645" t="s">
        <v>4400</v>
      </c>
      <c r="E23" s="645"/>
      <c r="F23" s="645"/>
      <c r="G23" s="645"/>
      <c r="H23" s="1840">
        <v>16211</v>
      </c>
      <c r="I23" s="1841" t="s">
        <v>4405</v>
      </c>
      <c r="J23" s="1525"/>
      <c r="K23" s="1844"/>
    </row>
    <row r="24" spans="1:11" x14ac:dyDescent="0.2">
      <c r="A24" s="1525"/>
      <c r="B24" s="1525"/>
      <c r="C24" s="1525"/>
      <c r="D24" s="645" t="s">
        <v>4401</v>
      </c>
      <c r="E24" s="645"/>
      <c r="F24" s="645"/>
      <c r="G24" s="645"/>
      <c r="H24" s="1840">
        <v>16212</v>
      </c>
      <c r="I24" s="1841" t="s">
        <v>4406</v>
      </c>
      <c r="J24" s="1525"/>
      <c r="K24" s="1844"/>
    </row>
    <row r="25" spans="1:11" x14ac:dyDescent="0.2">
      <c r="A25" s="1525"/>
      <c r="B25" s="1525"/>
      <c r="C25" s="1525"/>
      <c r="D25" s="645"/>
      <c r="E25" s="645"/>
      <c r="F25" s="645"/>
      <c r="G25" s="645"/>
      <c r="H25" s="645"/>
      <c r="I25" s="1845"/>
      <c r="J25" s="1841"/>
      <c r="K25" s="1846"/>
    </row>
    <row r="26" spans="1:11" ht="12.75" customHeight="1" x14ac:dyDescent="0.2">
      <c r="A26" s="1525"/>
      <c r="B26" s="1525"/>
      <c r="C26" s="2406" t="s">
        <v>4407</v>
      </c>
      <c r="D26" s="2406"/>
      <c r="E26" s="2406"/>
      <c r="F26" s="2406"/>
      <c r="G26" s="645"/>
      <c r="H26" s="1806" t="str">
        <f>CONCATENATE("0.5*",$J$19,"+","0.5*(",$I$20,"+",$I$21,"+",$I$22,"+",$I$23,"+",$I$24,")")</f>
        <v>0.5*H+0.5*(I+J+K+L+M)</v>
      </c>
      <c r="I26" s="1849">
        <v>16213</v>
      </c>
      <c r="J26" s="1841" t="s">
        <v>4408</v>
      </c>
      <c r="K26" s="1847"/>
    </row>
    <row r="27" spans="1:11" x14ac:dyDescent="0.2">
      <c r="A27" s="1525"/>
      <c r="B27" s="1836" t="s">
        <v>4409</v>
      </c>
      <c r="C27" s="645"/>
      <c r="D27" s="645"/>
      <c r="E27" s="645"/>
      <c r="F27" s="645"/>
      <c r="G27" s="645"/>
      <c r="H27" s="645"/>
      <c r="I27" s="1802"/>
      <c r="J27" s="1802"/>
      <c r="K27" s="1848"/>
    </row>
    <row r="28" spans="1:11" x14ac:dyDescent="0.2">
      <c r="A28" s="1525"/>
      <c r="B28" s="1838" t="s">
        <v>4410</v>
      </c>
      <c r="C28" s="1525"/>
      <c r="D28" s="645"/>
      <c r="E28" s="645"/>
      <c r="F28" s="645"/>
      <c r="G28" s="645"/>
      <c r="H28" s="645"/>
      <c r="I28" s="1802"/>
      <c r="J28" s="1802"/>
      <c r="K28" s="1848"/>
    </row>
    <row r="29" spans="1:11" x14ac:dyDescent="0.2">
      <c r="A29" s="1525"/>
      <c r="B29" s="1839" t="s">
        <v>4395</v>
      </c>
      <c r="C29" s="1525"/>
      <c r="D29" s="645"/>
      <c r="E29" s="645"/>
      <c r="F29" s="645"/>
      <c r="G29" s="645"/>
      <c r="H29" s="645"/>
      <c r="I29" s="1802"/>
      <c r="J29" s="1802"/>
      <c r="K29" s="1848"/>
    </row>
    <row r="30" spans="1:11" x14ac:dyDescent="0.2">
      <c r="A30" s="1525"/>
      <c r="B30" s="1525"/>
      <c r="C30" s="645" t="s">
        <v>4411</v>
      </c>
      <c r="D30" s="1525"/>
      <c r="E30" s="645"/>
      <c r="F30" s="645"/>
      <c r="G30" s="645"/>
      <c r="H30" s="645"/>
      <c r="I30" s="1840">
        <v>16214</v>
      </c>
      <c r="J30" s="1841" t="s">
        <v>4412</v>
      </c>
      <c r="K30" s="1844"/>
    </row>
    <row r="31" spans="1:11" x14ac:dyDescent="0.2">
      <c r="A31" s="1525"/>
      <c r="B31" s="1525"/>
      <c r="C31" s="1525"/>
      <c r="D31" s="645" t="s">
        <v>4413</v>
      </c>
      <c r="E31" s="645"/>
      <c r="F31" s="645"/>
      <c r="G31" s="645"/>
      <c r="H31" s="1840">
        <v>16215</v>
      </c>
      <c r="I31" s="1841"/>
      <c r="J31" s="1525"/>
      <c r="K31" s="1844"/>
    </row>
    <row r="32" spans="1:11" x14ac:dyDescent="0.2">
      <c r="A32" s="1525"/>
      <c r="B32" s="1525"/>
      <c r="C32" s="1525"/>
      <c r="D32" s="645" t="s">
        <v>4414</v>
      </c>
      <c r="E32" s="645"/>
      <c r="F32" s="645"/>
      <c r="G32" s="645"/>
      <c r="H32" s="1840">
        <v>16216</v>
      </c>
      <c r="I32" s="1841"/>
      <c r="J32" s="1525"/>
      <c r="K32" s="1844"/>
    </row>
    <row r="33" spans="1:15" x14ac:dyDescent="0.2">
      <c r="A33" s="1525"/>
      <c r="B33" s="1525"/>
      <c r="C33" s="1525"/>
      <c r="D33" s="645" t="s">
        <v>4415</v>
      </c>
      <c r="E33" s="645"/>
      <c r="F33" s="645"/>
      <c r="G33" s="645"/>
      <c r="H33" s="1840">
        <v>16217</v>
      </c>
      <c r="I33" s="1841"/>
      <c r="J33" s="1525"/>
      <c r="K33" s="1844"/>
    </row>
    <row r="34" spans="1:15" x14ac:dyDescent="0.2">
      <c r="A34" s="1525"/>
      <c r="B34" s="1839" t="s">
        <v>4403</v>
      </c>
      <c r="C34" s="1525"/>
      <c r="D34" s="645"/>
      <c r="E34" s="645"/>
      <c r="F34" s="645"/>
      <c r="G34" s="645"/>
      <c r="H34" s="645"/>
      <c r="I34" s="1802"/>
      <c r="J34" s="1802"/>
      <c r="K34" s="1848"/>
    </row>
    <row r="35" spans="1:15" x14ac:dyDescent="0.2">
      <c r="A35" s="1525"/>
      <c r="B35" s="1525"/>
      <c r="C35" s="645" t="s">
        <v>4411</v>
      </c>
      <c r="D35" s="1525"/>
      <c r="E35" s="645"/>
      <c r="F35" s="645"/>
      <c r="G35" s="645"/>
      <c r="H35" s="645"/>
      <c r="I35" s="1840">
        <v>16218</v>
      </c>
      <c r="J35" s="1841" t="s">
        <v>4416</v>
      </c>
      <c r="K35" s="1844"/>
    </row>
    <row r="36" spans="1:15" x14ac:dyDescent="0.2">
      <c r="A36" s="1525"/>
      <c r="B36" s="1525"/>
      <c r="C36" s="1525"/>
      <c r="D36" s="645" t="s">
        <v>4413</v>
      </c>
      <c r="E36" s="645"/>
      <c r="F36" s="645"/>
      <c r="G36" s="645"/>
      <c r="H36" s="1840">
        <v>16219</v>
      </c>
      <c r="I36" s="1841"/>
      <c r="J36" s="1525"/>
      <c r="K36" s="1844"/>
    </row>
    <row r="37" spans="1:15" x14ac:dyDescent="0.2">
      <c r="A37" s="1525"/>
      <c r="B37" s="1525"/>
      <c r="C37" s="1525"/>
      <c r="D37" s="645" t="s">
        <v>4414</v>
      </c>
      <c r="E37" s="645"/>
      <c r="F37" s="645"/>
      <c r="G37" s="645"/>
      <c r="H37" s="1840">
        <v>16220</v>
      </c>
      <c r="I37" s="1841"/>
      <c r="J37" s="1525"/>
      <c r="K37" s="1844"/>
    </row>
    <row r="38" spans="1:15" x14ac:dyDescent="0.2">
      <c r="A38" s="1525"/>
      <c r="B38" s="1525"/>
      <c r="C38" s="1525"/>
      <c r="D38" s="645" t="s">
        <v>4415</v>
      </c>
      <c r="E38" s="645"/>
      <c r="F38" s="645"/>
      <c r="G38" s="645"/>
      <c r="H38" s="1840">
        <v>16221</v>
      </c>
      <c r="I38" s="1841"/>
      <c r="J38" s="1525"/>
      <c r="K38" s="1844"/>
    </row>
    <row r="39" spans="1:15" x14ac:dyDescent="0.2">
      <c r="A39" s="1525"/>
      <c r="B39" s="1525"/>
      <c r="C39" s="1525"/>
      <c r="D39" s="1525"/>
      <c r="E39" s="1525"/>
      <c r="F39" s="1525"/>
      <c r="G39" s="1525"/>
      <c r="H39" s="645"/>
      <c r="I39" s="645"/>
      <c r="J39" s="1525"/>
      <c r="K39" s="1525"/>
    </row>
    <row r="40" spans="1:15" ht="23.25" customHeight="1" x14ac:dyDescent="0.2">
      <c r="A40" s="1525"/>
      <c r="B40" s="645" t="s">
        <v>4417</v>
      </c>
      <c r="C40" s="1525"/>
      <c r="D40" s="645"/>
      <c r="E40" s="645"/>
      <c r="F40" s="645"/>
      <c r="G40" s="645"/>
      <c r="H40" s="645"/>
      <c r="I40" s="1840">
        <v>16222</v>
      </c>
      <c r="J40" s="1841" t="s">
        <v>4418</v>
      </c>
      <c r="K40" s="1850"/>
      <c r="L40" s="320"/>
      <c r="M40" s="320"/>
      <c r="N40" s="320"/>
      <c r="O40" s="320"/>
    </row>
    <row r="41" spans="1:15" ht="23.25" customHeight="1" x14ac:dyDescent="0.2">
      <c r="A41" s="1525"/>
      <c r="B41" s="645" t="s">
        <v>4419</v>
      </c>
      <c r="C41" s="1525"/>
      <c r="D41" s="645"/>
      <c r="E41" s="645"/>
      <c r="F41" s="645"/>
      <c r="G41" s="645"/>
      <c r="H41" s="645"/>
      <c r="I41" s="1840">
        <v>16223</v>
      </c>
      <c r="J41" s="1841" t="s">
        <v>4420</v>
      </c>
      <c r="K41" s="1850"/>
      <c r="L41" s="320"/>
      <c r="M41" s="320"/>
      <c r="N41" s="320"/>
      <c r="O41" s="320"/>
    </row>
    <row r="42" spans="1:15" ht="23.25" customHeight="1" x14ac:dyDescent="0.2">
      <c r="A42" s="1525"/>
      <c r="B42" s="645"/>
      <c r="C42" s="1525"/>
      <c r="D42" s="645"/>
      <c r="E42" s="645"/>
      <c r="F42" s="645"/>
      <c r="G42" s="645"/>
      <c r="H42" s="645"/>
      <c r="I42" s="1802"/>
      <c r="J42" s="1802"/>
      <c r="K42" s="1802"/>
      <c r="L42" s="320"/>
      <c r="M42" s="320"/>
      <c r="N42" s="320"/>
      <c r="O42" s="320"/>
    </row>
    <row r="43" spans="1:15" x14ac:dyDescent="0.2">
      <c r="A43" s="1525"/>
      <c r="B43" s="1831" t="s">
        <v>4421</v>
      </c>
      <c r="C43" s="1525"/>
      <c r="D43" s="645"/>
      <c r="E43" s="645"/>
      <c r="F43" s="645"/>
      <c r="G43" s="645"/>
      <c r="H43" s="1806" t="s">
        <v>4422</v>
      </c>
      <c r="I43" s="1840">
        <v>16224</v>
      </c>
      <c r="J43" s="1841" t="s">
        <v>4423</v>
      </c>
      <c r="K43" s="1842"/>
    </row>
    <row r="44" spans="1:15" x14ac:dyDescent="0.2">
      <c r="A44" s="1525"/>
      <c r="B44" s="1851"/>
      <c r="C44" s="1564"/>
      <c r="D44" s="1564"/>
      <c r="E44" s="1564"/>
      <c r="F44" s="645"/>
      <c r="G44" s="645"/>
      <c r="H44" s="1806"/>
      <c r="I44" s="1852"/>
      <c r="J44" s="1841"/>
      <c r="K44" s="1842"/>
    </row>
    <row r="45" spans="1:15" x14ac:dyDescent="0.2">
      <c r="A45" s="1525"/>
      <c r="B45" s="1831" t="s">
        <v>4511</v>
      </c>
      <c r="C45" s="1851"/>
      <c r="D45" s="1851"/>
      <c r="E45" s="1525"/>
      <c r="F45" s="645"/>
      <c r="G45" s="645"/>
      <c r="H45" s="1806"/>
      <c r="I45" s="1840">
        <v>16225</v>
      </c>
      <c r="J45" s="1841" t="s">
        <v>4424</v>
      </c>
      <c r="K45" s="1842"/>
    </row>
    <row r="46" spans="1:15" ht="23.25" customHeight="1" x14ac:dyDescent="0.2">
      <c r="A46" s="1525"/>
      <c r="B46" s="645"/>
      <c r="C46" s="1851"/>
      <c r="D46" s="1851"/>
      <c r="E46" s="1525"/>
      <c r="F46" s="645"/>
      <c r="G46" s="645"/>
      <c r="H46" s="1806"/>
      <c r="I46" s="1852"/>
      <c r="J46" s="1841"/>
      <c r="K46" s="1842"/>
      <c r="L46" s="320"/>
      <c r="M46" s="320"/>
      <c r="N46" s="320"/>
      <c r="O46" s="320"/>
    </row>
    <row r="47" spans="1:15" ht="23.25" customHeight="1" x14ac:dyDescent="0.2">
      <c r="A47" s="1525"/>
      <c r="B47" s="1836" t="s">
        <v>4425</v>
      </c>
      <c r="C47" s="645"/>
      <c r="D47" s="645"/>
      <c r="E47" s="645"/>
      <c r="F47" s="645"/>
      <c r="G47" s="645"/>
      <c r="H47" s="645"/>
      <c r="I47" s="1852"/>
      <c r="J47" s="1841"/>
      <c r="K47" s="1842"/>
      <c r="L47" s="320"/>
      <c r="M47" s="320"/>
      <c r="N47" s="320"/>
      <c r="O47" s="320"/>
    </row>
    <row r="48" spans="1:15" ht="23.25" customHeight="1" x14ac:dyDescent="0.2">
      <c r="A48" s="1525"/>
      <c r="B48" s="645" t="s">
        <v>4426</v>
      </c>
      <c r="C48" s="1853"/>
      <c r="D48" s="1853"/>
      <c r="E48" s="1796"/>
      <c r="F48" s="645"/>
      <c r="G48" s="645"/>
      <c r="H48" s="1806"/>
      <c r="I48" s="1840">
        <v>16226</v>
      </c>
      <c r="J48" s="1841" t="s">
        <v>4427</v>
      </c>
      <c r="K48" s="1842"/>
      <c r="L48" s="320"/>
      <c r="M48" s="320"/>
      <c r="N48" s="320"/>
      <c r="O48" s="320"/>
    </row>
    <row r="49" spans="1:11" x14ac:dyDescent="0.2">
      <c r="A49" s="1525"/>
      <c r="B49" s="645" t="s">
        <v>4428</v>
      </c>
      <c r="C49" s="1851"/>
      <c r="D49" s="1851"/>
      <c r="E49" s="1525"/>
      <c r="F49" s="645"/>
      <c r="G49" s="645"/>
      <c r="H49" s="1806"/>
      <c r="I49" s="1840">
        <v>16227</v>
      </c>
      <c r="J49" s="1841" t="s">
        <v>4429</v>
      </c>
      <c r="K49" s="1842"/>
    </row>
    <row r="50" spans="1:11" x14ac:dyDescent="0.2">
      <c r="A50" s="1525"/>
      <c r="B50" s="645" t="s">
        <v>4430</v>
      </c>
      <c r="C50" s="1796"/>
      <c r="D50" s="1796"/>
      <c r="E50" s="1796"/>
      <c r="F50" s="645"/>
      <c r="G50" s="645"/>
      <c r="H50" s="1843"/>
      <c r="I50" s="1854">
        <v>16228</v>
      </c>
      <c r="J50" s="1841" t="s">
        <v>4431</v>
      </c>
      <c r="K50" s="1841"/>
    </row>
    <row r="51" spans="1:11" ht="12.75" customHeight="1" x14ac:dyDescent="0.2">
      <c r="A51" s="1525"/>
      <c r="B51" s="2408" t="s">
        <v>4432</v>
      </c>
      <c r="C51" s="2408"/>
      <c r="D51" s="2408"/>
      <c r="E51" s="2408"/>
      <c r="F51" s="2408"/>
      <c r="G51" s="2408"/>
      <c r="H51" s="1843" t="s">
        <v>4433</v>
      </c>
      <c r="I51" s="1854">
        <v>16229</v>
      </c>
      <c r="J51" s="1841" t="s">
        <v>4434</v>
      </c>
      <c r="K51" s="1841"/>
    </row>
    <row r="52" spans="1:11" x14ac:dyDescent="0.2">
      <c r="A52" s="1525"/>
      <c r="B52" s="1851"/>
      <c r="C52" s="1564"/>
      <c r="D52" s="1564"/>
      <c r="E52" s="1796"/>
      <c r="F52" s="645"/>
      <c r="G52" s="1806"/>
      <c r="H52" s="1843"/>
      <c r="I52" s="1841"/>
      <c r="J52" s="1841"/>
      <c r="K52" s="1841"/>
    </row>
    <row r="53" spans="1:11" x14ac:dyDescent="0.2">
      <c r="A53" s="1525"/>
      <c r="B53" s="1831" t="s">
        <v>4435</v>
      </c>
      <c r="C53" s="1851"/>
      <c r="D53" s="1851"/>
      <c r="E53" s="1851"/>
      <c r="F53" s="645"/>
      <c r="G53" s="645"/>
      <c r="H53" s="1806" t="s">
        <v>4436</v>
      </c>
      <c r="I53" s="1840">
        <v>16230</v>
      </c>
      <c r="J53" s="1841" t="s">
        <v>4437</v>
      </c>
      <c r="K53" s="1842"/>
    </row>
    <row r="54" spans="1:11" x14ac:dyDescent="0.2">
      <c r="A54" s="1525"/>
      <c r="B54" s="1525"/>
      <c r="C54" s="645"/>
      <c r="D54" s="645"/>
      <c r="E54" s="645"/>
      <c r="F54" s="645"/>
      <c r="G54" s="645"/>
      <c r="H54" s="645"/>
      <c r="I54" s="1855"/>
      <c r="J54" s="1841"/>
      <c r="K54" s="1855"/>
    </row>
    <row r="55" spans="1:11" ht="23.25" customHeight="1" x14ac:dyDescent="0.2">
      <c r="A55" s="1525"/>
      <c r="B55" s="1831" t="s">
        <v>4438</v>
      </c>
      <c r="C55" s="1525"/>
      <c r="D55" s="645"/>
      <c r="E55" s="645"/>
      <c r="F55" s="645"/>
      <c r="G55" s="645"/>
      <c r="H55" s="645"/>
      <c r="I55" s="1806" t="str">
        <f>CONCATENATE($J$43," + ",$J$45," + ",$J$53)</f>
        <v>S + T + Y</v>
      </c>
      <c r="J55" s="1840">
        <v>16231</v>
      </c>
      <c r="K55" s="645" t="s">
        <v>4439</v>
      </c>
    </row>
    <row r="56" spans="1:11" ht="23.25" customHeight="1" x14ac:dyDescent="0.2">
      <c r="A56" s="645"/>
      <c r="B56" s="1831" t="s">
        <v>4440</v>
      </c>
      <c r="C56" s="645"/>
      <c r="D56" s="645"/>
      <c r="E56" s="645"/>
      <c r="F56" s="645"/>
      <c r="G56" s="645"/>
      <c r="H56" s="645" t="s">
        <v>4441</v>
      </c>
      <c r="I56" s="1849">
        <v>16232</v>
      </c>
      <c r="J56" s="1841" t="s">
        <v>4442</v>
      </c>
      <c r="K56" s="1806"/>
    </row>
    <row r="57" spans="1:11" x14ac:dyDescent="0.2">
      <c r="A57" s="645"/>
      <c r="B57" s="645"/>
      <c r="C57" s="645"/>
      <c r="D57" s="645"/>
      <c r="E57" s="645"/>
      <c r="F57" s="645"/>
      <c r="G57" s="645"/>
      <c r="H57" s="645"/>
      <c r="I57" s="1806"/>
      <c r="J57" s="1841"/>
      <c r="K57" s="1806"/>
    </row>
    <row r="58" spans="1:11" x14ac:dyDescent="0.2">
      <c r="A58" s="1836" t="s">
        <v>4443</v>
      </c>
      <c r="B58" s="645"/>
      <c r="C58" s="645"/>
      <c r="D58" s="645"/>
      <c r="E58" s="645"/>
      <c r="F58" s="645"/>
      <c r="G58" s="1525"/>
      <c r="H58" s="1814"/>
      <c r="I58" s="1814"/>
      <c r="J58" s="1814"/>
      <c r="K58" s="1814"/>
    </row>
    <row r="59" spans="1:11" ht="23.25" customHeight="1" x14ac:dyDescent="0.2">
      <c r="A59" s="1836"/>
      <c r="B59" s="645"/>
      <c r="C59" s="645"/>
      <c r="D59" s="645"/>
      <c r="E59" s="645"/>
      <c r="F59" s="645"/>
      <c r="G59" s="1525"/>
      <c r="H59" s="1814"/>
      <c r="I59" s="1814"/>
      <c r="J59" s="1814"/>
      <c r="K59" s="1814"/>
    </row>
    <row r="60" spans="1:11" x14ac:dyDescent="0.2">
      <c r="A60" s="1836"/>
      <c r="B60" s="1836" t="s">
        <v>4444</v>
      </c>
      <c r="C60" s="645"/>
      <c r="D60" s="645"/>
      <c r="E60" s="645"/>
      <c r="F60" s="645"/>
      <c r="G60" s="1525"/>
      <c r="H60" s="1814"/>
      <c r="I60" s="1814"/>
      <c r="J60" s="1814"/>
      <c r="K60" s="1814"/>
    </row>
    <row r="61" spans="1:11" x14ac:dyDescent="0.2">
      <c r="A61" s="1836"/>
      <c r="B61" s="645"/>
      <c r="C61" s="645"/>
      <c r="D61" s="645"/>
      <c r="E61" s="645"/>
      <c r="F61" s="2407" t="s">
        <v>4445</v>
      </c>
      <c r="G61" s="2407"/>
      <c r="H61" s="2407"/>
      <c r="I61" s="2407"/>
      <c r="J61" s="1814"/>
      <c r="K61" s="1814"/>
    </row>
    <row r="62" spans="1:11" x14ac:dyDescent="0.2">
      <c r="A62" s="1836"/>
      <c r="B62" s="1525"/>
      <c r="C62" s="645"/>
      <c r="D62" s="645"/>
      <c r="E62" s="645"/>
      <c r="F62" s="1814" t="s">
        <v>4366</v>
      </c>
      <c r="G62" s="1814" t="s">
        <v>4367</v>
      </c>
      <c r="H62" s="1814" t="s">
        <v>4446</v>
      </c>
      <c r="I62" s="1814" t="s">
        <v>4368</v>
      </c>
      <c r="J62" s="1814"/>
      <c r="K62" s="1814"/>
    </row>
    <row r="63" spans="1:11" x14ac:dyDescent="0.2">
      <c r="A63" s="1836"/>
      <c r="B63" s="645" t="s">
        <v>4447</v>
      </c>
      <c r="C63" s="645"/>
      <c r="D63" s="645"/>
      <c r="E63" s="645"/>
      <c r="F63" s="645"/>
      <c r="G63" s="1525"/>
      <c r="H63" s="1814"/>
      <c r="I63" s="1814"/>
      <c r="J63" s="1814"/>
      <c r="K63" s="1814"/>
    </row>
    <row r="64" spans="1:11" x14ac:dyDescent="0.2">
      <c r="A64" s="1836"/>
      <c r="B64" s="1525"/>
      <c r="C64" s="645" t="s">
        <v>4560</v>
      </c>
      <c r="D64" s="645"/>
      <c r="E64" s="645"/>
      <c r="F64" s="1832">
        <v>16233</v>
      </c>
      <c r="G64" s="1832">
        <v>16240</v>
      </c>
      <c r="H64" s="1832">
        <v>16247</v>
      </c>
      <c r="I64" s="1835">
        <v>16254</v>
      </c>
      <c r="J64" s="1814"/>
      <c r="K64" s="1814"/>
    </row>
    <row r="65" spans="1:11" x14ac:dyDescent="0.2">
      <c r="A65" s="1836"/>
      <c r="B65" s="1525"/>
      <c r="C65" s="645" t="s">
        <v>4448</v>
      </c>
      <c r="D65" s="645"/>
      <c r="E65" s="645"/>
      <c r="F65" s="1832">
        <v>16234</v>
      </c>
      <c r="G65" s="1832">
        <v>16241</v>
      </c>
      <c r="H65" s="1854">
        <v>16248</v>
      </c>
      <c r="I65" s="1835">
        <v>16255</v>
      </c>
      <c r="J65" s="1814"/>
      <c r="K65" s="1814"/>
    </row>
    <row r="66" spans="1:11" x14ac:dyDescent="0.2">
      <c r="A66" s="1836"/>
      <c r="B66" s="1525"/>
      <c r="C66" s="645" t="s">
        <v>4449</v>
      </c>
      <c r="D66" s="645"/>
      <c r="E66" s="645"/>
      <c r="F66" s="1832">
        <v>16235</v>
      </c>
      <c r="G66" s="1832">
        <v>16242</v>
      </c>
      <c r="H66" s="1854">
        <v>16249</v>
      </c>
      <c r="I66" s="1835">
        <v>16256</v>
      </c>
      <c r="J66" s="1814"/>
      <c r="K66" s="1814"/>
    </row>
    <row r="67" spans="1:11" x14ac:dyDescent="0.2">
      <c r="A67" s="1836"/>
      <c r="B67" s="1525"/>
      <c r="C67" s="645" t="s">
        <v>4450</v>
      </c>
      <c r="D67" s="645"/>
      <c r="E67" s="645"/>
      <c r="F67" s="1832">
        <v>16236</v>
      </c>
      <c r="G67" s="1832">
        <v>16243</v>
      </c>
      <c r="H67" s="1854">
        <v>16250</v>
      </c>
      <c r="I67" s="1835">
        <v>16257</v>
      </c>
      <c r="J67" s="1814"/>
      <c r="K67" s="1814"/>
    </row>
    <row r="68" spans="1:11" x14ac:dyDescent="0.2">
      <c r="A68" s="1836"/>
      <c r="B68" s="1525"/>
      <c r="C68" s="645" t="s">
        <v>4451</v>
      </c>
      <c r="D68" s="645"/>
      <c r="E68" s="645"/>
      <c r="F68" s="1832">
        <v>16237</v>
      </c>
      <c r="G68" s="1832">
        <v>16244</v>
      </c>
      <c r="H68" s="1854">
        <v>16251</v>
      </c>
      <c r="I68" s="1835">
        <v>16258</v>
      </c>
      <c r="J68" s="1814"/>
      <c r="K68" s="1814"/>
    </row>
    <row r="69" spans="1:11" x14ac:dyDescent="0.2">
      <c r="A69" s="1836"/>
      <c r="B69" s="1525"/>
      <c r="C69" s="645" t="s">
        <v>4452</v>
      </c>
      <c r="D69" s="645"/>
      <c r="E69" s="645"/>
      <c r="F69" s="1832">
        <v>16238</v>
      </c>
      <c r="G69" s="1832">
        <v>16245</v>
      </c>
      <c r="H69" s="1854">
        <v>16252</v>
      </c>
      <c r="I69" s="1835">
        <v>16259</v>
      </c>
      <c r="J69" s="1814"/>
      <c r="K69" s="1814"/>
    </row>
    <row r="70" spans="1:11" x14ac:dyDescent="0.2">
      <c r="A70" s="1836"/>
      <c r="B70" s="1525"/>
      <c r="C70" s="645" t="s">
        <v>4453</v>
      </c>
      <c r="D70" s="645"/>
      <c r="E70" s="645"/>
      <c r="F70" s="1832">
        <v>16239</v>
      </c>
      <c r="G70" s="1832">
        <v>16246</v>
      </c>
      <c r="H70" s="1854">
        <v>16253</v>
      </c>
      <c r="I70" s="1835">
        <v>16260</v>
      </c>
      <c r="J70" s="1814"/>
      <c r="K70" s="1814"/>
    </row>
    <row r="71" spans="1:11" x14ac:dyDescent="0.2">
      <c r="A71" s="1836"/>
      <c r="B71" s="1525"/>
      <c r="C71" s="645" t="s">
        <v>4368</v>
      </c>
      <c r="D71" s="645"/>
      <c r="E71" s="645"/>
      <c r="F71" s="645"/>
      <c r="G71" s="1525"/>
      <c r="H71" s="1814"/>
      <c r="I71" s="1835">
        <v>16261</v>
      </c>
      <c r="J71" s="645" t="s">
        <v>4454</v>
      </c>
      <c r="K71" s="1814"/>
    </row>
    <row r="72" spans="1:11" x14ac:dyDescent="0.2">
      <c r="A72" s="1836"/>
      <c r="B72" s="645"/>
      <c r="C72" s="645"/>
      <c r="D72" s="645"/>
      <c r="E72" s="645"/>
      <c r="F72" s="645"/>
      <c r="G72" s="1525"/>
      <c r="H72" s="1814"/>
      <c r="I72" s="1814"/>
      <c r="J72" s="1814"/>
      <c r="K72" s="1814"/>
    </row>
    <row r="73" spans="1:11" x14ac:dyDescent="0.2">
      <c r="A73" s="1836"/>
      <c r="B73" s="645" t="s">
        <v>4455</v>
      </c>
      <c r="C73" s="645"/>
      <c r="D73" s="645"/>
      <c r="E73" s="645"/>
      <c r="F73" s="645"/>
      <c r="G73" s="1525"/>
      <c r="H73" s="1814"/>
      <c r="I73" s="1814"/>
      <c r="J73" s="1814"/>
      <c r="K73" s="1814"/>
    </row>
    <row r="74" spans="1:11" x14ac:dyDescent="0.2">
      <c r="A74" s="1836"/>
      <c r="B74" s="645"/>
      <c r="C74" s="645" t="s">
        <v>4560</v>
      </c>
      <c r="D74" s="645"/>
      <c r="E74" s="645"/>
      <c r="F74" s="1832">
        <v>16262</v>
      </c>
      <c r="G74" s="1832">
        <v>16269</v>
      </c>
      <c r="H74" s="1835">
        <v>16276</v>
      </c>
      <c r="I74" s="1835">
        <v>16283</v>
      </c>
      <c r="J74" s="1814"/>
      <c r="K74" s="1814"/>
    </row>
    <row r="75" spans="1:11" x14ac:dyDescent="0.2">
      <c r="A75" s="1836"/>
      <c r="B75" s="645"/>
      <c r="C75" s="645" t="s">
        <v>4448</v>
      </c>
      <c r="D75" s="645"/>
      <c r="E75" s="645"/>
      <c r="F75" s="1832">
        <v>16263</v>
      </c>
      <c r="G75" s="1832">
        <v>16270</v>
      </c>
      <c r="H75" s="1835">
        <v>16277</v>
      </c>
      <c r="I75" s="1835">
        <v>16284</v>
      </c>
      <c r="J75" s="1814"/>
      <c r="K75" s="1814"/>
    </row>
    <row r="76" spans="1:11" x14ac:dyDescent="0.2">
      <c r="A76" s="1836"/>
      <c r="B76" s="645"/>
      <c r="C76" s="645" t="s">
        <v>4449</v>
      </c>
      <c r="D76" s="645"/>
      <c r="E76" s="645"/>
      <c r="F76" s="1832">
        <v>16264</v>
      </c>
      <c r="G76" s="1832">
        <v>16271</v>
      </c>
      <c r="H76" s="1835">
        <v>16278</v>
      </c>
      <c r="I76" s="1835">
        <v>16285</v>
      </c>
      <c r="J76" s="1814"/>
      <c r="K76" s="1814"/>
    </row>
    <row r="77" spans="1:11" x14ac:dyDescent="0.2">
      <c r="A77" s="1836"/>
      <c r="B77" s="645"/>
      <c r="C77" s="645" t="s">
        <v>4450</v>
      </c>
      <c r="D77" s="645"/>
      <c r="E77" s="645"/>
      <c r="F77" s="1832">
        <v>16265</v>
      </c>
      <c r="G77" s="1832">
        <v>16272</v>
      </c>
      <c r="H77" s="1835">
        <v>16279</v>
      </c>
      <c r="I77" s="1835">
        <v>16286</v>
      </c>
      <c r="J77" s="1814"/>
      <c r="K77" s="1814"/>
    </row>
    <row r="78" spans="1:11" x14ac:dyDescent="0.2">
      <c r="A78" s="1836"/>
      <c r="B78" s="645"/>
      <c r="C78" s="645" t="s">
        <v>4451</v>
      </c>
      <c r="D78" s="645"/>
      <c r="E78" s="645"/>
      <c r="F78" s="1832">
        <v>16266</v>
      </c>
      <c r="G78" s="1832">
        <v>16273</v>
      </c>
      <c r="H78" s="1835">
        <v>16280</v>
      </c>
      <c r="I78" s="1835">
        <v>16287</v>
      </c>
      <c r="J78" s="1814"/>
      <c r="K78" s="1814"/>
    </row>
    <row r="79" spans="1:11" x14ac:dyDescent="0.2">
      <c r="A79" s="1836"/>
      <c r="B79" s="645"/>
      <c r="C79" s="645" t="s">
        <v>4452</v>
      </c>
      <c r="D79" s="645"/>
      <c r="E79" s="645"/>
      <c r="F79" s="1832">
        <v>16267</v>
      </c>
      <c r="G79" s="1832">
        <v>16274</v>
      </c>
      <c r="H79" s="1835">
        <v>16281</v>
      </c>
      <c r="I79" s="1835">
        <v>16288</v>
      </c>
      <c r="J79" s="1814"/>
      <c r="K79" s="1814"/>
    </row>
    <row r="80" spans="1:11" x14ac:dyDescent="0.2">
      <c r="A80" s="1836"/>
      <c r="B80" s="645"/>
      <c r="C80" s="645" t="s">
        <v>4453</v>
      </c>
      <c r="D80" s="645"/>
      <c r="E80" s="645"/>
      <c r="F80" s="1832">
        <v>16268</v>
      </c>
      <c r="G80" s="1832">
        <v>16275</v>
      </c>
      <c r="H80" s="1835">
        <v>16282</v>
      </c>
      <c r="I80" s="1835">
        <v>16289</v>
      </c>
      <c r="J80" s="1814"/>
      <c r="K80" s="1814"/>
    </row>
    <row r="81" spans="1:11" x14ac:dyDescent="0.2">
      <c r="A81" s="1836"/>
      <c r="B81" s="645"/>
      <c r="C81" s="645" t="s">
        <v>4368</v>
      </c>
      <c r="D81" s="645"/>
      <c r="E81" s="645"/>
      <c r="F81" s="645"/>
      <c r="G81" s="1525"/>
      <c r="H81" s="1814"/>
      <c r="I81" s="1835">
        <v>16290</v>
      </c>
      <c r="J81" s="645" t="s">
        <v>4456</v>
      </c>
      <c r="K81" s="1814"/>
    </row>
    <row r="82" spans="1:11" ht="23.25" customHeight="1" x14ac:dyDescent="0.2">
      <c r="A82" s="1836"/>
      <c r="B82" s="645"/>
      <c r="C82" s="645"/>
      <c r="D82" s="645"/>
      <c r="E82" s="645"/>
      <c r="F82" s="645"/>
      <c r="G82" s="1525"/>
      <c r="H82" s="1814"/>
      <c r="I82" s="1814"/>
      <c r="J82" s="1814"/>
      <c r="K82" s="1814"/>
    </row>
    <row r="83" spans="1:11" x14ac:dyDescent="0.2">
      <c r="A83" s="1836"/>
      <c r="B83" s="645" t="s">
        <v>4457</v>
      </c>
      <c r="C83" s="645"/>
      <c r="D83" s="645"/>
      <c r="E83" s="645"/>
      <c r="F83" s="645"/>
      <c r="G83" s="1525"/>
      <c r="H83" s="1814"/>
      <c r="I83" s="1814"/>
      <c r="J83" s="1814"/>
      <c r="K83" s="1814"/>
    </row>
    <row r="84" spans="1:11" x14ac:dyDescent="0.2">
      <c r="A84" s="1836"/>
      <c r="B84" s="645"/>
      <c r="C84" s="645" t="s">
        <v>4560</v>
      </c>
      <c r="D84" s="645"/>
      <c r="E84" s="645"/>
      <c r="F84" s="1832">
        <v>16291</v>
      </c>
      <c r="G84" s="1832">
        <v>16298</v>
      </c>
      <c r="H84" s="1835">
        <v>16305</v>
      </c>
      <c r="I84" s="1835">
        <v>16312</v>
      </c>
      <c r="J84" s="1814"/>
      <c r="K84" s="1814"/>
    </row>
    <row r="85" spans="1:11" x14ac:dyDescent="0.2">
      <c r="A85" s="1836"/>
      <c r="B85" s="645"/>
      <c r="C85" s="645" t="s">
        <v>4448</v>
      </c>
      <c r="D85" s="645"/>
      <c r="E85" s="645"/>
      <c r="F85" s="1832">
        <v>16292</v>
      </c>
      <c r="G85" s="1832">
        <v>16299</v>
      </c>
      <c r="H85" s="1835">
        <v>16306</v>
      </c>
      <c r="I85" s="1835">
        <v>16313</v>
      </c>
      <c r="J85" s="1814"/>
      <c r="K85" s="1814"/>
    </row>
    <row r="86" spans="1:11" x14ac:dyDescent="0.2">
      <c r="A86" s="1836"/>
      <c r="B86" s="645"/>
      <c r="C86" s="645" t="s">
        <v>4449</v>
      </c>
      <c r="D86" s="645"/>
      <c r="E86" s="645"/>
      <c r="F86" s="1832">
        <v>16293</v>
      </c>
      <c r="G86" s="1832">
        <v>16300</v>
      </c>
      <c r="H86" s="1835">
        <v>16307</v>
      </c>
      <c r="I86" s="1835">
        <v>16314</v>
      </c>
      <c r="J86" s="1814"/>
      <c r="K86" s="1814"/>
    </row>
    <row r="87" spans="1:11" x14ac:dyDescent="0.2">
      <c r="A87" s="1836"/>
      <c r="B87" s="645"/>
      <c r="C87" s="645" t="s">
        <v>4450</v>
      </c>
      <c r="D87" s="645"/>
      <c r="E87" s="645"/>
      <c r="F87" s="1832">
        <v>16294</v>
      </c>
      <c r="G87" s="1832">
        <v>16301</v>
      </c>
      <c r="H87" s="1835">
        <v>16308</v>
      </c>
      <c r="I87" s="1835">
        <v>16315</v>
      </c>
      <c r="J87" s="1814"/>
      <c r="K87" s="1814"/>
    </row>
    <row r="88" spans="1:11" x14ac:dyDescent="0.2">
      <c r="A88" s="1836"/>
      <c r="B88" s="645"/>
      <c r="C88" s="645" t="s">
        <v>4451</v>
      </c>
      <c r="D88" s="645"/>
      <c r="E88" s="645"/>
      <c r="F88" s="1832">
        <v>16295</v>
      </c>
      <c r="G88" s="1832">
        <v>16302</v>
      </c>
      <c r="H88" s="1835">
        <v>16309</v>
      </c>
      <c r="I88" s="1835">
        <v>16316</v>
      </c>
      <c r="J88" s="1814"/>
      <c r="K88" s="1814"/>
    </row>
    <row r="89" spans="1:11" x14ac:dyDescent="0.2">
      <c r="A89" s="1836"/>
      <c r="B89" s="645"/>
      <c r="C89" s="645" t="s">
        <v>4452</v>
      </c>
      <c r="D89" s="645"/>
      <c r="E89" s="645"/>
      <c r="F89" s="1832">
        <v>16296</v>
      </c>
      <c r="G89" s="1832">
        <v>16303</v>
      </c>
      <c r="H89" s="1835">
        <v>16310</v>
      </c>
      <c r="I89" s="1835">
        <v>16317</v>
      </c>
      <c r="J89" s="1814"/>
      <c r="K89" s="1814"/>
    </row>
    <row r="90" spans="1:11" x14ac:dyDescent="0.2">
      <c r="A90" s="1836"/>
      <c r="B90" s="645"/>
      <c r="C90" s="645" t="s">
        <v>4453</v>
      </c>
      <c r="D90" s="645"/>
      <c r="E90" s="645"/>
      <c r="F90" s="1832">
        <v>16297</v>
      </c>
      <c r="G90" s="1832">
        <v>16304</v>
      </c>
      <c r="H90" s="1835">
        <v>16311</v>
      </c>
      <c r="I90" s="1835">
        <v>16318</v>
      </c>
      <c r="J90" s="1814"/>
      <c r="K90" s="1814"/>
    </row>
    <row r="91" spans="1:11" ht="12.75" customHeight="1" x14ac:dyDescent="0.2">
      <c r="A91" s="1836"/>
      <c r="B91" s="645"/>
      <c r="C91" s="645" t="s">
        <v>4368</v>
      </c>
      <c r="D91" s="645"/>
      <c r="E91" s="645"/>
      <c r="F91" s="645"/>
      <c r="G91" s="1525"/>
      <c r="H91" s="1814"/>
      <c r="I91" s="1835">
        <v>16319</v>
      </c>
      <c r="J91" s="645" t="s">
        <v>4458</v>
      </c>
      <c r="K91" s="1814"/>
    </row>
    <row r="92" spans="1:11" ht="23.25" customHeight="1" x14ac:dyDescent="0.2">
      <c r="A92" s="38"/>
      <c r="B92" s="645"/>
      <c r="C92" s="645"/>
      <c r="D92" s="645"/>
      <c r="E92" s="645"/>
      <c r="F92" s="645"/>
      <c r="G92" s="1525"/>
      <c r="H92" s="1814"/>
      <c r="I92" s="1814"/>
      <c r="J92" s="81"/>
      <c r="K92" s="81"/>
    </row>
    <row r="93" spans="1:11" x14ac:dyDescent="0.2">
      <c r="A93" s="38"/>
      <c r="B93" s="645" t="s">
        <v>4563</v>
      </c>
      <c r="C93" s="645"/>
      <c r="D93" s="645"/>
      <c r="E93" s="645"/>
      <c r="F93" s="645"/>
      <c r="G93" s="1525"/>
      <c r="H93" s="1814"/>
      <c r="I93" s="1814"/>
      <c r="J93" s="81"/>
      <c r="K93" s="81"/>
    </row>
    <row r="94" spans="1:11" x14ac:dyDescent="0.2">
      <c r="A94" s="38"/>
      <c r="B94" s="645"/>
      <c r="C94" s="645" t="s">
        <v>4562</v>
      </c>
      <c r="D94" s="645"/>
      <c r="E94" s="645"/>
      <c r="F94" s="1888">
        <v>16438</v>
      </c>
      <c r="G94" s="1888">
        <v>16439</v>
      </c>
      <c r="H94" s="1889">
        <v>16440</v>
      </c>
      <c r="I94" s="1889">
        <v>16441</v>
      </c>
      <c r="J94" s="44" t="s">
        <v>1004</v>
      </c>
      <c r="K94" s="81"/>
    </row>
    <row r="95" spans="1:11" x14ac:dyDescent="0.2">
      <c r="A95" s="38"/>
      <c r="B95" s="645"/>
      <c r="C95" s="645"/>
      <c r="D95" s="645"/>
      <c r="E95" s="645"/>
      <c r="F95" s="645"/>
      <c r="G95" s="1525"/>
      <c r="H95" s="1814"/>
      <c r="I95" s="1814"/>
      <c r="J95" s="81"/>
      <c r="K95" s="81"/>
    </row>
    <row r="96" spans="1:11" x14ac:dyDescent="0.2">
      <c r="A96" s="38"/>
      <c r="B96" s="645" t="s">
        <v>4564</v>
      </c>
      <c r="C96" s="645"/>
      <c r="D96" s="645"/>
      <c r="E96" s="645"/>
      <c r="F96" s="645"/>
      <c r="G96" s="1525"/>
      <c r="H96" s="1814"/>
      <c r="I96" s="1814"/>
      <c r="J96" s="81"/>
      <c r="K96" s="81"/>
    </row>
    <row r="97" spans="1:11" x14ac:dyDescent="0.2">
      <c r="A97" s="38"/>
      <c r="B97" s="645"/>
      <c r="C97" s="645" t="s">
        <v>4562</v>
      </c>
      <c r="D97" s="645"/>
      <c r="E97" s="645"/>
      <c r="F97" s="1888">
        <v>16442</v>
      </c>
      <c r="G97" s="1888">
        <v>16443</v>
      </c>
      <c r="H97" s="1889">
        <v>16444</v>
      </c>
      <c r="I97" s="1889">
        <v>16445</v>
      </c>
      <c r="J97" s="44" t="s">
        <v>1018</v>
      </c>
      <c r="K97" s="81"/>
    </row>
    <row r="98" spans="1:11" x14ac:dyDescent="0.2">
      <c r="A98" s="38"/>
      <c r="B98" s="645"/>
      <c r="C98" s="645"/>
      <c r="D98" s="645"/>
      <c r="E98" s="645"/>
      <c r="F98" s="645"/>
      <c r="G98" s="1525"/>
      <c r="H98" s="1814"/>
      <c r="I98" s="1814"/>
      <c r="J98" s="81"/>
      <c r="K98" s="81"/>
    </row>
    <row r="99" spans="1:11" x14ac:dyDescent="0.2">
      <c r="A99" s="38"/>
      <c r="B99" s="645" t="s">
        <v>4565</v>
      </c>
      <c r="C99" s="645"/>
      <c r="D99" s="645"/>
      <c r="E99" s="645"/>
      <c r="F99" s="645"/>
      <c r="G99" s="1525"/>
      <c r="H99" s="1814"/>
      <c r="I99" s="1814"/>
      <c r="J99" s="81"/>
      <c r="K99" s="81"/>
    </row>
    <row r="100" spans="1:11" x14ac:dyDescent="0.2">
      <c r="A100" s="38"/>
      <c r="B100" s="645"/>
      <c r="C100" s="645" t="s">
        <v>4562</v>
      </c>
      <c r="D100" s="645"/>
      <c r="E100" s="645"/>
      <c r="F100" s="1888">
        <v>16446</v>
      </c>
      <c r="G100" s="1888">
        <v>16447</v>
      </c>
      <c r="H100" s="1889">
        <v>16448</v>
      </c>
      <c r="I100" s="1889">
        <v>16449</v>
      </c>
      <c r="J100" s="44" t="s">
        <v>1021</v>
      </c>
      <c r="K100" s="81"/>
    </row>
    <row r="101" spans="1:11" ht="23.25" customHeight="1" x14ac:dyDescent="0.2">
      <c r="A101" s="38"/>
      <c r="B101" s="645"/>
      <c r="C101" s="645"/>
      <c r="D101" s="645"/>
      <c r="E101" s="645"/>
      <c r="F101" s="645"/>
      <c r="G101" s="1525"/>
      <c r="H101" s="1814"/>
      <c r="I101" s="1814"/>
      <c r="J101" s="81"/>
      <c r="K101" s="81"/>
    </row>
    <row r="102" spans="1:11" x14ac:dyDescent="0.2">
      <c r="A102" s="1836"/>
      <c r="B102" s="645" t="s">
        <v>4459</v>
      </c>
      <c r="C102" s="645"/>
      <c r="D102" s="645"/>
      <c r="E102" s="645"/>
      <c r="F102" s="1525"/>
      <c r="G102" s="1525"/>
      <c r="H102" s="1806" t="s">
        <v>4561</v>
      </c>
      <c r="I102" s="1832">
        <v>16320</v>
      </c>
      <c r="J102" s="645" t="s">
        <v>4460</v>
      </c>
      <c r="K102" s="645"/>
    </row>
    <row r="103" spans="1:11" x14ac:dyDescent="0.2">
      <c r="A103" s="1836"/>
      <c r="B103" s="645"/>
      <c r="C103" s="645"/>
      <c r="D103" s="645"/>
      <c r="E103" s="645"/>
      <c r="F103" s="645"/>
      <c r="G103" s="1525"/>
      <c r="H103" s="1814"/>
      <c r="I103" s="1814"/>
      <c r="J103" s="1814"/>
      <c r="K103" s="1814"/>
    </row>
    <row r="104" spans="1:11" x14ac:dyDescent="0.2">
      <c r="A104" s="1836"/>
      <c r="B104" s="1836" t="s">
        <v>4461</v>
      </c>
      <c r="C104" s="645"/>
      <c r="D104" s="645"/>
      <c r="E104" s="645"/>
      <c r="F104" s="645"/>
      <c r="G104" s="1525"/>
      <c r="H104" s="1814"/>
      <c r="I104" s="1814"/>
      <c r="J104" s="1814"/>
      <c r="K104" s="1814"/>
    </row>
    <row r="105" spans="1:11" x14ac:dyDescent="0.2">
      <c r="A105" s="1836"/>
      <c r="B105" s="645"/>
      <c r="C105" s="645"/>
      <c r="D105" s="645"/>
      <c r="E105" s="645"/>
      <c r="F105" s="645"/>
      <c r="G105" s="1525"/>
      <c r="H105" s="1814"/>
      <c r="I105" s="1814"/>
      <c r="J105" s="1814"/>
      <c r="K105" s="1814"/>
    </row>
    <row r="106" spans="1:11" x14ac:dyDescent="0.2">
      <c r="A106" s="1836"/>
      <c r="B106" s="645" t="s">
        <v>4462</v>
      </c>
      <c r="C106" s="645"/>
      <c r="D106" s="645"/>
      <c r="E106" s="645"/>
      <c r="F106" s="1525"/>
      <c r="G106" s="1525"/>
      <c r="H106" s="1814"/>
      <c r="I106" s="1832">
        <v>16321</v>
      </c>
      <c r="J106" s="1841" t="s">
        <v>4463</v>
      </c>
      <c r="K106" s="1814"/>
    </row>
    <row r="107" spans="1:11" x14ac:dyDescent="0.2">
      <c r="A107" s="1836"/>
      <c r="B107" s="645"/>
      <c r="C107" s="645" t="s">
        <v>4464</v>
      </c>
      <c r="D107" s="645"/>
      <c r="E107" s="645"/>
      <c r="F107" s="1525"/>
      <c r="G107" s="1525"/>
      <c r="H107" s="1832">
        <v>16322</v>
      </c>
      <c r="I107" s="645"/>
      <c r="J107" s="1841"/>
      <c r="K107" s="1814"/>
    </row>
    <row r="108" spans="1:11" x14ac:dyDescent="0.2">
      <c r="A108" s="1836"/>
      <c r="B108" s="645"/>
      <c r="C108" s="645"/>
      <c r="D108" s="645" t="s">
        <v>4465</v>
      </c>
      <c r="E108" s="645"/>
      <c r="F108" s="1525"/>
      <c r="G108" s="1832">
        <v>16323</v>
      </c>
      <c r="H108" s="645"/>
      <c r="I108" s="645"/>
      <c r="J108" s="1841"/>
      <c r="K108" s="1814"/>
    </row>
    <row r="109" spans="1:11" x14ac:dyDescent="0.2">
      <c r="A109" s="1836"/>
      <c r="B109" s="645"/>
      <c r="C109" s="645"/>
      <c r="D109" s="645" t="s">
        <v>4466</v>
      </c>
      <c r="E109" s="645"/>
      <c r="F109" s="1525"/>
      <c r="G109" s="1832">
        <v>16324</v>
      </c>
      <c r="H109" s="645"/>
      <c r="I109" s="645"/>
      <c r="J109" s="1841"/>
      <c r="K109" s="1814"/>
    </row>
    <row r="110" spans="1:11" x14ac:dyDescent="0.2">
      <c r="A110" s="1836"/>
      <c r="B110" s="645"/>
      <c r="C110" s="645"/>
      <c r="D110" s="645" t="s">
        <v>4467</v>
      </c>
      <c r="E110" s="645"/>
      <c r="F110" s="1525"/>
      <c r="G110" s="1832">
        <v>16325</v>
      </c>
      <c r="H110" s="645"/>
      <c r="I110" s="645"/>
      <c r="J110" s="1841"/>
      <c r="K110" s="1814"/>
    </row>
    <row r="111" spans="1:11" x14ac:dyDescent="0.2">
      <c r="A111" s="1836"/>
      <c r="B111" s="645"/>
      <c r="C111" s="645" t="s">
        <v>4468</v>
      </c>
      <c r="D111" s="645"/>
      <c r="E111" s="645"/>
      <c r="F111" s="1525"/>
      <c r="G111" s="1525"/>
      <c r="H111" s="1832">
        <v>16326</v>
      </c>
      <c r="I111" s="645"/>
      <c r="J111" s="1814"/>
      <c r="K111" s="1814"/>
    </row>
    <row r="112" spans="1:11" x14ac:dyDescent="0.2">
      <c r="A112" s="1836"/>
      <c r="B112" s="645"/>
      <c r="C112" s="645" t="s">
        <v>4469</v>
      </c>
      <c r="D112" s="645"/>
      <c r="E112" s="645"/>
      <c r="F112" s="1525"/>
      <c r="G112" s="1525"/>
      <c r="H112" s="1832">
        <v>16327</v>
      </c>
      <c r="I112" s="645"/>
      <c r="J112" s="1814"/>
      <c r="K112" s="1814"/>
    </row>
    <row r="113" spans="1:11" x14ac:dyDescent="0.2">
      <c r="A113" s="1836"/>
      <c r="B113" s="645"/>
      <c r="C113" s="645"/>
      <c r="D113" s="645"/>
      <c r="E113" s="645"/>
      <c r="F113" s="645"/>
      <c r="G113" s="1525"/>
      <c r="H113" s="1814"/>
      <c r="I113" s="1814"/>
      <c r="J113" s="1814"/>
      <c r="K113" s="1814"/>
    </row>
    <row r="114" spans="1:11" x14ac:dyDescent="0.2">
      <c r="A114" s="1836"/>
      <c r="B114" s="1836" t="s">
        <v>4470</v>
      </c>
      <c r="C114" s="645"/>
      <c r="D114" s="645"/>
      <c r="E114" s="645"/>
      <c r="F114" s="645"/>
      <c r="G114" s="1525"/>
      <c r="H114" s="1814"/>
      <c r="I114" s="1814"/>
      <c r="J114" s="1814"/>
      <c r="K114" s="1814"/>
    </row>
    <row r="115" spans="1:11" ht="12.75" customHeight="1" x14ac:dyDescent="0.2">
      <c r="A115" s="1836"/>
      <c r="B115" s="645"/>
      <c r="C115" s="645"/>
      <c r="D115" s="645"/>
      <c r="E115" s="645"/>
      <c r="F115" s="645"/>
      <c r="G115" s="1525"/>
      <c r="H115" s="1814"/>
      <c r="I115" s="1814"/>
      <c r="J115" s="1814"/>
      <c r="K115" s="1814"/>
    </row>
    <row r="116" spans="1:11" x14ac:dyDescent="0.2">
      <c r="A116" s="1836"/>
      <c r="B116" s="645" t="s">
        <v>4471</v>
      </c>
      <c r="C116" s="645"/>
      <c r="D116" s="645"/>
      <c r="E116" s="645"/>
      <c r="F116" s="1525"/>
      <c r="G116" s="1525"/>
      <c r="H116" s="1814"/>
      <c r="I116" s="1832">
        <v>16328</v>
      </c>
      <c r="J116" s="1841" t="s">
        <v>4472</v>
      </c>
      <c r="K116" s="645"/>
    </row>
    <row r="117" spans="1:11" x14ac:dyDescent="0.2">
      <c r="A117" s="1836"/>
      <c r="B117" s="645" t="s">
        <v>4473</v>
      </c>
      <c r="C117" s="645"/>
      <c r="D117" s="645"/>
      <c r="E117" s="645"/>
      <c r="F117" s="1525"/>
      <c r="G117" s="1525"/>
      <c r="H117" s="1814"/>
      <c r="I117" s="1832">
        <v>16329</v>
      </c>
      <c r="J117" s="1841" t="s">
        <v>4474</v>
      </c>
      <c r="K117" s="645"/>
    </row>
    <row r="118" spans="1:11" x14ac:dyDescent="0.2">
      <c r="A118" s="1836"/>
      <c r="B118" s="1525"/>
      <c r="C118" s="645" t="s">
        <v>4475</v>
      </c>
      <c r="D118" s="645"/>
      <c r="E118" s="645"/>
      <c r="F118" s="1525"/>
      <c r="G118" s="1525"/>
      <c r="H118" s="1832">
        <v>16330</v>
      </c>
      <c r="I118" s="645"/>
      <c r="J118" s="1841"/>
      <c r="K118" s="1525"/>
    </row>
    <row r="119" spans="1:11" x14ac:dyDescent="0.2">
      <c r="A119" s="1836"/>
      <c r="B119" s="1525"/>
      <c r="C119" s="645" t="s">
        <v>4476</v>
      </c>
      <c r="D119" s="645"/>
      <c r="E119" s="645"/>
      <c r="F119" s="1525"/>
      <c r="G119" s="1525"/>
      <c r="H119" s="1832">
        <v>16331</v>
      </c>
      <c r="I119" s="645"/>
      <c r="J119" s="1841"/>
      <c r="K119" s="1525"/>
    </row>
    <row r="120" spans="1:11" ht="12.75" customHeight="1" x14ac:dyDescent="0.2">
      <c r="A120" s="1836"/>
      <c r="B120" s="1525"/>
      <c r="C120" s="645"/>
      <c r="D120" s="645"/>
      <c r="E120" s="645"/>
      <c r="F120" s="1525"/>
      <c r="G120" s="1525"/>
      <c r="H120" s="645"/>
      <c r="I120" s="645"/>
      <c r="J120" s="1841"/>
      <c r="K120" s="1525"/>
    </row>
    <row r="121" spans="1:11" ht="12.75" customHeight="1" x14ac:dyDescent="0.2">
      <c r="A121" s="1836"/>
      <c r="B121" s="645"/>
      <c r="C121" s="645"/>
      <c r="D121" s="645"/>
      <c r="E121" s="645"/>
      <c r="F121" s="645"/>
      <c r="G121" s="1525"/>
      <c r="H121" s="1814"/>
      <c r="I121" s="1814"/>
      <c r="J121" s="1841"/>
      <c r="K121" s="1814"/>
    </row>
    <row r="122" spans="1:11" ht="12.75" customHeight="1" x14ac:dyDescent="0.2">
      <c r="A122" s="1836"/>
      <c r="B122" s="1831" t="s">
        <v>4477</v>
      </c>
      <c r="C122" s="645"/>
      <c r="D122" s="645"/>
      <c r="E122" s="645"/>
      <c r="F122" s="645"/>
      <c r="G122" s="1525"/>
      <c r="H122" s="1806" t="s">
        <v>4478</v>
      </c>
      <c r="I122" s="1835">
        <v>16332</v>
      </c>
      <c r="J122" s="1841" t="s">
        <v>4479</v>
      </c>
      <c r="K122" s="1814"/>
    </row>
    <row r="123" spans="1:11" x14ac:dyDescent="0.2">
      <c r="A123" s="1836"/>
      <c r="B123" s="645"/>
      <c r="C123" s="645"/>
      <c r="D123" s="645"/>
      <c r="E123" s="645"/>
      <c r="F123" s="645"/>
      <c r="G123" s="1525"/>
      <c r="H123" s="1814"/>
      <c r="I123" s="1814"/>
      <c r="J123" s="1814"/>
      <c r="K123" s="1814"/>
    </row>
    <row r="124" spans="1:11" x14ac:dyDescent="0.2">
      <c r="A124" s="1836"/>
      <c r="B124" s="645"/>
      <c r="C124" s="645"/>
      <c r="D124" s="645"/>
      <c r="E124" s="645"/>
      <c r="F124" s="645"/>
      <c r="G124" s="1525"/>
      <c r="H124" s="1814"/>
      <c r="I124" s="1814"/>
      <c r="J124" s="1814"/>
      <c r="K124" s="1814"/>
    </row>
    <row r="125" spans="1:11" x14ac:dyDescent="0.2">
      <c r="A125" s="1836" t="s">
        <v>4480</v>
      </c>
      <c r="B125" s="645"/>
      <c r="C125" s="645"/>
      <c r="D125" s="645"/>
      <c r="E125" s="645"/>
      <c r="F125" s="645"/>
      <c r="G125" s="1525"/>
      <c r="H125" s="1814"/>
      <c r="I125" s="1814"/>
      <c r="J125" s="1814"/>
      <c r="K125" s="1814"/>
    </row>
    <row r="126" spans="1:11" x14ac:dyDescent="0.2">
      <c r="A126" s="1836"/>
      <c r="B126" s="645"/>
      <c r="C126" s="645"/>
      <c r="D126" s="645"/>
      <c r="E126" s="645"/>
      <c r="F126" s="645"/>
      <c r="G126" s="1525"/>
      <c r="H126" s="1814"/>
      <c r="I126" s="1814"/>
      <c r="J126" s="1814"/>
      <c r="K126" s="1814"/>
    </row>
    <row r="127" spans="1:11" x14ac:dyDescent="0.2">
      <c r="A127" s="1836"/>
      <c r="B127" s="1836" t="s">
        <v>4481</v>
      </c>
      <c r="C127" s="645"/>
      <c r="D127" s="645"/>
      <c r="E127" s="645"/>
      <c r="F127" s="645"/>
      <c r="G127" s="1525"/>
      <c r="H127" s="1814"/>
      <c r="I127" s="1814"/>
      <c r="J127" s="1814"/>
      <c r="K127" s="1814"/>
    </row>
    <row r="128" spans="1:11" x14ac:dyDescent="0.2">
      <c r="A128" s="1836"/>
      <c r="B128" s="645"/>
      <c r="C128" s="645"/>
      <c r="D128" s="645"/>
      <c r="E128" s="645"/>
      <c r="F128" s="2407" t="s">
        <v>4445</v>
      </c>
      <c r="G128" s="2407"/>
      <c r="H128" s="2407"/>
      <c r="I128" s="2407"/>
      <c r="J128" s="1814"/>
      <c r="K128" s="1814"/>
    </row>
    <row r="129" spans="1:11" x14ac:dyDescent="0.2">
      <c r="A129" s="1836"/>
      <c r="B129" s="1525"/>
      <c r="C129" s="645"/>
      <c r="D129" s="645"/>
      <c r="E129" s="645"/>
      <c r="F129" s="1814" t="s">
        <v>4366</v>
      </c>
      <c r="G129" s="1814" t="s">
        <v>4367</v>
      </c>
      <c r="H129" s="1814" t="s">
        <v>4446</v>
      </c>
      <c r="I129" s="1814" t="s">
        <v>4368</v>
      </c>
      <c r="J129" s="1814"/>
      <c r="K129" s="1814"/>
    </row>
    <row r="130" spans="1:11" x14ac:dyDescent="0.2">
      <c r="A130" s="1836"/>
      <c r="B130" s="645" t="s">
        <v>4447</v>
      </c>
      <c r="C130" s="645"/>
      <c r="D130" s="645"/>
      <c r="E130" s="645"/>
      <c r="F130" s="645"/>
      <c r="G130" s="1525"/>
      <c r="H130" s="1814"/>
      <c r="I130" s="1814"/>
      <c r="J130" s="1814"/>
      <c r="K130" s="1814"/>
    </row>
    <row r="131" spans="1:11" x14ac:dyDescent="0.2">
      <c r="A131" s="1836"/>
      <c r="B131" s="1525"/>
      <c r="C131" s="645" t="s">
        <v>4560</v>
      </c>
      <c r="D131" s="645"/>
      <c r="E131" s="645"/>
      <c r="F131" s="1832">
        <v>16333</v>
      </c>
      <c r="G131" s="1832">
        <v>16340</v>
      </c>
      <c r="H131" s="1835">
        <v>16347</v>
      </c>
      <c r="I131" s="1835">
        <v>16354</v>
      </c>
      <c r="J131" s="1814"/>
      <c r="K131" s="1814"/>
    </row>
    <row r="132" spans="1:11" s="320" customFormat="1" x14ac:dyDescent="0.2">
      <c r="A132" s="1836"/>
      <c r="B132" s="1525"/>
      <c r="C132" s="645" t="s">
        <v>4448</v>
      </c>
      <c r="D132" s="645"/>
      <c r="E132" s="645"/>
      <c r="F132" s="1832">
        <v>16334</v>
      </c>
      <c r="G132" s="1832">
        <v>16341</v>
      </c>
      <c r="H132" s="1835">
        <v>16348</v>
      </c>
      <c r="I132" s="1835">
        <v>16355</v>
      </c>
      <c r="J132" s="1814"/>
      <c r="K132" s="1814"/>
    </row>
    <row r="133" spans="1:11" x14ac:dyDescent="0.2">
      <c r="A133" s="1836"/>
      <c r="B133" s="1525"/>
      <c r="C133" s="645" t="s">
        <v>4449</v>
      </c>
      <c r="D133" s="645"/>
      <c r="E133" s="645"/>
      <c r="F133" s="1832">
        <v>16335</v>
      </c>
      <c r="G133" s="1832">
        <v>16342</v>
      </c>
      <c r="H133" s="1835">
        <v>16349</v>
      </c>
      <c r="I133" s="1835">
        <v>16356</v>
      </c>
      <c r="J133" s="1814"/>
      <c r="K133" s="1814"/>
    </row>
    <row r="134" spans="1:11" x14ac:dyDescent="0.2">
      <c r="A134" s="1836"/>
      <c r="B134" s="1525"/>
      <c r="C134" s="645" t="s">
        <v>4450</v>
      </c>
      <c r="D134" s="645"/>
      <c r="E134" s="645"/>
      <c r="F134" s="1832">
        <v>16336</v>
      </c>
      <c r="G134" s="1832">
        <v>16343</v>
      </c>
      <c r="H134" s="1835">
        <v>16350</v>
      </c>
      <c r="I134" s="1835">
        <v>16357</v>
      </c>
      <c r="J134" s="1814"/>
      <c r="K134" s="1814"/>
    </row>
    <row r="135" spans="1:11" x14ac:dyDescent="0.2">
      <c r="A135" s="1836"/>
      <c r="B135" s="1525"/>
      <c r="C135" s="645" t="s">
        <v>4451</v>
      </c>
      <c r="D135" s="645"/>
      <c r="E135" s="645"/>
      <c r="F135" s="1832">
        <v>16337</v>
      </c>
      <c r="G135" s="1832">
        <v>16344</v>
      </c>
      <c r="H135" s="1835">
        <v>16351</v>
      </c>
      <c r="I135" s="1835">
        <v>16358</v>
      </c>
      <c r="J135" s="1814"/>
      <c r="K135" s="1814"/>
    </row>
    <row r="136" spans="1:11" x14ac:dyDescent="0.2">
      <c r="A136" s="1836"/>
      <c r="B136" s="1525"/>
      <c r="C136" s="645" t="s">
        <v>4452</v>
      </c>
      <c r="D136" s="645"/>
      <c r="E136" s="645"/>
      <c r="F136" s="1832">
        <v>16338</v>
      </c>
      <c r="G136" s="1832">
        <v>16345</v>
      </c>
      <c r="H136" s="1835">
        <v>16352</v>
      </c>
      <c r="I136" s="1835">
        <v>16359</v>
      </c>
      <c r="J136" s="1814"/>
      <c r="K136" s="1814"/>
    </row>
    <row r="137" spans="1:11" ht="22.5" customHeight="1" x14ac:dyDescent="0.2">
      <c r="A137" s="1836"/>
      <c r="B137" s="1525"/>
      <c r="C137" s="645" t="s">
        <v>4453</v>
      </c>
      <c r="D137" s="645"/>
      <c r="E137" s="645"/>
      <c r="F137" s="1832">
        <v>16339</v>
      </c>
      <c r="G137" s="1832">
        <v>16346</v>
      </c>
      <c r="H137" s="1835">
        <v>16353</v>
      </c>
      <c r="I137" s="1835">
        <v>16360</v>
      </c>
      <c r="J137" s="1814"/>
      <c r="K137" s="1814"/>
    </row>
    <row r="138" spans="1:11" x14ac:dyDescent="0.2">
      <c r="A138" s="1836"/>
      <c r="B138" s="1525"/>
      <c r="C138" s="645" t="s">
        <v>4368</v>
      </c>
      <c r="D138" s="645"/>
      <c r="E138" s="645"/>
      <c r="F138" s="645"/>
      <c r="G138" s="1525"/>
      <c r="H138" s="1814"/>
      <c r="I138" s="1835">
        <v>16361</v>
      </c>
      <c r="J138" s="645" t="s">
        <v>4482</v>
      </c>
      <c r="K138" s="1814"/>
    </row>
    <row r="139" spans="1:11" x14ac:dyDescent="0.2">
      <c r="A139" s="1836"/>
      <c r="B139" s="645"/>
      <c r="C139" s="645"/>
      <c r="D139" s="645"/>
      <c r="E139" s="645"/>
      <c r="F139" s="645"/>
      <c r="G139" s="1525"/>
      <c r="H139" s="1814"/>
      <c r="I139" s="1814"/>
      <c r="J139" s="1814"/>
      <c r="K139" s="1814"/>
    </row>
    <row r="140" spans="1:11" x14ac:dyDescent="0.2">
      <c r="A140" s="1836"/>
      <c r="B140" s="645" t="s">
        <v>4455</v>
      </c>
      <c r="C140" s="645"/>
      <c r="D140" s="645"/>
      <c r="E140" s="645"/>
      <c r="F140" s="645"/>
      <c r="G140" s="1525"/>
      <c r="H140" s="1814"/>
      <c r="I140" s="1814"/>
      <c r="J140" s="1814"/>
      <c r="K140" s="1814"/>
    </row>
    <row r="141" spans="1:11" x14ac:dyDescent="0.2">
      <c r="A141" s="1836"/>
      <c r="B141" s="645"/>
      <c r="C141" s="645" t="s">
        <v>4560</v>
      </c>
      <c r="D141" s="645"/>
      <c r="E141" s="645"/>
      <c r="F141" s="1832">
        <v>16362</v>
      </c>
      <c r="G141" s="1832">
        <v>16369</v>
      </c>
      <c r="H141" s="1835">
        <v>16376</v>
      </c>
      <c r="I141" s="1835">
        <v>16383</v>
      </c>
      <c r="J141" s="1814"/>
      <c r="K141" s="1814"/>
    </row>
    <row r="142" spans="1:11" x14ac:dyDescent="0.2">
      <c r="A142" s="1836"/>
      <c r="B142" s="645"/>
      <c r="C142" s="645" t="s">
        <v>4448</v>
      </c>
      <c r="D142" s="645"/>
      <c r="E142" s="645"/>
      <c r="F142" s="1832">
        <v>16363</v>
      </c>
      <c r="G142" s="1832">
        <v>16370</v>
      </c>
      <c r="H142" s="1835">
        <v>16377</v>
      </c>
      <c r="I142" s="1835">
        <v>16384</v>
      </c>
      <c r="J142" s="1814"/>
      <c r="K142" s="1814"/>
    </row>
    <row r="143" spans="1:11" x14ac:dyDescent="0.2">
      <c r="A143" s="1836"/>
      <c r="B143" s="645"/>
      <c r="C143" s="645" t="s">
        <v>4449</v>
      </c>
      <c r="D143" s="645"/>
      <c r="E143" s="645"/>
      <c r="F143" s="1832">
        <v>16364</v>
      </c>
      <c r="G143" s="1832">
        <v>16371</v>
      </c>
      <c r="H143" s="1835">
        <v>16378</v>
      </c>
      <c r="I143" s="1835">
        <v>16385</v>
      </c>
      <c r="J143" s="1814"/>
      <c r="K143" s="1814"/>
    </row>
    <row r="144" spans="1:11" x14ac:dyDescent="0.2">
      <c r="A144" s="1836"/>
      <c r="B144" s="645"/>
      <c r="C144" s="645" t="s">
        <v>4450</v>
      </c>
      <c r="D144" s="645"/>
      <c r="E144" s="645"/>
      <c r="F144" s="1832">
        <v>16365</v>
      </c>
      <c r="G144" s="1832">
        <v>16372</v>
      </c>
      <c r="H144" s="1835">
        <v>16379</v>
      </c>
      <c r="I144" s="1835">
        <v>16386</v>
      </c>
      <c r="J144" s="1814"/>
      <c r="K144" s="1814"/>
    </row>
    <row r="145" spans="1:11" x14ac:dyDescent="0.2">
      <c r="A145" s="1836"/>
      <c r="B145" s="645"/>
      <c r="C145" s="645" t="s">
        <v>4451</v>
      </c>
      <c r="D145" s="645"/>
      <c r="E145" s="645"/>
      <c r="F145" s="1832">
        <v>16366</v>
      </c>
      <c r="G145" s="1832">
        <v>16373</v>
      </c>
      <c r="H145" s="1835">
        <v>16380</v>
      </c>
      <c r="I145" s="1835">
        <v>16387</v>
      </c>
      <c r="J145" s="1814"/>
      <c r="K145" s="1814"/>
    </row>
    <row r="146" spans="1:11" x14ac:dyDescent="0.2">
      <c r="A146" s="1836"/>
      <c r="B146" s="645"/>
      <c r="C146" s="645" t="s">
        <v>4452</v>
      </c>
      <c r="D146" s="645"/>
      <c r="E146" s="645"/>
      <c r="F146" s="1832">
        <v>16367</v>
      </c>
      <c r="G146" s="1832">
        <v>16374</v>
      </c>
      <c r="H146" s="1835">
        <v>16381</v>
      </c>
      <c r="I146" s="1835">
        <v>16388</v>
      </c>
      <c r="J146" s="1814"/>
      <c r="K146" s="1814"/>
    </row>
    <row r="147" spans="1:11" x14ac:dyDescent="0.2">
      <c r="A147" s="1836"/>
      <c r="B147" s="645"/>
      <c r="C147" s="645" t="s">
        <v>4453</v>
      </c>
      <c r="D147" s="645"/>
      <c r="E147" s="645"/>
      <c r="F147" s="1832">
        <v>16368</v>
      </c>
      <c r="G147" s="1832">
        <v>16375</v>
      </c>
      <c r="H147" s="1835">
        <v>16382</v>
      </c>
      <c r="I147" s="1835">
        <v>16389</v>
      </c>
      <c r="J147" s="1814"/>
      <c r="K147" s="1814"/>
    </row>
    <row r="148" spans="1:11" x14ac:dyDescent="0.2">
      <c r="A148" s="1836"/>
      <c r="B148" s="645"/>
      <c r="C148" s="645" t="s">
        <v>4368</v>
      </c>
      <c r="D148" s="645"/>
      <c r="E148" s="645"/>
      <c r="F148" s="645"/>
      <c r="G148" s="1525"/>
      <c r="H148" s="1814"/>
      <c r="I148" s="1835">
        <v>16390</v>
      </c>
      <c r="J148" s="645" t="s">
        <v>4483</v>
      </c>
      <c r="K148" s="1814"/>
    </row>
    <row r="149" spans="1:11" x14ac:dyDescent="0.2">
      <c r="A149" s="1836"/>
      <c r="B149" s="645"/>
      <c r="C149" s="645"/>
      <c r="D149" s="645"/>
      <c r="E149" s="645"/>
      <c r="F149" s="645"/>
      <c r="G149" s="1525"/>
      <c r="H149" s="1814"/>
      <c r="I149" s="1814"/>
      <c r="J149" s="1814"/>
      <c r="K149" s="1814"/>
    </row>
    <row r="150" spans="1:11" x14ac:dyDescent="0.2">
      <c r="A150" s="1836"/>
      <c r="B150" s="645" t="s">
        <v>4457</v>
      </c>
      <c r="C150" s="645"/>
      <c r="D150" s="645"/>
      <c r="E150" s="645"/>
      <c r="F150" s="645"/>
      <c r="G150" s="1525"/>
      <c r="H150" s="1814"/>
      <c r="I150" s="1814"/>
      <c r="J150" s="1814"/>
      <c r="K150" s="1814"/>
    </row>
    <row r="151" spans="1:11" x14ac:dyDescent="0.2">
      <c r="A151" s="1836"/>
      <c r="B151" s="645"/>
      <c r="C151" s="645" t="s">
        <v>4560</v>
      </c>
      <c r="D151" s="645"/>
      <c r="E151" s="645"/>
      <c r="F151" s="1832">
        <v>16391</v>
      </c>
      <c r="G151" s="1832">
        <v>16398</v>
      </c>
      <c r="H151" s="1835">
        <v>16405</v>
      </c>
      <c r="I151" s="1835">
        <v>16412</v>
      </c>
      <c r="J151" s="1814"/>
      <c r="K151" s="1814"/>
    </row>
    <row r="152" spans="1:11" x14ac:dyDescent="0.2">
      <c r="A152" s="1836"/>
      <c r="B152" s="645"/>
      <c r="C152" s="645" t="s">
        <v>4448</v>
      </c>
      <c r="D152" s="645"/>
      <c r="E152" s="645"/>
      <c r="F152" s="1832">
        <v>16392</v>
      </c>
      <c r="G152" s="1832">
        <v>16399</v>
      </c>
      <c r="H152" s="1835">
        <v>16406</v>
      </c>
      <c r="I152" s="1835">
        <v>16413</v>
      </c>
      <c r="J152" s="1814"/>
      <c r="K152" s="1814"/>
    </row>
    <row r="153" spans="1:11" x14ac:dyDescent="0.2">
      <c r="A153" s="1836"/>
      <c r="B153" s="645"/>
      <c r="C153" s="645" t="s">
        <v>4449</v>
      </c>
      <c r="D153" s="645"/>
      <c r="E153" s="645"/>
      <c r="F153" s="1832">
        <v>16393</v>
      </c>
      <c r="G153" s="1832">
        <v>16400</v>
      </c>
      <c r="H153" s="1835">
        <v>16407</v>
      </c>
      <c r="I153" s="1835">
        <v>16414</v>
      </c>
      <c r="J153" s="1814"/>
      <c r="K153" s="1814"/>
    </row>
    <row r="154" spans="1:11" x14ac:dyDescent="0.2">
      <c r="A154" s="1836"/>
      <c r="B154" s="645"/>
      <c r="C154" s="645" t="s">
        <v>4450</v>
      </c>
      <c r="D154" s="645"/>
      <c r="E154" s="645"/>
      <c r="F154" s="1832">
        <v>16394</v>
      </c>
      <c r="G154" s="1832">
        <v>16401</v>
      </c>
      <c r="H154" s="1835">
        <v>16408</v>
      </c>
      <c r="I154" s="1835">
        <v>16415</v>
      </c>
      <c r="J154" s="1814"/>
      <c r="K154" s="1814"/>
    </row>
    <row r="155" spans="1:11" ht="33.6" customHeight="1" x14ac:dyDescent="0.2">
      <c r="A155" s="1836"/>
      <c r="B155" s="645"/>
      <c r="C155" s="645" t="s">
        <v>4451</v>
      </c>
      <c r="D155" s="645"/>
      <c r="E155" s="645"/>
      <c r="F155" s="1832">
        <v>16395</v>
      </c>
      <c r="G155" s="1832">
        <v>16402</v>
      </c>
      <c r="H155" s="1835">
        <v>16409</v>
      </c>
      <c r="I155" s="1835">
        <v>16416</v>
      </c>
      <c r="J155" s="1814"/>
      <c r="K155" s="1814"/>
    </row>
    <row r="156" spans="1:11" x14ac:dyDescent="0.2">
      <c r="A156" s="1836"/>
      <c r="B156" s="645"/>
      <c r="C156" s="645" t="s">
        <v>4452</v>
      </c>
      <c r="D156" s="645"/>
      <c r="E156" s="645"/>
      <c r="F156" s="1832">
        <v>16396</v>
      </c>
      <c r="G156" s="1832">
        <v>16403</v>
      </c>
      <c r="H156" s="1835">
        <v>16410</v>
      </c>
      <c r="I156" s="1835">
        <v>16417</v>
      </c>
      <c r="J156" s="1814"/>
      <c r="K156" s="1814"/>
    </row>
    <row r="157" spans="1:11" x14ac:dyDescent="0.2">
      <c r="A157" s="1836"/>
      <c r="B157" s="645"/>
      <c r="C157" s="645" t="s">
        <v>4453</v>
      </c>
      <c r="D157" s="645"/>
      <c r="E157" s="645"/>
      <c r="F157" s="1832">
        <v>16397</v>
      </c>
      <c r="G157" s="1832">
        <v>16404</v>
      </c>
      <c r="H157" s="1835">
        <v>16411</v>
      </c>
      <c r="I157" s="1835">
        <v>16418</v>
      </c>
      <c r="J157" s="1814"/>
      <c r="K157" s="1814"/>
    </row>
    <row r="158" spans="1:11" ht="24.75" customHeight="1" x14ac:dyDescent="0.2">
      <c r="A158" s="1836"/>
      <c r="B158" s="645"/>
      <c r="C158" s="645"/>
      <c r="D158" s="645"/>
      <c r="E158" s="645"/>
      <c r="F158" s="645"/>
      <c r="G158" s="1525"/>
      <c r="H158" s="1814"/>
      <c r="I158" s="1835">
        <v>16419</v>
      </c>
      <c r="J158" s="645" t="s">
        <v>4484</v>
      </c>
      <c r="K158" s="1814"/>
    </row>
    <row r="159" spans="1:11" ht="24.75" customHeight="1" x14ac:dyDescent="0.2">
      <c r="A159" s="1836"/>
      <c r="B159" s="645"/>
      <c r="C159" s="645"/>
      <c r="D159" s="645"/>
      <c r="E159" s="645"/>
      <c r="F159" s="645"/>
      <c r="G159" s="1525"/>
      <c r="H159" s="1814"/>
      <c r="I159" s="1884"/>
      <c r="J159" s="645"/>
      <c r="K159" s="1814"/>
    </row>
    <row r="160" spans="1:11" x14ac:dyDescent="0.2">
      <c r="A160" s="38"/>
      <c r="B160" s="645" t="s">
        <v>4563</v>
      </c>
      <c r="C160" s="645"/>
      <c r="D160" s="645"/>
      <c r="E160" s="645"/>
      <c r="F160" s="645"/>
      <c r="G160" s="1525"/>
      <c r="H160" s="1814"/>
      <c r="I160" s="1814"/>
      <c r="J160" s="1814"/>
      <c r="K160" s="81"/>
    </row>
    <row r="161" spans="1:12" x14ac:dyDescent="0.2">
      <c r="A161" s="38"/>
      <c r="B161" s="645"/>
      <c r="C161" s="645" t="s">
        <v>4562</v>
      </c>
      <c r="D161" s="645"/>
      <c r="E161" s="645"/>
      <c r="F161" s="1888">
        <v>16450</v>
      </c>
      <c r="G161" s="1888">
        <v>16451</v>
      </c>
      <c r="H161" s="1889">
        <v>16452</v>
      </c>
      <c r="I161" s="1889">
        <v>16453</v>
      </c>
      <c r="J161" s="1841" t="s">
        <v>1025</v>
      </c>
      <c r="K161" s="81"/>
    </row>
    <row r="162" spans="1:12" x14ac:dyDescent="0.2">
      <c r="A162" s="38"/>
      <c r="B162" s="645"/>
      <c r="C162" s="645"/>
      <c r="D162" s="645"/>
      <c r="E162" s="645"/>
      <c r="F162" s="645"/>
      <c r="G162" s="1525"/>
      <c r="H162" s="1814"/>
      <c r="I162" s="1814"/>
      <c r="J162" s="1814"/>
      <c r="K162" s="81"/>
    </row>
    <row r="163" spans="1:12" x14ac:dyDescent="0.2">
      <c r="A163" s="38"/>
      <c r="B163" s="645" t="s">
        <v>4564</v>
      </c>
      <c r="C163" s="645"/>
      <c r="D163" s="645"/>
      <c r="E163" s="645"/>
      <c r="F163" s="645"/>
      <c r="G163" s="1525"/>
      <c r="H163" s="1814"/>
      <c r="I163" s="1814"/>
      <c r="J163" s="1814"/>
      <c r="K163" s="81"/>
    </row>
    <row r="164" spans="1:12" x14ac:dyDescent="0.2">
      <c r="A164" s="38"/>
      <c r="B164" s="645"/>
      <c r="C164" s="645" t="s">
        <v>4562</v>
      </c>
      <c r="D164" s="645"/>
      <c r="E164" s="645"/>
      <c r="F164" s="1888">
        <v>16454</v>
      </c>
      <c r="G164" s="1888">
        <v>16455</v>
      </c>
      <c r="H164" s="1889">
        <v>16456</v>
      </c>
      <c r="I164" s="1889">
        <v>16457</v>
      </c>
      <c r="J164" s="1841" t="s">
        <v>1028</v>
      </c>
      <c r="K164" s="81"/>
    </row>
    <row r="165" spans="1:12" x14ac:dyDescent="0.2">
      <c r="A165" s="38"/>
      <c r="B165" s="645"/>
      <c r="C165" s="645"/>
      <c r="D165" s="645"/>
      <c r="E165" s="645"/>
      <c r="F165" s="645"/>
      <c r="G165" s="1525"/>
      <c r="H165" s="1814"/>
      <c r="I165" s="1814"/>
      <c r="J165" s="1814"/>
      <c r="K165" s="81"/>
    </row>
    <row r="166" spans="1:12" x14ac:dyDescent="0.2">
      <c r="A166" s="38"/>
      <c r="B166" s="645" t="s">
        <v>4565</v>
      </c>
      <c r="C166" s="645"/>
      <c r="D166" s="645"/>
      <c r="E166" s="645"/>
      <c r="F166" s="645"/>
      <c r="G166" s="1525"/>
      <c r="H166" s="1814"/>
      <c r="I166" s="1814"/>
      <c r="J166" s="1814"/>
      <c r="K166" s="81"/>
    </row>
    <row r="167" spans="1:12" x14ac:dyDescent="0.2">
      <c r="A167" s="38"/>
      <c r="B167" s="645"/>
      <c r="C167" s="645" t="s">
        <v>4562</v>
      </c>
      <c r="D167" s="645"/>
      <c r="E167" s="645"/>
      <c r="F167" s="1888">
        <v>16458</v>
      </c>
      <c r="G167" s="1888">
        <v>16459</v>
      </c>
      <c r="H167" s="1889">
        <v>16460</v>
      </c>
      <c r="I167" s="1889">
        <v>16461</v>
      </c>
      <c r="J167" s="1841" t="s">
        <v>1031</v>
      </c>
      <c r="K167" s="81"/>
    </row>
    <row r="168" spans="1:12" customFormat="1" ht="24.75" customHeight="1" x14ac:dyDescent="0.25">
      <c r="B168" s="1631"/>
      <c r="C168" s="1631"/>
      <c r="D168" s="1631"/>
      <c r="E168" s="1631"/>
      <c r="F168" s="1631"/>
      <c r="G168" s="1631"/>
      <c r="H168" s="1631"/>
      <c r="I168" s="1631"/>
      <c r="J168" s="1631"/>
    </row>
    <row r="169" spans="1:12" x14ac:dyDescent="0.2">
      <c r="A169" s="1836"/>
      <c r="B169" s="645" t="s">
        <v>4459</v>
      </c>
      <c r="C169" s="645"/>
      <c r="D169" s="645"/>
      <c r="E169" s="645"/>
      <c r="F169" s="1525"/>
      <c r="G169" s="1525"/>
      <c r="H169" s="1806" t="s">
        <v>4566</v>
      </c>
      <c r="I169" s="1832">
        <v>16420</v>
      </c>
      <c r="J169" s="645" t="s">
        <v>4485</v>
      </c>
      <c r="K169" s="645"/>
    </row>
    <row r="170" spans="1:12" x14ac:dyDescent="0.2">
      <c r="A170" s="1836"/>
      <c r="B170" s="645"/>
      <c r="C170" s="645"/>
      <c r="D170" s="645"/>
      <c r="E170" s="645"/>
      <c r="F170" s="645"/>
      <c r="G170" s="1525"/>
      <c r="H170" s="1814"/>
      <c r="I170" s="1814"/>
      <c r="J170" s="1814"/>
      <c r="K170" s="1814"/>
    </row>
    <row r="171" spans="1:12" x14ac:dyDescent="0.2">
      <c r="A171" s="1836"/>
      <c r="B171" s="1836" t="s">
        <v>4486</v>
      </c>
      <c r="C171" s="645"/>
      <c r="D171" s="645"/>
      <c r="E171" s="645"/>
      <c r="F171" s="645"/>
      <c r="G171" s="1525"/>
      <c r="H171" s="1814"/>
      <c r="I171" s="1814"/>
      <c r="J171" s="1814"/>
      <c r="K171" s="1814"/>
    </row>
    <row r="172" spans="1:12" ht="23.25" customHeight="1" x14ac:dyDescent="0.2">
      <c r="A172" s="1836"/>
      <c r="B172" s="645"/>
      <c r="C172" s="645"/>
      <c r="D172" s="645"/>
      <c r="E172" s="645"/>
      <c r="F172" s="645"/>
      <c r="G172" s="1525"/>
      <c r="H172" s="1814"/>
      <c r="I172" s="1814"/>
      <c r="J172" s="1814"/>
      <c r="K172" s="1814"/>
    </row>
    <row r="173" spans="1:12" x14ac:dyDescent="0.2">
      <c r="A173" s="1836"/>
      <c r="B173" s="645" t="s">
        <v>4462</v>
      </c>
      <c r="C173" s="645"/>
      <c r="D173" s="645"/>
      <c r="E173" s="645"/>
      <c r="F173" s="1525"/>
      <c r="G173" s="1525"/>
      <c r="H173" s="1814"/>
      <c r="I173" s="1832">
        <v>16421</v>
      </c>
      <c r="J173" s="1841" t="s">
        <v>982</v>
      </c>
      <c r="K173" s="1814"/>
    </row>
    <row r="174" spans="1:12" ht="13.5" customHeight="1" x14ac:dyDescent="0.2">
      <c r="A174" s="1836"/>
      <c r="B174" s="645"/>
      <c r="C174" s="645" t="s">
        <v>4464</v>
      </c>
      <c r="D174" s="645"/>
      <c r="E174" s="645"/>
      <c r="F174" s="1525"/>
      <c r="G174" s="1525"/>
      <c r="H174" s="1832">
        <v>16422</v>
      </c>
      <c r="I174" s="645"/>
      <c r="J174" s="1841"/>
      <c r="K174" s="1814"/>
      <c r="L174" s="1634"/>
    </row>
    <row r="175" spans="1:12" x14ac:dyDescent="0.2">
      <c r="A175" s="1836"/>
      <c r="B175" s="645"/>
      <c r="C175" s="645"/>
      <c r="D175" s="645" t="s">
        <v>4465</v>
      </c>
      <c r="E175" s="645"/>
      <c r="F175" s="1525"/>
      <c r="G175" s="1832">
        <v>16423</v>
      </c>
      <c r="H175" s="645"/>
      <c r="I175" s="645"/>
      <c r="J175" s="1841"/>
      <c r="K175" s="1814"/>
    </row>
    <row r="176" spans="1:12" x14ac:dyDescent="0.2">
      <c r="A176" s="1836"/>
      <c r="B176" s="645"/>
      <c r="C176" s="645"/>
      <c r="D176" s="645" t="s">
        <v>4466</v>
      </c>
      <c r="E176" s="645"/>
      <c r="F176" s="1525"/>
      <c r="G176" s="1832">
        <v>16424</v>
      </c>
      <c r="H176" s="645"/>
      <c r="I176" s="645"/>
      <c r="J176" s="1841"/>
      <c r="K176" s="1814"/>
    </row>
    <row r="177" spans="1:12" x14ac:dyDescent="0.2">
      <c r="A177" s="1836"/>
      <c r="B177" s="645"/>
      <c r="C177" s="645"/>
      <c r="D177" s="645" t="s">
        <v>4467</v>
      </c>
      <c r="E177" s="645"/>
      <c r="F177" s="1525"/>
      <c r="G177" s="1832">
        <v>16425</v>
      </c>
      <c r="H177" s="645"/>
      <c r="I177" s="645"/>
      <c r="J177" s="1841"/>
      <c r="K177" s="1814"/>
    </row>
    <row r="178" spans="1:12" x14ac:dyDescent="0.2">
      <c r="A178" s="1836"/>
      <c r="B178" s="645"/>
      <c r="C178" s="645" t="s">
        <v>4468</v>
      </c>
      <c r="D178" s="645"/>
      <c r="E178" s="645"/>
      <c r="F178" s="1525"/>
      <c r="G178" s="1525"/>
      <c r="H178" s="1832">
        <v>16426</v>
      </c>
      <c r="I178" s="645"/>
      <c r="J178" s="1814"/>
      <c r="K178" s="1814"/>
    </row>
    <row r="179" spans="1:12" x14ac:dyDescent="0.2">
      <c r="A179" s="1836"/>
      <c r="B179" s="645"/>
      <c r="C179" s="645" t="s">
        <v>4469</v>
      </c>
      <c r="D179" s="645"/>
      <c r="E179" s="645"/>
      <c r="F179" s="1525"/>
      <c r="G179" s="1525"/>
      <c r="H179" s="1832">
        <v>16427</v>
      </c>
      <c r="I179" s="645"/>
      <c r="J179" s="1814"/>
      <c r="K179" s="1814"/>
    </row>
    <row r="180" spans="1:12" x14ac:dyDescent="0.2">
      <c r="A180" s="1836"/>
      <c r="B180" s="645"/>
      <c r="C180" s="645"/>
      <c r="D180" s="645"/>
      <c r="E180" s="645"/>
      <c r="F180" s="1525"/>
      <c r="G180" s="1525"/>
      <c r="H180" s="645"/>
      <c r="I180" s="645"/>
      <c r="J180" s="1814"/>
      <c r="K180" s="1814"/>
    </row>
    <row r="181" spans="1:12" x14ac:dyDescent="0.2">
      <c r="A181" s="1836"/>
      <c r="B181" s="1836" t="s">
        <v>4487</v>
      </c>
      <c r="C181" s="645"/>
      <c r="D181" s="645"/>
      <c r="E181" s="645"/>
      <c r="F181" s="1525"/>
      <c r="G181" s="1525"/>
      <c r="H181" s="645"/>
      <c r="I181" s="645"/>
      <c r="J181" s="1814"/>
      <c r="K181" s="1814"/>
    </row>
    <row r="182" spans="1:12" ht="23.25" customHeight="1" x14ac:dyDescent="0.2">
      <c r="A182" s="1836"/>
      <c r="B182" s="645"/>
      <c r="C182" s="645"/>
      <c r="D182" s="645"/>
      <c r="E182" s="645"/>
      <c r="F182" s="1525"/>
      <c r="G182" s="1525"/>
      <c r="H182" s="645"/>
      <c r="I182" s="645"/>
      <c r="J182" s="1814"/>
      <c r="K182" s="1814"/>
    </row>
    <row r="183" spans="1:12" x14ac:dyDescent="0.2">
      <c r="A183" s="1836"/>
      <c r="B183" s="645" t="s">
        <v>4471</v>
      </c>
      <c r="C183" s="645"/>
      <c r="D183" s="645"/>
      <c r="E183" s="645"/>
      <c r="F183" s="1525"/>
      <c r="G183" s="1525"/>
      <c r="H183" s="1814"/>
      <c r="I183" s="1832">
        <v>16428</v>
      </c>
      <c r="J183" s="1841" t="s">
        <v>4488</v>
      </c>
      <c r="K183" s="645"/>
    </row>
    <row r="184" spans="1:12" x14ac:dyDescent="0.2">
      <c r="A184" s="645"/>
      <c r="B184" s="645" t="s">
        <v>4473</v>
      </c>
      <c r="C184" s="645"/>
      <c r="D184" s="645"/>
      <c r="E184" s="645"/>
      <c r="F184" s="1525"/>
      <c r="G184" s="1525"/>
      <c r="H184" s="1814"/>
      <c r="I184" s="1832">
        <v>16429</v>
      </c>
      <c r="J184" s="1841" t="s">
        <v>4489</v>
      </c>
      <c r="K184" s="645"/>
    </row>
    <row r="185" spans="1:12" x14ac:dyDescent="0.2">
      <c r="A185" s="645"/>
      <c r="B185" s="1525"/>
      <c r="C185" s="645" t="s">
        <v>4475</v>
      </c>
      <c r="D185" s="645"/>
      <c r="E185" s="645"/>
      <c r="F185" s="1525"/>
      <c r="G185" s="1525"/>
      <c r="H185" s="1832">
        <v>16430</v>
      </c>
      <c r="I185" s="645"/>
      <c r="J185" s="1841"/>
      <c r="K185" s="1525"/>
      <c r="L185" s="1634"/>
    </row>
    <row r="186" spans="1:12" x14ac:dyDescent="0.2">
      <c r="A186" s="645"/>
      <c r="B186" s="1525"/>
      <c r="C186" s="645" t="s">
        <v>4476</v>
      </c>
      <c r="D186" s="645"/>
      <c r="E186" s="645"/>
      <c r="F186" s="1525"/>
      <c r="G186" s="1525"/>
      <c r="H186" s="1832">
        <v>16431</v>
      </c>
      <c r="I186" s="645"/>
      <c r="J186" s="1841"/>
      <c r="K186" s="1525"/>
    </row>
    <row r="187" spans="1:12" x14ac:dyDescent="0.2">
      <c r="A187" s="645"/>
      <c r="B187" s="645"/>
      <c r="C187" s="645"/>
      <c r="D187" s="645"/>
      <c r="E187" s="645"/>
      <c r="F187" s="645"/>
      <c r="G187" s="1525"/>
      <c r="H187" s="1814"/>
      <c r="I187" s="1814"/>
      <c r="J187" s="1841"/>
      <c r="K187" s="1814"/>
    </row>
    <row r="188" spans="1:12" x14ac:dyDescent="0.2">
      <c r="A188" s="645"/>
      <c r="B188" s="1831" t="s">
        <v>4490</v>
      </c>
      <c r="C188" s="645"/>
      <c r="D188" s="645"/>
      <c r="E188" s="645"/>
      <c r="F188" s="645"/>
      <c r="G188" s="1525"/>
      <c r="H188" s="1806" t="s">
        <v>4506</v>
      </c>
      <c r="I188" s="1835">
        <v>16432</v>
      </c>
      <c r="J188" s="1841" t="s">
        <v>4491</v>
      </c>
      <c r="K188" s="1814"/>
    </row>
    <row r="189" spans="1:12" x14ac:dyDescent="0.2">
      <c r="A189" s="645"/>
      <c r="B189" s="1837" t="s">
        <v>4492</v>
      </c>
      <c r="C189" s="645"/>
      <c r="D189" s="645"/>
      <c r="E189" s="645"/>
      <c r="F189" s="645"/>
      <c r="G189" s="645"/>
      <c r="H189" s="645"/>
      <c r="I189" s="1835">
        <v>16433</v>
      </c>
      <c r="J189" s="1841" t="s">
        <v>4493</v>
      </c>
      <c r="K189" s="1855"/>
    </row>
    <row r="190" spans="1:12" x14ac:dyDescent="0.2">
      <c r="A190" s="645"/>
      <c r="B190" s="1837"/>
      <c r="C190" s="645"/>
      <c r="D190" s="645"/>
      <c r="E190" s="645"/>
      <c r="F190" s="645"/>
      <c r="G190" s="645"/>
      <c r="H190" s="1806"/>
      <c r="I190" s="1814"/>
      <c r="J190" s="1841"/>
      <c r="K190" s="1855"/>
    </row>
    <row r="191" spans="1:12" x14ac:dyDescent="0.2">
      <c r="A191" s="1836" t="s">
        <v>4494</v>
      </c>
      <c r="B191" s="1839"/>
      <c r="C191" s="645"/>
      <c r="D191" s="645"/>
      <c r="E191" s="645"/>
      <c r="F191" s="645"/>
      <c r="G191" s="645"/>
      <c r="H191" s="645"/>
      <c r="I191" s="1855"/>
      <c r="J191" s="1525"/>
      <c r="K191" s="1855"/>
    </row>
    <row r="192" spans="1:12" ht="23.25" customHeight="1" x14ac:dyDescent="0.2">
      <c r="A192" s="645"/>
      <c r="B192" s="1839"/>
      <c r="C192" s="645"/>
      <c r="D192" s="645"/>
      <c r="E192" s="645"/>
      <c r="F192" s="645"/>
      <c r="G192" s="645"/>
      <c r="H192" s="645"/>
      <c r="I192" s="1855"/>
      <c r="J192" s="1525"/>
      <c r="K192" s="1855"/>
    </row>
    <row r="193" spans="1:12" x14ac:dyDescent="0.2">
      <c r="A193" s="645"/>
      <c r="B193" s="1839" t="s">
        <v>4495</v>
      </c>
      <c r="C193" s="645"/>
      <c r="D193" s="645"/>
      <c r="E193" s="645"/>
      <c r="F193" s="645"/>
      <c r="G193" s="645"/>
      <c r="H193" s="1832">
        <v>16434</v>
      </c>
      <c r="I193" s="1855"/>
      <c r="J193" s="1525"/>
      <c r="K193" s="1855"/>
    </row>
    <row r="194" spans="1:12" x14ac:dyDescent="0.2">
      <c r="A194" s="645"/>
      <c r="B194" s="1839" t="s">
        <v>4496</v>
      </c>
      <c r="C194" s="645"/>
      <c r="D194" s="645"/>
      <c r="E194" s="645"/>
      <c r="F194" s="645"/>
      <c r="G194" s="645"/>
      <c r="H194" s="1832">
        <v>16435</v>
      </c>
      <c r="I194" s="1855"/>
      <c r="J194" s="1525"/>
      <c r="K194" s="1855"/>
    </row>
    <row r="195" spans="1:12" x14ac:dyDescent="0.2">
      <c r="A195" s="645"/>
      <c r="B195" s="1839" t="s">
        <v>4497</v>
      </c>
      <c r="C195" s="645"/>
      <c r="D195" s="645"/>
      <c r="E195" s="645"/>
      <c r="F195" s="645"/>
      <c r="G195" s="645"/>
      <c r="H195" s="1832">
        <v>16436</v>
      </c>
      <c r="I195" s="1855"/>
      <c r="J195" s="1525"/>
      <c r="K195" s="1855"/>
      <c r="L195" s="1634"/>
    </row>
    <row r="196" spans="1:12" ht="12.75" customHeight="1" x14ac:dyDescent="0.2">
      <c r="A196" s="645"/>
      <c r="B196" s="1839"/>
      <c r="C196" s="645"/>
      <c r="D196" s="645"/>
      <c r="E196" s="645"/>
      <c r="F196" s="645"/>
      <c r="G196" s="645"/>
      <c r="H196" s="645"/>
      <c r="I196" s="1855"/>
      <c r="J196" s="1525"/>
      <c r="K196" s="1855"/>
    </row>
    <row r="197" spans="1:12" x14ac:dyDescent="0.2">
      <c r="A197" s="1836" t="s">
        <v>4498</v>
      </c>
      <c r="B197" s="1839"/>
      <c r="C197" s="645"/>
      <c r="D197" s="645"/>
      <c r="E197" s="645"/>
      <c r="F197" s="645"/>
      <c r="G197" s="645"/>
      <c r="H197" s="1806" t="s">
        <v>4499</v>
      </c>
      <c r="I197" s="1840">
        <v>8029</v>
      </c>
      <c r="J197" s="1525" t="s">
        <v>1130</v>
      </c>
      <c r="K197" s="1842"/>
      <c r="L197" s="1634"/>
    </row>
    <row r="198" spans="1:12" ht="23.25" customHeight="1" x14ac:dyDescent="0.2">
      <c r="A198" s="645"/>
      <c r="B198" s="1839"/>
      <c r="C198" s="645"/>
      <c r="D198" s="645"/>
      <c r="E198" s="645"/>
      <c r="F198" s="645"/>
      <c r="G198" s="645"/>
      <c r="H198" s="645"/>
      <c r="I198" s="1856"/>
      <c r="J198" s="1525"/>
      <c r="K198" s="1855"/>
      <c r="L198" s="1634"/>
    </row>
    <row r="199" spans="1:12" x14ac:dyDescent="0.2">
      <c r="A199" s="1836" t="s">
        <v>4500</v>
      </c>
      <c r="B199" s="645"/>
      <c r="C199" s="645"/>
      <c r="D199" s="645"/>
      <c r="E199" s="645"/>
      <c r="F199" s="645"/>
      <c r="G199" s="645"/>
      <c r="H199" s="645"/>
      <c r="I199" s="645"/>
      <c r="J199" s="645"/>
      <c r="K199" s="645"/>
    </row>
    <row r="200" spans="1:12" x14ac:dyDescent="0.2">
      <c r="A200" s="645"/>
      <c r="B200" s="645"/>
      <c r="C200" s="645"/>
      <c r="D200" s="645"/>
      <c r="E200" s="645"/>
      <c r="F200" s="645"/>
      <c r="G200" s="645"/>
      <c r="H200" s="645"/>
      <c r="I200" s="645"/>
      <c r="J200" s="645"/>
      <c r="K200" s="645"/>
    </row>
    <row r="201" spans="1:12" x14ac:dyDescent="0.2">
      <c r="A201" s="645" t="s">
        <v>4501</v>
      </c>
      <c r="B201" s="1851"/>
      <c r="C201" s="1851"/>
      <c r="D201" s="1851"/>
      <c r="E201" s="1851"/>
      <c r="F201" s="1851"/>
      <c r="G201" s="1851"/>
      <c r="H201" s="1851"/>
      <c r="I201" s="1840">
        <v>8035</v>
      </c>
      <c r="J201" s="1841" t="s">
        <v>4502</v>
      </c>
      <c r="K201" s="1842"/>
    </row>
    <row r="202" spans="1:12" x14ac:dyDescent="0.2">
      <c r="A202" s="645"/>
      <c r="B202" s="1839"/>
      <c r="C202" s="1525"/>
      <c r="D202" s="1857"/>
      <c r="E202" s="1796"/>
      <c r="F202" s="1796"/>
      <c r="G202" s="1796"/>
      <c r="H202" s="1796"/>
      <c r="I202" s="1842"/>
      <c r="J202" s="1796"/>
      <c r="K202" s="1842"/>
    </row>
    <row r="203" spans="1:12" x14ac:dyDescent="0.2">
      <c r="A203" s="1836" t="s">
        <v>4503</v>
      </c>
      <c r="B203" s="1839"/>
      <c r="C203" s="1525"/>
      <c r="D203" s="1841"/>
      <c r="E203" s="1796"/>
      <c r="F203" s="1796"/>
      <c r="G203" s="1796"/>
      <c r="H203" s="1796"/>
      <c r="I203" s="1842"/>
      <c r="J203" s="1796"/>
      <c r="K203" s="1842"/>
    </row>
    <row r="204" spans="1:12" x14ac:dyDescent="0.2">
      <c r="A204" s="645"/>
      <c r="B204" s="1839"/>
      <c r="C204" s="1841"/>
      <c r="D204" s="645"/>
      <c r="E204" s="645"/>
      <c r="F204" s="645"/>
      <c r="G204" s="1796"/>
      <c r="H204" s="1796"/>
      <c r="I204" s="1855"/>
      <c r="J204" s="1796"/>
      <c r="K204" s="1796"/>
    </row>
    <row r="205" spans="1:12" ht="12.75" customHeight="1" x14ac:dyDescent="0.2">
      <c r="A205" s="374" t="s">
        <v>4504</v>
      </c>
      <c r="B205" s="1839"/>
      <c r="C205" s="1525"/>
      <c r="D205" s="1857"/>
      <c r="E205" s="1796"/>
      <c r="F205" s="1796"/>
      <c r="G205" s="1796"/>
      <c r="H205" s="1796"/>
      <c r="I205" s="1858">
        <v>16437</v>
      </c>
      <c r="J205" s="385" t="s">
        <v>4505</v>
      </c>
      <c r="K205" s="1796"/>
    </row>
    <row r="206" spans="1:12" x14ac:dyDescent="0.2">
      <c r="A206" s="1634"/>
      <c r="B206" s="1635"/>
      <c r="D206" s="44"/>
      <c r="E206" s="320"/>
      <c r="F206" s="320"/>
      <c r="G206" s="320"/>
      <c r="H206" s="320"/>
      <c r="I206" s="217"/>
      <c r="J206" s="320"/>
      <c r="K206" s="320"/>
    </row>
    <row r="207" spans="1:12" ht="23.25" customHeight="1" x14ac:dyDescent="0.2">
      <c r="A207" s="1634"/>
      <c r="B207" s="1635"/>
      <c r="C207" s="2039"/>
      <c r="D207" s="2039"/>
      <c r="E207" s="217"/>
      <c r="F207" s="1634"/>
      <c r="G207" s="1634"/>
      <c r="H207" s="1634"/>
      <c r="I207" s="217"/>
      <c r="J207" s="1634"/>
      <c r="K207" s="217"/>
      <c r="L207" s="1634"/>
    </row>
    <row r="208" spans="1:12" ht="12.75" customHeight="1" x14ac:dyDescent="0.2">
      <c r="A208" s="1634"/>
      <c r="B208" s="1635"/>
      <c r="C208" s="1634"/>
      <c r="D208" s="1634"/>
      <c r="E208" s="1634"/>
      <c r="F208" s="1634"/>
      <c r="G208" s="1634"/>
      <c r="H208" s="1634"/>
      <c r="I208" s="1348"/>
      <c r="J208" s="320"/>
      <c r="K208" s="320"/>
    </row>
    <row r="209" spans="1:12" ht="23.25" customHeight="1" x14ac:dyDescent="0.2">
      <c r="A209" s="1634"/>
      <c r="B209" s="2039"/>
      <c r="C209" s="2039"/>
      <c r="D209" s="2039"/>
      <c r="E209" s="1678"/>
      <c r="F209" s="1678"/>
      <c r="G209" s="1634"/>
      <c r="H209" s="39"/>
      <c r="I209" s="217"/>
      <c r="J209" s="1634"/>
      <c r="K209" s="320"/>
      <c r="L209" s="320"/>
    </row>
    <row r="210" spans="1:12" ht="23.1" customHeight="1" x14ac:dyDescent="0.2">
      <c r="A210" s="1634"/>
      <c r="B210" s="2039"/>
      <c r="C210" s="2039"/>
      <c r="D210" s="2039"/>
      <c r="E210" s="1678"/>
      <c r="F210" s="1678"/>
      <c r="G210" s="1634"/>
      <c r="H210" s="39"/>
      <c r="I210" s="1349"/>
      <c r="J210" s="39"/>
      <c r="K210" s="217"/>
      <c r="L210" s="1634"/>
    </row>
    <row r="211" spans="1:12" x14ac:dyDescent="0.2">
      <c r="A211" s="1634"/>
      <c r="B211" s="44"/>
      <c r="C211" s="1634"/>
      <c r="D211" s="1634"/>
      <c r="E211" s="1634"/>
      <c r="F211" s="1634"/>
      <c r="G211" s="1634"/>
      <c r="H211" s="39"/>
      <c r="I211" s="1349"/>
      <c r="J211" s="1634"/>
      <c r="K211" s="1349"/>
      <c r="L211" s="1634"/>
    </row>
    <row r="212" spans="1:12" x14ac:dyDescent="0.2">
      <c r="A212" s="1634"/>
      <c r="B212" s="1635"/>
      <c r="C212" s="1634"/>
      <c r="D212" s="1634"/>
      <c r="E212" s="1634"/>
      <c r="F212" s="1634"/>
      <c r="G212" s="1634"/>
      <c r="H212" s="1634"/>
    </row>
    <row r="213" spans="1:12" ht="17.25" customHeight="1" x14ac:dyDescent="0.2">
      <c r="A213" s="38"/>
      <c r="B213" s="320"/>
      <c r="C213" s="320"/>
      <c r="D213" s="320"/>
      <c r="E213" s="320"/>
      <c r="F213" s="320"/>
      <c r="G213" s="320"/>
      <c r="H213" s="1634"/>
      <c r="I213" s="39"/>
      <c r="J213" s="217"/>
      <c r="K213" s="44"/>
    </row>
    <row r="214" spans="1:12" x14ac:dyDescent="0.2">
      <c r="A214" s="129"/>
      <c r="B214" s="1634"/>
      <c r="C214" s="1634"/>
      <c r="D214" s="1634"/>
      <c r="E214" s="1634"/>
      <c r="F214" s="1634"/>
      <c r="G214" s="1634"/>
      <c r="H214" s="1634"/>
      <c r="I214" s="39"/>
      <c r="J214" s="1348"/>
      <c r="K214" s="44"/>
    </row>
    <row r="215" spans="1:12" ht="15.75" x14ac:dyDescent="0.2">
      <c r="A215" s="1632"/>
      <c r="K215" s="185"/>
    </row>
    <row r="216" spans="1:12" x14ac:dyDescent="0.2">
      <c r="A216" s="1634"/>
      <c r="B216" s="1634"/>
      <c r="C216" s="1634"/>
      <c r="D216" s="1634"/>
      <c r="E216" s="1634"/>
      <c r="F216" s="1634"/>
      <c r="G216" s="1634"/>
      <c r="H216" s="1634"/>
      <c r="I216" s="1634"/>
      <c r="J216" s="1634"/>
      <c r="K216" s="185"/>
    </row>
    <row r="217" spans="1:12" x14ac:dyDescent="0.2">
      <c r="A217" s="38"/>
      <c r="B217" s="1634"/>
      <c r="C217" s="1634"/>
      <c r="D217" s="1634"/>
      <c r="E217" s="1634"/>
      <c r="F217" s="1634"/>
      <c r="G217" s="1634"/>
      <c r="H217" s="1634"/>
      <c r="I217" s="1634"/>
      <c r="J217" s="1634"/>
      <c r="K217" s="185"/>
    </row>
    <row r="218" spans="1:12" x14ac:dyDescent="0.2">
      <c r="A218" s="1634"/>
      <c r="B218" s="1634"/>
      <c r="C218" s="1634"/>
      <c r="D218" s="1634"/>
      <c r="E218" s="1634"/>
      <c r="F218" s="1634"/>
      <c r="G218" s="1634"/>
      <c r="H218" s="1634"/>
      <c r="I218" s="1634"/>
      <c r="J218" s="1634"/>
      <c r="K218" s="185"/>
    </row>
    <row r="219" spans="1:12" ht="23.1" customHeight="1" x14ac:dyDescent="0.2">
      <c r="A219" s="1634"/>
      <c r="B219" s="1647"/>
      <c r="C219" s="1647"/>
      <c r="D219" s="1647"/>
      <c r="E219" s="1647"/>
      <c r="F219" s="1647"/>
      <c r="G219" s="1647"/>
      <c r="H219" s="1647"/>
      <c r="I219" s="1634"/>
      <c r="J219" s="217"/>
      <c r="K219" s="44"/>
    </row>
    <row r="220" spans="1:12" x14ac:dyDescent="0.2">
      <c r="A220" s="1634"/>
      <c r="B220" s="1634"/>
      <c r="C220" s="1634"/>
      <c r="D220" s="1634"/>
      <c r="E220" s="1634"/>
      <c r="F220" s="1634"/>
      <c r="G220" s="1634"/>
      <c r="H220" s="1634"/>
      <c r="I220" s="1634"/>
      <c r="J220" s="1634"/>
      <c r="K220" s="185"/>
    </row>
    <row r="221" spans="1:12" x14ac:dyDescent="0.2">
      <c r="A221" s="1634"/>
      <c r="B221" s="1634"/>
      <c r="C221" s="1634"/>
      <c r="D221" s="1634"/>
      <c r="E221" s="1634"/>
      <c r="F221" s="1634"/>
      <c r="G221" s="1634"/>
      <c r="H221" s="1634"/>
      <c r="I221" s="1634"/>
      <c r="J221" s="1634"/>
      <c r="K221" s="185"/>
    </row>
    <row r="222" spans="1:12" x14ac:dyDescent="0.2">
      <c r="A222" s="138"/>
      <c r="B222" s="81"/>
      <c r="C222" s="1634"/>
      <c r="D222" s="1634"/>
      <c r="E222" s="1634"/>
      <c r="F222" s="1634"/>
      <c r="G222" s="1634"/>
      <c r="H222" s="1634"/>
      <c r="I222" s="1634"/>
      <c r="J222" s="1634"/>
      <c r="K222" s="185"/>
    </row>
    <row r="223" spans="1:12" x14ac:dyDescent="0.2">
      <c r="C223" s="185"/>
      <c r="D223" s="129"/>
      <c r="E223" s="81"/>
      <c r="F223" s="81"/>
      <c r="G223" s="81"/>
      <c r="H223" s="81"/>
      <c r="J223" s="1634"/>
      <c r="K223" s="185"/>
    </row>
    <row r="224" spans="1:12" x14ac:dyDescent="0.2">
      <c r="A224" s="1634"/>
      <c r="B224" s="1634"/>
      <c r="C224" s="1634"/>
      <c r="D224" s="86"/>
      <c r="F224" s="39"/>
      <c r="J224" s="217"/>
      <c r="K224" s="185"/>
    </row>
    <row r="225" spans="1:11" x14ac:dyDescent="0.2">
      <c r="A225" s="1634"/>
      <c r="C225" s="1634"/>
      <c r="D225" s="86"/>
      <c r="F225" s="39"/>
      <c r="H225" s="39"/>
      <c r="J225" s="217"/>
      <c r="K225" s="185"/>
    </row>
    <row r="226" spans="1:11" x14ac:dyDescent="0.2">
      <c r="A226" s="1634"/>
      <c r="K226" s="185"/>
    </row>
    <row r="227" spans="1:11" x14ac:dyDescent="0.2">
      <c r="A227" s="1700"/>
      <c r="J227" s="217"/>
    </row>
    <row r="228" spans="1:11" x14ac:dyDescent="0.2">
      <c r="A228" s="1634"/>
      <c r="J228" s="217"/>
    </row>
    <row r="230" spans="1:11" x14ac:dyDescent="0.2">
      <c r="A230" s="25"/>
    </row>
  </sheetData>
  <mergeCells count="9">
    <mergeCell ref="A2:E2"/>
    <mergeCell ref="C207:D207"/>
    <mergeCell ref="B209:D209"/>
    <mergeCell ref="B210:D210"/>
    <mergeCell ref="C16:F16"/>
    <mergeCell ref="C26:F26"/>
    <mergeCell ref="F61:I61"/>
    <mergeCell ref="F128:I128"/>
    <mergeCell ref="B51:G51"/>
  </mergeCells>
  <hyperlinks>
    <hyperlink ref="A2:D2" location="'Liste tableaux'!A1" display="Retour à la liste des tableaux" xr:uid="{C69E38EE-956B-4F4A-BA1B-919B1013BC12}"/>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heetViews>
  <sheetFormatPr defaultColWidth="9.140625" defaultRowHeight="15" x14ac:dyDescent="0.25"/>
  <cols>
    <col min="1" max="1" width="22.28515625" customWidth="1"/>
    <col min="2" max="2" width="35.85546875" customWidth="1"/>
    <col min="3" max="3" width="4" customWidth="1"/>
  </cols>
  <sheetData>
    <row r="1" spans="1:14" ht="15.75" x14ac:dyDescent="0.25">
      <c r="A1" s="477" t="s">
        <v>395</v>
      </c>
      <c r="B1" s="34"/>
      <c r="C1" s="81"/>
      <c r="D1" s="81"/>
      <c r="E1" s="81"/>
      <c r="F1" s="81"/>
      <c r="G1" s="1719"/>
      <c r="H1" s="1719"/>
      <c r="I1" s="81"/>
      <c r="J1" s="81"/>
      <c r="K1" s="1719"/>
      <c r="L1" s="1719"/>
      <c r="M1" s="1719"/>
      <c r="N1" s="1719"/>
    </row>
    <row r="2" spans="1:14" x14ac:dyDescent="0.25">
      <c r="A2" s="1975" t="s">
        <v>94</v>
      </c>
      <c r="B2" s="1976"/>
      <c r="C2" s="1977"/>
      <c r="D2" s="81"/>
      <c r="E2" s="81"/>
      <c r="F2" s="81"/>
      <c r="G2" s="1719"/>
      <c r="H2" s="1719"/>
      <c r="I2" s="81"/>
      <c r="J2" s="81"/>
      <c r="K2" s="1719"/>
      <c r="L2" s="1719"/>
      <c r="M2" s="1719"/>
      <c r="N2" s="1719"/>
    </row>
    <row r="3" spans="1:14" ht="12" customHeight="1" x14ac:dyDescent="0.25">
      <c r="A3" s="36" t="s">
        <v>95</v>
      </c>
      <c r="B3" s="184"/>
      <c r="C3" s="81"/>
      <c r="D3" s="185"/>
      <c r="E3" s="185"/>
      <c r="F3" s="185"/>
      <c r="G3" s="1719"/>
      <c r="H3" s="185"/>
      <c r="I3" s="185"/>
      <c r="J3" s="185"/>
      <c r="K3" s="1719"/>
      <c r="L3" s="185"/>
      <c r="M3" s="185"/>
      <c r="N3" s="185"/>
    </row>
    <row r="4" spans="1:14" x14ac:dyDescent="0.25">
      <c r="A4" s="184"/>
      <c r="B4" s="184"/>
      <c r="C4" s="81"/>
      <c r="D4" s="185"/>
      <c r="E4" s="185"/>
      <c r="F4" s="185"/>
      <c r="G4" s="1719"/>
      <c r="H4" s="185"/>
      <c r="I4" s="185"/>
      <c r="J4" s="185"/>
      <c r="K4" s="1719"/>
      <c r="L4" s="185"/>
      <c r="M4" s="185"/>
      <c r="N4" s="185"/>
    </row>
    <row r="5" spans="1:14" x14ac:dyDescent="0.25">
      <c r="A5" s="186"/>
      <c r="B5" s="186"/>
      <c r="C5" s="81"/>
      <c r="D5" s="81"/>
      <c r="E5" s="81"/>
      <c r="F5" s="81"/>
      <c r="G5" s="1719"/>
      <c r="H5" s="1719"/>
      <c r="I5" s="81"/>
      <c r="J5" s="81"/>
      <c r="K5" s="1719"/>
      <c r="L5" s="1719"/>
      <c r="M5" s="1719"/>
      <c r="N5" s="1719"/>
    </row>
    <row r="6" spans="1:14" s="190" customFormat="1" ht="46.5" customHeight="1" x14ac:dyDescent="0.2">
      <c r="A6" s="320"/>
      <c r="B6" s="320"/>
      <c r="C6" s="187"/>
      <c r="D6" s="1698" t="s">
        <v>396</v>
      </c>
      <c r="E6" s="1666" t="s">
        <v>397</v>
      </c>
      <c r="F6" s="1666" t="s">
        <v>398</v>
      </c>
      <c r="G6" s="188"/>
      <c r="H6" s="1666" t="s">
        <v>396</v>
      </c>
      <c r="I6" s="1666" t="s">
        <v>397</v>
      </c>
      <c r="J6" s="1666" t="s">
        <v>399</v>
      </c>
      <c r="K6" s="189"/>
      <c r="L6" s="1666" t="s">
        <v>396</v>
      </c>
      <c r="M6" s="1666" t="s">
        <v>397</v>
      </c>
      <c r="N6" s="1666" t="s">
        <v>399</v>
      </c>
    </row>
    <row r="7" spans="1:14" x14ac:dyDescent="0.25">
      <c r="A7" s="1719"/>
      <c r="B7" s="1719"/>
      <c r="C7" s="81"/>
      <c r="D7" s="81" t="s">
        <v>244</v>
      </c>
      <c r="E7" s="81" t="s">
        <v>245</v>
      </c>
      <c r="F7" s="81" t="s">
        <v>400</v>
      </c>
      <c r="G7" s="1719"/>
      <c r="H7" s="81" t="s">
        <v>401</v>
      </c>
      <c r="I7" s="81" t="s">
        <v>402</v>
      </c>
      <c r="J7" s="81" t="s">
        <v>403</v>
      </c>
      <c r="K7" s="39"/>
      <c r="L7" s="81" t="s">
        <v>250</v>
      </c>
      <c r="M7" s="81" t="s">
        <v>251</v>
      </c>
      <c r="N7" s="81" t="s">
        <v>404</v>
      </c>
    </row>
    <row r="8" spans="1:14" ht="10.15" customHeight="1" x14ac:dyDescent="0.25">
      <c r="A8" s="1719"/>
      <c r="B8" s="1719"/>
      <c r="C8" s="81"/>
      <c r="D8" s="191"/>
      <c r="E8" s="191"/>
      <c r="F8" s="191"/>
      <c r="G8" s="1719"/>
      <c r="H8" s="191"/>
      <c r="I8" s="191"/>
      <c r="J8" s="191"/>
      <c r="K8" s="39"/>
      <c r="L8" s="191"/>
      <c r="M8" s="191"/>
      <c r="N8" s="191"/>
    </row>
    <row r="9" spans="1:14" ht="23.25" customHeight="1" x14ac:dyDescent="0.25">
      <c r="A9" s="1986" t="s">
        <v>405</v>
      </c>
      <c r="B9" s="1987"/>
      <c r="C9" s="1670"/>
      <c r="D9" s="185"/>
      <c r="E9" s="185"/>
      <c r="F9" s="185"/>
      <c r="G9" s="1719"/>
      <c r="H9" s="81"/>
      <c r="I9" s="81"/>
      <c r="J9" s="81"/>
      <c r="K9" s="39"/>
      <c r="L9" s="1719"/>
      <c r="M9" s="1719"/>
      <c r="N9" s="1719"/>
    </row>
    <row r="10" spans="1:14" ht="45.75" customHeight="1" x14ac:dyDescent="0.25">
      <c r="A10" s="1988" t="s">
        <v>406</v>
      </c>
      <c r="B10" s="1988"/>
      <c r="C10" s="1736"/>
      <c r="D10" s="1985" t="s">
        <v>407</v>
      </c>
      <c r="E10" s="1985"/>
      <c r="F10" s="1985"/>
      <c r="G10" s="191"/>
      <c r="H10" s="39"/>
      <c r="I10" s="192"/>
      <c r="J10" s="192"/>
      <c r="K10" s="191"/>
      <c r="L10" s="1989" t="s">
        <v>408</v>
      </c>
      <c r="M10" s="1989"/>
      <c r="N10" s="1989"/>
    </row>
    <row r="11" spans="1:14" ht="15.75" customHeight="1" x14ac:dyDescent="0.25">
      <c r="A11" s="186"/>
      <c r="B11" s="202" t="s">
        <v>409</v>
      </c>
      <c r="C11" s="478"/>
      <c r="D11" s="91" t="s">
        <v>410</v>
      </c>
      <c r="E11" s="479">
        <v>10</v>
      </c>
      <c r="F11" s="419">
        <v>10500</v>
      </c>
      <c r="G11" s="1650"/>
      <c r="H11" s="480"/>
      <c r="I11" s="481"/>
      <c r="J11" s="265"/>
      <c r="K11" s="482"/>
      <c r="L11" s="91" t="s">
        <v>411</v>
      </c>
      <c r="M11" s="483" t="s">
        <v>412</v>
      </c>
      <c r="N11" s="91" t="s">
        <v>413</v>
      </c>
    </row>
    <row r="12" spans="1:14" s="30" customFormat="1" ht="11.25" customHeight="1" x14ac:dyDescent="0.2">
      <c r="A12" s="195"/>
      <c r="B12" s="202" t="s">
        <v>414</v>
      </c>
      <c r="C12" s="85"/>
      <c r="D12" s="419">
        <v>10501</v>
      </c>
      <c r="E12" s="479">
        <v>25</v>
      </c>
      <c r="F12" s="419">
        <v>10503</v>
      </c>
      <c r="G12" s="132"/>
      <c r="H12" s="480"/>
      <c r="I12" s="481"/>
      <c r="J12" s="265"/>
      <c r="K12" s="482"/>
      <c r="L12" s="419">
        <v>10504</v>
      </c>
      <c r="M12" s="419">
        <v>10505</v>
      </c>
      <c r="N12" s="419">
        <v>10506</v>
      </c>
    </row>
    <row r="13" spans="1:14" s="30" customFormat="1" ht="13.5" customHeight="1" x14ac:dyDescent="0.2">
      <c r="A13" s="195"/>
      <c r="B13" s="202" t="s">
        <v>415</v>
      </c>
      <c r="C13" s="85"/>
      <c r="D13" s="419">
        <v>10507</v>
      </c>
      <c r="E13" s="479">
        <v>40</v>
      </c>
      <c r="F13" s="419">
        <v>10508</v>
      </c>
      <c r="G13" s="132"/>
      <c r="H13" s="480"/>
      <c r="I13" s="481"/>
      <c r="J13" s="265"/>
      <c r="K13" s="482"/>
      <c r="L13" s="419">
        <v>10509</v>
      </c>
      <c r="M13" s="419">
        <v>10510</v>
      </c>
      <c r="N13" s="419">
        <v>10511</v>
      </c>
    </row>
    <row r="14" spans="1:14" ht="13.5" customHeight="1" x14ac:dyDescent="0.25">
      <c r="A14" s="186"/>
      <c r="B14" s="186" t="s">
        <v>416</v>
      </c>
      <c r="C14" s="44"/>
      <c r="D14" s="43" t="s">
        <v>417</v>
      </c>
      <c r="E14" s="53" t="s">
        <v>418</v>
      </c>
      <c r="F14" s="43" t="s">
        <v>419</v>
      </c>
      <c r="G14" s="1719"/>
      <c r="H14" s="193"/>
      <c r="I14" s="192"/>
      <c r="J14" s="81"/>
      <c r="K14" s="194"/>
      <c r="L14" s="199"/>
      <c r="M14" s="199"/>
      <c r="N14" s="199"/>
    </row>
    <row r="15" spans="1:14" ht="12.75" customHeight="1" x14ac:dyDescent="0.25">
      <c r="A15" s="186" t="s">
        <v>242</v>
      </c>
      <c r="B15" s="186"/>
      <c r="C15" s="44"/>
      <c r="D15" s="43" t="s">
        <v>420</v>
      </c>
      <c r="E15" s="196"/>
      <c r="F15" s="43" t="s">
        <v>421</v>
      </c>
      <c r="G15" s="1719"/>
      <c r="H15" s="1"/>
      <c r="I15" s="1"/>
      <c r="J15" s="1"/>
      <c r="K15" s="194"/>
      <c r="L15" s="43" t="s">
        <v>422</v>
      </c>
      <c r="M15" s="196"/>
      <c r="N15" s="43" t="s">
        <v>423</v>
      </c>
    </row>
    <row r="16" spans="1:14" ht="10.15" customHeight="1" x14ac:dyDescent="0.25">
      <c r="A16" s="186"/>
      <c r="B16" s="186"/>
      <c r="C16" s="44"/>
      <c r="D16" s="320"/>
      <c r="E16" s="320"/>
      <c r="F16" s="320"/>
      <c r="G16" s="1719"/>
      <c r="H16" s="193"/>
      <c r="I16" s="192"/>
      <c r="J16" s="81"/>
      <c r="K16" s="39"/>
      <c r="L16" s="320"/>
      <c r="M16" s="320"/>
      <c r="N16" s="320"/>
    </row>
    <row r="17" spans="1:14" ht="10.15" customHeight="1" x14ac:dyDescent="0.25">
      <c r="A17" s="186"/>
      <c r="B17" s="186"/>
      <c r="C17" s="44"/>
      <c r="D17" s="185"/>
      <c r="E17" s="185"/>
      <c r="F17" s="185"/>
      <c r="G17" s="1719"/>
      <c r="H17" s="185"/>
      <c r="I17" s="185"/>
      <c r="J17" s="185"/>
      <c r="K17" s="39"/>
      <c r="L17" s="185"/>
      <c r="M17" s="185"/>
      <c r="N17" s="185"/>
    </row>
    <row r="18" spans="1:14" ht="36.75" customHeight="1" x14ac:dyDescent="0.25">
      <c r="A18" s="1984" t="s">
        <v>424</v>
      </c>
      <c r="B18" s="1984"/>
      <c r="C18" s="76"/>
      <c r="D18" s="1985" t="s">
        <v>407</v>
      </c>
      <c r="E18" s="1985"/>
      <c r="F18" s="1985"/>
      <c r="G18" s="191"/>
      <c r="H18" s="1985" t="s">
        <v>425</v>
      </c>
      <c r="I18" s="1985"/>
      <c r="J18" s="1985"/>
      <c r="K18" s="191"/>
      <c r="L18" s="1985" t="s">
        <v>426</v>
      </c>
      <c r="M18" s="1985"/>
      <c r="N18" s="1985"/>
    </row>
    <row r="19" spans="1:14" x14ac:dyDescent="0.25">
      <c r="A19" s="186"/>
      <c r="B19" s="484" t="s">
        <v>409</v>
      </c>
      <c r="C19" s="485"/>
      <c r="D19" s="437" t="s">
        <v>427</v>
      </c>
      <c r="E19" s="486">
        <v>10</v>
      </c>
      <c r="F19" s="487">
        <v>10512</v>
      </c>
      <c r="G19" s="379"/>
      <c r="H19" s="437" t="s">
        <v>428</v>
      </c>
      <c r="I19" s="486">
        <v>10</v>
      </c>
      <c r="J19" s="487">
        <v>10513</v>
      </c>
      <c r="K19" s="194"/>
      <c r="L19" s="43" t="s">
        <v>429</v>
      </c>
      <c r="M19" s="53" t="s">
        <v>430</v>
      </c>
      <c r="N19" s="43" t="s">
        <v>431</v>
      </c>
    </row>
    <row r="20" spans="1:14" ht="12" customHeight="1" x14ac:dyDescent="0.25">
      <c r="A20" s="186"/>
      <c r="B20" s="484" t="s">
        <v>414</v>
      </c>
      <c r="C20" s="485"/>
      <c r="D20" s="487">
        <v>10514</v>
      </c>
      <c r="E20" s="486">
        <v>25</v>
      </c>
      <c r="F20" s="487">
        <v>10515</v>
      </c>
      <c r="G20" s="379"/>
      <c r="H20" s="487">
        <v>10516</v>
      </c>
      <c r="I20" s="486">
        <v>25</v>
      </c>
      <c r="J20" s="487">
        <v>10517</v>
      </c>
      <c r="K20" s="194"/>
      <c r="L20" s="1809">
        <v>10525</v>
      </c>
      <c r="M20" s="1809">
        <v>10526</v>
      </c>
      <c r="N20" s="1809">
        <v>10527</v>
      </c>
    </row>
    <row r="21" spans="1:14" s="30" customFormat="1" ht="12" customHeight="1" x14ac:dyDescent="0.2">
      <c r="A21" s="195"/>
      <c r="B21" s="484" t="s">
        <v>415</v>
      </c>
      <c r="C21" s="385"/>
      <c r="D21" s="487">
        <v>10518</v>
      </c>
      <c r="E21" s="486">
        <v>40</v>
      </c>
      <c r="F21" s="487">
        <v>10519</v>
      </c>
      <c r="G21" s="379"/>
      <c r="H21" s="487">
        <v>10520</v>
      </c>
      <c r="I21" s="486">
        <v>40</v>
      </c>
      <c r="J21" s="487">
        <v>10521</v>
      </c>
      <c r="K21" s="198"/>
      <c r="L21" s="487">
        <v>10522</v>
      </c>
      <c r="M21" s="487">
        <v>10523</v>
      </c>
      <c r="N21" s="487">
        <v>10524</v>
      </c>
    </row>
    <row r="22" spans="1:14" ht="12" customHeight="1" x14ac:dyDescent="0.25">
      <c r="A22" s="186"/>
      <c r="B22" s="186" t="s">
        <v>416</v>
      </c>
      <c r="C22" s="44"/>
      <c r="D22" s="43" t="s">
        <v>432</v>
      </c>
      <c r="E22" s="53" t="s">
        <v>433</v>
      </c>
      <c r="F22" s="43" t="s">
        <v>434</v>
      </c>
      <c r="G22" s="39"/>
      <c r="H22" s="43" t="s">
        <v>435</v>
      </c>
      <c r="I22" s="53" t="s">
        <v>436</v>
      </c>
      <c r="J22" s="43" t="s">
        <v>437</v>
      </c>
      <c r="K22" s="194"/>
      <c r="L22" s="199"/>
      <c r="M22" s="199"/>
      <c r="N22" s="199"/>
    </row>
    <row r="23" spans="1:14" ht="10.15" customHeight="1" x14ac:dyDescent="0.25">
      <c r="A23" s="186" t="s">
        <v>242</v>
      </c>
      <c r="B23" s="186"/>
      <c r="C23" s="44"/>
      <c r="D23" s="43" t="s">
        <v>438</v>
      </c>
      <c r="E23" s="196"/>
      <c r="F23" s="43" t="s">
        <v>439</v>
      </c>
      <c r="G23" s="39"/>
      <c r="H23" s="43" t="s">
        <v>440</v>
      </c>
      <c r="I23" s="192"/>
      <c r="J23" s="43" t="s">
        <v>441</v>
      </c>
      <c r="K23" s="194"/>
      <c r="L23" s="43" t="s">
        <v>442</v>
      </c>
      <c r="M23" s="196"/>
      <c r="N23" s="43" t="s">
        <v>443</v>
      </c>
    </row>
    <row r="24" spans="1:14" x14ac:dyDescent="0.25">
      <c r="A24" s="186"/>
      <c r="B24" s="186"/>
      <c r="C24" s="44"/>
      <c r="D24" s="320"/>
      <c r="E24" s="320"/>
      <c r="F24" s="320"/>
      <c r="G24" s="1719"/>
      <c r="H24" s="320"/>
      <c r="I24" s="320"/>
      <c r="J24" s="320"/>
      <c r="K24" s="39"/>
      <c r="L24" s="320"/>
      <c r="M24" s="320"/>
      <c r="N24" s="320"/>
    </row>
    <row r="25" spans="1:14" ht="10.15" customHeight="1" x14ac:dyDescent="0.25">
      <c r="A25" s="184" t="s">
        <v>444</v>
      </c>
      <c r="B25" s="184"/>
      <c r="C25" s="81"/>
      <c r="D25" s="81"/>
      <c r="E25" s="81"/>
      <c r="F25" s="89"/>
      <c r="G25" s="1719"/>
      <c r="H25" s="81"/>
      <c r="I25" s="81"/>
      <c r="J25" s="89"/>
      <c r="K25" s="39"/>
      <c r="L25" s="81"/>
      <c r="M25" s="81"/>
      <c r="N25" s="81"/>
    </row>
    <row r="26" spans="1:14" ht="25.5" customHeight="1" x14ac:dyDescent="0.25">
      <c r="A26" s="1719"/>
      <c r="B26" s="200" t="s">
        <v>445</v>
      </c>
      <c r="C26" s="194" t="s">
        <v>74</v>
      </c>
      <c r="D26" s="43" t="s">
        <v>446</v>
      </c>
      <c r="E26" s="201">
        <v>100</v>
      </c>
      <c r="F26" s="43" t="s">
        <v>447</v>
      </c>
      <c r="G26" s="194" t="s">
        <v>125</v>
      </c>
      <c r="H26" s="43" t="s">
        <v>448</v>
      </c>
      <c r="I26" s="201">
        <v>100</v>
      </c>
      <c r="J26" s="43" t="s">
        <v>449</v>
      </c>
      <c r="K26" s="194" t="s">
        <v>181</v>
      </c>
      <c r="L26" s="43" t="s">
        <v>450</v>
      </c>
      <c r="M26" s="201">
        <v>100</v>
      </c>
      <c r="N26" s="43" t="s">
        <v>451</v>
      </c>
    </row>
    <row r="27" spans="1:14" x14ac:dyDescent="0.25">
      <c r="A27" s="1719"/>
      <c r="B27" s="186" t="s">
        <v>452</v>
      </c>
      <c r="C27" s="194" t="s">
        <v>76</v>
      </c>
      <c r="D27" s="43" t="s">
        <v>453</v>
      </c>
      <c r="E27" s="201">
        <v>100</v>
      </c>
      <c r="F27" s="43" t="s">
        <v>454</v>
      </c>
      <c r="G27" s="194" t="s">
        <v>169</v>
      </c>
      <c r="H27" s="43" t="s">
        <v>455</v>
      </c>
      <c r="I27" s="201">
        <v>100</v>
      </c>
      <c r="J27" s="43" t="s">
        <v>456</v>
      </c>
      <c r="K27" s="194" t="s">
        <v>304</v>
      </c>
      <c r="L27" s="43" t="s">
        <v>457</v>
      </c>
      <c r="M27" s="201">
        <v>100</v>
      </c>
      <c r="N27" s="43" t="s">
        <v>458</v>
      </c>
    </row>
    <row r="28" spans="1:14" ht="16.5" customHeight="1" x14ac:dyDescent="0.25">
      <c r="A28" s="1719"/>
      <c r="B28" s="202" t="s">
        <v>459</v>
      </c>
      <c r="C28" s="194" t="s">
        <v>114</v>
      </c>
      <c r="D28" s="43" t="s">
        <v>460</v>
      </c>
      <c r="E28" s="201">
        <v>50</v>
      </c>
      <c r="F28" s="43" t="s">
        <v>461</v>
      </c>
      <c r="G28" s="194" t="s">
        <v>172</v>
      </c>
      <c r="H28" s="43" t="s">
        <v>462</v>
      </c>
      <c r="I28" s="201">
        <v>50</v>
      </c>
      <c r="J28" s="43" t="s">
        <v>463</v>
      </c>
      <c r="K28" s="194" t="s">
        <v>307</v>
      </c>
      <c r="L28" s="43" t="s">
        <v>464</v>
      </c>
      <c r="M28" s="53" t="s">
        <v>465</v>
      </c>
      <c r="N28" s="43" t="s">
        <v>466</v>
      </c>
    </row>
    <row r="29" spans="1:14" ht="25.5" customHeight="1" x14ac:dyDescent="0.25">
      <c r="A29" s="1719"/>
      <c r="B29" s="203" t="s">
        <v>467</v>
      </c>
      <c r="C29" s="194" t="s">
        <v>118</v>
      </c>
      <c r="D29" s="43" t="s">
        <v>468</v>
      </c>
      <c r="E29" s="201">
        <v>20</v>
      </c>
      <c r="F29" s="43" t="s">
        <v>469</v>
      </c>
      <c r="G29" s="194" t="s">
        <v>175</v>
      </c>
      <c r="H29" s="43" t="s">
        <v>470</v>
      </c>
      <c r="I29" s="201">
        <v>20</v>
      </c>
      <c r="J29" s="43" t="s">
        <v>471</v>
      </c>
      <c r="K29" s="194" t="s">
        <v>472</v>
      </c>
      <c r="L29" s="43" t="s">
        <v>473</v>
      </c>
      <c r="M29" s="53" t="s">
        <v>474</v>
      </c>
      <c r="N29" s="43" t="s">
        <v>475</v>
      </c>
    </row>
    <row r="30" spans="1:14" ht="12.75" customHeight="1" x14ac:dyDescent="0.25">
      <c r="A30" s="1719"/>
      <c r="B30" s="202" t="s">
        <v>476</v>
      </c>
      <c r="C30" s="194" t="s">
        <v>121</v>
      </c>
      <c r="D30" s="43" t="s">
        <v>477</v>
      </c>
      <c r="E30" s="201">
        <v>100</v>
      </c>
      <c r="F30" s="43" t="s">
        <v>478</v>
      </c>
      <c r="G30" s="194" t="s">
        <v>178</v>
      </c>
      <c r="H30" s="43" t="s">
        <v>479</v>
      </c>
      <c r="I30" s="201">
        <v>100</v>
      </c>
      <c r="J30" s="43" t="s">
        <v>480</v>
      </c>
      <c r="K30" s="194" t="s">
        <v>481</v>
      </c>
      <c r="L30" s="43" t="s">
        <v>482</v>
      </c>
      <c r="M30" s="201">
        <v>100</v>
      </c>
      <c r="N30" s="43" t="s">
        <v>483</v>
      </c>
    </row>
    <row r="31" spans="1:14" x14ac:dyDescent="0.25">
      <c r="A31" s="1719"/>
      <c r="B31" s="202" t="s">
        <v>484</v>
      </c>
      <c r="C31" s="204"/>
      <c r="D31" s="43" t="s">
        <v>485</v>
      </c>
      <c r="E31" s="201">
        <v>100</v>
      </c>
      <c r="F31" s="43" t="s">
        <v>486</v>
      </c>
      <c r="G31" s="194"/>
      <c r="H31" s="43" t="s">
        <v>487</v>
      </c>
      <c r="I31" s="201">
        <v>100</v>
      </c>
      <c r="J31" s="43" t="s">
        <v>488</v>
      </c>
      <c r="K31" s="194"/>
      <c r="L31" s="43" t="s">
        <v>489</v>
      </c>
      <c r="M31" s="201">
        <v>100</v>
      </c>
      <c r="N31" s="43" t="s">
        <v>490</v>
      </c>
    </row>
    <row r="32" spans="1:14" x14ac:dyDescent="0.25">
      <c r="A32" s="1719"/>
      <c r="B32" s="202" t="s">
        <v>491</v>
      </c>
      <c r="C32" s="204"/>
      <c r="D32" s="43" t="s">
        <v>492</v>
      </c>
      <c r="E32" s="201">
        <v>100</v>
      </c>
      <c r="F32" s="43" t="s">
        <v>493</v>
      </c>
      <c r="G32" s="194"/>
      <c r="H32" s="43" t="s">
        <v>494</v>
      </c>
      <c r="I32" s="201">
        <v>100</v>
      </c>
      <c r="J32" s="43" t="s">
        <v>495</v>
      </c>
      <c r="K32" s="194"/>
      <c r="L32" s="43" t="s">
        <v>496</v>
      </c>
      <c r="M32" s="201">
        <v>100</v>
      </c>
      <c r="N32" s="43" t="s">
        <v>497</v>
      </c>
    </row>
    <row r="33" spans="1:14" x14ac:dyDescent="0.25">
      <c r="A33" s="1719"/>
      <c r="B33" s="202" t="s">
        <v>498</v>
      </c>
      <c r="C33" s="204"/>
      <c r="D33" s="43" t="s">
        <v>499</v>
      </c>
      <c r="E33" s="201">
        <v>100</v>
      </c>
      <c r="F33" s="43" t="s">
        <v>500</v>
      </c>
      <c r="G33" s="194"/>
      <c r="H33" s="43" t="s">
        <v>501</v>
      </c>
      <c r="I33" s="201">
        <v>100</v>
      </c>
      <c r="J33" s="43" t="s">
        <v>502</v>
      </c>
      <c r="K33" s="194"/>
      <c r="L33" s="43" t="s">
        <v>503</v>
      </c>
      <c r="M33" s="201">
        <v>100</v>
      </c>
      <c r="N33" s="43" t="s">
        <v>504</v>
      </c>
    </row>
    <row r="34" spans="1:14" ht="23.25" x14ac:dyDescent="0.25">
      <c r="A34" s="1719"/>
      <c r="B34" s="203" t="s">
        <v>505</v>
      </c>
      <c r="C34" s="204"/>
      <c r="D34" s="43" t="s">
        <v>506</v>
      </c>
      <c r="E34" s="201">
        <v>50</v>
      </c>
      <c r="F34" s="43" t="s">
        <v>507</v>
      </c>
      <c r="G34" s="194"/>
      <c r="H34" s="43" t="s">
        <v>508</v>
      </c>
      <c r="I34" s="201">
        <v>75</v>
      </c>
      <c r="J34" s="43" t="s">
        <v>509</v>
      </c>
      <c r="K34" s="194"/>
      <c r="L34" s="43" t="s">
        <v>510</v>
      </c>
      <c r="M34" s="53" t="s">
        <v>511</v>
      </c>
      <c r="N34" s="43" t="s">
        <v>512</v>
      </c>
    </row>
    <row r="35" spans="1:14" ht="10.15" customHeight="1" x14ac:dyDescent="0.25">
      <c r="A35" s="186" t="s">
        <v>242</v>
      </c>
      <c r="B35" s="186"/>
      <c r="C35" s="44"/>
      <c r="D35" s="43" t="s">
        <v>513</v>
      </c>
      <c r="E35" s="196"/>
      <c r="F35" s="43" t="s">
        <v>514</v>
      </c>
      <c r="G35" s="194"/>
      <c r="H35" s="43" t="s">
        <v>515</v>
      </c>
      <c r="I35" s="196"/>
      <c r="J35" s="43" t="s">
        <v>516</v>
      </c>
      <c r="K35" s="194"/>
      <c r="L35" s="43" t="s">
        <v>517</v>
      </c>
      <c r="M35" s="196"/>
      <c r="N35" s="43" t="s">
        <v>518</v>
      </c>
    </row>
    <row r="36" spans="1:14" ht="10.15" customHeight="1" x14ac:dyDescent="0.25">
      <c r="A36" s="205"/>
      <c r="B36" s="1719"/>
      <c r="C36" s="1719"/>
      <c r="D36" s="320"/>
      <c r="E36" s="320"/>
      <c r="F36" s="320"/>
      <c r="G36" s="1719"/>
      <c r="H36" s="320"/>
      <c r="I36" s="320"/>
      <c r="J36" s="320"/>
      <c r="K36" s="1719"/>
      <c r="L36" s="320"/>
      <c r="M36" s="320"/>
      <c r="N36" s="320"/>
    </row>
    <row r="37" spans="1:14" s="60" customFormat="1" ht="10.15" customHeight="1" x14ac:dyDescent="0.2">
      <c r="A37" s="132">
        <v>1</v>
      </c>
      <c r="B37" s="1700" t="s">
        <v>519</v>
      </c>
      <c r="C37" s="1700"/>
      <c r="D37" s="1700"/>
      <c r="E37" s="1700"/>
      <c r="F37" s="1700"/>
      <c r="G37" s="132"/>
      <c r="H37" s="1700"/>
      <c r="I37" s="1700"/>
      <c r="J37" s="1700"/>
      <c r="K37" s="132"/>
      <c r="L37" s="1700"/>
      <c r="M37" s="1700"/>
      <c r="N37" s="1700"/>
    </row>
    <row r="38" spans="1:14" s="60" customFormat="1" ht="10.15" customHeight="1" x14ac:dyDescent="0.2">
      <c r="A38" s="132">
        <v>2</v>
      </c>
      <c r="B38" s="1700" t="s">
        <v>520</v>
      </c>
      <c r="C38" s="1700"/>
      <c r="D38" s="1700"/>
      <c r="E38" s="1700"/>
      <c r="F38" s="1700"/>
      <c r="G38" s="132"/>
      <c r="H38" s="1700"/>
      <c r="I38" s="1700"/>
      <c r="J38" s="1700"/>
      <c r="K38" s="132"/>
      <c r="L38" s="1700"/>
      <c r="M38" s="1700"/>
      <c r="N38" s="1700"/>
    </row>
    <row r="39" spans="1:14" ht="10.15" customHeight="1" x14ac:dyDescent="0.25">
      <c r="A39" s="1719"/>
      <c r="B39" s="1719"/>
      <c r="C39" s="1719"/>
      <c r="D39" s="1719"/>
      <c r="E39" s="1719"/>
      <c r="F39" s="1719"/>
      <c r="G39" s="1719"/>
      <c r="H39" s="1719"/>
      <c r="I39" s="1719"/>
      <c r="J39" s="1719"/>
      <c r="K39" s="1719"/>
      <c r="L39" s="1719"/>
      <c r="M39" s="1719"/>
      <c r="N39" s="1719"/>
    </row>
    <row r="40" spans="1:14" ht="10.15" customHeight="1" x14ac:dyDescent="0.25">
      <c r="A40" s="25"/>
      <c r="B40" s="1719"/>
      <c r="C40" s="1719"/>
      <c r="D40" s="1719"/>
      <c r="E40" s="1719"/>
      <c r="F40" s="1719"/>
      <c r="G40" s="1719"/>
      <c r="H40" s="1719"/>
      <c r="I40" s="1719"/>
      <c r="J40" s="1719"/>
      <c r="K40" s="1719"/>
      <c r="L40" s="1719"/>
      <c r="M40" s="1719"/>
      <c r="N40" s="1719"/>
    </row>
    <row r="41" spans="1:14" ht="10.15" customHeight="1" x14ac:dyDescent="0.25">
      <c r="A41" s="1719"/>
      <c r="B41" s="1719"/>
      <c r="C41" s="1719"/>
      <c r="D41" s="1719"/>
      <c r="E41" s="1719"/>
      <c r="F41" s="1719"/>
      <c r="G41" s="1719"/>
      <c r="H41" s="1719"/>
      <c r="I41" s="1719"/>
      <c r="J41" s="1719"/>
      <c r="K41" s="1719"/>
      <c r="L41" s="1719"/>
      <c r="M41" s="1719"/>
      <c r="N41" s="1719"/>
    </row>
    <row r="42" spans="1:14" ht="10.15" customHeight="1" x14ac:dyDescent="0.25">
      <c r="A42" s="1719"/>
      <c r="B42" s="1719"/>
      <c r="C42" s="1719"/>
      <c r="D42" s="1719"/>
      <c r="E42" s="1719"/>
      <c r="F42" s="1719"/>
      <c r="G42" s="1719"/>
      <c r="H42" s="1719"/>
      <c r="I42" s="1719"/>
      <c r="J42" s="1719"/>
      <c r="K42" s="1719"/>
      <c r="L42" s="1719"/>
      <c r="M42" s="1719"/>
      <c r="N42" s="1719"/>
    </row>
    <row r="43" spans="1:14" ht="10.15" customHeight="1" x14ac:dyDescent="0.25">
      <c r="A43" s="1719"/>
      <c r="B43" s="1719"/>
      <c r="C43" s="1719"/>
      <c r="D43" s="1719"/>
      <c r="E43" s="1719"/>
      <c r="F43" s="1719"/>
      <c r="G43" s="1719"/>
      <c r="H43" s="1719"/>
      <c r="I43" s="1719"/>
      <c r="J43" s="1719"/>
      <c r="K43" s="1719"/>
      <c r="L43" s="1719"/>
      <c r="M43" s="1719"/>
      <c r="N43" s="1719"/>
    </row>
    <row r="44" spans="1:14" ht="10.15" customHeight="1" x14ac:dyDescent="0.25">
      <c r="A44" s="1719"/>
      <c r="B44" s="1719"/>
      <c r="C44" s="1719"/>
      <c r="D44" s="1719"/>
      <c r="E44" s="1719"/>
      <c r="F44" s="1719"/>
      <c r="G44" s="1719"/>
      <c r="H44" s="1719"/>
      <c r="I44" s="1719"/>
      <c r="J44" s="1719"/>
      <c r="K44" s="1719"/>
      <c r="L44" s="1719"/>
      <c r="M44" s="1719"/>
      <c r="N44" s="1719"/>
    </row>
    <row r="45" spans="1:14" ht="10.15" customHeight="1" x14ac:dyDescent="0.25">
      <c r="A45" s="1719"/>
      <c r="B45" s="1719"/>
      <c r="C45" s="1719"/>
      <c r="D45" s="1719"/>
      <c r="E45" s="1719"/>
      <c r="F45" s="1719"/>
      <c r="G45" s="1719"/>
      <c r="H45" s="1719"/>
      <c r="I45" s="1719"/>
      <c r="J45" s="1719"/>
      <c r="K45" s="1719"/>
      <c r="L45" s="1719"/>
      <c r="M45" s="1719"/>
      <c r="N45" s="1719"/>
    </row>
    <row r="46" spans="1:14" ht="10.15" customHeight="1" x14ac:dyDescent="0.25">
      <c r="A46" s="1719"/>
      <c r="B46" s="1719"/>
      <c r="C46" s="1719"/>
      <c r="D46" s="1719"/>
      <c r="E46" s="1719"/>
      <c r="F46" s="1719"/>
      <c r="G46" s="1719"/>
      <c r="H46" s="1719"/>
      <c r="I46" s="1719"/>
      <c r="J46" s="1719"/>
      <c r="K46" s="1719"/>
      <c r="L46" s="1719"/>
      <c r="M46" s="1719"/>
      <c r="N46" s="1719"/>
    </row>
    <row r="47" spans="1:14" ht="10.15" customHeight="1" x14ac:dyDescent="0.25">
      <c r="A47" s="1719"/>
      <c r="B47" s="1719"/>
      <c r="C47" s="1719"/>
      <c r="D47" s="1719"/>
      <c r="E47" s="1719"/>
      <c r="F47" s="1719"/>
      <c r="G47" s="1719"/>
      <c r="H47" s="1719"/>
      <c r="I47" s="1719"/>
      <c r="J47" s="1719"/>
      <c r="K47" s="1719"/>
      <c r="L47" s="1719"/>
      <c r="M47" s="1719"/>
      <c r="N47" s="1719"/>
    </row>
    <row r="48" spans="1:14" ht="10.15" customHeight="1" x14ac:dyDescent="0.25">
      <c r="A48" s="1719"/>
      <c r="B48" s="1719"/>
      <c r="C48" s="1719"/>
      <c r="D48" s="1719"/>
      <c r="E48" s="1719"/>
      <c r="F48" s="1719"/>
      <c r="G48" s="1719"/>
      <c r="H48" s="1719"/>
      <c r="I48" s="1719"/>
      <c r="J48" s="1719"/>
      <c r="K48" s="1719"/>
      <c r="L48" s="1719"/>
      <c r="M48" s="1719"/>
      <c r="N48" s="1719"/>
    </row>
    <row r="49" ht="10.15" customHeight="1" x14ac:dyDescent="0.25"/>
    <row r="50" ht="10.15" customHeight="1" x14ac:dyDescent="0.25"/>
    <row r="51" ht="10.15" customHeight="1" x14ac:dyDescent="0.25"/>
    <row r="52" ht="10.15" customHeight="1" x14ac:dyDescent="0.25"/>
    <row r="53" ht="10.15" customHeight="1" x14ac:dyDescent="0.25"/>
    <row r="54" ht="10.15" customHeight="1" x14ac:dyDescent="0.25"/>
    <row r="55" ht="10.15" customHeight="1" x14ac:dyDescent="0.25"/>
    <row r="56" ht="10.15" customHeight="1" x14ac:dyDescent="0.25"/>
    <row r="57" ht="10.15" customHeight="1" x14ac:dyDescent="0.25"/>
    <row r="58" ht="10.15" customHeight="1" x14ac:dyDescent="0.25"/>
    <row r="59" ht="10.15" customHeight="1" x14ac:dyDescent="0.25"/>
    <row r="60" ht="10.15" customHeight="1" x14ac:dyDescent="0.25"/>
    <row r="61" ht="10.15" customHeight="1" x14ac:dyDescent="0.25"/>
    <row r="62" ht="10.15" customHeight="1" x14ac:dyDescent="0.25"/>
    <row r="63" ht="10.15" customHeight="1" x14ac:dyDescent="0.25"/>
    <row r="64" ht="10.15" customHeight="1" x14ac:dyDescent="0.25"/>
    <row r="65" ht="10.15" customHeight="1" x14ac:dyDescent="0.25"/>
    <row r="66" ht="10.15" customHeight="1" x14ac:dyDescent="0.25"/>
    <row r="67" ht="10.15" customHeight="1" x14ac:dyDescent="0.25"/>
    <row r="68" ht="10.15" customHeight="1" x14ac:dyDescent="0.25"/>
    <row r="69" ht="10.15" customHeight="1" x14ac:dyDescent="0.25"/>
    <row r="70" ht="10.15" customHeight="1" x14ac:dyDescent="0.25"/>
    <row r="71" ht="10.15" customHeight="1" x14ac:dyDescent="0.25"/>
    <row r="72" ht="10.15" customHeight="1" x14ac:dyDescent="0.25"/>
    <row r="73" ht="10.15" customHeight="1" x14ac:dyDescent="0.25"/>
    <row r="74" ht="10.15" customHeight="1" x14ac:dyDescent="0.25"/>
    <row r="75" ht="10.15" customHeight="1" x14ac:dyDescent="0.25"/>
    <row r="76" ht="10.15" customHeight="1" x14ac:dyDescent="0.25"/>
    <row r="77" ht="10.15" customHeight="1" x14ac:dyDescent="0.25"/>
    <row r="78" ht="10.15" customHeight="1" x14ac:dyDescent="0.25"/>
    <row r="79" ht="10.15" customHeight="1" x14ac:dyDescent="0.25"/>
    <row r="80" ht="10.15" customHeight="1" x14ac:dyDescent="0.25"/>
    <row r="81" ht="10.15" customHeight="1" x14ac:dyDescent="0.25"/>
    <row r="82" ht="10.15" customHeight="1" x14ac:dyDescent="0.25"/>
    <row r="83" ht="10.15" customHeight="1" x14ac:dyDescent="0.25"/>
    <row r="84" ht="10.15" customHeight="1" x14ac:dyDescent="0.25"/>
    <row r="85" ht="10.15" customHeight="1" x14ac:dyDescent="0.25"/>
    <row r="86" ht="10.15" customHeight="1" x14ac:dyDescent="0.25"/>
    <row r="87" ht="10.15" customHeight="1" x14ac:dyDescent="0.25"/>
    <row r="88" ht="10.15" customHeight="1" x14ac:dyDescent="0.25"/>
    <row r="89" ht="10.15" customHeight="1" x14ac:dyDescent="0.25"/>
    <row r="90" ht="10.15" customHeight="1" x14ac:dyDescent="0.25"/>
    <row r="91" ht="10.15" customHeight="1" x14ac:dyDescent="0.25"/>
    <row r="92" ht="10.15" customHeight="1" x14ac:dyDescent="0.25"/>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3" ma:contentTypeDescription="Create a new document." ma:contentTypeScope="" ma:versionID="fe2500e899b524e7dbb984a533420349">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c88c67fe8626d6701a2ed3e3cc2fc8c7"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 xsi:nil="true"/>
    <OsfiSensitivity xmlns="fecb3a15-ec4f-4650-8ab4-18722f579a21">Unclassified</OsfiSensitivity>
    <OsfiSent xmlns="fecb3a15-ec4f-4650-8ab4-18722f579a21" xsi:nil="true"/>
    <OsfiGuidancePhase xmlns="10d8d364-9265-4608-b1fe-b0d4f3e4d437">Final</OsfiGuidancePhase>
    <OsfiLanguage xmlns="fecb3a15-ec4f-4650-8ab4-18722f579a21">French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771</Value>
      <Value>312</Value>
      <Value>1100</Value>
      <Value>764</Value>
      <Value>651</Value>
      <Value>16</Value>
      <Value>792</Value>
      <Value>12</Value>
      <Value>677</Value>
      <Value>120</Value>
      <Value>634</Value>
      <Value>781</Value>
      <Value>111</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
          <TermId xmlns="http://schemas.microsoft.com/office/infopath/2007/PartnerControls">b6702f6b-16bf-41dd-b48f-0ab544eefee2</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TermInfo xmlns="http://schemas.microsoft.com/office/infopath/2007/PartnerControls">
          <TermName xmlns="http://schemas.microsoft.com/office/infopath/2007/PartnerControls">Capital</TermName>
          <TermId xmlns="http://schemas.microsoft.com/office/infopath/2007/PartnerControls">0e340085-fe3a-48f4-9487-5f3abc9f5eed</TermId>
        </TermInfo>
      </Term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TermInfo xmlns="http://schemas.microsoft.com/office/infopath/2007/PartnerControls">
          <TermName xmlns="http://schemas.microsoft.com/office/infopath/2007/PartnerControls">DTI</TermName>
          <TermId xmlns="http://schemas.microsoft.com/office/infopath/2007/PartnerControls">6a02b7f8-a52d-4048-abf2-fb5f1ab9ba2b</TermId>
        </TermInfo>
        <TermInfo xmlns="http://schemas.microsoft.com/office/infopath/2007/PartnerControls">
          <TermName xmlns="http://schemas.microsoft.com/office/infopath/2007/PartnerControls">Banks</TermName>
          <TermId xmlns="http://schemas.microsoft.com/office/infopath/2007/PartnerControls">4690d11e-867f-4550-aedf-9341bb021659</TermId>
        </TermInfo>
      </Term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_dlc_DocId xmlns="fecb3a15-ec4f-4650-8ab4-18722f579a21">F2000-786772880-23087</_dlc_DocId>
    <_dlc_DocIdUrl xmlns="fecb3a15-ec4f-4650-8ab4-18722f579a21">
      <Url>https://011gc.sharepoint.com/sites/eSpace-FICore/_layouts/15/DocIdRedir.aspx?ID=F2000-786772880-23087</Url>
      <Description>F2000-786772880-23087</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documentManagement>
</p:properties>
</file>

<file path=customXml/itemProps1.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2.xml><?xml version="1.0" encoding="utf-8"?>
<ds:datastoreItem xmlns:ds="http://schemas.openxmlformats.org/officeDocument/2006/customXml" ds:itemID="{BBA9C941-4AD6-4EB3-A993-5A87D90F0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4.xml><?xml version="1.0" encoding="utf-8"?>
<ds:datastoreItem xmlns:ds="http://schemas.openxmlformats.org/officeDocument/2006/customXml" ds:itemID="{AC466C28-D030-4A91-8285-A6D7FED39B90}">
  <ds:schemaRefs>
    <ds:schemaRef ds:uri="http://schemas.microsoft.com/sharepoint/v3/contenttype/forms"/>
  </ds:schemaRefs>
</ds:datastoreItem>
</file>

<file path=customXml/itemProps5.xml><?xml version="1.0" encoding="utf-8"?>
<ds:datastoreItem xmlns:ds="http://schemas.openxmlformats.org/officeDocument/2006/customXml" ds:itemID="{FB6D77B5-659B-40BB-AAFE-644EDF9AE875}">
  <ds:schemaRefs>
    <ds:schemaRef ds:uri="http://schemas.microsoft.com/sharepoint/v3"/>
    <ds:schemaRef ds:uri="f5a7e35f-036f-43ba-9bd6-dfccb735f6f0"/>
    <ds:schemaRef ds:uri="http://purl.org/dc/elements/1.1/"/>
    <ds:schemaRef ds:uri="http://purl.org/dc/dcmitype/"/>
    <ds:schemaRef ds:uri="http://purl.org/dc/terms/"/>
    <ds:schemaRef ds:uri="fecb3a15-ec4f-4650-8ab4-18722f579a21"/>
    <ds:schemaRef ds:uri="http://schemas.microsoft.com/office/infopath/2007/PartnerControls"/>
    <ds:schemaRef ds:uri="http://schemas.openxmlformats.org/package/2006/metadata/core-properties"/>
    <ds:schemaRef ds:uri="http://schemas.microsoft.com/office/2006/documentManagement/types"/>
    <ds:schemaRef ds:uri="10d8d364-9265-4608-b1fe-b0d4f3e4d437"/>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88</vt:i4>
      </vt:variant>
    </vt:vector>
  </HeadingPairs>
  <TitlesOfParts>
    <vt:vector size="88"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Relevé RNFPB version intégrale</dc:title>
  <dc:subject/>
  <dc:creator>re-webmaster@osfi-bsif.gc.ca</dc:creator>
  <cp:keywords/>
  <dc:description/>
  <cp:lastModifiedBy>Szeto, Lily</cp:lastModifiedBy>
  <cp:revision/>
  <dcterms:created xsi:type="dcterms:W3CDTF">2022-01-31T20:07:02Z</dcterms:created>
  <dcterms:modified xsi:type="dcterms:W3CDTF">2024-07-26T12:27:39Z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1100;#Prepare and Maintain External Guidance|7c6c8a9c-dc19-4c9f-8f1c-76bd76ffcd22</vt:lpwstr>
  </property>
  <property fmtid="{D5CDD505-2E9C-101B-9397-08002B2CF9AE}" pid="4" name="OsfiSecondaryActsandSections">
    <vt:lpwstr/>
  </property>
  <property fmtid="{D5CDD505-2E9C-101B-9397-08002B2CF9AE}" pid="5" name="OsfiIndustryType">
    <vt:lpwstr>634;#DTI|6a02b7f8-a52d-4048-abf2-fb5f1ab9ba2b;#651;#Banks|4690d11e-867f-4550-aedf-9341bb021659</vt:lpwstr>
  </property>
  <property fmtid="{D5CDD505-2E9C-101B-9397-08002B2CF9AE}" pid="6" name="OsfiOSFIGuidance">
    <vt:lpwstr>312;#Capital Adequacy Requirements (CAR) - Banks, T＆L and Retail Associations|95a5ac9d-78ee-48dd-9888-f215aaed5a6e</vt:lpwstr>
  </property>
  <property fmtid="{D5CDD505-2E9C-101B-9397-08002B2CF9AE}" pid="7" name="OsfiReturnType">
    <vt:lpwstr>792;#BA - BASEL III Capital Adequacy Reporting - BCAR|437e6907-c2eb-4c55-945f-ed83c4c8aa73</vt:lpwstr>
  </property>
  <property fmtid="{D5CDD505-2E9C-101B-9397-08002B2CF9AE}" pid="8" name="OsfiFITopics">
    <vt:lpwstr>111;#Capital|0e340085-fe3a-48f4-9487-5f3abc9f5eed</vt:lpwstr>
  </property>
  <property fmtid="{D5CDD505-2E9C-101B-9397-08002B2CF9AE}" pid="9" name="OsfiSecondaryRegulations">
    <vt:lpwstr/>
  </property>
  <property fmtid="{D5CDD505-2E9C-101B-9397-08002B2CF9AE}" pid="10" name="OsfiPAA">
    <vt:lpwstr>16;#1.1 Regulation and supervision of federally regulated financial institutions|57fcbea7-d103-4c44-b289-6adbace6db09</vt:lpwstr>
  </property>
  <property fmtid="{D5CDD505-2E9C-101B-9397-08002B2CF9AE}" pid="11" name="OsfiSecondaryOSFIGuidance">
    <vt:lpwstr/>
  </property>
  <property fmtid="{D5CDD505-2E9C-101B-9397-08002B2CF9AE}" pid="12" name="OsfiFunction">
    <vt:lpwstr>12;#Financial Institutions|35066429-d513-4a4b-82a6-81eaff2320a3</vt:lpwstr>
  </property>
  <property fmtid="{D5CDD505-2E9C-101B-9397-08002B2CF9AE}" pid="13" name="OsfiSubFunction">
    <vt:lpwstr>764;#External Guidance|ea8cba3e-57fe-4199-9d26-ba6248f86a47</vt:lpwstr>
  </property>
  <property fmtid="{D5CDD505-2E9C-101B-9397-08002B2CF9AE}" pid="14" name="OsfiGuidanceCategory">
    <vt:lpwstr>771;#Regulatory Data|b6306321-0cb0-4829-9516-24ab4617dc5f</vt:lpwstr>
  </property>
  <property fmtid="{D5CDD505-2E9C-101B-9397-08002B2CF9AE}" pid="15" name="OsfiInstrumentType">
    <vt:lpwstr>781;#Return Templates|842a5b75-8bd7-48c9-9005-b561a3d21c61</vt:lpwstr>
  </property>
  <property fmtid="{D5CDD505-2E9C-101B-9397-08002B2CF9AE}" pid="16" name="_dlc_DocIdItemGuid">
    <vt:lpwstr>5a12dadb-1432-4a7b-8535-baa936e596d0</vt:lpwstr>
  </property>
  <property fmtid="{D5CDD505-2E9C-101B-9397-08002B2CF9AE}" pid="17" name="OsfiCostCentre">
    <vt:lpwstr>677;#|b6702f6b-16bf-41dd-b48f-0ab544eefee2</vt:lpwstr>
  </property>
  <property fmtid="{D5CDD505-2E9C-101B-9397-08002B2CF9AE}" pid="18" name="OsfiSubProgram">
    <vt:lpwstr>120;#|8aba70de-c32e-44b3-b2d7-271b49c214a9</vt:lpwstr>
  </property>
  <property fmtid="{D5CDD505-2E9C-101B-9397-08002B2CF9AE}" pid="19" name="b68f0f40a9244f46b7ca0f5019c2a784">
    <vt:lpwstr>|8aba70de-c32e-44b3-b2d7-271b49c214a9</vt:lpwstr>
  </property>
  <property fmtid="{D5CDD505-2E9C-101B-9397-08002B2CF9AE}" pid="20" name="OsfiFIExternalOrganization">
    <vt:lpwstr/>
  </property>
  <property fmtid="{D5CDD505-2E9C-101B-9397-08002B2CF9AE}" pid="21" name="Order">
    <vt:r8>2101100</vt:r8>
  </property>
  <property fmtid="{D5CDD505-2E9C-101B-9397-08002B2CF9AE}" pid="22" name="xd_Signature">
    <vt:bool>false</vt:bool>
  </property>
  <property fmtid="{D5CDD505-2E9C-101B-9397-08002B2CF9AE}" pid="23" name="xd_ProgID">
    <vt:lpwstr/>
  </property>
  <property fmtid="{D5CDD505-2E9C-101B-9397-08002B2CF9AE}" pid="24" name="TemplateUrl">
    <vt:lpwstr/>
  </property>
  <property fmtid="{D5CDD505-2E9C-101B-9397-08002B2CF9AE}" pid="25" name="MediaServiceImageTags">
    <vt:lpwstr/>
  </property>
  <property fmtid="{D5CDD505-2E9C-101B-9397-08002B2CF9AE}" pid="26" name="OsfiFiscalPeriod">
    <vt:lpwstr/>
  </property>
  <property fmtid="{D5CDD505-2E9C-101B-9397-08002B2CF9AE}" pid="27" name="OsfiSupervisoryAreaMM">
    <vt:lpwstr/>
  </property>
  <property fmtid="{D5CDD505-2E9C-101B-9397-08002B2CF9AE}" pid="28" name="lcf76f155ced4ddcb4097134ff3c332f">
    <vt:lpwstr/>
  </property>
  <property fmtid="{D5CDD505-2E9C-101B-9397-08002B2CF9AE}" pid="29" name="p213ed7f1c384e76b1e6db419627f072">
    <vt:lpwstr/>
  </property>
  <property fmtid="{D5CDD505-2E9C-101B-9397-08002B2CF9AE}" pid="30" name="jb5a842e1dfd44529b364c4fbcf68b48">
    <vt:lpwstr/>
  </property>
  <property fmtid="{D5CDD505-2E9C-101B-9397-08002B2CF9AE}" pid="31" name="_docset_NoMedatataSyncRequired">
    <vt:lpwstr>False</vt:lpwstr>
  </property>
  <property fmtid="{D5CDD505-2E9C-101B-9397-08002B2CF9AE}" pid="32" name="OsfiPrimaryActandSection">
    <vt:lpwstr/>
  </property>
  <property fmtid="{D5CDD505-2E9C-101B-9397-08002B2CF9AE}" pid="33" name="OsfiRegulations">
    <vt:lpwstr/>
  </property>
  <property fmtid="{D5CDD505-2E9C-101B-9397-08002B2CF9AE}" pid="34" name="OsfiFIStandards">
    <vt:lpwstr/>
  </property>
</Properties>
</file>